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dd69a290625b2e8f/Documents/"/>
    </mc:Choice>
  </mc:AlternateContent>
  <xr:revisionPtr revIDLastSave="836" documentId="8_{ADF03DB8-4A12-4CA4-B126-2C0A98EC46BA}" xr6:coauthVersionLast="47" xr6:coauthVersionMax="47" xr10:uidLastSave="{A9FA7E86-3CFD-4B9F-92D9-97DDA247CBD7}"/>
  <bookViews>
    <workbookView xWindow="-110" yWindow="-110" windowWidth="19420" windowHeight="11500" xr2:uid="{78CFEF29-503A-4E02-A564-E8525F459D5C}"/>
  </bookViews>
  <sheets>
    <sheet name="Raw Data" sheetId="1" r:id="rId1"/>
    <sheet name="Dashboard" sheetId="3" r:id="rId2"/>
  </sheets>
  <definedNames>
    <definedName name="Slicer_Category">#N/A</definedName>
    <definedName name="Slicer_Region">#N/A</definedName>
    <definedName name="Slicer_Supplier">#N/A</definedName>
  </definedNames>
  <calcPr calcId="191029"/>
  <extLst>
    <ext xmlns:x14="http://schemas.microsoft.com/office/spreadsheetml/2009/9/main" uri="{876F7934-8845-4945-9796-88D515C7AA90}">
      <x14:pivotCaches>
        <pivotCache cacheId="0" r:id="rId3"/>
      </x14:pivotCaches>
    </ex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9" i="3" l="1"/>
  <c r="E9" i="3"/>
  <c r="D9" i="3"/>
  <c r="F6" i="3"/>
  <c r="E6" i="3"/>
  <c r="D6" i="3"/>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T3727" i="1"/>
  <c r="T3728" i="1"/>
  <c r="T3729" i="1"/>
  <c r="T3730" i="1"/>
  <c r="T3731" i="1"/>
  <c r="T3732" i="1"/>
  <c r="T3733" i="1"/>
  <c r="T3734" i="1"/>
  <c r="T3735" i="1"/>
  <c r="T3736" i="1"/>
  <c r="T3737" i="1"/>
  <c r="T3738" i="1"/>
  <c r="T3739" i="1"/>
  <c r="T3740" i="1"/>
  <c r="T3741" i="1"/>
  <c r="T3742" i="1"/>
  <c r="T3743" i="1"/>
  <c r="T3744" i="1"/>
  <c r="T3745" i="1"/>
  <c r="T3746" i="1"/>
  <c r="T3747" i="1"/>
  <c r="T3748" i="1"/>
  <c r="T3749" i="1"/>
  <c r="T3750" i="1"/>
  <c r="T3751" i="1"/>
  <c r="T3752" i="1"/>
  <c r="T3753" i="1"/>
  <c r="T3754" i="1"/>
  <c r="T3755" i="1"/>
  <c r="T3756" i="1"/>
  <c r="T3757" i="1"/>
  <c r="T3758" i="1"/>
  <c r="T3759" i="1"/>
  <c r="T3760" i="1"/>
  <c r="T3761" i="1"/>
  <c r="T3762" i="1"/>
  <c r="T3763" i="1"/>
  <c r="T3764" i="1"/>
  <c r="T3765" i="1"/>
  <c r="T3766" i="1"/>
  <c r="T3767" i="1"/>
  <c r="T3768" i="1"/>
  <c r="T3769" i="1"/>
  <c r="T3770" i="1"/>
  <c r="T3771" i="1"/>
  <c r="T3772" i="1"/>
  <c r="T3773" i="1"/>
  <c r="T3774" i="1"/>
  <c r="T3775" i="1"/>
  <c r="T3776" i="1"/>
  <c r="T3777" i="1"/>
  <c r="T3778" i="1"/>
  <c r="T3779" i="1"/>
  <c r="T3780" i="1"/>
  <c r="T3781" i="1"/>
  <c r="T3782" i="1"/>
  <c r="T3783" i="1"/>
  <c r="T3784" i="1"/>
  <c r="T3785" i="1"/>
  <c r="T3786" i="1"/>
  <c r="T3787" i="1"/>
  <c r="T3788" i="1"/>
  <c r="T3789" i="1"/>
  <c r="T3790" i="1"/>
  <c r="T3791" i="1"/>
  <c r="T3792" i="1"/>
  <c r="T3793" i="1"/>
  <c r="T3794" i="1"/>
  <c r="T3795" i="1"/>
  <c r="T3796" i="1"/>
  <c r="T3797" i="1"/>
  <c r="T3798" i="1"/>
  <c r="T3799" i="1"/>
  <c r="T3800" i="1"/>
  <c r="T3801" i="1"/>
  <c r="T3802" i="1"/>
  <c r="T3803" i="1"/>
  <c r="T3804" i="1"/>
  <c r="T3805" i="1"/>
  <c r="T3806" i="1"/>
  <c r="T3807" i="1"/>
  <c r="T3808" i="1"/>
  <c r="T3809" i="1"/>
  <c r="T3810" i="1"/>
  <c r="T3811" i="1"/>
  <c r="T3812" i="1"/>
  <c r="T3813" i="1"/>
  <c r="T3814" i="1"/>
  <c r="T3815" i="1"/>
  <c r="T3816" i="1"/>
  <c r="T3817" i="1"/>
  <c r="T3818" i="1"/>
  <c r="T3819" i="1"/>
  <c r="T3820" i="1"/>
  <c r="T3821" i="1"/>
  <c r="T3822" i="1"/>
  <c r="T3823" i="1"/>
  <c r="T3824" i="1"/>
  <c r="T3825" i="1"/>
  <c r="T3826" i="1"/>
  <c r="T3827" i="1"/>
  <c r="T3828" i="1"/>
  <c r="T3829" i="1"/>
  <c r="T3830" i="1"/>
  <c r="T3831" i="1"/>
  <c r="T3832" i="1"/>
  <c r="T3833" i="1"/>
  <c r="T3834" i="1"/>
  <c r="T3835" i="1"/>
  <c r="T3836" i="1"/>
  <c r="T3837" i="1"/>
  <c r="T3838" i="1"/>
  <c r="T3839" i="1"/>
  <c r="T3840" i="1"/>
  <c r="T3841" i="1"/>
  <c r="T3842" i="1"/>
  <c r="T3843" i="1"/>
  <c r="T3844" i="1"/>
  <c r="T3845" i="1"/>
  <c r="T3846" i="1"/>
  <c r="T3847" i="1"/>
  <c r="T3848" i="1"/>
  <c r="T3849" i="1"/>
  <c r="T3850" i="1"/>
  <c r="T3851" i="1"/>
  <c r="T3852" i="1"/>
  <c r="T3853" i="1"/>
  <c r="T3854" i="1"/>
  <c r="T3855" i="1"/>
  <c r="T3856" i="1"/>
  <c r="T3857" i="1"/>
  <c r="T3858" i="1"/>
  <c r="T3859" i="1"/>
  <c r="T3860" i="1"/>
  <c r="T3861" i="1"/>
  <c r="T3862" i="1"/>
  <c r="T3863" i="1"/>
  <c r="T3864" i="1"/>
  <c r="T3865" i="1"/>
  <c r="T3866" i="1"/>
  <c r="T3867" i="1"/>
  <c r="T3868" i="1"/>
  <c r="T3869" i="1"/>
  <c r="T3870" i="1"/>
  <c r="T3871" i="1"/>
  <c r="T3872" i="1"/>
  <c r="T3873" i="1"/>
  <c r="T3874" i="1"/>
  <c r="T3875" i="1"/>
  <c r="T3876" i="1"/>
  <c r="T3877" i="1"/>
  <c r="T3878" i="1"/>
  <c r="T3879" i="1"/>
  <c r="T3880" i="1"/>
  <c r="T3881" i="1"/>
  <c r="T3882" i="1"/>
  <c r="T3883" i="1"/>
  <c r="T3884" i="1"/>
  <c r="T3885" i="1"/>
  <c r="T3886" i="1"/>
  <c r="T3887" i="1"/>
  <c r="T3888" i="1"/>
  <c r="T3889" i="1"/>
  <c r="T3890" i="1"/>
  <c r="T3891" i="1"/>
  <c r="T3892" i="1"/>
  <c r="T3893" i="1"/>
  <c r="T3894" i="1"/>
  <c r="T3895" i="1"/>
  <c r="T3896" i="1"/>
  <c r="T3897" i="1"/>
  <c r="T3898" i="1"/>
  <c r="T3899" i="1"/>
  <c r="T3900" i="1"/>
  <c r="T3901" i="1"/>
  <c r="T3902" i="1"/>
  <c r="T3903" i="1"/>
  <c r="T3904" i="1"/>
  <c r="T3905" i="1"/>
  <c r="T3906" i="1"/>
  <c r="T3907" i="1"/>
  <c r="T3908" i="1"/>
  <c r="T3909" i="1"/>
  <c r="T3910" i="1"/>
  <c r="T3911" i="1"/>
  <c r="T3912" i="1"/>
  <c r="T3913" i="1"/>
  <c r="T3914" i="1"/>
  <c r="T3915" i="1"/>
  <c r="T3916" i="1"/>
  <c r="T3917" i="1"/>
  <c r="T3918" i="1"/>
  <c r="T3919" i="1"/>
  <c r="T3920" i="1"/>
  <c r="T3921" i="1"/>
  <c r="T3922" i="1"/>
  <c r="T3923" i="1"/>
  <c r="T3924" i="1"/>
  <c r="T3925" i="1"/>
  <c r="T3926" i="1"/>
  <c r="T3927" i="1"/>
  <c r="T3928" i="1"/>
  <c r="T3929" i="1"/>
  <c r="T3930" i="1"/>
  <c r="T3931" i="1"/>
  <c r="T3932" i="1"/>
  <c r="T3933" i="1"/>
  <c r="T3934" i="1"/>
  <c r="T3935" i="1"/>
  <c r="T3936" i="1"/>
  <c r="T3937" i="1"/>
  <c r="T3938" i="1"/>
  <c r="T3939" i="1"/>
  <c r="T3940" i="1"/>
  <c r="T3941" i="1"/>
  <c r="T3942" i="1"/>
  <c r="T3943" i="1"/>
  <c r="T3944" i="1"/>
  <c r="T3945" i="1"/>
  <c r="T3946" i="1"/>
  <c r="T3947" i="1"/>
  <c r="T3948" i="1"/>
  <c r="T3949" i="1"/>
  <c r="T3950" i="1"/>
  <c r="T3951" i="1"/>
  <c r="T3952" i="1"/>
  <c r="T3953" i="1"/>
  <c r="T3954" i="1"/>
  <c r="T3955" i="1"/>
  <c r="T3956" i="1"/>
  <c r="T3957" i="1"/>
  <c r="T3958" i="1"/>
  <c r="T3959" i="1"/>
  <c r="T3960" i="1"/>
  <c r="T3961" i="1"/>
  <c r="T3962" i="1"/>
  <c r="T3963" i="1"/>
  <c r="T3964" i="1"/>
  <c r="T3965" i="1"/>
  <c r="T3966" i="1"/>
  <c r="T3967" i="1"/>
  <c r="T3968" i="1"/>
  <c r="T3969" i="1"/>
  <c r="T3970" i="1"/>
  <c r="T3971" i="1"/>
  <c r="T3972" i="1"/>
  <c r="T3973" i="1"/>
  <c r="T3974" i="1"/>
  <c r="T3975" i="1"/>
  <c r="T3976" i="1"/>
  <c r="T3977" i="1"/>
  <c r="T3978" i="1"/>
  <c r="T3979" i="1"/>
  <c r="T3980" i="1"/>
  <c r="T3981" i="1"/>
  <c r="T3982" i="1"/>
  <c r="T3983" i="1"/>
  <c r="T3984" i="1"/>
  <c r="T3985" i="1"/>
  <c r="T3986" i="1"/>
  <c r="T3987" i="1"/>
  <c r="T3988" i="1"/>
  <c r="T3989" i="1"/>
  <c r="T3990" i="1"/>
  <c r="T3991" i="1"/>
  <c r="T3992" i="1"/>
  <c r="T3993" i="1"/>
  <c r="T3994" i="1"/>
  <c r="T3995" i="1"/>
  <c r="T3996" i="1"/>
  <c r="T3997" i="1"/>
  <c r="T3998" i="1"/>
  <c r="T3999" i="1"/>
  <c r="T4000" i="1"/>
  <c r="T4001" i="1"/>
  <c r="T4002" i="1"/>
  <c r="T4003" i="1"/>
  <c r="T4004" i="1"/>
  <c r="T4005" i="1"/>
  <c r="T4006" i="1"/>
  <c r="T4007" i="1"/>
  <c r="T4008" i="1"/>
  <c r="T4009" i="1"/>
  <c r="T4010" i="1"/>
  <c r="T4011" i="1"/>
  <c r="T4012" i="1"/>
  <c r="T4013" i="1"/>
  <c r="T4014" i="1"/>
  <c r="T4015" i="1"/>
  <c r="T4016" i="1"/>
  <c r="T4017" i="1"/>
  <c r="T4018" i="1"/>
  <c r="T4019" i="1"/>
  <c r="T4020" i="1"/>
  <c r="T4021" i="1"/>
  <c r="T4022" i="1"/>
  <c r="T4023" i="1"/>
  <c r="T4024" i="1"/>
  <c r="T4025" i="1"/>
  <c r="T4026" i="1"/>
  <c r="T4027" i="1"/>
  <c r="T4028" i="1"/>
  <c r="T4029" i="1"/>
  <c r="T4030" i="1"/>
  <c r="T4031" i="1"/>
  <c r="T4032" i="1"/>
  <c r="T4033" i="1"/>
  <c r="T4034" i="1"/>
  <c r="T4035" i="1"/>
  <c r="T4036" i="1"/>
  <c r="T4037" i="1"/>
  <c r="T4038" i="1"/>
  <c r="T4039" i="1"/>
  <c r="T4040" i="1"/>
  <c r="T4041" i="1"/>
  <c r="T4042" i="1"/>
  <c r="T4043" i="1"/>
  <c r="T4044" i="1"/>
  <c r="T4045" i="1"/>
  <c r="T4046" i="1"/>
  <c r="T4047" i="1"/>
  <c r="T4048" i="1"/>
  <c r="T4049" i="1"/>
  <c r="T4050" i="1"/>
  <c r="T4051" i="1"/>
  <c r="T4052" i="1"/>
  <c r="T4053" i="1"/>
  <c r="T4054" i="1"/>
  <c r="T4055" i="1"/>
  <c r="T4056" i="1"/>
  <c r="T4057" i="1"/>
  <c r="T4058" i="1"/>
  <c r="T4059" i="1"/>
  <c r="T4060" i="1"/>
  <c r="T4061" i="1"/>
  <c r="T4062" i="1"/>
  <c r="T4063" i="1"/>
  <c r="T4064" i="1"/>
  <c r="T4065" i="1"/>
  <c r="T4066" i="1"/>
  <c r="T4067" i="1"/>
  <c r="T4068" i="1"/>
  <c r="T4069" i="1"/>
  <c r="T4070" i="1"/>
  <c r="T4071" i="1"/>
  <c r="T4072" i="1"/>
  <c r="T4073" i="1"/>
  <c r="T4074" i="1"/>
  <c r="T4075" i="1"/>
  <c r="T4076" i="1"/>
  <c r="T4077" i="1"/>
  <c r="T4078" i="1"/>
  <c r="T4079" i="1"/>
  <c r="T4080" i="1"/>
  <c r="T4081" i="1"/>
  <c r="T4082" i="1"/>
  <c r="T4083" i="1"/>
  <c r="T4084" i="1"/>
  <c r="T4085" i="1"/>
  <c r="T4086" i="1"/>
  <c r="T4087" i="1"/>
  <c r="T4088" i="1"/>
  <c r="T4089" i="1"/>
  <c r="T4090" i="1"/>
  <c r="T4091" i="1"/>
  <c r="T4092" i="1"/>
  <c r="T4093" i="1"/>
  <c r="T4094" i="1"/>
  <c r="T4095" i="1"/>
  <c r="T4096" i="1"/>
  <c r="T4097" i="1"/>
  <c r="T4098" i="1"/>
  <c r="T4099" i="1"/>
  <c r="T4100" i="1"/>
  <c r="T4101" i="1"/>
  <c r="T4102" i="1"/>
  <c r="T4103" i="1"/>
  <c r="T4104" i="1"/>
  <c r="T4105" i="1"/>
  <c r="T4106" i="1"/>
  <c r="T4107" i="1"/>
  <c r="T4108" i="1"/>
  <c r="T4109" i="1"/>
  <c r="T4110" i="1"/>
  <c r="T4111" i="1"/>
  <c r="T4112" i="1"/>
  <c r="T4113" i="1"/>
  <c r="T4114" i="1"/>
  <c r="T4115" i="1"/>
  <c r="T4116" i="1"/>
  <c r="T4117" i="1"/>
  <c r="T4118" i="1"/>
  <c r="T4119" i="1"/>
  <c r="T4120" i="1"/>
  <c r="T4121" i="1"/>
  <c r="T4122" i="1"/>
  <c r="T4123" i="1"/>
  <c r="T4124" i="1"/>
  <c r="T4125" i="1"/>
  <c r="T4126" i="1"/>
  <c r="T4127" i="1"/>
  <c r="T4128" i="1"/>
  <c r="T4129" i="1"/>
  <c r="T4130" i="1"/>
  <c r="T4131" i="1"/>
  <c r="T4132" i="1"/>
  <c r="T4133" i="1"/>
  <c r="T4134" i="1"/>
  <c r="T4135" i="1"/>
  <c r="T4136" i="1"/>
  <c r="T4137" i="1"/>
  <c r="T4138" i="1"/>
  <c r="T4139" i="1"/>
  <c r="T4140" i="1"/>
  <c r="T4141" i="1"/>
  <c r="T4142" i="1"/>
  <c r="T4143" i="1"/>
  <c r="T4144" i="1"/>
  <c r="T4145" i="1"/>
  <c r="T4146" i="1"/>
  <c r="T4147" i="1"/>
  <c r="T4148" i="1"/>
  <c r="T4149" i="1"/>
  <c r="T4150" i="1"/>
  <c r="T4151" i="1"/>
  <c r="T4152" i="1"/>
  <c r="T4153" i="1"/>
  <c r="T4154" i="1"/>
  <c r="T4155" i="1"/>
  <c r="T4156" i="1"/>
  <c r="T4157" i="1"/>
  <c r="T4158" i="1"/>
  <c r="T4159" i="1"/>
  <c r="T4160" i="1"/>
  <c r="T4161" i="1"/>
  <c r="T4162" i="1"/>
  <c r="T4163" i="1"/>
  <c r="T4164" i="1"/>
  <c r="T4165" i="1"/>
  <c r="T4166" i="1"/>
  <c r="T4167" i="1"/>
  <c r="T4168" i="1"/>
  <c r="T4169" i="1"/>
  <c r="T4170" i="1"/>
  <c r="T4171" i="1"/>
  <c r="T4172" i="1"/>
  <c r="T4173" i="1"/>
  <c r="T4174" i="1"/>
  <c r="T4175" i="1"/>
  <c r="T4176" i="1"/>
  <c r="T4177" i="1"/>
  <c r="T4178" i="1"/>
  <c r="T4179" i="1"/>
  <c r="T4180" i="1"/>
  <c r="T4181" i="1"/>
  <c r="T4182" i="1"/>
  <c r="T4183" i="1"/>
  <c r="T4184" i="1"/>
  <c r="T4185" i="1"/>
  <c r="T4186" i="1"/>
  <c r="T4187" i="1"/>
  <c r="T4188" i="1"/>
  <c r="T4189" i="1"/>
  <c r="T4190" i="1"/>
  <c r="T4191" i="1"/>
  <c r="T4192" i="1"/>
  <c r="T4193" i="1"/>
  <c r="T4194" i="1"/>
  <c r="T4195" i="1"/>
  <c r="T4196" i="1"/>
  <c r="T4197" i="1"/>
  <c r="T4198" i="1"/>
  <c r="T4199" i="1"/>
  <c r="T4200" i="1"/>
  <c r="T4201" i="1"/>
  <c r="T4202" i="1"/>
  <c r="T4203" i="1"/>
  <c r="T4204" i="1"/>
  <c r="T4205" i="1"/>
  <c r="T4206" i="1"/>
  <c r="T4207" i="1"/>
  <c r="T4208" i="1"/>
  <c r="T4209" i="1"/>
  <c r="T4210" i="1"/>
  <c r="T4211" i="1"/>
  <c r="T4212" i="1"/>
  <c r="T4213" i="1"/>
  <c r="T4214" i="1"/>
  <c r="T4215" i="1"/>
  <c r="T4216" i="1"/>
  <c r="T4217" i="1"/>
  <c r="T4218" i="1"/>
  <c r="T4219" i="1"/>
  <c r="T4220" i="1"/>
  <c r="T4221" i="1"/>
  <c r="T4222" i="1"/>
  <c r="T4223" i="1"/>
  <c r="T4224" i="1"/>
  <c r="T4225" i="1"/>
  <c r="T4226" i="1"/>
  <c r="T4227" i="1"/>
  <c r="T4228" i="1"/>
  <c r="T4229" i="1"/>
  <c r="T4230" i="1"/>
  <c r="T4231" i="1"/>
  <c r="T4232" i="1"/>
  <c r="T4233" i="1"/>
  <c r="T4234" i="1"/>
  <c r="T4235" i="1"/>
  <c r="T4236" i="1"/>
  <c r="T4237" i="1"/>
  <c r="T4238" i="1"/>
  <c r="T4239" i="1"/>
  <c r="T4240" i="1"/>
  <c r="T4241" i="1"/>
  <c r="T4242" i="1"/>
  <c r="T4243" i="1"/>
  <c r="T4244" i="1"/>
  <c r="T4245" i="1"/>
  <c r="T4246" i="1"/>
  <c r="T4247" i="1"/>
  <c r="T4248" i="1"/>
  <c r="T4249" i="1"/>
  <c r="T4250" i="1"/>
  <c r="T4251" i="1"/>
  <c r="T4252" i="1"/>
  <c r="T4253" i="1"/>
  <c r="T4254" i="1"/>
  <c r="T4255" i="1"/>
  <c r="T4256" i="1"/>
  <c r="T4257" i="1"/>
  <c r="T4258" i="1"/>
  <c r="T4259" i="1"/>
  <c r="T4260" i="1"/>
  <c r="T4261" i="1"/>
  <c r="T4262" i="1"/>
  <c r="T4263" i="1"/>
  <c r="T4264" i="1"/>
  <c r="T4265" i="1"/>
  <c r="T4266" i="1"/>
  <c r="T4267" i="1"/>
  <c r="T4268" i="1"/>
  <c r="T4269" i="1"/>
  <c r="T4270" i="1"/>
  <c r="T4271" i="1"/>
  <c r="T4272" i="1"/>
  <c r="T4273" i="1"/>
  <c r="T4274" i="1"/>
  <c r="T4275" i="1"/>
  <c r="T4276" i="1"/>
  <c r="T4277" i="1"/>
  <c r="T4278" i="1"/>
  <c r="T4279" i="1"/>
  <c r="T4280" i="1"/>
  <c r="T4281" i="1"/>
  <c r="T4282" i="1"/>
  <c r="T4283" i="1"/>
  <c r="T4284" i="1"/>
  <c r="T4285" i="1"/>
  <c r="T4286" i="1"/>
  <c r="T4287" i="1"/>
  <c r="T4288" i="1"/>
  <c r="T4289" i="1"/>
  <c r="T4290" i="1"/>
  <c r="T4291" i="1"/>
  <c r="T4292" i="1"/>
  <c r="T4293" i="1"/>
  <c r="T4294" i="1"/>
  <c r="T4295" i="1"/>
  <c r="T4296" i="1"/>
  <c r="T4297" i="1"/>
  <c r="T4298" i="1"/>
  <c r="T4299" i="1"/>
  <c r="T4300" i="1"/>
  <c r="T4301" i="1"/>
  <c r="T4302" i="1"/>
  <c r="T4303" i="1"/>
  <c r="T4304" i="1"/>
  <c r="T4305" i="1"/>
  <c r="T4306" i="1"/>
  <c r="T4307" i="1"/>
  <c r="T4308" i="1"/>
  <c r="T4309" i="1"/>
  <c r="T4310" i="1"/>
  <c r="T4311" i="1"/>
  <c r="T4312" i="1"/>
  <c r="T4313" i="1"/>
  <c r="T4314" i="1"/>
  <c r="T4315" i="1"/>
  <c r="T4316" i="1"/>
  <c r="T4317" i="1"/>
  <c r="T4318" i="1"/>
  <c r="T4319" i="1"/>
  <c r="T4320" i="1"/>
  <c r="T4321" i="1"/>
  <c r="T4322" i="1"/>
  <c r="T4323" i="1"/>
  <c r="T4324" i="1"/>
  <c r="T4325" i="1"/>
  <c r="T4326" i="1"/>
  <c r="T4327" i="1"/>
  <c r="T4328" i="1"/>
  <c r="T4329" i="1"/>
  <c r="T4330" i="1"/>
  <c r="T4331" i="1"/>
  <c r="T4332" i="1"/>
  <c r="T4333" i="1"/>
  <c r="T4334" i="1"/>
  <c r="T4335" i="1"/>
  <c r="T4336" i="1"/>
  <c r="T4337" i="1"/>
  <c r="T4338" i="1"/>
  <c r="T4339" i="1"/>
  <c r="T4340" i="1"/>
  <c r="T4341" i="1"/>
  <c r="T4342" i="1"/>
  <c r="T4343" i="1"/>
  <c r="T4344" i="1"/>
  <c r="T4345" i="1"/>
  <c r="T4346" i="1"/>
  <c r="T4347" i="1"/>
  <c r="T4348" i="1"/>
  <c r="T4349" i="1"/>
  <c r="T4350" i="1"/>
  <c r="T4351" i="1"/>
  <c r="T4352" i="1"/>
  <c r="T4353" i="1"/>
  <c r="T4354" i="1"/>
  <c r="T4355" i="1"/>
  <c r="T4356" i="1"/>
  <c r="T4357" i="1"/>
  <c r="T4358" i="1"/>
  <c r="T4359" i="1"/>
  <c r="T4360" i="1"/>
  <c r="T4361" i="1"/>
  <c r="T4362" i="1"/>
  <c r="T4363" i="1"/>
  <c r="T4364" i="1"/>
  <c r="T4365" i="1"/>
  <c r="T4366" i="1"/>
  <c r="T4367" i="1"/>
  <c r="T4368" i="1"/>
  <c r="T4369" i="1"/>
  <c r="T4370" i="1"/>
  <c r="T4371" i="1"/>
  <c r="T4372" i="1"/>
  <c r="T4373" i="1"/>
  <c r="T4374" i="1"/>
  <c r="T4375" i="1"/>
  <c r="T4376" i="1"/>
  <c r="T4377" i="1"/>
  <c r="T4378" i="1"/>
  <c r="T4379" i="1"/>
  <c r="T4380" i="1"/>
  <c r="T4381" i="1"/>
  <c r="T4382" i="1"/>
  <c r="T4383" i="1"/>
  <c r="T4384" i="1"/>
  <c r="T4385" i="1"/>
  <c r="T4386" i="1"/>
  <c r="T4387" i="1"/>
  <c r="T4388" i="1"/>
  <c r="T4389" i="1"/>
  <c r="T4390" i="1"/>
  <c r="T4391" i="1"/>
  <c r="T4392" i="1"/>
  <c r="T4393" i="1"/>
  <c r="T4394" i="1"/>
  <c r="T4395" i="1"/>
  <c r="T4396" i="1"/>
  <c r="T4397" i="1"/>
  <c r="T4398" i="1"/>
  <c r="T4399" i="1"/>
  <c r="T4400" i="1"/>
  <c r="T4401" i="1"/>
  <c r="T4402" i="1"/>
  <c r="T4403" i="1"/>
  <c r="T4404" i="1"/>
  <c r="T4405" i="1"/>
  <c r="T4406" i="1"/>
  <c r="T4407" i="1"/>
  <c r="T4408" i="1"/>
  <c r="T4409" i="1"/>
  <c r="T4410" i="1"/>
  <c r="T4411" i="1"/>
  <c r="T4412" i="1"/>
  <c r="T4413" i="1"/>
  <c r="T4414" i="1"/>
  <c r="T4415" i="1"/>
  <c r="T4416" i="1"/>
  <c r="T4417" i="1"/>
  <c r="T4418" i="1"/>
  <c r="T4419" i="1"/>
  <c r="T4420" i="1"/>
  <c r="T4421" i="1"/>
  <c r="T4422" i="1"/>
  <c r="T4423" i="1"/>
  <c r="T4424" i="1"/>
  <c r="T4425" i="1"/>
  <c r="T4426" i="1"/>
  <c r="T4427" i="1"/>
  <c r="T4428" i="1"/>
  <c r="T4429" i="1"/>
  <c r="T4430" i="1"/>
  <c r="T4431" i="1"/>
  <c r="T4432" i="1"/>
  <c r="T4433" i="1"/>
  <c r="T4434" i="1"/>
  <c r="T4435" i="1"/>
  <c r="T4436" i="1"/>
  <c r="T4437" i="1"/>
  <c r="T4438" i="1"/>
  <c r="T4439" i="1"/>
  <c r="T4440" i="1"/>
  <c r="T4441" i="1"/>
  <c r="T4442" i="1"/>
  <c r="T4443" i="1"/>
  <c r="T4444" i="1"/>
  <c r="T4445" i="1"/>
  <c r="T4446" i="1"/>
  <c r="T4447" i="1"/>
  <c r="T4448" i="1"/>
  <c r="T4449" i="1"/>
  <c r="T4450" i="1"/>
  <c r="T4451" i="1"/>
  <c r="T4452" i="1"/>
  <c r="T4453" i="1"/>
  <c r="T4454" i="1"/>
  <c r="T4455" i="1"/>
  <c r="T4456" i="1"/>
  <c r="T4457" i="1"/>
  <c r="T4458" i="1"/>
  <c r="T4459" i="1"/>
  <c r="T4460" i="1"/>
  <c r="T4461" i="1"/>
  <c r="T4462" i="1"/>
  <c r="T4463" i="1"/>
  <c r="T4464" i="1"/>
  <c r="T4465" i="1"/>
  <c r="T4466" i="1"/>
  <c r="T4467" i="1"/>
  <c r="T4468" i="1"/>
  <c r="T4469" i="1"/>
  <c r="T4470" i="1"/>
  <c r="T4471" i="1"/>
  <c r="T4472" i="1"/>
  <c r="T4473" i="1"/>
  <c r="T4474" i="1"/>
  <c r="T4475" i="1"/>
  <c r="T4476" i="1"/>
  <c r="T4477" i="1"/>
  <c r="T4478" i="1"/>
  <c r="T4479" i="1"/>
  <c r="T4480" i="1"/>
  <c r="T4481" i="1"/>
  <c r="T4482" i="1"/>
  <c r="T4483" i="1"/>
  <c r="T4484" i="1"/>
  <c r="T4485" i="1"/>
  <c r="T4486" i="1"/>
  <c r="T4487" i="1"/>
  <c r="T4488" i="1"/>
  <c r="T4489" i="1"/>
  <c r="T4490" i="1"/>
  <c r="T4491" i="1"/>
  <c r="T4492" i="1"/>
  <c r="T4493" i="1"/>
  <c r="T4494" i="1"/>
  <c r="T4495" i="1"/>
  <c r="T4496" i="1"/>
  <c r="T4497" i="1"/>
  <c r="T4498" i="1"/>
  <c r="T4499" i="1"/>
  <c r="T4500" i="1"/>
  <c r="T4501" i="1"/>
  <c r="T4502" i="1"/>
  <c r="T4503" i="1"/>
  <c r="T4504" i="1"/>
  <c r="T4505" i="1"/>
  <c r="T4506" i="1"/>
  <c r="T4507" i="1"/>
  <c r="T4508" i="1"/>
  <c r="T4509" i="1"/>
  <c r="T4510" i="1"/>
  <c r="T4511" i="1"/>
  <c r="T4512" i="1"/>
  <c r="T4513" i="1"/>
  <c r="T4514" i="1"/>
  <c r="T4515" i="1"/>
  <c r="T4516" i="1"/>
  <c r="T4517" i="1"/>
  <c r="T4518" i="1"/>
  <c r="T4519" i="1"/>
  <c r="T4520" i="1"/>
  <c r="T4521" i="1"/>
  <c r="T4522" i="1"/>
  <c r="T4523" i="1"/>
  <c r="T4524" i="1"/>
  <c r="T4525" i="1"/>
  <c r="T4526" i="1"/>
  <c r="T4527" i="1"/>
  <c r="T4528" i="1"/>
  <c r="T4529" i="1"/>
  <c r="T4530" i="1"/>
  <c r="T4531" i="1"/>
  <c r="T4532" i="1"/>
  <c r="T4533" i="1"/>
  <c r="T4534" i="1"/>
  <c r="T4535" i="1"/>
  <c r="T4536" i="1"/>
  <c r="T4537" i="1"/>
  <c r="T4538" i="1"/>
  <c r="T4539" i="1"/>
  <c r="T4540" i="1"/>
  <c r="T4541" i="1"/>
  <c r="T4542" i="1"/>
  <c r="T4543" i="1"/>
  <c r="T4544" i="1"/>
  <c r="T4545" i="1"/>
  <c r="T4546" i="1"/>
  <c r="T4547" i="1"/>
  <c r="T4548" i="1"/>
  <c r="T4549" i="1"/>
  <c r="T4550" i="1"/>
  <c r="T4551" i="1"/>
  <c r="T4552" i="1"/>
  <c r="T4553" i="1"/>
  <c r="T4554" i="1"/>
  <c r="T4555" i="1"/>
  <c r="T4556" i="1"/>
  <c r="T4557" i="1"/>
  <c r="T4558" i="1"/>
  <c r="T4559" i="1"/>
  <c r="T4560" i="1"/>
  <c r="T4561" i="1"/>
  <c r="T4562" i="1"/>
  <c r="T4563" i="1"/>
  <c r="T4564" i="1"/>
  <c r="T4565" i="1"/>
  <c r="T4566" i="1"/>
  <c r="T4567" i="1"/>
  <c r="T4568" i="1"/>
  <c r="T4569" i="1"/>
  <c r="T4570" i="1"/>
  <c r="T4571" i="1"/>
  <c r="T4572" i="1"/>
  <c r="T4573" i="1"/>
  <c r="T4574" i="1"/>
  <c r="T4575" i="1"/>
  <c r="T4576" i="1"/>
  <c r="T4577" i="1"/>
  <c r="T4578" i="1"/>
  <c r="T4579" i="1"/>
  <c r="T4580" i="1"/>
  <c r="T4581" i="1"/>
  <c r="T4582" i="1"/>
  <c r="T4583" i="1"/>
  <c r="T4584" i="1"/>
  <c r="T4585" i="1"/>
  <c r="T4586" i="1"/>
  <c r="T4587" i="1"/>
  <c r="T4588" i="1"/>
  <c r="T4589" i="1"/>
  <c r="T4590" i="1"/>
  <c r="T4591" i="1"/>
  <c r="T4592" i="1"/>
  <c r="T4593" i="1"/>
  <c r="T4594" i="1"/>
  <c r="T4595" i="1"/>
  <c r="T4596" i="1"/>
  <c r="T4597" i="1"/>
  <c r="T4598" i="1"/>
  <c r="T4599" i="1"/>
  <c r="T4600" i="1"/>
  <c r="T4601" i="1"/>
  <c r="T4602" i="1"/>
  <c r="T4603" i="1"/>
  <c r="T4604" i="1"/>
  <c r="T4605" i="1"/>
  <c r="T4606" i="1"/>
  <c r="T4607" i="1"/>
  <c r="T4608" i="1"/>
  <c r="T4609" i="1"/>
  <c r="T4610" i="1"/>
  <c r="T4611" i="1"/>
  <c r="T4612" i="1"/>
  <c r="T4613" i="1"/>
  <c r="T4614" i="1"/>
  <c r="T4615" i="1"/>
  <c r="T4616" i="1"/>
  <c r="T4617" i="1"/>
  <c r="T4618" i="1"/>
  <c r="T4619" i="1"/>
  <c r="T4620" i="1"/>
  <c r="T4621" i="1"/>
  <c r="T4622" i="1"/>
  <c r="T4623" i="1"/>
  <c r="T4624" i="1"/>
  <c r="T4625" i="1"/>
  <c r="T4626" i="1"/>
  <c r="T4627" i="1"/>
  <c r="T4628" i="1"/>
  <c r="T4629" i="1"/>
  <c r="T4630" i="1"/>
  <c r="T4631" i="1"/>
  <c r="T4632" i="1"/>
  <c r="T4633" i="1"/>
  <c r="T4634" i="1"/>
  <c r="T4635" i="1"/>
  <c r="T4636" i="1"/>
  <c r="T4637" i="1"/>
  <c r="T4638" i="1"/>
  <c r="T4639" i="1"/>
  <c r="T4640" i="1"/>
  <c r="T4641" i="1"/>
  <c r="T4642" i="1"/>
  <c r="T4643" i="1"/>
  <c r="T4644" i="1"/>
  <c r="T4645" i="1"/>
  <c r="T4646" i="1"/>
  <c r="T4647" i="1"/>
  <c r="T4648" i="1"/>
  <c r="T4649" i="1"/>
  <c r="T4650" i="1"/>
  <c r="T4651" i="1"/>
  <c r="T4652" i="1"/>
  <c r="T4653" i="1"/>
  <c r="T4654" i="1"/>
  <c r="T4655" i="1"/>
  <c r="T4656" i="1"/>
  <c r="T4657" i="1"/>
  <c r="T4658" i="1"/>
  <c r="T4659" i="1"/>
  <c r="T4660" i="1"/>
  <c r="T4661" i="1"/>
  <c r="T4662" i="1"/>
  <c r="T4663" i="1"/>
  <c r="T4664" i="1"/>
  <c r="T4665" i="1"/>
  <c r="T4666" i="1"/>
  <c r="T4667" i="1"/>
  <c r="T4668" i="1"/>
  <c r="T4669" i="1"/>
  <c r="T4670" i="1"/>
  <c r="T4671" i="1"/>
  <c r="T4672" i="1"/>
  <c r="T4673" i="1"/>
  <c r="T4674" i="1"/>
  <c r="T4675" i="1"/>
  <c r="T4676" i="1"/>
  <c r="T4677" i="1"/>
  <c r="T4678" i="1"/>
  <c r="T4679" i="1"/>
  <c r="T4680" i="1"/>
  <c r="T4681" i="1"/>
  <c r="T4682" i="1"/>
  <c r="T4683" i="1"/>
  <c r="T4684" i="1"/>
  <c r="T4685" i="1"/>
  <c r="T4686" i="1"/>
  <c r="T4687" i="1"/>
  <c r="T4688" i="1"/>
  <c r="T4689" i="1"/>
  <c r="T4690" i="1"/>
  <c r="T4691" i="1"/>
  <c r="T4692" i="1"/>
  <c r="T4693" i="1"/>
  <c r="T4694" i="1"/>
  <c r="T4695" i="1"/>
  <c r="T4696" i="1"/>
  <c r="T4697" i="1"/>
  <c r="T4698" i="1"/>
  <c r="T4699" i="1"/>
  <c r="T4700" i="1"/>
  <c r="T4701" i="1"/>
  <c r="T4702" i="1"/>
  <c r="T4703" i="1"/>
  <c r="T4704" i="1"/>
  <c r="T4705" i="1"/>
  <c r="T4706" i="1"/>
  <c r="T4707" i="1"/>
  <c r="T4708" i="1"/>
  <c r="T4709" i="1"/>
  <c r="T4710" i="1"/>
  <c r="T4711" i="1"/>
  <c r="T4712" i="1"/>
  <c r="T4713" i="1"/>
  <c r="T4714" i="1"/>
  <c r="T4715" i="1"/>
  <c r="T4716" i="1"/>
  <c r="T4717" i="1"/>
  <c r="T4718" i="1"/>
  <c r="T4719" i="1"/>
  <c r="T4720" i="1"/>
  <c r="T4721" i="1"/>
  <c r="T4722" i="1"/>
  <c r="T4723" i="1"/>
  <c r="T4724" i="1"/>
  <c r="T4725" i="1"/>
  <c r="T4726" i="1"/>
  <c r="T4727" i="1"/>
  <c r="T4728" i="1"/>
  <c r="T4729" i="1"/>
  <c r="T4730" i="1"/>
  <c r="T4731" i="1"/>
  <c r="T4732" i="1"/>
  <c r="T4733" i="1"/>
  <c r="T4734" i="1"/>
  <c r="T4735" i="1"/>
  <c r="T4736" i="1"/>
  <c r="T4737" i="1"/>
  <c r="T4738" i="1"/>
  <c r="T4739" i="1"/>
  <c r="T4740" i="1"/>
  <c r="T4741" i="1"/>
  <c r="T4742" i="1"/>
  <c r="T4743" i="1"/>
  <c r="T4744" i="1"/>
  <c r="T4745" i="1"/>
  <c r="T4746" i="1"/>
  <c r="T4747" i="1"/>
  <c r="T4748" i="1"/>
  <c r="T4749" i="1"/>
  <c r="T4750" i="1"/>
  <c r="T4751" i="1"/>
  <c r="T4752" i="1"/>
  <c r="T4753" i="1"/>
  <c r="T4754" i="1"/>
  <c r="T4755" i="1"/>
  <c r="T4756" i="1"/>
  <c r="T4757" i="1"/>
  <c r="T4758" i="1"/>
  <c r="T4759" i="1"/>
  <c r="T4760" i="1"/>
  <c r="T4761" i="1"/>
  <c r="T4762" i="1"/>
  <c r="T4763" i="1"/>
  <c r="T4764" i="1"/>
  <c r="T4765" i="1"/>
  <c r="T4766" i="1"/>
  <c r="T4767" i="1"/>
  <c r="T4768" i="1"/>
  <c r="T4769" i="1"/>
  <c r="T4770" i="1"/>
  <c r="T4771" i="1"/>
  <c r="T4772" i="1"/>
  <c r="T4773" i="1"/>
  <c r="T4774" i="1"/>
  <c r="T4775" i="1"/>
  <c r="T4776" i="1"/>
  <c r="T4777" i="1"/>
  <c r="T4778" i="1"/>
  <c r="T4779" i="1"/>
  <c r="T4780" i="1"/>
  <c r="T4781" i="1"/>
  <c r="T4782" i="1"/>
  <c r="T4783" i="1"/>
  <c r="T4784" i="1"/>
  <c r="T4785" i="1"/>
  <c r="T4786" i="1"/>
  <c r="T4787" i="1"/>
  <c r="T4788" i="1"/>
  <c r="T4789" i="1"/>
  <c r="T4790" i="1"/>
  <c r="T4791" i="1"/>
  <c r="T4792" i="1"/>
  <c r="T4793" i="1"/>
  <c r="T4794" i="1"/>
  <c r="T4795" i="1"/>
  <c r="T4796" i="1"/>
  <c r="T4797" i="1"/>
  <c r="T4798" i="1"/>
  <c r="T4799" i="1"/>
  <c r="T4800" i="1"/>
  <c r="T4801" i="1"/>
  <c r="T4802" i="1"/>
  <c r="T4803" i="1"/>
  <c r="T4804" i="1"/>
  <c r="T4805" i="1"/>
  <c r="T4806" i="1"/>
  <c r="T4807" i="1"/>
  <c r="T4808" i="1"/>
  <c r="T4809" i="1"/>
  <c r="T4810" i="1"/>
  <c r="T4811" i="1"/>
  <c r="T4812" i="1"/>
  <c r="T4813" i="1"/>
  <c r="T4814" i="1"/>
  <c r="T4815" i="1"/>
  <c r="T4816" i="1"/>
  <c r="T4817" i="1"/>
  <c r="T4818" i="1"/>
  <c r="T4819" i="1"/>
  <c r="T4820" i="1"/>
  <c r="T4821" i="1"/>
  <c r="T4822" i="1"/>
  <c r="T4823" i="1"/>
  <c r="T4824" i="1"/>
  <c r="T4825" i="1"/>
  <c r="T4826" i="1"/>
  <c r="T4827" i="1"/>
  <c r="T4828" i="1"/>
  <c r="T4829" i="1"/>
  <c r="T4830" i="1"/>
  <c r="T4831" i="1"/>
  <c r="T4832" i="1"/>
  <c r="T4833" i="1"/>
  <c r="T4834" i="1"/>
  <c r="T4835" i="1"/>
  <c r="T4836" i="1"/>
  <c r="T4837" i="1"/>
  <c r="T4838" i="1"/>
  <c r="T4839" i="1"/>
  <c r="T4840" i="1"/>
  <c r="T4841" i="1"/>
  <c r="T4842" i="1"/>
  <c r="T4843" i="1"/>
  <c r="T4844" i="1"/>
  <c r="T4845" i="1"/>
  <c r="T4846" i="1"/>
  <c r="T4847" i="1"/>
  <c r="T4848" i="1"/>
  <c r="T4849" i="1"/>
  <c r="T4850" i="1"/>
  <c r="T4851" i="1"/>
  <c r="T4852" i="1"/>
  <c r="T4853" i="1"/>
  <c r="T4854" i="1"/>
  <c r="T4855" i="1"/>
  <c r="T4856" i="1"/>
  <c r="T4857" i="1"/>
  <c r="T4858" i="1"/>
  <c r="T4859" i="1"/>
  <c r="T4860" i="1"/>
  <c r="T4861" i="1"/>
  <c r="T4862" i="1"/>
  <c r="T4863" i="1"/>
  <c r="T4864" i="1"/>
  <c r="T4865" i="1"/>
  <c r="T4866" i="1"/>
  <c r="T4867" i="1"/>
  <c r="T4868" i="1"/>
  <c r="T4869" i="1"/>
  <c r="T4870" i="1"/>
  <c r="T4871" i="1"/>
  <c r="T4872" i="1"/>
  <c r="T4873" i="1"/>
  <c r="T4874" i="1"/>
  <c r="T4875" i="1"/>
  <c r="T4876" i="1"/>
  <c r="T4877" i="1"/>
  <c r="T4878" i="1"/>
  <c r="T4879" i="1"/>
  <c r="T4880" i="1"/>
  <c r="T4881" i="1"/>
  <c r="T4882" i="1"/>
  <c r="T4883" i="1"/>
  <c r="T4884" i="1"/>
  <c r="T4885" i="1"/>
  <c r="T4886" i="1"/>
  <c r="T4887" i="1"/>
  <c r="T4888" i="1"/>
  <c r="T4889" i="1"/>
  <c r="T4890" i="1"/>
  <c r="T4891" i="1"/>
  <c r="T4892" i="1"/>
  <c r="T4893" i="1"/>
  <c r="T4894" i="1"/>
  <c r="T4895" i="1"/>
  <c r="T4896" i="1"/>
  <c r="T4897" i="1"/>
  <c r="T4898" i="1"/>
  <c r="T4899" i="1"/>
  <c r="T4900" i="1"/>
  <c r="T4901" i="1"/>
  <c r="T4902" i="1"/>
  <c r="T4903" i="1"/>
  <c r="T4904" i="1"/>
  <c r="T4905" i="1"/>
  <c r="T4906" i="1"/>
  <c r="T4907" i="1"/>
  <c r="T4908" i="1"/>
  <c r="T4909" i="1"/>
  <c r="T4910" i="1"/>
  <c r="T4911" i="1"/>
  <c r="T4912" i="1"/>
  <c r="T4913" i="1"/>
  <c r="T4914" i="1"/>
  <c r="T4915" i="1"/>
  <c r="T4916" i="1"/>
  <c r="T4917" i="1"/>
  <c r="T4918" i="1"/>
  <c r="T4919" i="1"/>
  <c r="T4920" i="1"/>
  <c r="T4921" i="1"/>
  <c r="T4922" i="1"/>
  <c r="T4923" i="1"/>
  <c r="T4924" i="1"/>
  <c r="T4925" i="1"/>
  <c r="T4926" i="1"/>
  <c r="T4927" i="1"/>
  <c r="T4928" i="1"/>
  <c r="T4929" i="1"/>
  <c r="T4930" i="1"/>
  <c r="T4931" i="1"/>
  <c r="T4932" i="1"/>
  <c r="T4933" i="1"/>
  <c r="T4934" i="1"/>
  <c r="T4935" i="1"/>
  <c r="T4936" i="1"/>
  <c r="T4937" i="1"/>
  <c r="T4938" i="1"/>
  <c r="T4939" i="1"/>
  <c r="T4940" i="1"/>
  <c r="T4941" i="1"/>
  <c r="T4942" i="1"/>
  <c r="T4943" i="1"/>
  <c r="T4944" i="1"/>
  <c r="T4945" i="1"/>
  <c r="T4946" i="1"/>
  <c r="T4947" i="1"/>
  <c r="T4948" i="1"/>
  <c r="T4949" i="1"/>
  <c r="T4950" i="1"/>
  <c r="T4951" i="1"/>
  <c r="T4952" i="1"/>
  <c r="T4953" i="1"/>
  <c r="T4954" i="1"/>
  <c r="T4955" i="1"/>
  <c r="T4956" i="1"/>
  <c r="T4957" i="1"/>
  <c r="T4958" i="1"/>
  <c r="T4959" i="1"/>
  <c r="T4960" i="1"/>
  <c r="T4961" i="1"/>
  <c r="T4962" i="1"/>
  <c r="T4963" i="1"/>
  <c r="T4964" i="1"/>
  <c r="T4965" i="1"/>
  <c r="T4966" i="1"/>
  <c r="T4967" i="1"/>
  <c r="T4968" i="1"/>
  <c r="T4969" i="1"/>
  <c r="T4970" i="1"/>
  <c r="T4971" i="1"/>
  <c r="T4972" i="1"/>
  <c r="T4973" i="1"/>
  <c r="T4974" i="1"/>
  <c r="T4975" i="1"/>
  <c r="T4976" i="1"/>
  <c r="T4977" i="1"/>
  <c r="T4978" i="1"/>
  <c r="T4979" i="1"/>
  <c r="T4980" i="1"/>
  <c r="T4981" i="1"/>
  <c r="T4982" i="1"/>
  <c r="T4983" i="1"/>
  <c r="T4984" i="1"/>
  <c r="T4985" i="1"/>
  <c r="T4986" i="1"/>
  <c r="T4987" i="1"/>
  <c r="T4988" i="1"/>
  <c r="T4989" i="1"/>
  <c r="T4990" i="1"/>
  <c r="T4991" i="1"/>
  <c r="T4992" i="1"/>
  <c r="T4993" i="1"/>
  <c r="T4994" i="1"/>
  <c r="T4995" i="1"/>
  <c r="T4996" i="1"/>
  <c r="T4997" i="1"/>
  <c r="T4998" i="1"/>
  <c r="T4999" i="1"/>
  <c r="T5000" i="1"/>
  <c r="T5001"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S4997" i="1"/>
  <c r="S4998" i="1"/>
  <c r="S4999" i="1"/>
  <c r="S5000" i="1"/>
  <c r="S5001" i="1"/>
</calcChain>
</file>

<file path=xl/sharedStrings.xml><?xml version="1.0" encoding="utf-8"?>
<sst xmlns="http://schemas.openxmlformats.org/spreadsheetml/2006/main" count="40027" uniqueCount="5746">
  <si>
    <t>Order_ID</t>
  </si>
  <si>
    <t>Order_Date</t>
  </si>
  <si>
    <t>Customer_ID</t>
  </si>
  <si>
    <t>Customer_Name</t>
  </si>
  <si>
    <t>Region</t>
  </si>
  <si>
    <t>State</t>
  </si>
  <si>
    <t>Product_ID</t>
  </si>
  <si>
    <t>Product_Name</t>
  </si>
  <si>
    <t>Category</t>
  </si>
  <si>
    <t>Quantity_Sold</t>
  </si>
  <si>
    <t>Unit_Price</t>
  </si>
  <si>
    <t>Sales</t>
  </si>
  <si>
    <t>Cost</t>
  </si>
  <si>
    <t>Profit</t>
  </si>
  <si>
    <t>Inventory_Level</t>
  </si>
  <si>
    <t>Reorder_Point</t>
  </si>
  <si>
    <t>Supplier</t>
  </si>
  <si>
    <t>Discount</t>
  </si>
  <si>
    <t>C692</t>
  </si>
  <si>
    <t>Brian Hubbard</t>
  </si>
  <si>
    <t>South</t>
  </si>
  <si>
    <t>Karnataka</t>
  </si>
  <si>
    <t>P006</t>
  </si>
  <si>
    <t>Headphones</t>
  </si>
  <si>
    <t>Accessories</t>
  </si>
  <si>
    <t>Sony</t>
  </si>
  <si>
    <t>C362</t>
  </si>
  <si>
    <t>Heidi Johnson DDS</t>
  </si>
  <si>
    <t>West</t>
  </si>
  <si>
    <t>Gujarat</t>
  </si>
  <si>
    <t>P004</t>
  </si>
  <si>
    <t>Monitor</t>
  </si>
  <si>
    <t>Electronics</t>
  </si>
  <si>
    <t>Samsung</t>
  </si>
  <si>
    <t>C593</t>
  </si>
  <si>
    <t>Devon Martin</t>
  </si>
  <si>
    <t>North</t>
  </si>
  <si>
    <t>Delhi</t>
  </si>
  <si>
    <t>C170</t>
  </si>
  <si>
    <t>Julie Mahoney</t>
  </si>
  <si>
    <t>P002</t>
  </si>
  <si>
    <t>Keyboard</t>
  </si>
  <si>
    <t>Logitech</t>
  </si>
  <si>
    <t>C816</t>
  </si>
  <si>
    <t>Amy Navarro</t>
  </si>
  <si>
    <t>East</t>
  </si>
  <si>
    <t>West Bengal</t>
  </si>
  <si>
    <t>C340</t>
  </si>
  <si>
    <t>Alexandra Adams DDS</t>
  </si>
  <si>
    <t>P009</t>
  </si>
  <si>
    <t>SSD</t>
  </si>
  <si>
    <t>Storage</t>
  </si>
  <si>
    <t>Kingston</t>
  </si>
  <si>
    <t>C834</t>
  </si>
  <si>
    <t>Kevin Goodwin</t>
  </si>
  <si>
    <t>P001</t>
  </si>
  <si>
    <t>Laptop</t>
  </si>
  <si>
    <t>Dell</t>
  </si>
  <si>
    <t>C218</t>
  </si>
  <si>
    <t>Marilyn Harris</t>
  </si>
  <si>
    <t>P007</t>
  </si>
  <si>
    <t>Tablet</t>
  </si>
  <si>
    <t>Lenovo</t>
  </si>
  <si>
    <t>C924</t>
  </si>
  <si>
    <t>Jane Savage</t>
  </si>
  <si>
    <t>C133</t>
  </si>
  <si>
    <t>Dr. James Hawkins</t>
  </si>
  <si>
    <t>P010</t>
  </si>
  <si>
    <t>Webcam</t>
  </si>
  <si>
    <t>C561</t>
  </si>
  <si>
    <t>Christina Snyder</t>
  </si>
  <si>
    <t>C178</t>
  </si>
  <si>
    <t>Renee Murray</t>
  </si>
  <si>
    <t>C239</t>
  </si>
  <si>
    <t>Sabrina Gould</t>
  </si>
  <si>
    <t>P008</t>
  </si>
  <si>
    <t>Router</t>
  </si>
  <si>
    <t>Networking</t>
  </si>
  <si>
    <t>TP-Link</t>
  </si>
  <si>
    <t>C284</t>
  </si>
  <si>
    <t>Joseph Dorsey</t>
  </si>
  <si>
    <t>P003</t>
  </si>
  <si>
    <t>Mouse</t>
  </si>
  <si>
    <t>C314</t>
  </si>
  <si>
    <t>Jesse Parks</t>
  </si>
  <si>
    <t>C211</t>
  </si>
  <si>
    <t>Brett Rodriguez</t>
  </si>
  <si>
    <t>C329</t>
  </si>
  <si>
    <t>Gregory Rollins</t>
  </si>
  <si>
    <t>C146</t>
  </si>
  <si>
    <t>David Duran</t>
  </si>
  <si>
    <t>C969</t>
  </si>
  <si>
    <t>Kristy Anderson</t>
  </si>
  <si>
    <t>C495</t>
  </si>
  <si>
    <t>Bruce Henderson</t>
  </si>
  <si>
    <t>C320</t>
  </si>
  <si>
    <t>Kevin George</t>
  </si>
  <si>
    <t>P005</t>
  </si>
  <si>
    <t>Printer</t>
  </si>
  <si>
    <t>HP</t>
  </si>
  <si>
    <t>C939</t>
  </si>
  <si>
    <t>Rachel Schaefer</t>
  </si>
  <si>
    <t>C249</t>
  </si>
  <si>
    <t>Francisco Hamilton</t>
  </si>
  <si>
    <t>C635</t>
  </si>
  <si>
    <t>Kelly Glover</t>
  </si>
  <si>
    <t>C992</t>
  </si>
  <si>
    <t>Christopher Nunez</t>
  </si>
  <si>
    <t>C630</t>
  </si>
  <si>
    <t>Patricia Taylor</t>
  </si>
  <si>
    <t>C429</t>
  </si>
  <si>
    <t>Walter Nelson</t>
  </si>
  <si>
    <t>C441</t>
  </si>
  <si>
    <t>Stephanie Garcia</t>
  </si>
  <si>
    <t>C137</t>
  </si>
  <si>
    <t>Calvin Swanson</t>
  </si>
  <si>
    <t>C846</t>
  </si>
  <si>
    <t>Carrie English</t>
  </si>
  <si>
    <t>C793</t>
  </si>
  <si>
    <t>Tracy Barajas</t>
  </si>
  <si>
    <t>Maria Harris</t>
  </si>
  <si>
    <t>C423</t>
  </si>
  <si>
    <t>Michelle Molina</t>
  </si>
  <si>
    <t>C827</t>
  </si>
  <si>
    <t>Maria Kennedy</t>
  </si>
  <si>
    <t>C353</t>
  </si>
  <si>
    <t>Kayla Jones</t>
  </si>
  <si>
    <t>C145</t>
  </si>
  <si>
    <t>Heather Morris</t>
  </si>
  <si>
    <t>C708</t>
  </si>
  <si>
    <t>Christina Glenn DVM</t>
  </si>
  <si>
    <t>C602</t>
  </si>
  <si>
    <t>Robert Lee</t>
  </si>
  <si>
    <t>C213</t>
  </si>
  <si>
    <t>Judy Murphy</t>
  </si>
  <si>
    <t>C894</t>
  </si>
  <si>
    <t>David Ortiz</t>
  </si>
  <si>
    <t>C733</t>
  </si>
  <si>
    <t>Crystal Weaver</t>
  </si>
  <si>
    <t>David Leon</t>
  </si>
  <si>
    <t>C690</t>
  </si>
  <si>
    <t>Madison Nichols</t>
  </si>
  <si>
    <t>C568</t>
  </si>
  <si>
    <t>Kelli Cole</t>
  </si>
  <si>
    <t>Yvette Crosby</t>
  </si>
  <si>
    <t>C694</t>
  </si>
  <si>
    <t>Elizabeth Owens</t>
  </si>
  <si>
    <t>C758</t>
  </si>
  <si>
    <t>Sarah Davis</t>
  </si>
  <si>
    <t>Brian Brown</t>
  </si>
  <si>
    <t>C319</t>
  </si>
  <si>
    <t>James Pratt</t>
  </si>
  <si>
    <t>C231</t>
  </si>
  <si>
    <t>Keith Stout</t>
  </si>
  <si>
    <t>C931</t>
  </si>
  <si>
    <t>Anthony Ramirez</t>
  </si>
  <si>
    <t>C515</t>
  </si>
  <si>
    <t>Michael Campbell</t>
  </si>
  <si>
    <t>C323</t>
  </si>
  <si>
    <t>Penny Ryan</t>
  </si>
  <si>
    <t>C710</t>
  </si>
  <si>
    <t>Johnny Hoover</t>
  </si>
  <si>
    <t>C765</t>
  </si>
  <si>
    <t>Julia Jimenez</t>
  </si>
  <si>
    <t>C887</t>
  </si>
  <si>
    <t>Elizabeth Sanders</t>
  </si>
  <si>
    <t>C945</t>
  </si>
  <si>
    <t>Kayla Frank</t>
  </si>
  <si>
    <t>C594</t>
  </si>
  <si>
    <t>Mr. Tyler Merritt</t>
  </si>
  <si>
    <t>C612</t>
  </si>
  <si>
    <t>Adam Larsen</t>
  </si>
  <si>
    <t>C832</t>
  </si>
  <si>
    <t>Julie Bailey</t>
  </si>
  <si>
    <t>C620</t>
  </si>
  <si>
    <t>Molly Zimmerman</t>
  </si>
  <si>
    <t>C261</t>
  </si>
  <si>
    <t>Stephanie Flores</t>
  </si>
  <si>
    <t>C279</t>
  </si>
  <si>
    <t>Joann Thompson</t>
  </si>
  <si>
    <t>C513</t>
  </si>
  <si>
    <t>Kevin Peters</t>
  </si>
  <si>
    <t>C511</t>
  </si>
  <si>
    <t>Jennifer Mendoza</t>
  </si>
  <si>
    <t>C971</t>
  </si>
  <si>
    <t>Michael Moore</t>
  </si>
  <si>
    <t>C299</t>
  </si>
  <si>
    <t>Jerome Valentine</t>
  </si>
  <si>
    <t>C829</t>
  </si>
  <si>
    <t>Michael Carey</t>
  </si>
  <si>
    <t>C916</t>
  </si>
  <si>
    <t>Gina Ayala</t>
  </si>
  <si>
    <t>C818</t>
  </si>
  <si>
    <t>Reginald Green</t>
  </si>
  <si>
    <t>C422</t>
  </si>
  <si>
    <t>Traci Alvarez</t>
  </si>
  <si>
    <t>C227</t>
  </si>
  <si>
    <t>Lisa Maynard MD</t>
  </si>
  <si>
    <t>C234</t>
  </si>
  <si>
    <t>John Cooper</t>
  </si>
  <si>
    <t>Alison Miles</t>
  </si>
  <si>
    <t>C685</t>
  </si>
  <si>
    <t>Abigail Hamilton</t>
  </si>
  <si>
    <t>Charles Walsh</t>
  </si>
  <si>
    <t>C361</t>
  </si>
  <si>
    <t>Brad Johnson</t>
  </si>
  <si>
    <t>C126</t>
  </si>
  <si>
    <t>Mark King</t>
  </si>
  <si>
    <t>C890</t>
  </si>
  <si>
    <t>Kathryn Sanchez</t>
  </si>
  <si>
    <t>C839</t>
  </si>
  <si>
    <t>Rodney Jefferson</t>
  </si>
  <si>
    <t>C720</t>
  </si>
  <si>
    <t>David Johnson</t>
  </si>
  <si>
    <t>C754</t>
  </si>
  <si>
    <t>Christopher Wilson</t>
  </si>
  <si>
    <t>C354</t>
  </si>
  <si>
    <t>Christopher Ross</t>
  </si>
  <si>
    <t>Benjamin Collins</t>
  </si>
  <si>
    <t>C539</t>
  </si>
  <si>
    <t>Sheryl Williams</t>
  </si>
  <si>
    <t>C717</t>
  </si>
  <si>
    <t>Rachael White</t>
  </si>
  <si>
    <t>C390</t>
  </si>
  <si>
    <t>Tammy Schaefer</t>
  </si>
  <si>
    <t>C566</t>
  </si>
  <si>
    <t>Nathaniel Aguilar</t>
  </si>
  <si>
    <t>C341</t>
  </si>
  <si>
    <t>Tamara Thompson</t>
  </si>
  <si>
    <t>C324</t>
  </si>
  <si>
    <t>Kyle Ferguson</t>
  </si>
  <si>
    <t>Alyssa Smith DDS</t>
  </si>
  <si>
    <t>Carla Thornton</t>
  </si>
  <si>
    <t>C295</t>
  </si>
  <si>
    <t>Kathryn Mcclure</t>
  </si>
  <si>
    <t>C368</t>
  </si>
  <si>
    <t>Lindsey Rodriguez MD</t>
  </si>
  <si>
    <t>C437</t>
  </si>
  <si>
    <t>Chloe Dorsey</t>
  </si>
  <si>
    <t>C808</t>
  </si>
  <si>
    <t>Amy Kelly</t>
  </si>
  <si>
    <t>C789</t>
  </si>
  <si>
    <t>Kelly Spence</t>
  </si>
  <si>
    <t>Jasmine Mcdowell</t>
  </si>
  <si>
    <t>C826</t>
  </si>
  <si>
    <t>Robert Webster</t>
  </si>
  <si>
    <t>C852</t>
  </si>
  <si>
    <t>Marcia Dyer</t>
  </si>
  <si>
    <t>C854</t>
  </si>
  <si>
    <t>Ann Martin</t>
  </si>
  <si>
    <t>C920</t>
  </si>
  <si>
    <t>Christopher Hill</t>
  </si>
  <si>
    <t>C638</t>
  </si>
  <si>
    <t>Robin Stone</t>
  </si>
  <si>
    <t>C291</t>
  </si>
  <si>
    <t>Alexandria Barber</t>
  </si>
  <si>
    <t>C980</t>
  </si>
  <si>
    <t>Adriana Fischer</t>
  </si>
  <si>
    <t>C672</t>
  </si>
  <si>
    <t>Mr. Ricky Yoder</t>
  </si>
  <si>
    <t>C256</t>
  </si>
  <si>
    <t>Travis Moore</t>
  </si>
  <si>
    <t>C908</t>
  </si>
  <si>
    <t>Jade Bennett</t>
  </si>
  <si>
    <t>C103</t>
  </si>
  <si>
    <t>Stephanie Gregory</t>
  </si>
  <si>
    <t>C661</t>
  </si>
  <si>
    <t>Nathaniel Villarreal</t>
  </si>
  <si>
    <t>C296</t>
  </si>
  <si>
    <t>Martha Shaw</t>
  </si>
  <si>
    <t>C767</t>
  </si>
  <si>
    <t>Bradley Johnston</t>
  </si>
  <si>
    <t>C229</t>
  </si>
  <si>
    <t>Jason Rogers</t>
  </si>
  <si>
    <t>C616</t>
  </si>
  <si>
    <t>Amy Hill</t>
  </si>
  <si>
    <t>C552</t>
  </si>
  <si>
    <t>Penny Williams</t>
  </si>
  <si>
    <t>C438</t>
  </si>
  <si>
    <t>Angela Baker</t>
  </si>
  <si>
    <t>Glenda Larsen</t>
  </si>
  <si>
    <t>Donald Dominguez</t>
  </si>
  <si>
    <t>C691</t>
  </si>
  <si>
    <t>Timothy Bryan</t>
  </si>
  <si>
    <t>C384</t>
  </si>
  <si>
    <t>Rachel Miller</t>
  </si>
  <si>
    <t>C356</t>
  </si>
  <si>
    <t>Christina Benson</t>
  </si>
  <si>
    <t>C524</t>
  </si>
  <si>
    <t>Jeremy Stewart</t>
  </si>
  <si>
    <t>C803</t>
  </si>
  <si>
    <t>Jesse Hopkins</t>
  </si>
  <si>
    <t>C512</t>
  </si>
  <si>
    <t>Kathryn Harris</t>
  </si>
  <si>
    <t>Kimberly Baker</t>
  </si>
  <si>
    <t>C456</t>
  </si>
  <si>
    <t>Zachary Coleman</t>
  </si>
  <si>
    <t>Virginia Bryan</t>
  </si>
  <si>
    <t>C570</t>
  </si>
  <si>
    <t>Ryan Mcdowell</t>
  </si>
  <si>
    <t>C709</t>
  </si>
  <si>
    <t>Ricky Gonzales</t>
  </si>
  <si>
    <t>Janet Banks</t>
  </si>
  <si>
    <t>C537</t>
  </si>
  <si>
    <t>Kenneth Vang</t>
  </si>
  <si>
    <t>Robert Carpenter</t>
  </si>
  <si>
    <t>C947</t>
  </si>
  <si>
    <t>Mr. Richard Escobar MD</t>
  </si>
  <si>
    <t>Tanya Mcdaniel</t>
  </si>
  <si>
    <t>C179</t>
  </si>
  <si>
    <t>Sarah Smith</t>
  </si>
  <si>
    <t>C934</t>
  </si>
  <si>
    <t>Anthony Shields</t>
  </si>
  <si>
    <t>C609</t>
  </si>
  <si>
    <t>C742</t>
  </si>
  <si>
    <t>Brian Williams</t>
  </si>
  <si>
    <t>Gregory Brennan</t>
  </si>
  <si>
    <t>C782</t>
  </si>
  <si>
    <t>Shane Reyes</t>
  </si>
  <si>
    <t>C528</t>
  </si>
  <si>
    <t>Mercedes Hoover</t>
  </si>
  <si>
    <t>C756</t>
  </si>
  <si>
    <t>Brittany York</t>
  </si>
  <si>
    <t>C801</t>
  </si>
  <si>
    <t>Brianna Carlson</t>
  </si>
  <si>
    <t>C611</t>
  </si>
  <si>
    <t>William Bright</t>
  </si>
  <si>
    <t>C321</t>
  </si>
  <si>
    <t>Kelly Escobar III</t>
  </si>
  <si>
    <t>C658</t>
  </si>
  <si>
    <t>Courtney Williams</t>
  </si>
  <si>
    <t>C963</t>
  </si>
  <si>
    <t>Mr. David Harris DDS</t>
  </si>
  <si>
    <t>C584</t>
  </si>
  <si>
    <t>Jerry Sullivan</t>
  </si>
  <si>
    <t>C195</t>
  </si>
  <si>
    <t>Stephen Nelson</t>
  </si>
  <si>
    <t>C465</t>
  </si>
  <si>
    <t>Diane Moore</t>
  </si>
  <si>
    <t>C643</t>
  </si>
  <si>
    <t>Charles Lawson</t>
  </si>
  <si>
    <t>C216</t>
  </si>
  <si>
    <t>Jose Price</t>
  </si>
  <si>
    <t>Lori Munoz</t>
  </si>
  <si>
    <t>C257</t>
  </si>
  <si>
    <t>Jose Smith</t>
  </si>
  <si>
    <t>C125</t>
  </si>
  <si>
    <t>Andrew Kennedy</t>
  </si>
  <si>
    <t>C663</t>
  </si>
  <si>
    <t>Randall Orozco</t>
  </si>
  <si>
    <t>John Wolf</t>
  </si>
  <si>
    <t>C901</t>
  </si>
  <si>
    <t>Lori Henderson DVM</t>
  </si>
  <si>
    <t>C293</t>
  </si>
  <si>
    <t>John Buckley</t>
  </si>
  <si>
    <t>C496</t>
  </si>
  <si>
    <t>Melissa Hunt</t>
  </si>
  <si>
    <t>C586</t>
  </si>
  <si>
    <t>Andrea Baird</t>
  </si>
  <si>
    <t>C169</t>
  </si>
  <si>
    <t>Megan Cline</t>
  </si>
  <si>
    <t>C391</t>
  </si>
  <si>
    <t>Amy Kennedy</t>
  </si>
  <si>
    <t>C138</t>
  </si>
  <si>
    <t>Jason Jackson</t>
  </si>
  <si>
    <t>C598</t>
  </si>
  <si>
    <t>Dawn Estrada</t>
  </si>
  <si>
    <t>C283</t>
  </si>
  <si>
    <t>Susan Williams</t>
  </si>
  <si>
    <t>C745</t>
  </si>
  <si>
    <t>Brian Wilson</t>
  </si>
  <si>
    <t>C165</t>
  </si>
  <si>
    <t>Elizabeth Peters</t>
  </si>
  <si>
    <t>C545</t>
  </si>
  <si>
    <t>Sheila Smith</t>
  </si>
  <si>
    <t>C650</t>
  </si>
  <si>
    <t>Douglas Stout</t>
  </si>
  <si>
    <t>C225</t>
  </si>
  <si>
    <t>Christina Sanchez</t>
  </si>
  <si>
    <t>C109</t>
  </si>
  <si>
    <t>Jeremy Wolfe</t>
  </si>
  <si>
    <t>C719</t>
  </si>
  <si>
    <t>Adrian Ball</t>
  </si>
  <si>
    <t>C968</t>
  </si>
  <si>
    <t>Rebecca Miller</t>
  </si>
  <si>
    <t>C853</t>
  </si>
  <si>
    <t>Kimberly Jackson</t>
  </si>
  <si>
    <t>C199</t>
  </si>
  <si>
    <t>Jeremiah Cunningham</t>
  </si>
  <si>
    <t>C189</t>
  </si>
  <si>
    <t>Tonya Gould</t>
  </si>
  <si>
    <t>Paula Everett</t>
  </si>
  <si>
    <t>Holly Brown</t>
  </si>
  <si>
    <t>C408</t>
  </si>
  <si>
    <t>Adam Lang</t>
  </si>
  <si>
    <t>C215</t>
  </si>
  <si>
    <t>Thomas Johnson</t>
  </si>
  <si>
    <t>C113</t>
  </si>
  <si>
    <t>James Johnson</t>
  </si>
  <si>
    <t>C727</t>
  </si>
  <si>
    <t>Troy Ramirez</t>
  </si>
  <si>
    <t>C265</t>
  </si>
  <si>
    <t>Stephanie Lloyd</t>
  </si>
  <si>
    <t>C675</t>
  </si>
  <si>
    <t>Carolyn Wallace</t>
  </si>
  <si>
    <t>C547</t>
  </si>
  <si>
    <t>Dana West</t>
  </si>
  <si>
    <t>C703</t>
  </si>
  <si>
    <t>Brittany Cabrera</t>
  </si>
  <si>
    <t>C315</t>
  </si>
  <si>
    <t>Jane Jones</t>
  </si>
  <si>
    <t>C791</t>
  </si>
  <si>
    <t>Kimberly Butler</t>
  </si>
  <si>
    <t>C858</t>
  </si>
  <si>
    <t>Linda Mcclain</t>
  </si>
  <si>
    <t>C981</t>
  </si>
  <si>
    <t>Sarah Barnes</t>
  </si>
  <si>
    <t>C772</t>
  </si>
  <si>
    <t>Christopher Guerra</t>
  </si>
  <si>
    <t>C419</t>
  </si>
  <si>
    <t>Maria Watson</t>
  </si>
  <si>
    <t>C997</t>
  </si>
  <si>
    <t>Samuel Ramirez</t>
  </si>
  <si>
    <t>Robert Levy</t>
  </si>
  <si>
    <t>C855</t>
  </si>
  <si>
    <t>Patricia Joseph</t>
  </si>
  <si>
    <t>Rebecca Collins</t>
  </si>
  <si>
    <t>C440</t>
  </si>
  <si>
    <t>Lauren Summers</t>
  </si>
  <si>
    <t>Lisa Johnson</t>
  </si>
  <si>
    <t>Dana Morris</t>
  </si>
  <si>
    <t>C546</t>
  </si>
  <si>
    <t>Sean Miller</t>
  </si>
  <si>
    <t>Charles Watkins</t>
  </si>
  <si>
    <t>C276</t>
  </si>
  <si>
    <t>Ryan Robinson</t>
  </si>
  <si>
    <t>C394</t>
  </si>
  <si>
    <t>Jenna Beasley</t>
  </si>
  <si>
    <t>C642</t>
  </si>
  <si>
    <t>Leah Olson</t>
  </si>
  <si>
    <t>C899</t>
  </si>
  <si>
    <t>Paula Rogers</t>
  </si>
  <si>
    <t>C785</t>
  </si>
  <si>
    <t>Richard Green</t>
  </si>
  <si>
    <t>C665</t>
  </si>
  <si>
    <t>Natalie Morris</t>
  </si>
  <si>
    <t>C955</t>
  </si>
  <si>
    <t>Julie Smith</t>
  </si>
  <si>
    <t>C184</t>
  </si>
  <si>
    <t>Melissa Pope</t>
  </si>
  <si>
    <t>C159</t>
  </si>
  <si>
    <t>Jorge Bryant</t>
  </si>
  <si>
    <t>C357</t>
  </si>
  <si>
    <t>Deborah Rodriguez</t>
  </si>
  <si>
    <t>C447</t>
  </si>
  <si>
    <t>Charles Church</t>
  </si>
  <si>
    <t>C490</t>
  </si>
  <si>
    <t>Stephanie Gray</t>
  </si>
  <si>
    <t>C366</t>
  </si>
  <si>
    <t>Lauren Richardson</t>
  </si>
  <si>
    <t>C478</t>
  </si>
  <si>
    <t>Kevin Wells</t>
  </si>
  <si>
    <t>C355</t>
  </si>
  <si>
    <t>Melissa Ramirez</t>
  </si>
  <si>
    <t>C395</t>
  </si>
  <si>
    <t>Maria Mills</t>
  </si>
  <si>
    <t>C605</t>
  </si>
  <si>
    <t>Charles Henderson</t>
  </si>
  <si>
    <t>C334</t>
  </si>
  <si>
    <t>Richard Byrd</t>
  </si>
  <si>
    <t>C474</t>
  </si>
  <si>
    <t>Tara Massey</t>
  </si>
  <si>
    <t>C312</t>
  </si>
  <si>
    <t>Ronald Yu</t>
  </si>
  <si>
    <t>Christopher Smith</t>
  </si>
  <si>
    <t>C942</t>
  </si>
  <si>
    <t>Steven Dennis PhD</t>
  </si>
  <si>
    <t>Keith Larson</t>
  </si>
  <si>
    <t>Yolanda Mathis</t>
  </si>
  <si>
    <t>Elizabeth Torres</t>
  </si>
  <si>
    <t>Matthew Leblanc</t>
  </si>
  <si>
    <t>C603</t>
  </si>
  <si>
    <t>Erin Bonilla</t>
  </si>
  <si>
    <t>C489</t>
  </si>
  <si>
    <t>Laura Miller</t>
  </si>
  <si>
    <t>C406</t>
  </si>
  <si>
    <t>Shannon Peterson</t>
  </si>
  <si>
    <t>C974</t>
  </si>
  <si>
    <t>Jennifer Myers</t>
  </si>
  <si>
    <t>C182</t>
  </si>
  <si>
    <t>Shaun Daniel</t>
  </si>
  <si>
    <t>C576</t>
  </si>
  <si>
    <t>Sylvia Ryan PhD</t>
  </si>
  <si>
    <t>C120</t>
  </si>
  <si>
    <t>Tonya Kirk</t>
  </si>
  <si>
    <t>C172</t>
  </si>
  <si>
    <t>Ashlee Brady</t>
  </si>
  <si>
    <t>C895</t>
  </si>
  <si>
    <t>Sara Browning</t>
  </si>
  <si>
    <t>Edward Carter</t>
  </si>
  <si>
    <t>Cassandra Lopez</t>
  </si>
  <si>
    <t>C485</t>
  </si>
  <si>
    <t>Robert Moore</t>
  </si>
  <si>
    <t>C385</t>
  </si>
  <si>
    <t>Angela Woodard</t>
  </si>
  <si>
    <t>Jose Kramer</t>
  </si>
  <si>
    <t>Bradley Sanders</t>
  </si>
  <si>
    <t>C111</t>
  </si>
  <si>
    <t>Jacob Cox</t>
  </si>
  <si>
    <t>C911</t>
  </si>
  <si>
    <t>Margaret Shaw</t>
  </si>
  <si>
    <t>C567</t>
  </si>
  <si>
    <t>Alexandria Byrd</t>
  </si>
  <si>
    <t>C310</t>
  </si>
  <si>
    <t>Brian Schneider</t>
  </si>
  <si>
    <t>C387</t>
  </si>
  <si>
    <t>Kathy Walker</t>
  </si>
  <si>
    <t>C328</t>
  </si>
  <si>
    <t>Anthony Herman</t>
  </si>
  <si>
    <t>C458</t>
  </si>
  <si>
    <t>Emily Smith</t>
  </si>
  <si>
    <t>Laura Welch</t>
  </si>
  <si>
    <t>Dennis Velez</t>
  </si>
  <si>
    <t>C155</t>
  </si>
  <si>
    <t>Mary Harris</t>
  </si>
  <si>
    <t>C988</t>
  </si>
  <si>
    <t>Randall Gonzalez</t>
  </si>
  <si>
    <t>C482</t>
  </si>
  <si>
    <t>Brandon Hanna</t>
  </si>
  <si>
    <t>C318</t>
  </si>
  <si>
    <t>John Johnson</t>
  </si>
  <si>
    <t>C245</t>
  </si>
  <si>
    <t>Tammy Hubbard</t>
  </si>
  <si>
    <t>C376</t>
  </si>
  <si>
    <t>Elizabeth Williams</t>
  </si>
  <si>
    <t>C533</t>
  </si>
  <si>
    <t>Mark Phillips</t>
  </si>
  <si>
    <t>C501</t>
  </si>
  <si>
    <t>Emily Lin</t>
  </si>
  <si>
    <t>Ashlee Sharp</t>
  </si>
  <si>
    <t>C809</t>
  </si>
  <si>
    <t>Jonathan Willis</t>
  </si>
  <si>
    <t>C998</t>
  </si>
  <si>
    <t>Derrick Johnson</t>
  </si>
  <si>
    <t>C885</t>
  </si>
  <si>
    <t>Laurie Berger</t>
  </si>
  <si>
    <t>Debra Johnson</t>
  </si>
  <si>
    <t>Rose Watts</t>
  </si>
  <si>
    <t>C799</t>
  </si>
  <si>
    <t>Douglas Smith</t>
  </si>
  <si>
    <t>C741</t>
  </si>
  <si>
    <t>Carmen Brown</t>
  </si>
  <si>
    <t>C129</t>
  </si>
  <si>
    <t>Christopher Stewart</t>
  </si>
  <si>
    <t>Adriana Boyd</t>
  </si>
  <si>
    <t>C779</t>
  </si>
  <si>
    <t>Jacqueline Patton</t>
  </si>
  <si>
    <t>Brad Lewis</t>
  </si>
  <si>
    <t>Mitchell Perez</t>
  </si>
  <si>
    <t>C360</t>
  </si>
  <si>
    <t>Scott Sanchez</t>
  </si>
  <si>
    <t>C973</t>
  </si>
  <si>
    <t>Lauren Williams</t>
  </si>
  <si>
    <t>C348</t>
  </si>
  <si>
    <t>Jordan Cole</t>
  </si>
  <si>
    <t>C246</t>
  </si>
  <si>
    <t>Daniel Brady</t>
  </si>
  <si>
    <t>C431</t>
  </si>
  <si>
    <t>Kenneth Ross</t>
  </si>
  <si>
    <t>Stephanie Woods</t>
  </si>
  <si>
    <t>C112</t>
  </si>
  <si>
    <t>Amanda Boone</t>
  </si>
  <si>
    <t>Betty Cook</t>
  </si>
  <si>
    <t>C274</t>
  </si>
  <si>
    <t>Nicole King</t>
  </si>
  <si>
    <t>Angela French</t>
  </si>
  <si>
    <t>Erica Turner</t>
  </si>
  <si>
    <t>C641</t>
  </si>
  <si>
    <t>Brittney Clark</t>
  </si>
  <si>
    <t>Jessica Shea</t>
  </si>
  <si>
    <t>C840</t>
  </si>
  <si>
    <t>Rachel Pierce</t>
  </si>
  <si>
    <t>C861</t>
  </si>
  <si>
    <t>Debra Stephenson</t>
  </si>
  <si>
    <t>C507</t>
  </si>
  <si>
    <t>Rachel Ramos</t>
  </si>
  <si>
    <t>C418</t>
  </si>
  <si>
    <t>Patty Adams MD</t>
  </si>
  <si>
    <t>C755</t>
  </si>
  <si>
    <t>Brooke Levine</t>
  </si>
  <si>
    <t>C275</t>
  </si>
  <si>
    <t>Sherry Mason</t>
  </si>
  <si>
    <t>C516</t>
  </si>
  <si>
    <t>Anthony Jones</t>
  </si>
  <si>
    <t>C922</t>
  </si>
  <si>
    <t>John Rodriguez</t>
  </si>
  <si>
    <t>Larry Anderson</t>
  </si>
  <si>
    <t>C100</t>
  </si>
  <si>
    <t>John Wilson</t>
  </si>
  <si>
    <t>C668</t>
  </si>
  <si>
    <t>Ryan Cox</t>
  </si>
  <si>
    <t>C449</t>
  </si>
  <si>
    <t>David Jackson</t>
  </si>
  <si>
    <t>C876</t>
  </si>
  <si>
    <t>Bryan Blake</t>
  </si>
  <si>
    <t>C327</t>
  </si>
  <si>
    <t>Crystal Johnson</t>
  </si>
  <si>
    <t>C523</t>
  </si>
  <si>
    <t>Brittany Wolf</t>
  </si>
  <si>
    <t>C462</t>
  </si>
  <si>
    <t>Debbie Mccall</t>
  </si>
  <si>
    <t>C330</t>
  </si>
  <si>
    <t>Megan Fitzgerald</t>
  </si>
  <si>
    <t>C168</t>
  </si>
  <si>
    <t>Jessica Peters</t>
  </si>
  <si>
    <t>C551</t>
  </si>
  <si>
    <t>Charles Lee</t>
  </si>
  <si>
    <t>C281</t>
  </si>
  <si>
    <t>Karen Zamora</t>
  </si>
  <si>
    <t>C219</t>
  </si>
  <si>
    <t>Isaac Powell</t>
  </si>
  <si>
    <t>C346</t>
  </si>
  <si>
    <t>Tanya Williams</t>
  </si>
  <si>
    <t>C977</t>
  </si>
  <si>
    <t>Elizabeth Smith</t>
  </si>
  <si>
    <t>C715</t>
  </si>
  <si>
    <t>Chad Riley</t>
  </si>
  <si>
    <t>Brittney Thompson</t>
  </si>
  <si>
    <t>Nicole Green</t>
  </si>
  <si>
    <t>C544</t>
  </si>
  <si>
    <t>Kelly Duran</t>
  </si>
  <si>
    <t>C205</t>
  </si>
  <si>
    <t>David Zamora</t>
  </si>
  <si>
    <t>C768</t>
  </si>
  <si>
    <t>Megan Mora</t>
  </si>
  <si>
    <t>C778</t>
  </si>
  <si>
    <t>Travis Pope</t>
  </si>
  <si>
    <t>C946</t>
  </si>
  <si>
    <t>Judith Yang</t>
  </si>
  <si>
    <t>Lisa Mata</t>
  </si>
  <si>
    <t>Natalie Bowman</t>
  </si>
  <si>
    <t>Scott Brady</t>
  </si>
  <si>
    <t>Andres Holland</t>
  </si>
  <si>
    <t>Justin Sanders</t>
  </si>
  <si>
    <t>Daniel Johnson</t>
  </si>
  <si>
    <t>C856</t>
  </si>
  <si>
    <t>Brandon Smith</t>
  </si>
  <si>
    <t>C444</t>
  </si>
  <si>
    <t>Jaime Ellison</t>
  </si>
  <si>
    <t>C753</t>
  </si>
  <si>
    <t>Heather Jackson</t>
  </si>
  <si>
    <t>C164</t>
  </si>
  <si>
    <t>Robert Williamson</t>
  </si>
  <si>
    <t>C505</t>
  </si>
  <si>
    <t>Kelli Owen</t>
  </si>
  <si>
    <t>C821</t>
  </si>
  <si>
    <t>Todd Flowers</t>
  </si>
  <si>
    <t>C746</t>
  </si>
  <si>
    <t>Howard Hudson</t>
  </si>
  <si>
    <t>C455</t>
  </si>
  <si>
    <t>Charles Wilson</t>
  </si>
  <si>
    <t>C289</t>
  </si>
  <si>
    <t>Bryan Morgan</t>
  </si>
  <si>
    <t>C881</t>
  </si>
  <si>
    <t>Emily Gross</t>
  </si>
  <si>
    <t>C494</t>
  </si>
  <si>
    <t>Michael Flores</t>
  </si>
  <si>
    <t>C468</t>
  </si>
  <si>
    <t>Kimberly Costa</t>
  </si>
  <si>
    <t>Brian Hayes DVM</t>
  </si>
  <si>
    <t>C206</t>
  </si>
  <si>
    <t>Amanda Ibarra</t>
  </si>
  <si>
    <t>Amanda Macdonald</t>
  </si>
  <si>
    <t>C302</t>
  </si>
  <si>
    <t>Paula Lucas DDS</t>
  </si>
  <si>
    <t>Kaitlyn Moon</t>
  </si>
  <si>
    <t>C615</t>
  </si>
  <si>
    <t>Michelle Townsend</t>
  </si>
  <si>
    <t>C848</t>
  </si>
  <si>
    <t>Brian Pena</t>
  </si>
  <si>
    <t>C867</t>
  </si>
  <si>
    <t>Megan Parker</t>
  </si>
  <si>
    <t>C845</t>
  </si>
  <si>
    <t>Monica Hudson</t>
  </si>
  <si>
    <t>C173</t>
  </si>
  <si>
    <t>David James</t>
  </si>
  <si>
    <t>C622</t>
  </si>
  <si>
    <t>Jennifer Campbell</t>
  </si>
  <si>
    <t>C176</t>
  </si>
  <si>
    <t>Dave Monroe</t>
  </si>
  <si>
    <t>C775</t>
  </si>
  <si>
    <t>Andrew Skinner</t>
  </si>
  <si>
    <t>C926</t>
  </si>
  <si>
    <t>Joseph Ferguson</t>
  </si>
  <si>
    <t>C149</t>
  </si>
  <si>
    <t>Melissa Noble</t>
  </si>
  <si>
    <t>C308</t>
  </si>
  <si>
    <t>Eric Davis</t>
  </si>
  <si>
    <t>Ana Cobb</t>
  </si>
  <si>
    <t>Samantha Hill</t>
  </si>
  <si>
    <t>C619</t>
  </si>
  <si>
    <t>Nancy Foster</t>
  </si>
  <si>
    <t>C271</t>
  </si>
  <si>
    <t>Stephen Thompson</t>
  </si>
  <si>
    <t>C831</t>
  </si>
  <si>
    <t>Patricia Bray</t>
  </si>
  <si>
    <t>C599</t>
  </si>
  <si>
    <t>Benjamin Dodson</t>
  </si>
  <si>
    <t>C463</t>
  </si>
  <si>
    <t>Katie Christensen</t>
  </si>
  <si>
    <t>C989</t>
  </si>
  <si>
    <t>Trevor Perez</t>
  </si>
  <si>
    <t>C401</t>
  </si>
  <si>
    <t>Bill Long</t>
  </si>
  <si>
    <t>C966</t>
  </si>
  <si>
    <t>Susan Schmidt</t>
  </si>
  <si>
    <t>C241</t>
  </si>
  <si>
    <t>Matthew Andrews</t>
  </si>
  <si>
    <t>C504</t>
  </si>
  <si>
    <t>Jorge Black</t>
  </si>
  <si>
    <t>C174</t>
  </si>
  <si>
    <t>Sarah West</t>
  </si>
  <si>
    <t>C814</t>
  </si>
  <si>
    <t>Beverly Castro</t>
  </si>
  <si>
    <t>Karen Barnett</t>
  </si>
  <si>
    <t>C560</t>
  </si>
  <si>
    <t>Sarah Duncan</t>
  </si>
  <si>
    <t>C725</t>
  </si>
  <si>
    <t>David Davis</t>
  </si>
  <si>
    <t>C500</t>
  </si>
  <si>
    <t>Gary Pennington</t>
  </si>
  <si>
    <t>Kimberly Norris</t>
  </si>
  <si>
    <t>C272</t>
  </si>
  <si>
    <t>Rebecca Potter</t>
  </si>
  <si>
    <t>Brian Schmitt PhD</t>
  </si>
  <si>
    <t>Rachel Terry</t>
  </si>
  <si>
    <t>C224</t>
  </si>
  <si>
    <t>Roger Chavez</t>
  </si>
  <si>
    <t>C578</t>
  </si>
  <si>
    <t>Andrew Andrews</t>
  </si>
  <si>
    <t>C589</t>
  </si>
  <si>
    <t>Mark Black</t>
  </si>
  <si>
    <t>C212</t>
  </si>
  <si>
    <t>Joshua Mitchell DDS</t>
  </si>
  <si>
    <t>Tamara Hicks</t>
  </si>
  <si>
    <t>Daniel Alexander</t>
  </si>
  <si>
    <t>C632</t>
  </si>
  <si>
    <t>Alyssa Hopkins</t>
  </si>
  <si>
    <t>Melody Chapman</t>
  </si>
  <si>
    <t>C102</t>
  </si>
  <si>
    <t>Matthew Mercado</t>
  </si>
  <si>
    <t>Tina Russell</t>
  </si>
  <si>
    <t>C414</t>
  </si>
  <si>
    <t>Connie Mason</t>
  </si>
  <si>
    <t>Anthony Navarro</t>
  </si>
  <si>
    <t>C662</t>
  </si>
  <si>
    <t>Melissa Lee</t>
  </si>
  <si>
    <t>C378</t>
  </si>
  <si>
    <t>Jonathan Murray</t>
  </si>
  <si>
    <t>Christina Salinas</t>
  </si>
  <si>
    <t>Mark Martin</t>
  </si>
  <si>
    <t>C167</t>
  </si>
  <si>
    <t>Brandon Santiago</t>
  </si>
  <si>
    <t>Samantha King</t>
  </si>
  <si>
    <t>C652</t>
  </si>
  <si>
    <t>Anna Hartman</t>
  </si>
  <si>
    <t>C892</t>
  </si>
  <si>
    <t>John Willis</t>
  </si>
  <si>
    <t>C902</t>
  </si>
  <si>
    <t>Justin Williams</t>
  </si>
  <si>
    <t>C769</t>
  </si>
  <si>
    <t>Laura May</t>
  </si>
  <si>
    <t>C119</t>
  </si>
  <si>
    <t>Nathan Collins</t>
  </si>
  <si>
    <t>C358</t>
  </si>
  <si>
    <t>Kaitlyn Martin</t>
  </si>
  <si>
    <t>Angie Bryant</t>
  </si>
  <si>
    <t>Timothy Nguyen</t>
  </si>
  <si>
    <t>Elizabeth Velasquez</t>
  </si>
  <si>
    <t>C108</t>
  </si>
  <si>
    <t>Matthew Flynn</t>
  </si>
  <si>
    <t>Holly Cohen</t>
  </si>
  <si>
    <t>C260</t>
  </si>
  <si>
    <t>Regina Wong</t>
  </si>
  <si>
    <t>C617</t>
  </si>
  <si>
    <t>James Stephens</t>
  </si>
  <si>
    <t>C869</t>
  </si>
  <si>
    <t>Anthony Salinas</t>
  </si>
  <si>
    <t>C651</t>
  </si>
  <si>
    <t>Johnny Robinson</t>
  </si>
  <si>
    <t>Craig Davidson</t>
  </si>
  <si>
    <t>James Daniels</t>
  </si>
  <si>
    <t>Katherine Johnston</t>
  </si>
  <si>
    <t>Hannah Moreno</t>
  </si>
  <si>
    <t>Daniel Taylor</t>
  </si>
  <si>
    <t>C373</t>
  </si>
  <si>
    <t>Karen Novak</t>
  </si>
  <si>
    <t>Jennifer Huber</t>
  </si>
  <si>
    <t>C389</t>
  </si>
  <si>
    <t>Jennifer Chapman</t>
  </si>
  <si>
    <t>Andrew Harris</t>
  </si>
  <si>
    <t>C734</t>
  </si>
  <si>
    <t>Jacob Chen</t>
  </si>
  <si>
    <t>C104</t>
  </si>
  <si>
    <t>Donna Lara</t>
  </si>
  <si>
    <t>C372</t>
  </si>
  <si>
    <t>Amanda Ward</t>
  </si>
  <si>
    <t>Lindsey Anderson</t>
  </si>
  <si>
    <t>Thomas Gutierrez</t>
  </si>
  <si>
    <t>C105</t>
  </si>
  <si>
    <t>Holly Coleman</t>
  </si>
  <si>
    <t>C917</t>
  </si>
  <si>
    <t>Cody Clark</t>
  </si>
  <si>
    <t>C294</t>
  </si>
  <si>
    <t>Brian Rodriguez</t>
  </si>
  <si>
    <t>C264</t>
  </si>
  <si>
    <t>Heather Alvarez</t>
  </si>
  <si>
    <t>Jessica Blake</t>
  </si>
  <si>
    <t>C943</t>
  </si>
  <si>
    <t>Anthony Cannon</t>
  </si>
  <si>
    <t>C843</t>
  </si>
  <si>
    <t>Daniel Cook</t>
  </si>
  <si>
    <t>Ashley Lyons</t>
  </si>
  <si>
    <t>C243</t>
  </si>
  <si>
    <t>Heather Mccarthy</t>
  </si>
  <si>
    <t>C163</t>
  </si>
  <si>
    <t>Ronald Floyd</t>
  </si>
  <si>
    <t>Sheri Parker</t>
  </si>
  <si>
    <t>Scott Fitzgerald</t>
  </si>
  <si>
    <t>David Cross</t>
  </si>
  <si>
    <t>C399</t>
  </si>
  <si>
    <t>David Cummings</t>
  </si>
  <si>
    <t>Aaron Hanna</t>
  </si>
  <si>
    <t>Richard Hernandez</t>
  </si>
  <si>
    <t>Jessica Campbell</t>
  </si>
  <si>
    <t>C503</t>
  </si>
  <si>
    <t>Melody Miller</t>
  </si>
  <si>
    <t>C475</t>
  </si>
  <si>
    <t>Linda Williams</t>
  </si>
  <si>
    <t>Jared Chambers</t>
  </si>
  <si>
    <t>C950</t>
  </si>
  <si>
    <t>Ruth Rodriguez</t>
  </si>
  <si>
    <t>C575</t>
  </si>
  <si>
    <t>Chelsea Kaiser</t>
  </si>
  <si>
    <t>C802</t>
  </si>
  <si>
    <t>Lindsay Cervantes</t>
  </si>
  <si>
    <t>David Bowman</t>
  </si>
  <si>
    <t>Frank Walton</t>
  </si>
  <si>
    <t>C301</t>
  </si>
  <si>
    <t>Michael Cooley</t>
  </si>
  <si>
    <t>C519</t>
  </si>
  <si>
    <t>Virginia Burke</t>
  </si>
  <si>
    <t>Kelsey Davenport</t>
  </si>
  <si>
    <t>Belinda Foster</t>
  </si>
  <si>
    <t>C192</t>
  </si>
  <si>
    <t>George Thompson</t>
  </si>
  <si>
    <t>Vanessa Swanson</t>
  </si>
  <si>
    <t>Barbara Holt MD</t>
  </si>
  <si>
    <t>Sara Johnson</t>
  </si>
  <si>
    <t>Christy Tate</t>
  </si>
  <si>
    <t>Sara Greer</t>
  </si>
  <si>
    <t>C910</t>
  </si>
  <si>
    <t>Ronald Smith</t>
  </si>
  <si>
    <t>C548</t>
  </si>
  <si>
    <t>Courtney Goodman</t>
  </si>
  <si>
    <t>Courtney Dyer</t>
  </si>
  <si>
    <t>C698</t>
  </si>
  <si>
    <t>Mark Williams</t>
  </si>
  <si>
    <t>C743</t>
  </si>
  <si>
    <t>Leah Hubbard</t>
  </si>
  <si>
    <t>C369</t>
  </si>
  <si>
    <t>Melissa Humphrey</t>
  </si>
  <si>
    <t>Collin Collins</t>
  </si>
  <si>
    <t>Michael Farrell</t>
  </si>
  <si>
    <t>Joe Johnson</t>
  </si>
  <si>
    <t>C220</t>
  </si>
  <si>
    <t>Isaac Miller</t>
  </si>
  <si>
    <t>Anthony Little</t>
  </si>
  <si>
    <t>Lacey Vazquez</t>
  </si>
  <si>
    <t>Diane Manning</t>
  </si>
  <si>
    <t>Susan Fuller</t>
  </si>
  <si>
    <t>Shannon Turner</t>
  </si>
  <si>
    <t>C621</t>
  </si>
  <si>
    <t>Lawrence Thompson</t>
  </si>
  <si>
    <t>C828</t>
  </si>
  <si>
    <t>Heather Turner</t>
  </si>
  <si>
    <t>Erica Reyes</t>
  </si>
  <si>
    <t>Lindsay Perez</t>
  </si>
  <si>
    <t>Maria Smith</t>
  </si>
  <si>
    <t>C110</t>
  </si>
  <si>
    <t>Charles Maldonado</t>
  </si>
  <si>
    <t>C660</t>
  </si>
  <si>
    <t>Terrence Hall</t>
  </si>
  <si>
    <t>C235</t>
  </si>
  <si>
    <t>Jacqueline Scott</t>
  </si>
  <si>
    <t>Scott Cross</t>
  </si>
  <si>
    <t>C535</t>
  </si>
  <si>
    <t>Jennifer Gonzales</t>
  </si>
  <si>
    <t>C347</t>
  </si>
  <si>
    <t>Michael Mcmillan</t>
  </si>
  <si>
    <t>Christopher Holland</t>
  </si>
  <si>
    <t>Thomas Ritter</t>
  </si>
  <si>
    <t>C349</t>
  </si>
  <si>
    <t>Tammy Hoffman</t>
  </si>
  <si>
    <t>C713</t>
  </si>
  <si>
    <t>William Berry</t>
  </si>
  <si>
    <t>Victor Campbell</t>
  </si>
  <si>
    <t>C242</t>
  </si>
  <si>
    <t>Nathan Mccoy</t>
  </si>
  <si>
    <t>C336</t>
  </si>
  <si>
    <t>Eric Salazar</t>
  </si>
  <si>
    <t>C701</t>
  </si>
  <si>
    <t>Alexander Rodriguez</t>
  </si>
  <si>
    <t>C822</t>
  </si>
  <si>
    <t>Megan Freeman MD</t>
  </si>
  <si>
    <t>Christopher Robbins</t>
  </si>
  <si>
    <t>C433</t>
  </si>
  <si>
    <t>Joanna Haley</t>
  </si>
  <si>
    <t>C325</t>
  </si>
  <si>
    <t>Adam Carpenter</t>
  </si>
  <si>
    <t>James Stewart</t>
  </si>
  <si>
    <t>C583</t>
  </si>
  <si>
    <t>Christina Li</t>
  </si>
  <si>
    <t>C880</t>
  </si>
  <si>
    <t>Jesus Fields</t>
  </si>
  <si>
    <t>Max Hendrix</t>
  </si>
  <si>
    <t>C342</t>
  </si>
  <si>
    <t>Michael Velazquez</t>
  </si>
  <si>
    <t>Daniel Fischer</t>
  </si>
  <si>
    <t>C510</t>
  </si>
  <si>
    <t>Sandra Moore</t>
  </si>
  <si>
    <t>C991</t>
  </si>
  <si>
    <t>Jennifer Hernandez</t>
  </si>
  <si>
    <t>C492</t>
  </si>
  <si>
    <t>Dr. Phillip Bauer DVM</t>
  </si>
  <si>
    <t>C811</t>
  </si>
  <si>
    <t>Megan Johnson</t>
  </si>
  <si>
    <t>C851</t>
  </si>
  <si>
    <t>Sandra Benjamin</t>
  </si>
  <si>
    <t>Paul Smith</t>
  </si>
  <si>
    <t>Jonathan Young</t>
  </si>
  <si>
    <t>Cynthia Dunn</t>
  </si>
  <si>
    <t>Ryan Diaz</t>
  </si>
  <si>
    <t>C699</t>
  </si>
  <si>
    <t>Reginald Wagner</t>
  </si>
  <si>
    <t>C498</t>
  </si>
  <si>
    <t>Alison Powell</t>
  </si>
  <si>
    <t>C728</t>
  </si>
  <si>
    <t>Derek Martin</t>
  </si>
  <si>
    <t>Jane Powell</t>
  </si>
  <si>
    <t>Mrs. Stefanie Mcclain</t>
  </si>
  <si>
    <t>C837</t>
  </si>
  <si>
    <t>David Stokes</t>
  </si>
  <si>
    <t>Kimberly Woodward</t>
  </si>
  <si>
    <t>David Hawkins</t>
  </si>
  <si>
    <t>C171</t>
  </si>
  <si>
    <t>Ruben Peterson</t>
  </si>
  <si>
    <t>Melissa Brown</t>
  </si>
  <si>
    <t>Richard Nunez</t>
  </si>
  <si>
    <t>C448</t>
  </si>
  <si>
    <t>Jacob Fuentes</t>
  </si>
  <si>
    <t>Keith Jackson</t>
  </si>
  <si>
    <t>Virginia Page</t>
  </si>
  <si>
    <t>C122</t>
  </si>
  <si>
    <t>Ruth Hicks</t>
  </si>
  <si>
    <t>C738</t>
  </si>
  <si>
    <t>Jennifer Moore</t>
  </si>
  <si>
    <t>C654</t>
  </si>
  <si>
    <t>Barbara Fisher</t>
  </si>
  <si>
    <t>C628</t>
  </si>
  <si>
    <t>Christina Bell</t>
  </si>
  <si>
    <t>C226</t>
  </si>
  <si>
    <t>Jay Willis</t>
  </si>
  <si>
    <t>Julie Chambers</t>
  </si>
  <si>
    <t>C636</t>
  </si>
  <si>
    <t>Trevor Wolfe</t>
  </si>
  <si>
    <t>Teresa Hall</t>
  </si>
  <si>
    <t>David Cook</t>
  </si>
  <si>
    <t>C644</t>
  </si>
  <si>
    <t>Brian Bautista</t>
  </si>
  <si>
    <t>Heather Wilson</t>
  </si>
  <si>
    <t>C571</t>
  </si>
  <si>
    <t>Patricia Acosta</t>
  </si>
  <si>
    <t>Robert Carroll</t>
  </si>
  <si>
    <t>C499</t>
  </si>
  <si>
    <t>Ricardo Lewis</t>
  </si>
  <si>
    <t>Marcus Mathis</t>
  </si>
  <si>
    <t>C286</t>
  </si>
  <si>
    <t>Connie Anderson</t>
  </si>
  <si>
    <t>Donna Beck</t>
  </si>
  <si>
    <t>C659</t>
  </si>
  <si>
    <t>Laura Parker</t>
  </si>
  <si>
    <t>Tiffany Roberts</t>
  </si>
  <si>
    <t>C540</t>
  </si>
  <si>
    <t>Michelle Fletcher</t>
  </si>
  <si>
    <t>William Bates</t>
  </si>
  <si>
    <t>C693</t>
  </si>
  <si>
    <t>Joseph Thomas</t>
  </si>
  <si>
    <t>Nathaniel Ortega</t>
  </si>
  <si>
    <t>Jamie Mitchell</t>
  </si>
  <si>
    <t>Beth Carrillo</t>
  </si>
  <si>
    <t>C121</t>
  </si>
  <si>
    <t>Karen Davis</t>
  </si>
  <si>
    <t>C613</t>
  </si>
  <si>
    <t>Marcus Palmer</t>
  </si>
  <si>
    <t>C132</t>
  </si>
  <si>
    <t>Jennifer Faulkner</t>
  </si>
  <si>
    <t>Kyle Wheeler</t>
  </si>
  <si>
    <t>Sheila Benjamin</t>
  </si>
  <si>
    <t>C674</t>
  </si>
  <si>
    <t>Cassidy Hernandez</t>
  </si>
  <si>
    <t>C797</t>
  </si>
  <si>
    <t>Brittney Burke</t>
  </si>
  <si>
    <t>C624</t>
  </si>
  <si>
    <t>Joanne Johnson</t>
  </si>
  <si>
    <t>C764</t>
  </si>
  <si>
    <t>Mrs. Nicole Martin</t>
  </si>
  <si>
    <t>Cassandra Jones</t>
  </si>
  <si>
    <t>C554</t>
  </si>
  <si>
    <t>Christopher Garcia</t>
  </si>
  <si>
    <t>C657</t>
  </si>
  <si>
    <t>Miguel Estrada</t>
  </si>
  <si>
    <t>C735</t>
  </si>
  <si>
    <t>Tracy Cooper</t>
  </si>
  <si>
    <t>Monique Sanchez</t>
  </si>
  <si>
    <t>C795</t>
  </si>
  <si>
    <t>Allen Spencer</t>
  </si>
  <si>
    <t>C760</t>
  </si>
  <si>
    <t>Christopher Taylor</t>
  </si>
  <si>
    <t>Joseph Mueller</t>
  </si>
  <si>
    <t>C993</t>
  </si>
  <si>
    <t>Catherine Werner</t>
  </si>
  <si>
    <t>C555</t>
  </si>
  <si>
    <t>Scott Andrews</t>
  </si>
  <si>
    <t>David French</t>
  </si>
  <si>
    <t>C202</t>
  </si>
  <si>
    <t>Sarah Barker</t>
  </si>
  <si>
    <t>C653</t>
  </si>
  <si>
    <t>Paul Wood</t>
  </si>
  <si>
    <t>Brandon Johnson</t>
  </si>
  <si>
    <t>C538</t>
  </si>
  <si>
    <t>Heather Robinson</t>
  </si>
  <si>
    <t>C844</t>
  </si>
  <si>
    <t>Amanda Woods</t>
  </si>
  <si>
    <t>C191</t>
  </si>
  <si>
    <t>Chad Smith</t>
  </si>
  <si>
    <t>David Berry</t>
  </si>
  <si>
    <t>Tina Graham</t>
  </si>
  <si>
    <t>C565</t>
  </si>
  <si>
    <t>Cynthia Sanders</t>
  </si>
  <si>
    <t>C762</t>
  </si>
  <si>
    <t>Jennifer Rodriguez</t>
  </si>
  <si>
    <t>C421</t>
  </si>
  <si>
    <t>James Davis</t>
  </si>
  <si>
    <t>Mrs. Teresa Hill</t>
  </si>
  <si>
    <t>C595</t>
  </si>
  <si>
    <t>Kiara Hernandez</t>
  </si>
  <si>
    <t>C397</t>
  </si>
  <si>
    <t>Kelly Garcia</t>
  </si>
  <si>
    <t>Deborah Lopez</t>
  </si>
  <si>
    <t>C875</t>
  </si>
  <si>
    <t>Phillip Jenkins</t>
  </si>
  <si>
    <t>C209</t>
  </si>
  <si>
    <t>Ashlee Lawrence</t>
  </si>
  <si>
    <t>C187</t>
  </si>
  <si>
    <t>Bruce Green</t>
  </si>
  <si>
    <t>Jocelyn Martin</t>
  </si>
  <si>
    <t>Brian Day</t>
  </si>
  <si>
    <t>C967</t>
  </si>
  <si>
    <t>Michael Cruz</t>
  </si>
  <si>
    <t>Hector Jennings</t>
  </si>
  <si>
    <t>C994</t>
  </si>
  <si>
    <t>Beth Chavez</t>
  </si>
  <si>
    <t>C236</t>
  </si>
  <si>
    <t>Karen Andersen</t>
  </si>
  <si>
    <t>C582</t>
  </si>
  <si>
    <t>Alexander Barry</t>
  </si>
  <si>
    <t>C757</t>
  </si>
  <si>
    <t>Erin Burnett</t>
  </si>
  <si>
    <t>Sydney Wade</t>
  </si>
  <si>
    <t>C267</t>
  </si>
  <si>
    <t>Jamie Thompson</t>
  </si>
  <si>
    <t>Andrew Hood</t>
  </si>
  <si>
    <t>Henry Cook</t>
  </si>
  <si>
    <t>C669</t>
  </si>
  <si>
    <t>James Randolph</t>
  </si>
  <si>
    <t>Ronald Payne</t>
  </si>
  <si>
    <t>C522</t>
  </si>
  <si>
    <t>Gregory Ramirez</t>
  </si>
  <si>
    <t>Adam Gonzalez</t>
  </si>
  <si>
    <t>Jennifer Ortiz</t>
  </si>
  <si>
    <t>C888</t>
  </si>
  <si>
    <t>Brittney Young</t>
  </si>
  <si>
    <t>C959</t>
  </si>
  <si>
    <t>Joseph Franklin</t>
  </si>
  <si>
    <t>Wayne Rivera</t>
  </si>
  <si>
    <t>Kathleen Huang</t>
  </si>
  <si>
    <t>Barbara Wright</t>
  </si>
  <si>
    <t>Morgan Glenn</t>
  </si>
  <si>
    <t>C161</t>
  </si>
  <si>
    <t>Jennifer Parks</t>
  </si>
  <si>
    <t>C938</t>
  </si>
  <si>
    <t>Robert Hamilton</t>
  </si>
  <si>
    <t>Mary Joyce</t>
  </si>
  <si>
    <t>C958</t>
  </si>
  <si>
    <t>Dylan Riley</t>
  </si>
  <si>
    <t>C670</t>
  </si>
  <si>
    <t>Deanna Cook</t>
  </si>
  <si>
    <t>C367</t>
  </si>
  <si>
    <t>Robert Harris</t>
  </si>
  <si>
    <t>Brianna Lewis</t>
  </si>
  <si>
    <t>C297</t>
  </si>
  <si>
    <t>Brittney Garcia</t>
  </si>
  <si>
    <t>Jessica Harris</t>
  </si>
  <si>
    <t>C700</t>
  </si>
  <si>
    <t>Kimberly Williams</t>
  </si>
  <si>
    <t>Angela Valencia</t>
  </si>
  <si>
    <t>C600</t>
  </si>
  <si>
    <t>Nicole Garcia</t>
  </si>
  <si>
    <t>C810</t>
  </si>
  <si>
    <t>Andrew Jones</t>
  </si>
  <si>
    <t>C751</t>
  </si>
  <si>
    <t>Cheryl Shah</t>
  </si>
  <si>
    <t>C893</t>
  </si>
  <si>
    <t>Tracy Leblanc</t>
  </si>
  <si>
    <t>C335</t>
  </si>
  <si>
    <t>Norman Bailey</t>
  </si>
  <si>
    <t>C185</t>
  </si>
  <si>
    <t>Matthew Matthews</t>
  </si>
  <si>
    <t>C995</t>
  </si>
  <si>
    <t>Edward Norton</t>
  </si>
  <si>
    <t>Jody Morgan</t>
  </si>
  <si>
    <t>C684</t>
  </si>
  <si>
    <t>William Jones</t>
  </si>
  <si>
    <t>C531</t>
  </si>
  <si>
    <t>Jean Campbell</t>
  </si>
  <si>
    <t>Courtney Lambert</t>
  </si>
  <si>
    <t>Stephen Guerra</t>
  </si>
  <si>
    <t>C188</t>
  </si>
  <si>
    <t>Anthony Pena</t>
  </si>
  <si>
    <t>C144</t>
  </si>
  <si>
    <t>Victor Duncan</t>
  </si>
  <si>
    <t>Cheyenne Boyle</t>
  </si>
  <si>
    <t>C439</t>
  </si>
  <si>
    <t>Erik Sanchez</t>
  </si>
  <si>
    <t>C721</t>
  </si>
  <si>
    <t>Jennifer Austin</t>
  </si>
  <si>
    <t>C317</t>
  </si>
  <si>
    <t>Steve Spears</t>
  </si>
  <si>
    <t>Whitney Lloyd</t>
  </si>
  <si>
    <t>Maria Johnson</t>
  </si>
  <si>
    <t>Arthur Reese</t>
  </si>
  <si>
    <t>C579</t>
  </si>
  <si>
    <t>Tara Dillon</t>
  </si>
  <si>
    <t>Diana Whitehead</t>
  </si>
  <si>
    <t>C292</t>
  </si>
  <si>
    <t>Jennifer Glenn</t>
  </si>
  <si>
    <t>C134</t>
  </si>
  <si>
    <t>Matthew Harris</t>
  </si>
  <si>
    <t>C553</t>
  </si>
  <si>
    <t>Jennifer Meyer</t>
  </si>
  <si>
    <t>C400</t>
  </si>
  <si>
    <t>Jon Cabrera</t>
  </si>
  <si>
    <t>C932</t>
  </si>
  <si>
    <t>Breanna Wood</t>
  </si>
  <si>
    <t>Ellen Shaw</t>
  </si>
  <si>
    <t>C999</t>
  </si>
  <si>
    <t>Deborah Jones</t>
  </si>
  <si>
    <t>C590</t>
  </si>
  <si>
    <t>James Gomez</t>
  </si>
  <si>
    <t>C451</t>
  </si>
  <si>
    <t>Nancy Gonzalez</t>
  </si>
  <si>
    <t>C872</t>
  </si>
  <si>
    <t>Joseph Steele</t>
  </si>
  <si>
    <t>Jason Martinez</t>
  </si>
  <si>
    <t>James Jones</t>
  </si>
  <si>
    <t>C175</t>
  </si>
  <si>
    <t>Ronald Weaver</t>
  </si>
  <si>
    <t>Michelle Floyd</t>
  </si>
  <si>
    <t>Renee Hester</t>
  </si>
  <si>
    <t>C591</t>
  </si>
  <si>
    <t>Xavier Clark</t>
  </si>
  <si>
    <t>Erika Kennedy</t>
  </si>
  <si>
    <t>Mark Edwards</t>
  </si>
  <si>
    <t>C862</t>
  </si>
  <si>
    <t>Jacqueline Doyle</t>
  </si>
  <si>
    <t>C527</t>
  </si>
  <si>
    <t>Sara Camacho</t>
  </si>
  <si>
    <t>Mia Miller</t>
  </si>
  <si>
    <t>Steven Estrada</t>
  </si>
  <si>
    <t>Robert Williams</t>
  </si>
  <si>
    <t>C339</t>
  </si>
  <si>
    <t>Juan Martin IV</t>
  </si>
  <si>
    <t>Carla Lindsey</t>
  </si>
  <si>
    <t>C430</t>
  </si>
  <si>
    <t>Scott Phillips</t>
  </si>
  <si>
    <t>C151</t>
  </si>
  <si>
    <t>Tracy Reynolds</t>
  </si>
  <si>
    <t>Donald Carter</t>
  </si>
  <si>
    <t>C996</t>
  </si>
  <si>
    <t>Valerie Doyle</t>
  </si>
  <si>
    <t>C374</t>
  </si>
  <si>
    <t>Kenneth Hoover</t>
  </si>
  <si>
    <t>Robert Yates</t>
  </si>
  <si>
    <t>C483</t>
  </si>
  <si>
    <t>Leslie Parrish</t>
  </si>
  <si>
    <t>Michael Olson</t>
  </si>
  <si>
    <t>James Colon</t>
  </si>
  <si>
    <t>John Shelton</t>
  </si>
  <si>
    <t>James Harris</t>
  </si>
  <si>
    <t>Mark Thomas</t>
  </si>
  <si>
    <t>C957</t>
  </si>
  <si>
    <t>Debra Harris</t>
  </si>
  <si>
    <t>Jason Grant</t>
  </si>
  <si>
    <t>Jacob Harris</t>
  </si>
  <si>
    <t>C203</t>
  </si>
  <si>
    <t>Gail Davenport</t>
  </si>
  <si>
    <t>Christopher Stephens</t>
  </si>
  <si>
    <t>C549</t>
  </si>
  <si>
    <t>Carrie Fowler</t>
  </si>
  <si>
    <t>C410</t>
  </si>
  <si>
    <t>Dr. Bobby Olsen</t>
  </si>
  <si>
    <t>Kimberly Sanchez</t>
  </si>
  <si>
    <t>C825</t>
  </si>
  <si>
    <t>Jeffrey Martin</t>
  </si>
  <si>
    <t>Melvin Bennett</t>
  </si>
  <si>
    <t>Karen Conway</t>
  </si>
  <si>
    <t>C532</t>
  </si>
  <si>
    <t>Matthew Berry</t>
  </si>
  <si>
    <t>Brittany Warner</t>
  </si>
  <si>
    <t>Adrian Simmons DDS</t>
  </si>
  <si>
    <t>C290</t>
  </si>
  <si>
    <t>Mark Torres</t>
  </si>
  <si>
    <t>Brian Pruitt</t>
  </si>
  <si>
    <t>C251</t>
  </si>
  <si>
    <t>Cynthia Estes</t>
  </si>
  <si>
    <t>Crystal Foster</t>
  </si>
  <si>
    <t>C311</t>
  </si>
  <si>
    <t>Robert Hatfield</t>
  </si>
  <si>
    <t>C186</t>
  </si>
  <si>
    <t>Thomas Vasquez</t>
  </si>
  <si>
    <t>C434</t>
  </si>
  <si>
    <t>David Williams</t>
  </si>
  <si>
    <t>David Bennett</t>
  </si>
  <si>
    <t>C150</t>
  </si>
  <si>
    <t>Jacob Hernandez</t>
  </si>
  <si>
    <t>C237</t>
  </si>
  <si>
    <t>Christopher Wilkinson</t>
  </si>
  <si>
    <t>Holly Gray</t>
  </si>
  <si>
    <t>Marcus Hall</t>
  </si>
  <si>
    <t>Nicholas Lucero</t>
  </si>
  <si>
    <t>C729</t>
  </si>
  <si>
    <t>Elizabeth Knight</t>
  </si>
  <si>
    <t>Chad Myers</t>
  </si>
  <si>
    <t>Andrew Bishop</t>
  </si>
  <si>
    <t>Kevin Holland</t>
  </si>
  <si>
    <t>C363</t>
  </si>
  <si>
    <t>Amber Mcdonald</t>
  </si>
  <si>
    <t>C303</t>
  </si>
  <si>
    <t>Joel Spencer</t>
  </si>
  <si>
    <t>Mr. Frank Mendoza</t>
  </si>
  <si>
    <t>Daniel Morrow</t>
  </si>
  <si>
    <t>C836</t>
  </si>
  <si>
    <t>Rhonda Perry</t>
  </si>
  <si>
    <t>C306</t>
  </si>
  <si>
    <t>Shaun Berry</t>
  </si>
  <si>
    <t>Tracy Smith</t>
  </si>
  <si>
    <t>C123</t>
  </si>
  <si>
    <t>Michael Hernandez</t>
  </si>
  <si>
    <t>Richard Keller</t>
  </si>
  <si>
    <t>James Young</t>
  </si>
  <si>
    <t>C905</t>
  </si>
  <si>
    <t>Michael Burnett</t>
  </si>
  <si>
    <t>Linda Powell</t>
  </si>
  <si>
    <t>Scott Horton</t>
  </si>
  <si>
    <t>C886</t>
  </si>
  <si>
    <t>Julie Johnson</t>
  </si>
  <si>
    <t>Dr. Matthew Oconnor</t>
  </si>
  <si>
    <t>Paula Jackson</t>
  </si>
  <si>
    <t>Brett Jackson</t>
  </si>
  <si>
    <t>John Mooney</t>
  </si>
  <si>
    <t>Norma Banks</t>
  </si>
  <si>
    <t>Juan Ryan</t>
  </si>
  <si>
    <t>Kristen Doyle</t>
  </si>
  <si>
    <t>C201</t>
  </si>
  <si>
    <t>Timothy Ramirez</t>
  </si>
  <si>
    <t>C124</t>
  </si>
  <si>
    <t>Brianna Davis</t>
  </si>
  <si>
    <t>C371</t>
  </si>
  <si>
    <t>Mark Johnson</t>
  </si>
  <si>
    <t>Erica Anderson</t>
  </si>
  <si>
    <t>Erin Morris</t>
  </si>
  <si>
    <t>C784</t>
  </si>
  <si>
    <t>Jordan Baker</t>
  </si>
  <si>
    <t>Theresa Humphrey</t>
  </si>
  <si>
    <t>C338</t>
  </si>
  <si>
    <t>John Chambers</t>
  </si>
  <si>
    <t>C343</t>
  </si>
  <si>
    <t>Joshua Mitchell</t>
  </si>
  <si>
    <t>C470</t>
  </si>
  <si>
    <t>Stephanie Leonard</t>
  </si>
  <si>
    <t>Patrick Holland</t>
  </si>
  <si>
    <t>Vanessa Patrick</t>
  </si>
  <si>
    <t>Benjamin Ross</t>
  </si>
  <si>
    <t>Kelly Randolph</t>
  </si>
  <si>
    <t>C398</t>
  </si>
  <si>
    <t>Jonathan Nash</t>
  </si>
  <si>
    <t>Nicholas Gill</t>
  </si>
  <si>
    <t>Jasmine Stanley</t>
  </si>
  <si>
    <t>C807</t>
  </si>
  <si>
    <t>C786</t>
  </si>
  <si>
    <t>Clifford Dixon</t>
  </si>
  <si>
    <t>C718</t>
  </si>
  <si>
    <t>Dawn Miller</t>
  </si>
  <si>
    <t>C680</t>
  </si>
  <si>
    <t>C183</t>
  </si>
  <si>
    <t>Randy Wilkins</t>
  </si>
  <si>
    <t>Alyssa Rose</t>
  </si>
  <si>
    <t>Jordan Roberts</t>
  </si>
  <si>
    <t>John Bailey</t>
  </si>
  <si>
    <t>Joy Cox</t>
  </si>
  <si>
    <t>C452</t>
  </si>
  <si>
    <t>Christopher Grant</t>
  </si>
  <si>
    <t>C221</t>
  </si>
  <si>
    <t>Isaac Rodriguez</t>
  </si>
  <si>
    <t>C268</t>
  </si>
  <si>
    <t>Mary Hamilton</t>
  </si>
  <si>
    <t>C453</t>
  </si>
  <si>
    <t>Jennifer Clark</t>
  </si>
  <si>
    <t>C223</t>
  </si>
  <si>
    <t>Jennifer Braun</t>
  </si>
  <si>
    <t>C436</t>
  </si>
  <si>
    <t>Raymond Bryan</t>
  </si>
  <si>
    <t>Katherine Cooper</t>
  </si>
  <si>
    <t>C805</t>
  </si>
  <si>
    <t>Matthew Christensen</t>
  </si>
  <si>
    <t>C445</t>
  </si>
  <si>
    <t>Shane Sanders</t>
  </si>
  <si>
    <t>C877</t>
  </si>
  <si>
    <t>Deanna Baldwin</t>
  </si>
  <si>
    <t>Mr. Shawn Moss II</t>
  </si>
  <si>
    <t>Jesus Stokes</t>
  </si>
  <si>
    <t>Tony Anderson</t>
  </si>
  <si>
    <t>C866</t>
  </si>
  <si>
    <t>Julie Buckley</t>
  </si>
  <si>
    <t>David Winters</t>
  </si>
  <si>
    <t>George Hoover</t>
  </si>
  <si>
    <t>Michael Lewis</t>
  </si>
  <si>
    <t>Chris Martin</t>
  </si>
  <si>
    <t>Misty Barnes</t>
  </si>
  <si>
    <t>Jordan Knight</t>
  </si>
  <si>
    <t>Erin Barker</t>
  </si>
  <si>
    <t>Thomas Duncan</t>
  </si>
  <si>
    <t>Erin Long</t>
  </si>
  <si>
    <t>C285</t>
  </si>
  <si>
    <t>Stephanie Farmer</t>
  </si>
  <si>
    <t>C683</t>
  </si>
  <si>
    <t>Amanda Williams</t>
  </si>
  <si>
    <t>C962</t>
  </si>
  <si>
    <t>Stephen Rasmussen</t>
  </si>
  <si>
    <t>Anthony Williams</t>
  </si>
  <si>
    <t>C788</t>
  </si>
  <si>
    <t>Kayla Lopez</t>
  </si>
  <si>
    <t>C502</t>
  </si>
  <si>
    <t>Stacey Garza</t>
  </si>
  <si>
    <t>David Adams</t>
  </si>
  <si>
    <t>Sydney Mahoney</t>
  </si>
  <si>
    <t>Cynthia Williams</t>
  </si>
  <si>
    <t>C940</t>
  </si>
  <si>
    <t>Alyssa Decker DVM</t>
  </si>
  <si>
    <t>Ryan Burton</t>
  </si>
  <si>
    <t>C648</t>
  </si>
  <si>
    <t>Dr. Sara James</t>
  </si>
  <si>
    <t>Karen White</t>
  </si>
  <si>
    <t>C634</t>
  </si>
  <si>
    <t>Katherine Jones</t>
  </si>
  <si>
    <t>C639</t>
  </si>
  <si>
    <t>Rachel Long</t>
  </si>
  <si>
    <t>C722</t>
  </si>
  <si>
    <t>Steven Hill</t>
  </si>
  <si>
    <t>Ashlee Frost</t>
  </si>
  <si>
    <t>C702</t>
  </si>
  <si>
    <t>C792</t>
  </si>
  <si>
    <t>William Mahoney</t>
  </si>
  <si>
    <t>C667</t>
  </si>
  <si>
    <t>Collin Gilmore</t>
  </si>
  <si>
    <t>C351</t>
  </si>
  <si>
    <t>Madison Francis</t>
  </si>
  <si>
    <t>C300</t>
  </si>
  <si>
    <t>Nicholas Mcfarland</t>
  </si>
  <si>
    <t>C681</t>
  </si>
  <si>
    <t>Deborah Hill</t>
  </si>
  <si>
    <t>Kevin Aguilar</t>
  </si>
  <si>
    <t>Matthew Yoder</t>
  </si>
  <si>
    <t>Casey Acevedo</t>
  </si>
  <si>
    <t>Marvin Barnes</t>
  </si>
  <si>
    <t>C978</t>
  </si>
  <si>
    <t>Christie Burnett</t>
  </si>
  <si>
    <t>Travis Lewis</t>
  </si>
  <si>
    <t>John Barnes</t>
  </si>
  <si>
    <t>Jorge Carter</t>
  </si>
  <si>
    <t>C118</t>
  </si>
  <si>
    <t>Johnny Stokes</t>
  </si>
  <si>
    <t>C804</t>
  </si>
  <si>
    <t>Victoria Brown</t>
  </si>
  <si>
    <t>Morgan Peterson</t>
  </si>
  <si>
    <t>C497</t>
  </si>
  <si>
    <t>Jeremy White</t>
  </si>
  <si>
    <t>Richard Wiley</t>
  </si>
  <si>
    <t>Ryan Beck</t>
  </si>
  <si>
    <t>C577</t>
  </si>
  <si>
    <t>C396</t>
  </si>
  <si>
    <t>Christopher Rodriguez</t>
  </si>
  <si>
    <t>Mrs. Maria Murphy</t>
  </si>
  <si>
    <t>C412</t>
  </si>
  <si>
    <t>Dr. Tracy Barker</t>
  </si>
  <si>
    <t>C564</t>
  </si>
  <si>
    <t>Michael Thomas</t>
  </si>
  <si>
    <t>Catherine Christensen</t>
  </si>
  <si>
    <t>C983</t>
  </si>
  <si>
    <t>Wendy Noble</t>
  </si>
  <si>
    <t>C141</t>
  </si>
  <si>
    <t>Elizabeth Wilson</t>
  </si>
  <si>
    <t>Cameron Johnson</t>
  </si>
  <si>
    <t>Meagan Sandoval</t>
  </si>
  <si>
    <t>Michael Morales</t>
  </si>
  <si>
    <t>Natalie Thompson</t>
  </si>
  <si>
    <t>Kelly Stevens</t>
  </si>
  <si>
    <t>Christina Davis</t>
  </si>
  <si>
    <t>C487</t>
  </si>
  <si>
    <t>Vanessa Melendez</t>
  </si>
  <si>
    <t>C252</t>
  </si>
  <si>
    <t>Sandy Torres DDS</t>
  </si>
  <si>
    <t>C671</t>
  </si>
  <si>
    <t>Richard Pearson</t>
  </si>
  <si>
    <t>C280</t>
  </si>
  <si>
    <t>Elizabeth Meza</t>
  </si>
  <si>
    <t>C770</t>
  </si>
  <si>
    <t>David Griffin</t>
  </si>
  <si>
    <t>C863</t>
  </si>
  <si>
    <t>C541</t>
  </si>
  <si>
    <t>Susan Rice</t>
  </si>
  <si>
    <t>Kevin Anderson</t>
  </si>
  <si>
    <t>Shirley Rivera</t>
  </si>
  <si>
    <t>Lauren Wood</t>
  </si>
  <si>
    <t>Jason Schneider</t>
  </si>
  <si>
    <t>Lisa Carter</t>
  </si>
  <si>
    <t>Charlotte Hobbs</t>
  </si>
  <si>
    <t>Lisa Ayala</t>
  </si>
  <si>
    <t>C925</t>
  </si>
  <si>
    <t>Mark Ward</t>
  </si>
  <si>
    <t>Steven Martinez</t>
  </si>
  <si>
    <t>Heather Frey DDS</t>
  </si>
  <si>
    <t>C597</t>
  </si>
  <si>
    <t>David Carrillo</t>
  </si>
  <si>
    <t>C587</t>
  </si>
  <si>
    <t>Billy Woods</t>
  </si>
  <si>
    <t>Shelia Kelly</t>
  </si>
  <si>
    <t>C749</t>
  </si>
  <si>
    <t>Crystal Miller</t>
  </si>
  <si>
    <t>C739</t>
  </si>
  <si>
    <t>Rebekah Greene</t>
  </si>
  <si>
    <t>Veronica Martinez PhD</t>
  </si>
  <si>
    <t>Cindy Escobar</t>
  </si>
  <si>
    <t>C305</t>
  </si>
  <si>
    <t>Jared Porter</t>
  </si>
  <si>
    <t>Cassandra Acevedo</t>
  </si>
  <si>
    <t>C585</t>
  </si>
  <si>
    <t>Scott Cohen</t>
  </si>
  <si>
    <t>James Butler</t>
  </si>
  <si>
    <t>Michele Watts</t>
  </si>
  <si>
    <t>David Lee</t>
  </si>
  <si>
    <t>Ronald Martinez</t>
  </si>
  <si>
    <t>C774</t>
  </si>
  <si>
    <t>Richard Peck</t>
  </si>
  <si>
    <t>Mr. Samuel Rodriguez</t>
  </si>
  <si>
    <t>C181</t>
  </si>
  <si>
    <t>Hailey Cooke</t>
  </si>
  <si>
    <t>Marc Hunt</t>
  </si>
  <si>
    <t>C689</t>
  </si>
  <si>
    <t>Robert Hinton</t>
  </si>
  <si>
    <t>Scott Moore</t>
  </si>
  <si>
    <t>Daniel Castro</t>
  </si>
  <si>
    <t>C723</t>
  </si>
  <si>
    <t>Eric Solomon</t>
  </si>
  <si>
    <t>Mr. Willie Ford MD</t>
  </si>
  <si>
    <t>Evelyn Graham</t>
  </si>
  <si>
    <t>C331</t>
  </si>
  <si>
    <t>Joseph Snyder PhD</t>
  </si>
  <si>
    <t>Stephen Edwards</t>
  </si>
  <si>
    <t>Daniel Moore</t>
  </si>
  <si>
    <t>C457</t>
  </si>
  <si>
    <t>Sarah Ward</t>
  </si>
  <si>
    <t>C748</t>
  </si>
  <si>
    <t>Robert Gilmore</t>
  </si>
  <si>
    <t>C952</t>
  </si>
  <si>
    <t>Loretta Snyder</t>
  </si>
  <si>
    <t>C686</t>
  </si>
  <si>
    <t>Larry Jones</t>
  </si>
  <si>
    <t>Mary Duffy</t>
  </si>
  <si>
    <t>Jimmy Hall</t>
  </si>
  <si>
    <t>Rebecca Donovan</t>
  </si>
  <si>
    <t>Robert Dunn</t>
  </si>
  <si>
    <t>C625</t>
  </si>
  <si>
    <t>Nicole Todd</t>
  </si>
  <si>
    <t>Jeremy Washington</t>
  </si>
  <si>
    <t>Kevin Williams</t>
  </si>
  <si>
    <t>C379</t>
  </si>
  <si>
    <t>Angela Patel</t>
  </si>
  <si>
    <t>Chelsey Heath</t>
  </si>
  <si>
    <t>Jennifer Richardson</t>
  </si>
  <si>
    <t>Vanessa Zimmerman</t>
  </si>
  <si>
    <t>Lisa Hickman</t>
  </si>
  <si>
    <t>Jo Norris</t>
  </si>
  <si>
    <t>Samuel Olson</t>
  </si>
  <si>
    <t>C530</t>
  </si>
  <si>
    <t>Michael Castaneda</t>
  </si>
  <si>
    <t>C263</t>
  </si>
  <si>
    <t>C377</t>
  </si>
  <si>
    <t>Tyler Munoz</t>
  </si>
  <si>
    <t>Michael Rodriguez</t>
  </si>
  <si>
    <t>Philip Sweeney</t>
  </si>
  <si>
    <t>Veronica Austin</t>
  </si>
  <si>
    <t>Derek Nguyen</t>
  </si>
  <si>
    <t>David Blair</t>
  </si>
  <si>
    <t>Jessica Parks</t>
  </si>
  <si>
    <t>William Cobb</t>
  </si>
  <si>
    <t>C961</t>
  </si>
  <si>
    <t>Angela Bryant</t>
  </si>
  <si>
    <t>Denise Reynolds</t>
  </si>
  <si>
    <t>Kathy Lee</t>
  </si>
  <si>
    <t>Justin Lyons</t>
  </si>
  <si>
    <t>Katherine Kennedy</t>
  </si>
  <si>
    <t>Jeffrey Sanchez</t>
  </si>
  <si>
    <t>C900</t>
  </si>
  <si>
    <t>Eric Walker</t>
  </si>
  <si>
    <t>Jesus Daniels</t>
  </si>
  <si>
    <t>Stanley Greene</t>
  </si>
  <si>
    <t>Jasmine Thompson</t>
  </si>
  <si>
    <t>Willie Lewis</t>
  </si>
  <si>
    <t>Sarah Vazquez</t>
  </si>
  <si>
    <t>Joshua Kelly</t>
  </si>
  <si>
    <t>Craig Weaver</t>
  </si>
  <si>
    <t>Douglas James</t>
  </si>
  <si>
    <t>Michael Bryan</t>
  </si>
  <si>
    <t>Nicholas Lawrence</t>
  </si>
  <si>
    <t>Nicholas Wagner</t>
  </si>
  <si>
    <t>C269</t>
  </si>
  <si>
    <t>Paul Griffin</t>
  </si>
  <si>
    <t>Charles Moore</t>
  </si>
  <si>
    <t>C679</t>
  </si>
  <si>
    <t>Andrew Brennan</t>
  </si>
  <si>
    <t>Anthony Harris</t>
  </si>
  <si>
    <t>C415</t>
  </si>
  <si>
    <t>Joanna Villanueva</t>
  </si>
  <si>
    <t>Ellen Jacobs</t>
  </si>
  <si>
    <t>C435</t>
  </si>
  <si>
    <t>James Bailey</t>
  </si>
  <si>
    <t>Jeremy Bruce</t>
  </si>
  <si>
    <t>Catherine Soto</t>
  </si>
  <si>
    <t>Sarah Wilson</t>
  </si>
  <si>
    <t>C637</t>
  </si>
  <si>
    <t>Joshua Gibson</t>
  </si>
  <si>
    <t>Jennifer Allen</t>
  </si>
  <si>
    <t>Kevin Savage</t>
  </si>
  <si>
    <t>C446</t>
  </si>
  <si>
    <t>Marcus Page Jr.</t>
  </si>
  <si>
    <t>C278</t>
  </si>
  <si>
    <t>Suzanne Montgomery</t>
  </si>
  <si>
    <t>Dr. Anthony Ayala</t>
  </si>
  <si>
    <t>Cassandra Hancock</t>
  </si>
  <si>
    <t>Jason Rose</t>
  </si>
  <si>
    <t>Diane Green MD</t>
  </si>
  <si>
    <t>Krystal Ballard</t>
  </si>
  <si>
    <t>Parker Silva</t>
  </si>
  <si>
    <t>Zachary Robinson</t>
  </si>
  <si>
    <t>Ryan Mitchell</t>
  </si>
  <si>
    <t>Jesse Reese</t>
  </si>
  <si>
    <t>C817</t>
  </si>
  <si>
    <t>Frank Potts</t>
  </si>
  <si>
    <t>Rachel Bauer</t>
  </si>
  <si>
    <t>Kathryn Watts</t>
  </si>
  <si>
    <t>C706</t>
  </si>
  <si>
    <t>Lisa Franco</t>
  </si>
  <si>
    <t>Monica Beck</t>
  </si>
  <si>
    <t>Amy Davidson</t>
  </si>
  <si>
    <t>Mason Bradley</t>
  </si>
  <si>
    <t>C752</t>
  </si>
  <si>
    <t>Patricia Simmons</t>
  </si>
  <si>
    <t>C322</t>
  </si>
  <si>
    <t>Isaac Bell</t>
  </si>
  <si>
    <t>Kristen Hendrix</t>
  </si>
  <si>
    <t>C953</t>
  </si>
  <si>
    <t>Gabriel Barnes</t>
  </si>
  <si>
    <t>Joshua Russo</t>
  </si>
  <si>
    <t>C214</t>
  </si>
  <si>
    <t>Kristen Moran</t>
  </si>
  <si>
    <t>Alicia Cobb</t>
  </si>
  <si>
    <t>Daniel Howard</t>
  </si>
  <si>
    <t>David Valencia</t>
  </si>
  <si>
    <t>Patricia Tucker</t>
  </si>
  <si>
    <t>C380</t>
  </si>
  <si>
    <t>Tiffany Myers</t>
  </si>
  <si>
    <t>Sean Johnson</t>
  </si>
  <si>
    <t>Catherine Anderson</t>
  </si>
  <si>
    <t>C798</t>
  </si>
  <si>
    <t>Thomas Thompson</t>
  </si>
  <si>
    <t>Olivia Delgado</t>
  </si>
  <si>
    <t>C450</t>
  </si>
  <si>
    <t>Trevor Strickland</t>
  </si>
  <si>
    <t>Deborah Shields</t>
  </si>
  <si>
    <t>C287</t>
  </si>
  <si>
    <t>Linda Mayer</t>
  </si>
  <si>
    <t>Steven Garcia</t>
  </si>
  <si>
    <t>Jonathan Jones</t>
  </si>
  <si>
    <t>Michele Rose</t>
  </si>
  <si>
    <t>C695</t>
  </si>
  <si>
    <t>Steven Rice</t>
  </si>
  <si>
    <t>Shawn Murphy</t>
  </si>
  <si>
    <t>Brittany Stevenson</t>
  </si>
  <si>
    <t>Diane Nguyen</t>
  </si>
  <si>
    <t>C909</t>
  </si>
  <si>
    <t>Lori Case</t>
  </si>
  <si>
    <t>Mario Price</t>
  </si>
  <si>
    <t>C857</t>
  </si>
  <si>
    <t>Jason West</t>
  </si>
  <si>
    <t>Ashley Martinez</t>
  </si>
  <si>
    <t>Jill Miller</t>
  </si>
  <si>
    <t>Richard Duncan</t>
  </si>
  <si>
    <t>Jennifer Shepherd</t>
  </si>
  <si>
    <t>C529</t>
  </si>
  <si>
    <t>Tammy Green</t>
  </si>
  <si>
    <t>Brian Lopez</t>
  </si>
  <si>
    <t>Christine Nguyen</t>
  </si>
  <si>
    <t>Raymond Diaz</t>
  </si>
  <si>
    <t>C559</t>
  </si>
  <si>
    <t>Jamie Garza</t>
  </si>
  <si>
    <t>C333</t>
  </si>
  <si>
    <t>Brandon Jackson</t>
  </si>
  <si>
    <t>Maria Adams</t>
  </si>
  <si>
    <t>C106</t>
  </si>
  <si>
    <t>Debra Larsen</t>
  </si>
  <si>
    <t>Amanda Gordon</t>
  </si>
  <si>
    <t>Ryan Gallegos</t>
  </si>
  <si>
    <t>James Brown</t>
  </si>
  <si>
    <t>C471</t>
  </si>
  <si>
    <t>Mark Smith</t>
  </si>
  <si>
    <t>C131</t>
  </si>
  <si>
    <t>Robert Sharp</t>
  </si>
  <si>
    <t>Amanda Garrett</t>
  </si>
  <si>
    <t>William Myers</t>
  </si>
  <si>
    <t>C148</t>
  </si>
  <si>
    <t>Jeff Valencia</t>
  </si>
  <si>
    <t>Jason Conner</t>
  </si>
  <si>
    <t>Blake Guerra</t>
  </si>
  <si>
    <t>C896</t>
  </si>
  <si>
    <t>Valerie Harper</t>
  </si>
  <si>
    <t>Mary Copeland</t>
  </si>
  <si>
    <t>Timothy Duran</t>
  </si>
  <si>
    <t>Dustin Garcia</t>
  </si>
  <si>
    <t>David Thompson Jr.</t>
  </si>
  <si>
    <t>Tanya Rivera</t>
  </si>
  <si>
    <t>C984</t>
  </si>
  <si>
    <t>Samantha Owens</t>
  </si>
  <si>
    <t>Todd Henderson</t>
  </si>
  <si>
    <t>Katie Fox</t>
  </si>
  <si>
    <t>C592</t>
  </si>
  <si>
    <t>Anthony Diaz</t>
  </si>
  <si>
    <t>Paul Li</t>
  </si>
  <si>
    <t>Melanie Day</t>
  </si>
  <si>
    <t>C972</t>
  </si>
  <si>
    <t>Thomas Pittman</t>
  </si>
  <si>
    <t>Alicia Martinez</t>
  </si>
  <si>
    <t>C864</t>
  </si>
  <si>
    <t>George Martinez</t>
  </si>
  <si>
    <t>C631</t>
  </si>
  <si>
    <t>Victor Black</t>
  </si>
  <si>
    <t>Sharon Flynn</t>
  </si>
  <si>
    <t>David Graves</t>
  </si>
  <si>
    <t>C868</t>
  </si>
  <si>
    <t>Robin Henderson</t>
  </si>
  <si>
    <t>Cynthia Allen</t>
  </si>
  <si>
    <t>C460</t>
  </si>
  <si>
    <t>James Wilkinson</t>
  </si>
  <si>
    <t>Andrew Ramos</t>
  </si>
  <si>
    <t>Abigail Miranda</t>
  </si>
  <si>
    <t>Joseph Carson</t>
  </si>
  <si>
    <t>C411</t>
  </si>
  <si>
    <t>Scott Robinson</t>
  </si>
  <si>
    <t>C787</t>
  </si>
  <si>
    <t>Ryan Singh</t>
  </si>
  <si>
    <t>C316</t>
  </si>
  <si>
    <t>Nicholas White</t>
  </si>
  <si>
    <t>Kelly Snyder</t>
  </si>
  <si>
    <t>Holly Fox</t>
  </si>
  <si>
    <t>Lauren Gibson</t>
  </si>
  <si>
    <t>C484</t>
  </si>
  <si>
    <t>Pamela Black</t>
  </si>
  <si>
    <t>C930</t>
  </si>
  <si>
    <t>Dale Castillo</t>
  </si>
  <si>
    <t>Andrew Patton</t>
  </si>
  <si>
    <t>Kendra Allison</t>
  </si>
  <si>
    <t>Chad Fleming</t>
  </si>
  <si>
    <t>Scott Mccarthy</t>
  </si>
  <si>
    <t>C509</t>
  </si>
  <si>
    <t>Wendy Friedman</t>
  </si>
  <si>
    <t>C526</t>
  </si>
  <si>
    <t>Manuel Hill</t>
  </si>
  <si>
    <t>Katherine Pratt</t>
  </si>
  <si>
    <t>C514</t>
  </si>
  <si>
    <t>Scott Vazquez</t>
  </si>
  <si>
    <t>Michael Durham</t>
  </si>
  <si>
    <t>C413</t>
  </si>
  <si>
    <t>Elizabeth Richards</t>
  </si>
  <si>
    <t>William Hernandez</t>
  </si>
  <si>
    <t>Jeffrey Cook</t>
  </si>
  <si>
    <t>Mary Maxwell</t>
  </si>
  <si>
    <t>Rebecca Huffman</t>
  </si>
  <si>
    <t>Jacqueline Anderson</t>
  </si>
  <si>
    <t>Jamie Marshall</t>
  </si>
  <si>
    <t>C427</t>
  </si>
  <si>
    <t>Dr. Luis Ibarra</t>
  </si>
  <si>
    <t>Ashley Hernandez</t>
  </si>
  <si>
    <t>Julie Banks</t>
  </si>
  <si>
    <t>Juan Boyle</t>
  </si>
  <si>
    <t>C928</t>
  </si>
  <si>
    <t>Kimberly Johnston DDS</t>
  </si>
  <si>
    <t>C543</t>
  </si>
  <si>
    <t>Christine Johnson</t>
  </si>
  <si>
    <t>C127</t>
  </si>
  <si>
    <t>Claudia Lara</t>
  </si>
  <si>
    <t>Sierra Harris</t>
  </si>
  <si>
    <t>Stephanie Miller</t>
  </si>
  <si>
    <t>Kelly Williams</t>
  </si>
  <si>
    <t>Brian Fowler</t>
  </si>
  <si>
    <t>C655</t>
  </si>
  <si>
    <t>Timothy Singh</t>
  </si>
  <si>
    <t>C162</t>
  </si>
  <si>
    <t>Kathleen Hernandez</t>
  </si>
  <si>
    <t>Anna Lee</t>
  </si>
  <si>
    <t>Sarah Parrish</t>
  </si>
  <si>
    <t>Paul Perez</t>
  </si>
  <si>
    <t>C865</t>
  </si>
  <si>
    <t>Christopher Williams</t>
  </si>
  <si>
    <t>C915</t>
  </si>
  <si>
    <t>Denise Bryant</t>
  </si>
  <si>
    <t>Justin Vang</t>
  </si>
  <si>
    <t>Jose Ford</t>
  </si>
  <si>
    <t>Kristin Jarvis</t>
  </si>
  <si>
    <t>Sarah Alexander</t>
  </si>
  <si>
    <t>Amanda Bell</t>
  </si>
  <si>
    <t>Kyle Tran</t>
  </si>
  <si>
    <t>C889</t>
  </si>
  <si>
    <t>Sandra Sherman</t>
  </si>
  <si>
    <t>C871</t>
  </si>
  <si>
    <t>Emily Clark</t>
  </si>
  <si>
    <t>Paige Garcia</t>
  </si>
  <si>
    <t>Adam Moore</t>
  </si>
  <si>
    <t>Diamond Garrett</t>
  </si>
  <si>
    <t>C332</t>
  </si>
  <si>
    <t>Autumn Ponce</t>
  </si>
  <si>
    <t>Elizabeth West</t>
  </si>
  <si>
    <t>Amanda Diaz</t>
  </si>
  <si>
    <t>C607</t>
  </si>
  <si>
    <t>Christopher Cruz</t>
  </si>
  <si>
    <t>Jill Benson DDS</t>
  </si>
  <si>
    <t>Mitchell Russell</t>
  </si>
  <si>
    <t>C417</t>
  </si>
  <si>
    <t>Christopher Zavala</t>
  </si>
  <si>
    <t>C707</t>
  </si>
  <si>
    <t>Elizabeth Morrow</t>
  </si>
  <si>
    <t>Mrs. Emily Webb MD</t>
  </si>
  <si>
    <t>Michelle Hatfield</t>
  </si>
  <si>
    <t>C649</t>
  </si>
  <si>
    <t>Martha Wagner</t>
  </si>
  <si>
    <t>Sara Jennings</t>
  </si>
  <si>
    <t>Stephanie Garcia MD</t>
  </si>
  <si>
    <t>Troy Rogers</t>
  </si>
  <si>
    <t>Antonio Hoover</t>
  </si>
  <si>
    <t>Bethany Roberts</t>
  </si>
  <si>
    <t>Jenna Estes</t>
  </si>
  <si>
    <t>Jonathan Richmond</t>
  </si>
  <si>
    <t>Lauren Wong</t>
  </si>
  <si>
    <t>Amanda Wang</t>
  </si>
  <si>
    <t>Craig Smith</t>
  </si>
  <si>
    <t>Patrick Taylor</t>
  </si>
  <si>
    <t>Crystal Powell</t>
  </si>
  <si>
    <t>Jesse Gonzalez</t>
  </si>
  <si>
    <t>C128</t>
  </si>
  <si>
    <t>Cynthia Simpson</t>
  </si>
  <si>
    <t>Kevin Sanchez</t>
  </si>
  <si>
    <t>C143</t>
  </si>
  <si>
    <t>Michael Gardner</t>
  </si>
  <si>
    <t>Alexis Torres</t>
  </si>
  <si>
    <t>Christopher Bishop</t>
  </si>
  <si>
    <t>C197</t>
  </si>
  <si>
    <t>Roger Rodriguez</t>
  </si>
  <si>
    <t>Mitchell Montoya</t>
  </si>
  <si>
    <t>Frederick Johnson</t>
  </si>
  <si>
    <t>Michael Davis</t>
  </si>
  <si>
    <t>C941</t>
  </si>
  <si>
    <t>Christina Ayala</t>
  </si>
  <si>
    <t>C393</t>
  </si>
  <si>
    <t>Michael Baker</t>
  </si>
  <si>
    <t>C382</t>
  </si>
  <si>
    <t>Amanda Hernandez</t>
  </si>
  <si>
    <t>Joshua Taylor</t>
  </si>
  <si>
    <t>Christy Carson</t>
  </si>
  <si>
    <t>Cheryl Campos</t>
  </si>
  <si>
    <t>Sean Weber</t>
  </si>
  <si>
    <t>C601</t>
  </si>
  <si>
    <t>Tiffany Brown</t>
  </si>
  <si>
    <t>C454</t>
  </si>
  <si>
    <t>Katherine Nguyen</t>
  </si>
  <si>
    <t>Sandy Lawson</t>
  </si>
  <si>
    <t>Ashley Ibarra</t>
  </si>
  <si>
    <t>C813</t>
  </si>
  <si>
    <t>Chloe Guzman</t>
  </si>
  <si>
    <t>C682</t>
  </si>
  <si>
    <t>Jacqueline Hancock</t>
  </si>
  <si>
    <t>Evelyn Woods</t>
  </si>
  <si>
    <t>Clayton Rodriguez</t>
  </si>
  <si>
    <t>Lisa Douglas</t>
  </si>
  <si>
    <t>Justin Perez</t>
  </si>
  <si>
    <t>C716</t>
  </si>
  <si>
    <t>Jaime Watkins</t>
  </si>
  <si>
    <t>Julia Rogers</t>
  </si>
  <si>
    <t>Scott Santiago</t>
  </si>
  <si>
    <t>Mercedes Holt</t>
  </si>
  <si>
    <t>Cody Peters</t>
  </si>
  <si>
    <t>Lisa Nicholson</t>
  </si>
  <si>
    <t>Craig Jones</t>
  </si>
  <si>
    <t>William Shaffer</t>
  </si>
  <si>
    <t>C847</t>
  </si>
  <si>
    <t>Steven Joseph</t>
  </si>
  <si>
    <t>C254</t>
  </si>
  <si>
    <t>Laura Lee</t>
  </si>
  <si>
    <t>Joseph Maddox</t>
  </si>
  <si>
    <t>Catherine Lewis</t>
  </si>
  <si>
    <t>Lisa Hudson</t>
  </si>
  <si>
    <t>Joseph Moore</t>
  </si>
  <si>
    <t>Anna Myers</t>
  </si>
  <si>
    <t>Brandi Reynolds</t>
  </si>
  <si>
    <t>Sabrina Eaton</t>
  </si>
  <si>
    <t>Whitney Martinez</t>
  </si>
  <si>
    <t>Connie Sullivan</t>
  </si>
  <si>
    <t>C550</t>
  </si>
  <si>
    <t>Shane Cross</t>
  </si>
  <si>
    <t>C147</t>
  </si>
  <si>
    <t>Dillon Collins</t>
  </si>
  <si>
    <t>C518</t>
  </si>
  <si>
    <t>Jonathan Wilson Jr.</t>
  </si>
  <si>
    <t>Margaret Hendricks</t>
  </si>
  <si>
    <t>Maria Carlson</t>
  </si>
  <si>
    <t>Michael Green</t>
  </si>
  <si>
    <t>Jill Bryan</t>
  </si>
  <si>
    <t>C383</t>
  </si>
  <si>
    <t>Monique Bishop</t>
  </si>
  <si>
    <t>C823</t>
  </si>
  <si>
    <t>Vincent Schaefer</t>
  </si>
  <si>
    <t>Jonathan Camacho</t>
  </si>
  <si>
    <t>Mark Gardner</t>
  </si>
  <si>
    <t>Ashley Rodriguez</t>
  </si>
  <si>
    <t>Christopher Ford</t>
  </si>
  <si>
    <t>C874</t>
  </si>
  <si>
    <t>James Greene</t>
  </si>
  <si>
    <t>Brenda Gallegos</t>
  </si>
  <si>
    <t>Roberto Hanson</t>
  </si>
  <si>
    <t>C307</t>
  </si>
  <si>
    <t>Susan Miller</t>
  </si>
  <si>
    <t>C614</t>
  </si>
  <si>
    <t>Mary Brown</t>
  </si>
  <si>
    <t>James Stokes</t>
  </si>
  <si>
    <t>Sarah Washington</t>
  </si>
  <si>
    <t>Jason Powell</t>
  </si>
  <si>
    <t>C750</t>
  </si>
  <si>
    <t>Ronald York</t>
  </si>
  <si>
    <t>Kelly Armstrong MD</t>
  </si>
  <si>
    <t>C666</t>
  </si>
  <si>
    <t>Claudia Scott</t>
  </si>
  <si>
    <t>April Pham</t>
  </si>
  <si>
    <t>Donald Young</t>
  </si>
  <si>
    <t>Kevin Robertson</t>
  </si>
  <si>
    <t>Dr. Dawn Harrison</t>
  </si>
  <si>
    <t>Megan Villanueva</t>
  </si>
  <si>
    <t>Shannon Mcgee</t>
  </si>
  <si>
    <t>Andrea Wade</t>
  </si>
  <si>
    <t>Mrs. Kimberly Warner</t>
  </si>
  <si>
    <t>C250</t>
  </si>
  <si>
    <t>Anthony Luna</t>
  </si>
  <si>
    <t>Jeffrey Reynolds</t>
  </si>
  <si>
    <t>David Ferguson</t>
  </si>
  <si>
    <t>C815</t>
  </si>
  <si>
    <t>Andrew Crawford</t>
  </si>
  <si>
    <t>Sarah Allen</t>
  </si>
  <si>
    <t>C965</t>
  </si>
  <si>
    <t>Richard Johns</t>
  </si>
  <si>
    <t>Annette Stephens</t>
  </si>
  <si>
    <t>C979</t>
  </si>
  <si>
    <t>Christian Hall</t>
  </si>
  <si>
    <t>Kathryn Murphy</t>
  </si>
  <si>
    <t>C623</t>
  </si>
  <si>
    <t>Alyssa Knight</t>
  </si>
  <si>
    <t>Leslie Park</t>
  </si>
  <si>
    <t>C117</t>
  </si>
  <si>
    <t>Laura Johnson</t>
  </si>
  <si>
    <t>Renee Lara</t>
  </si>
  <si>
    <t>Cody Walton</t>
  </si>
  <si>
    <t>C140</t>
  </si>
  <si>
    <t>Alicia Murphy</t>
  </si>
  <si>
    <t>Jacob Castillo</t>
  </si>
  <si>
    <t>Kelly Barrett</t>
  </si>
  <si>
    <t>C139</t>
  </si>
  <si>
    <t>Larry Taylor</t>
  </si>
  <si>
    <t>Annette Hooper</t>
  </si>
  <si>
    <t>C488</t>
  </si>
  <si>
    <t>Lisa Lawrence</t>
  </si>
  <si>
    <t>Mary Leach</t>
  </si>
  <si>
    <t>C610</t>
  </si>
  <si>
    <t>Dakota Benson</t>
  </si>
  <si>
    <t>Susan Lane</t>
  </si>
  <si>
    <t>Miss Tracy Henderson</t>
  </si>
  <si>
    <t>Joshua Benjamin</t>
  </si>
  <si>
    <t>C130</t>
  </si>
  <si>
    <t>Scott Avila</t>
  </si>
  <si>
    <t>Angel Walker</t>
  </si>
  <si>
    <t>Frank Hart</t>
  </si>
  <si>
    <t>C647</t>
  </si>
  <si>
    <t>Gloria Kelley</t>
  </si>
  <si>
    <t>C903</t>
  </si>
  <si>
    <t>Rebecca Carrillo</t>
  </si>
  <si>
    <t>Frederick Peterson</t>
  </si>
  <si>
    <t>Jenny Davis</t>
  </si>
  <si>
    <t>Travis Wade</t>
  </si>
  <si>
    <t>C443</t>
  </si>
  <si>
    <t>Timothy Harmon</t>
  </si>
  <si>
    <t>C420</t>
  </si>
  <si>
    <t>Jose Hart</t>
  </si>
  <si>
    <t>Daniel Harper</t>
  </si>
  <si>
    <t>Jay Spencer</t>
  </si>
  <si>
    <t>Elizabeth Lee</t>
  </si>
  <si>
    <t>Vanessa Ruiz</t>
  </si>
  <si>
    <t>Elizabeth Martin</t>
  </si>
  <si>
    <t>C402</t>
  </si>
  <si>
    <t>Frederick Dixon</t>
  </si>
  <si>
    <t>Fernando Miller</t>
  </si>
  <si>
    <t>Courtney Jones</t>
  </si>
  <si>
    <t>Ashley Moore</t>
  </si>
  <si>
    <t>C913</t>
  </si>
  <si>
    <t>Eddie Werner</t>
  </si>
  <si>
    <t>Christina Villegas</t>
  </si>
  <si>
    <t>Andrew Lowery</t>
  </si>
  <si>
    <t>Scott Peterson</t>
  </si>
  <si>
    <t>Mr. Eric Callahan</t>
  </si>
  <si>
    <t>C160</t>
  </si>
  <si>
    <t>Eric Cole</t>
  </si>
  <si>
    <t>Jacob Rollins</t>
  </si>
  <si>
    <t>Scott Hansen</t>
  </si>
  <si>
    <t>James Mccoy</t>
  </si>
  <si>
    <t>C521</t>
  </si>
  <si>
    <t>Dorothy Mcdonald</t>
  </si>
  <si>
    <t>C232</t>
  </si>
  <si>
    <t>Joseph Wright</t>
  </si>
  <si>
    <t>Jasmine Yang</t>
  </si>
  <si>
    <t>April Ray</t>
  </si>
  <si>
    <t>Jacob Moore</t>
  </si>
  <si>
    <t>C222</t>
  </si>
  <si>
    <t>Brenda Williams</t>
  </si>
  <si>
    <t>Lauren Newman</t>
  </si>
  <si>
    <t>Jesse Gutierrez</t>
  </si>
  <si>
    <t>Crystal Howard</t>
  </si>
  <si>
    <t>Brenda Mccormick</t>
  </si>
  <si>
    <t>Melissa Scott</t>
  </si>
  <si>
    <t>C921</t>
  </si>
  <si>
    <t>Joan Adams</t>
  </si>
  <si>
    <t>Lisa Hall</t>
  </si>
  <si>
    <t>Robert Walker</t>
  </si>
  <si>
    <t>Laura Lopez</t>
  </si>
  <si>
    <t>Matthew Macdonald</t>
  </si>
  <si>
    <t>William Smith</t>
  </si>
  <si>
    <t>C761</t>
  </si>
  <si>
    <t>Timothy Terry</t>
  </si>
  <si>
    <t>Benjamin Hampton</t>
  </si>
  <si>
    <t>Derek Smith</t>
  </si>
  <si>
    <t>Linda Thompson</t>
  </si>
  <si>
    <t>Monica Moses</t>
  </si>
  <si>
    <t>Brandon Mitchell</t>
  </si>
  <si>
    <t>Crystal James</t>
  </si>
  <si>
    <t>Melissa Adams</t>
  </si>
  <si>
    <t>C194</t>
  </si>
  <si>
    <t>Frank Ingram</t>
  </si>
  <si>
    <t>Tanya Collins</t>
  </si>
  <si>
    <t>Robert Jones</t>
  </si>
  <si>
    <t>Matthew Campos DDS</t>
  </si>
  <si>
    <t>C696</t>
  </si>
  <si>
    <t>Juan Tran</t>
  </si>
  <si>
    <t>Tiffany Duke</t>
  </si>
  <si>
    <t>Anthony Ellis</t>
  </si>
  <si>
    <t>John Rosario</t>
  </si>
  <si>
    <t>Joseph Boyd</t>
  </si>
  <si>
    <t>Karl Olson</t>
  </si>
  <si>
    <t>Sean Parker</t>
  </si>
  <si>
    <t>Lindsay Dillon</t>
  </si>
  <si>
    <t>Lisa Roberson</t>
  </si>
  <si>
    <t>Michelle Cunningham</t>
  </si>
  <si>
    <t>Jeff Newton</t>
  </si>
  <si>
    <t>Jacob Rodriguez</t>
  </si>
  <si>
    <t>C673</t>
  </si>
  <si>
    <t>Adam Smith</t>
  </si>
  <si>
    <t>Grace Taylor</t>
  </si>
  <si>
    <t>Lori Peters</t>
  </si>
  <si>
    <t>Frederick Perez</t>
  </si>
  <si>
    <t>Cody Thomas</t>
  </si>
  <si>
    <t>Monica Elliott</t>
  </si>
  <si>
    <t>Laura Harris</t>
  </si>
  <si>
    <t>Mark Brown</t>
  </si>
  <si>
    <t>Rebecca King</t>
  </si>
  <si>
    <t>Catherine Carr</t>
  </si>
  <si>
    <t>C364</t>
  </si>
  <si>
    <t>Anthony Cooper</t>
  </si>
  <si>
    <t>Janet Costa</t>
  </si>
  <si>
    <t>C678</t>
  </si>
  <si>
    <t>Jesse Morgan</t>
  </si>
  <si>
    <t>Brian Monroe</t>
  </si>
  <si>
    <t>Karen Suarez</t>
  </si>
  <si>
    <t>Cheryl Villanueva</t>
  </si>
  <si>
    <t>Brian Ford</t>
  </si>
  <si>
    <t>Brittany Finley</t>
  </si>
  <si>
    <t>Donna Meza</t>
  </si>
  <si>
    <t>Jeremy Gardner</t>
  </si>
  <si>
    <t>C933</t>
  </si>
  <si>
    <t>Charles Patel</t>
  </si>
  <si>
    <t>C919</t>
  </si>
  <si>
    <t>April Smith</t>
  </si>
  <si>
    <t>Mark Guzman</t>
  </si>
  <si>
    <t>Dr. Christopher Blankenship</t>
  </si>
  <si>
    <t>C882</t>
  </si>
  <si>
    <t>Wendy Johnson</t>
  </si>
  <si>
    <t>Melinda Jackson</t>
  </si>
  <si>
    <t>Donna Wang</t>
  </si>
  <si>
    <t>Melissa Oliver</t>
  </si>
  <si>
    <t>Christopher Dominguez</t>
  </si>
  <si>
    <t>C873</t>
  </si>
  <si>
    <t>Kaitlyn Flores</t>
  </si>
  <si>
    <t>Valerie Sexton</t>
  </si>
  <si>
    <t>C466</t>
  </si>
  <si>
    <t>Amy Hutchinson</t>
  </si>
  <si>
    <t>Melanie Ortiz</t>
  </si>
  <si>
    <t>Darin Gonzalez</t>
  </si>
  <si>
    <t>Caitlyn Baker</t>
  </si>
  <si>
    <t>C923</t>
  </si>
  <si>
    <t>Michael Stewart</t>
  </si>
  <si>
    <t>Glen Parker</t>
  </si>
  <si>
    <t>Jamie Glass</t>
  </si>
  <si>
    <t>Kathryn Mendez</t>
  </si>
  <si>
    <t>Caleb Williams</t>
  </si>
  <si>
    <t>Barbara Park</t>
  </si>
  <si>
    <t>Jessica Young</t>
  </si>
  <si>
    <t>Elizabeth Garcia</t>
  </si>
  <si>
    <t>Savannah Shelton</t>
  </si>
  <si>
    <t>Ian Miller</t>
  </si>
  <si>
    <t>C954</t>
  </si>
  <si>
    <t>Melissa Reynolds</t>
  </si>
  <si>
    <t>James Dixon</t>
  </si>
  <si>
    <t>Scott Williams</t>
  </si>
  <si>
    <t>C781</t>
  </si>
  <si>
    <t>Jeffrey Bartlett</t>
  </si>
  <si>
    <t>Joseph Walsh</t>
  </si>
  <si>
    <t>Matthew Garcia</t>
  </si>
  <si>
    <t>Sandra Mata</t>
  </si>
  <si>
    <t>Tina Fisher</t>
  </si>
  <si>
    <t>Robert Lewis</t>
  </si>
  <si>
    <t>Kelsey Bryant</t>
  </si>
  <si>
    <t>Christopher Martin</t>
  </si>
  <si>
    <t>Corey Patterson</t>
  </si>
  <si>
    <t>C850</t>
  </si>
  <si>
    <t>Christopher Weaver Jr.</t>
  </si>
  <si>
    <t>Michael Frost</t>
  </si>
  <si>
    <t>C935</t>
  </si>
  <si>
    <t>Kathleen Daniel</t>
  </si>
  <si>
    <t>Cheryl Mercado</t>
  </si>
  <si>
    <t>C259</t>
  </si>
  <si>
    <t>Brian Martinez</t>
  </si>
  <si>
    <t>Nathan Wright</t>
  </si>
  <si>
    <t>Jessica Massey</t>
  </si>
  <si>
    <t>C656</t>
  </si>
  <si>
    <t>Joseph Jenkins</t>
  </si>
  <si>
    <t>Bianca Taylor</t>
  </si>
  <si>
    <t>John Brown</t>
  </si>
  <si>
    <t>Cindy Fox</t>
  </si>
  <si>
    <t>Garrett Flores DDS</t>
  </si>
  <si>
    <t>Teresa Bradford</t>
  </si>
  <si>
    <t>Lorraine Chandler MD</t>
  </si>
  <si>
    <t>Andrew Sherman</t>
  </si>
  <si>
    <t>Heather Burns</t>
  </si>
  <si>
    <t>Andre Hayes</t>
  </si>
  <si>
    <t>Candice Weaver</t>
  </si>
  <si>
    <t>C517</t>
  </si>
  <si>
    <t>Ashley Allen</t>
  </si>
  <si>
    <t>Richard Price</t>
  </si>
  <si>
    <t>Melinda Shelton</t>
  </si>
  <si>
    <t>Tina King</t>
  </si>
  <si>
    <t>C819</t>
  </si>
  <si>
    <t>Gabrielle Collins</t>
  </si>
  <si>
    <t>Bryan Crawford</t>
  </si>
  <si>
    <t>C469</t>
  </si>
  <si>
    <t>Brett Campbell</t>
  </si>
  <si>
    <t>Melissa Burns</t>
  </si>
  <si>
    <t>Tiffany Grant</t>
  </si>
  <si>
    <t>Rebecca Weaver</t>
  </si>
  <si>
    <t>Amy Brandt</t>
  </si>
  <si>
    <t>C542</t>
  </si>
  <si>
    <t>Joel Delgado II</t>
  </si>
  <si>
    <t>Cynthia King</t>
  </si>
  <si>
    <t>C664</t>
  </si>
  <si>
    <t>Matthew Stokes</t>
  </si>
  <si>
    <t>Heidi Henry</t>
  </si>
  <si>
    <t>Daniel Miller</t>
  </si>
  <si>
    <t>Julie Ross</t>
  </si>
  <si>
    <t>Jaclyn Gibson</t>
  </si>
  <si>
    <t>C987</t>
  </si>
  <si>
    <t>Stephanie Ramsey</t>
  </si>
  <si>
    <t>Kristin Perez</t>
  </si>
  <si>
    <t>Kim West</t>
  </si>
  <si>
    <t>Joseph Wilkinson</t>
  </si>
  <si>
    <t>C794</t>
  </si>
  <si>
    <t>Mr. Blake Dixon</t>
  </si>
  <si>
    <t>James Khan</t>
  </si>
  <si>
    <t>Tyler Richardson</t>
  </si>
  <si>
    <t>Christian Rodriguez</t>
  </si>
  <si>
    <t>Jean Frazier</t>
  </si>
  <si>
    <t>C629</t>
  </si>
  <si>
    <t>Christopher Bates</t>
  </si>
  <si>
    <t>Robert Higgins</t>
  </si>
  <si>
    <t>Gina Tran</t>
  </si>
  <si>
    <t>Karen Johnson</t>
  </si>
  <si>
    <t>Duane Gonzalez</t>
  </si>
  <si>
    <t>Heather Barnes</t>
  </si>
  <si>
    <t>Kaitlin Frey</t>
  </si>
  <si>
    <t>C370</t>
  </si>
  <si>
    <t>Joshua Campbell</t>
  </si>
  <si>
    <t>Sydney Wang</t>
  </si>
  <si>
    <t>Timothy Boyd</t>
  </si>
  <si>
    <t>C198</t>
  </si>
  <si>
    <t>Sharon George</t>
  </si>
  <si>
    <t>Melissa Martin</t>
  </si>
  <si>
    <t>Karen Levine</t>
  </si>
  <si>
    <t>Cody Bowman</t>
  </si>
  <si>
    <t>Jonathan King</t>
  </si>
  <si>
    <t>Paula Stokes</t>
  </si>
  <si>
    <t>David Booker</t>
  </si>
  <si>
    <t>Hunter Smith</t>
  </si>
  <si>
    <t>Patrick Martin</t>
  </si>
  <si>
    <t>Donna Mitchell</t>
  </si>
  <si>
    <t>Jose Terrell</t>
  </si>
  <si>
    <t>Catherine Shaw</t>
  </si>
  <si>
    <t>C208</t>
  </si>
  <si>
    <t>Juan David</t>
  </si>
  <si>
    <t>Madison Mills</t>
  </si>
  <si>
    <t>Michele Anderson</t>
  </si>
  <si>
    <t>C365</t>
  </si>
  <si>
    <t>Steven Clark</t>
  </si>
  <si>
    <t>William Martinez</t>
  </si>
  <si>
    <t>C266</t>
  </si>
  <si>
    <t>Aaron Obrien</t>
  </si>
  <si>
    <t>Richard Phelps</t>
  </si>
  <si>
    <t>C838</t>
  </si>
  <si>
    <t>Joshua Owen</t>
  </si>
  <si>
    <t>C646</t>
  </si>
  <si>
    <t>Robert Henderson</t>
  </si>
  <si>
    <t>C473</t>
  </si>
  <si>
    <t>Michael Ferguson</t>
  </si>
  <si>
    <t>Connie Glover</t>
  </si>
  <si>
    <t>Jade Chambers</t>
  </si>
  <si>
    <t>C714</t>
  </si>
  <si>
    <t>Jeremy Holt</t>
  </si>
  <si>
    <t>Susan Patterson</t>
  </si>
  <si>
    <t>C337</t>
  </si>
  <si>
    <t>Doris Harmon</t>
  </si>
  <si>
    <t>Darin Cole</t>
  </si>
  <si>
    <t>Michelle Baldwin</t>
  </si>
  <si>
    <t>Tonya Wilson</t>
  </si>
  <si>
    <t>Shawn Rich</t>
  </si>
  <si>
    <t>Anna Soto</t>
  </si>
  <si>
    <t>Joshua Patel</t>
  </si>
  <si>
    <t>Lori Jarvis</t>
  </si>
  <si>
    <t>Amy Singh</t>
  </si>
  <si>
    <t>Rachel Hall</t>
  </si>
  <si>
    <t>Kevin Peterson</t>
  </si>
  <si>
    <t>C711</t>
  </si>
  <si>
    <t>Jodi Guzman</t>
  </si>
  <si>
    <t>Sarah Downs</t>
  </si>
  <si>
    <t>C253</t>
  </si>
  <si>
    <t>Peggy Wagner</t>
  </si>
  <si>
    <t>Jason Johnston</t>
  </si>
  <si>
    <t>Karen Alexander</t>
  </si>
  <si>
    <t>Kevin Hinton</t>
  </si>
  <si>
    <t>Rodney Frazier</t>
  </si>
  <si>
    <t>Albert Thomas</t>
  </si>
  <si>
    <t>Thomas Richards</t>
  </si>
  <si>
    <t>C156</t>
  </si>
  <si>
    <t>Denise Arnold</t>
  </si>
  <si>
    <t>Sara Hernandez</t>
  </si>
  <si>
    <t>Margaret Edwards</t>
  </si>
  <si>
    <t>Douglas Webb</t>
  </si>
  <si>
    <t>Carol Mckenzie</t>
  </si>
  <si>
    <t>Matthew Ramos</t>
  </si>
  <si>
    <t>Hannah Morris</t>
  </si>
  <si>
    <t>Steven Hall</t>
  </si>
  <si>
    <t>Mary Gonzalez</t>
  </si>
  <si>
    <t>Adrian Richards</t>
  </si>
  <si>
    <t>David Fuller</t>
  </si>
  <si>
    <t>C350</t>
  </si>
  <si>
    <t>Christopher Sellers</t>
  </si>
  <si>
    <t>Lynn Duran</t>
  </si>
  <si>
    <t>Adam Koch</t>
  </si>
  <si>
    <t>Deanna Kennedy</t>
  </si>
  <si>
    <t>Latoya Mann</t>
  </si>
  <si>
    <t>Mark Bautista</t>
  </si>
  <si>
    <t>Jennifer Hill</t>
  </si>
  <si>
    <t>Natalie Curtis</t>
  </si>
  <si>
    <t>Travis Richmond</t>
  </si>
  <si>
    <t>Robert Decker</t>
  </si>
  <si>
    <t>Kristen Baird</t>
  </si>
  <si>
    <t>Christina Snow</t>
  </si>
  <si>
    <t>Kelly Pacheco</t>
  </si>
  <si>
    <t>C556</t>
  </si>
  <si>
    <t>Colleen Rivera</t>
  </si>
  <si>
    <t>Bob Alvarez</t>
  </si>
  <si>
    <t>Derrick Miller</t>
  </si>
  <si>
    <t>C381</t>
  </si>
  <si>
    <t>Tamara Love</t>
  </si>
  <si>
    <t>C233</t>
  </si>
  <si>
    <t>Jared Chase</t>
  </si>
  <si>
    <t>Samantha Price</t>
  </si>
  <si>
    <t>Wesley Washington</t>
  </si>
  <si>
    <t>Laura Richardson</t>
  </si>
  <si>
    <t>Alicia Morris</t>
  </si>
  <si>
    <t>Destiny Shepherd</t>
  </si>
  <si>
    <t>C606</t>
  </si>
  <si>
    <t>Jennifer Tate</t>
  </si>
  <si>
    <t>C196</t>
  </si>
  <si>
    <t>Shannon Robinson</t>
  </si>
  <si>
    <t>Kevin Buck</t>
  </si>
  <si>
    <t>C426</t>
  </si>
  <si>
    <t>Michael Johnson</t>
  </si>
  <si>
    <t>Donald Warren</t>
  </si>
  <si>
    <t>C200</t>
  </si>
  <si>
    <t>Teresa Cruz</t>
  </si>
  <si>
    <t>Tina Moreno</t>
  </si>
  <si>
    <t>Ronald Simmons</t>
  </si>
  <si>
    <t>C493</t>
  </si>
  <si>
    <t>John Ward</t>
  </si>
  <si>
    <t>Brandon Stanton</t>
  </si>
  <si>
    <t>John Thomas</t>
  </si>
  <si>
    <t>Nathan Wolf</t>
  </si>
  <si>
    <t>Bradley Douglas</t>
  </si>
  <si>
    <t>C309</t>
  </si>
  <si>
    <t>Kelly White</t>
  </si>
  <si>
    <t>Joyce Brooks</t>
  </si>
  <si>
    <t>Jeffrey Key</t>
  </si>
  <si>
    <t>Michael Mccoy</t>
  </si>
  <si>
    <t>C228</t>
  </si>
  <si>
    <t>Dustin Mitchell</t>
  </si>
  <si>
    <t>Bryan Davis</t>
  </si>
  <si>
    <t>Laura Butler</t>
  </si>
  <si>
    <t>Gordon Pacheco</t>
  </si>
  <si>
    <t>C574</t>
  </si>
  <si>
    <t>Thomas Taylor</t>
  </si>
  <si>
    <t>Justin Mack</t>
  </si>
  <si>
    <t>Benjamin Humphrey</t>
  </si>
  <si>
    <t>C282</t>
  </si>
  <si>
    <t>Morgan Roberts</t>
  </si>
  <si>
    <t>Vanessa Harris</t>
  </si>
  <si>
    <t>Natasha Rose</t>
  </si>
  <si>
    <t>Jessica Boyd</t>
  </si>
  <si>
    <t>Barbara Peterson</t>
  </si>
  <si>
    <t>C608</t>
  </si>
  <si>
    <t>Mr. Kenneth Taylor</t>
  </si>
  <si>
    <t>Karen Wyatt</t>
  </si>
  <si>
    <t>Brandon Williams</t>
  </si>
  <si>
    <t>C912</t>
  </si>
  <si>
    <t>Brian Pennington</t>
  </si>
  <si>
    <t>Michael Lopez</t>
  </si>
  <si>
    <t>Zachary Rodriguez</t>
  </si>
  <si>
    <t>Tyler Krause</t>
  </si>
  <si>
    <t>Ashley Gonzalez</t>
  </si>
  <si>
    <t>C375</t>
  </si>
  <si>
    <t>Susan Fowler</t>
  </si>
  <si>
    <t>C898</t>
  </si>
  <si>
    <t>Jessica Mendoza</t>
  </si>
  <si>
    <t>C273</t>
  </si>
  <si>
    <t>Albert Patton</t>
  </si>
  <si>
    <t>Richard Reed</t>
  </si>
  <si>
    <t>Mary Small</t>
  </si>
  <si>
    <t>David Rodgers</t>
  </si>
  <si>
    <t>Alexandra King</t>
  </si>
  <si>
    <t>Sarah Jones</t>
  </si>
  <si>
    <t>Kyle Gilbert</t>
  </si>
  <si>
    <t>Dave Torres</t>
  </si>
  <si>
    <t>Kevin Fox</t>
  </si>
  <si>
    <t>Taylor Cox</t>
  </si>
  <si>
    <t>Donald Phillips</t>
  </si>
  <si>
    <t>C536</t>
  </si>
  <si>
    <t>Valerie Young</t>
  </si>
  <si>
    <t>Lacey Scott</t>
  </si>
  <si>
    <t>Christine Silva</t>
  </si>
  <si>
    <t>John Davis</t>
  </si>
  <si>
    <t>C783</t>
  </si>
  <si>
    <t>Melissa Schaefer</t>
  </si>
  <si>
    <t>Melissa Hernandez</t>
  </si>
  <si>
    <t>C193</t>
  </si>
  <si>
    <t>Mr. Russell Dudley</t>
  </si>
  <si>
    <t>Andrea Ayala</t>
  </si>
  <si>
    <t>Matthew Flores</t>
  </si>
  <si>
    <t>Christina Johnson</t>
  </si>
  <si>
    <t>Brett Walton</t>
  </si>
  <si>
    <t>Edward Gonzalez</t>
  </si>
  <si>
    <t>Lauren Larsen DDS</t>
  </si>
  <si>
    <t>Brandon Ruiz</t>
  </si>
  <si>
    <t>Sean Roberson</t>
  </si>
  <si>
    <t>John Francis</t>
  </si>
  <si>
    <t>Heather Kramer</t>
  </si>
  <si>
    <t>Sarah Beck MD</t>
  </si>
  <si>
    <t>C849</t>
  </si>
  <si>
    <t>Peter Hudson</t>
  </si>
  <si>
    <t>Luke Williams</t>
  </si>
  <si>
    <t>Carolyn Ayers</t>
  </si>
  <si>
    <t>C217</t>
  </si>
  <si>
    <t>Latoya Sims</t>
  </si>
  <si>
    <t>C907</t>
  </si>
  <si>
    <t>Sally Valdez</t>
  </si>
  <si>
    <t>Jennifer Washington</t>
  </si>
  <si>
    <t>Amanda Walker</t>
  </si>
  <si>
    <t>Henry Conway</t>
  </si>
  <si>
    <t>Cynthia Miller</t>
  </si>
  <si>
    <t>Andrew Moreno</t>
  </si>
  <si>
    <t>Ricardo Norton</t>
  </si>
  <si>
    <t>Laura Berry</t>
  </si>
  <si>
    <t>Kristin Hernandez</t>
  </si>
  <si>
    <t>Bryan Brown</t>
  </si>
  <si>
    <t>C918</t>
  </si>
  <si>
    <t>Wendy Smith</t>
  </si>
  <si>
    <t>Andrew Evans</t>
  </si>
  <si>
    <t>C596</t>
  </si>
  <si>
    <t>Erica Green</t>
  </si>
  <si>
    <t>C442</t>
  </si>
  <si>
    <t>Dennis Adams</t>
  </si>
  <si>
    <t>Kristen Alexander</t>
  </si>
  <si>
    <t>Shelley Lee</t>
  </si>
  <si>
    <t>Monica Kelley</t>
  </si>
  <si>
    <t>William Wood</t>
  </si>
  <si>
    <t>C479</t>
  </si>
  <si>
    <t>Jessica Jones</t>
  </si>
  <si>
    <t>Victor Powell</t>
  </si>
  <si>
    <t>Gregory Hunter</t>
  </si>
  <si>
    <t>Debbie Wilson</t>
  </si>
  <si>
    <t>Christy Beck</t>
  </si>
  <si>
    <t>Jodi Harris</t>
  </si>
  <si>
    <t>Jennifer Rhodes</t>
  </si>
  <si>
    <t>C486</t>
  </si>
  <si>
    <t>Katherine Fernandez</t>
  </si>
  <si>
    <t>Tyrone Mata</t>
  </si>
  <si>
    <t>Eddie Salinas</t>
  </si>
  <si>
    <t>Stephen Valenzuela</t>
  </si>
  <si>
    <t>Louis Rodriguez</t>
  </si>
  <si>
    <t>Christine Grant</t>
  </si>
  <si>
    <t>Christina Holland</t>
  </si>
  <si>
    <t>Michele Li</t>
  </si>
  <si>
    <t>Tanya Hensley</t>
  </si>
  <si>
    <t>Jennifer Martinez</t>
  </si>
  <si>
    <t>Sara Kennedy</t>
  </si>
  <si>
    <t>David Daugherty</t>
  </si>
  <si>
    <t>Bonnie Beck</t>
  </si>
  <si>
    <t>Kenneth Cox</t>
  </si>
  <si>
    <t>Anna Smith</t>
  </si>
  <si>
    <t>C416</t>
  </si>
  <si>
    <t>Daniel Swanson</t>
  </si>
  <si>
    <t>Wesley Stone</t>
  </si>
  <si>
    <t>Jeffrey Juarez</t>
  </si>
  <si>
    <t>C230</t>
  </si>
  <si>
    <t>Brian Faulkner</t>
  </si>
  <si>
    <t>Joshua Norman</t>
  </si>
  <si>
    <t>C737</t>
  </si>
  <si>
    <t>Jesse Silva</t>
  </si>
  <si>
    <t>Morgan Kirby</t>
  </si>
  <si>
    <t>Jamie Ball</t>
  </si>
  <si>
    <t>Selena Clay</t>
  </si>
  <si>
    <t>Jennifer Harris</t>
  </si>
  <si>
    <t>Crystal Thompson</t>
  </si>
  <si>
    <t>C878</t>
  </si>
  <si>
    <t>Patricia Ponce</t>
  </si>
  <si>
    <t>Shari Moore</t>
  </si>
  <si>
    <t>Stanley Pena</t>
  </si>
  <si>
    <t>Charles Miller</t>
  </si>
  <si>
    <t>Suzanne Harrison</t>
  </si>
  <si>
    <t>Roy Stewart</t>
  </si>
  <si>
    <t>Alyssa Contreras</t>
  </si>
  <si>
    <t>Michael Edwards</t>
  </si>
  <si>
    <t>Michelle Combs</t>
  </si>
  <si>
    <t>Hayden Lindsey</t>
  </si>
  <si>
    <t>Colton Silva</t>
  </si>
  <si>
    <t>Valerie Baker</t>
  </si>
  <si>
    <t>C534</t>
  </si>
  <si>
    <t>Olivia Rodgers</t>
  </si>
  <si>
    <t>Lisa Brown</t>
  </si>
  <si>
    <t>C238</t>
  </si>
  <si>
    <t>Johnny Pitts MD</t>
  </si>
  <si>
    <t>Maria Everett</t>
  </si>
  <si>
    <t>Rebecca Decker</t>
  </si>
  <si>
    <t>Cindy Vaughn</t>
  </si>
  <si>
    <t>Michele Mullins</t>
  </si>
  <si>
    <t>Ryan Burke</t>
  </si>
  <si>
    <t>Paul Sutton</t>
  </si>
  <si>
    <t>Timothy Morris</t>
  </si>
  <si>
    <t>Emily Brooks</t>
  </si>
  <si>
    <t>Mr. Andrew Tucker</t>
  </si>
  <si>
    <t>Tracey Austin</t>
  </si>
  <si>
    <t>Kelly Jackson</t>
  </si>
  <si>
    <t>Deborah Collins</t>
  </si>
  <si>
    <t>Rodney Stanton</t>
  </si>
  <si>
    <t>Ashley Schwartz</t>
  </si>
  <si>
    <t>Joseph Gonzalez</t>
  </si>
  <si>
    <t>Joseph Hubbard</t>
  </si>
  <si>
    <t>Jasmine Smith</t>
  </si>
  <si>
    <t>Cheryl Boone</t>
  </si>
  <si>
    <t>Robert Smith</t>
  </si>
  <si>
    <t>Wesley Bishop</t>
  </si>
  <si>
    <t>Anne Willis</t>
  </si>
  <si>
    <t>Jeff Peterson</t>
  </si>
  <si>
    <t>Willie Robinson</t>
  </si>
  <si>
    <t>Steven Blake</t>
  </si>
  <si>
    <t>Paul Mayo</t>
  </si>
  <si>
    <t>C970</t>
  </si>
  <si>
    <t>Emily Johnson</t>
  </si>
  <si>
    <t>Theresa Allen</t>
  </si>
  <si>
    <t>C884</t>
  </si>
  <si>
    <t>Mary Williams</t>
  </si>
  <si>
    <t>C405</t>
  </si>
  <si>
    <t>Jacqueline Zimmerman</t>
  </si>
  <si>
    <t>Donna Elliott</t>
  </si>
  <si>
    <t>Ashley Hill</t>
  </si>
  <si>
    <t>Dylan Johnson</t>
  </si>
  <si>
    <t>C210</t>
  </si>
  <si>
    <t>Joshua Henderson</t>
  </si>
  <si>
    <t>Jesse Randolph</t>
  </si>
  <si>
    <t>David Brown</t>
  </si>
  <si>
    <t>Blake Shepard</t>
  </si>
  <si>
    <t>Nicole Craig</t>
  </si>
  <si>
    <t>John Garza</t>
  </si>
  <si>
    <t>Kenneth Bell</t>
  </si>
  <si>
    <t>C298</t>
  </si>
  <si>
    <t>Grace Williams</t>
  </si>
  <si>
    <t>Stephanie Smith MD</t>
  </si>
  <si>
    <t>C626</t>
  </si>
  <si>
    <t>Timothy Henderson</t>
  </si>
  <si>
    <t>Heidi Hunt</t>
  </si>
  <si>
    <t>C936</t>
  </si>
  <si>
    <t>Melvin White</t>
  </si>
  <si>
    <t>Jon Carlson</t>
  </si>
  <si>
    <t>Jonathan Scott</t>
  </si>
  <si>
    <t>David Snyder</t>
  </si>
  <si>
    <t>Donald Castro</t>
  </si>
  <si>
    <t>Travis Price</t>
  </si>
  <si>
    <t>Sheila Mendez</t>
  </si>
  <si>
    <t>Lynn Adams</t>
  </si>
  <si>
    <t>Dawn Ellis</t>
  </si>
  <si>
    <t>C345</t>
  </si>
  <si>
    <t>Jennifer Flores</t>
  </si>
  <si>
    <t>Mary Wilson</t>
  </si>
  <si>
    <t>Timothy Palmer</t>
  </si>
  <si>
    <t>Aaron Adams</t>
  </si>
  <si>
    <t>Kevin Gilbert</t>
  </si>
  <si>
    <t>C645</t>
  </si>
  <si>
    <t>Jacqueline Long</t>
  </si>
  <si>
    <t>C937</t>
  </si>
  <si>
    <t>Mathew Walker</t>
  </si>
  <si>
    <t>Brad Carrillo</t>
  </si>
  <si>
    <t>Jennifer Smith</t>
  </si>
  <si>
    <t>Michelle Sosa</t>
  </si>
  <si>
    <t>Jose Greene</t>
  </si>
  <si>
    <t>Lisa Gallagher</t>
  </si>
  <si>
    <t>C627</t>
  </si>
  <si>
    <t>Jennifer Mack</t>
  </si>
  <si>
    <t>Kimberly Payne</t>
  </si>
  <si>
    <t>Christopher Harris</t>
  </si>
  <si>
    <t>Kevin Flores</t>
  </si>
  <si>
    <t>Benjamin Ray</t>
  </si>
  <si>
    <t>C344</t>
  </si>
  <si>
    <t>William Bartlett</t>
  </si>
  <si>
    <t>Kendra Baldwin</t>
  </si>
  <si>
    <t>Julia Hayes</t>
  </si>
  <si>
    <t>C569</t>
  </si>
  <si>
    <t>Becky Hunt</t>
  </si>
  <si>
    <t>Sean Le</t>
  </si>
  <si>
    <t>Amy Hawkins</t>
  </si>
  <si>
    <t>Deborah Jackson PhD</t>
  </si>
  <si>
    <t>Joshua Obrien</t>
  </si>
  <si>
    <t>Larry Davis</t>
  </si>
  <si>
    <t>Beth Burke</t>
  </si>
  <si>
    <t>Dr. Sara Brooks</t>
  </si>
  <si>
    <t>Jordan Stafford PhD</t>
  </si>
  <si>
    <t>Tara Perez</t>
  </si>
  <si>
    <t>Jeffrey Weaver</t>
  </si>
  <si>
    <t>Lisa Mitchell</t>
  </si>
  <si>
    <t>Bobby Hughes</t>
  </si>
  <si>
    <t>Andrew Ayala</t>
  </si>
  <si>
    <t>Sara Brady MD</t>
  </si>
  <si>
    <t>Miss Elizabeth Mays</t>
  </si>
  <si>
    <t>Kayla Anderson DVM</t>
  </si>
  <si>
    <t>C304</t>
  </si>
  <si>
    <t>Ricky Jones</t>
  </si>
  <si>
    <t>Jenny Porter</t>
  </si>
  <si>
    <t>Michael Turner</t>
  </si>
  <si>
    <t>Cynthia Harvey</t>
  </si>
  <si>
    <t>C712</t>
  </si>
  <si>
    <t>Grant Guerrero</t>
  </si>
  <si>
    <t>William Santos</t>
  </si>
  <si>
    <t>Larry Estrada</t>
  </si>
  <si>
    <t>Joseph Quinn</t>
  </si>
  <si>
    <t>Danielle Martin</t>
  </si>
  <si>
    <t>Nicole Stewart</t>
  </si>
  <si>
    <t>C949</t>
  </si>
  <si>
    <t>Jerry Berry</t>
  </si>
  <si>
    <t>Tiffany Phillips</t>
  </si>
  <si>
    <t>John Santos</t>
  </si>
  <si>
    <t>Connor Stewart</t>
  </si>
  <si>
    <t>Robin Owens</t>
  </si>
  <si>
    <t>Jennifer Gilbert</t>
  </si>
  <si>
    <t>Donna Hernandez</t>
  </si>
  <si>
    <t>Debbie Woods</t>
  </si>
  <si>
    <t>Kathleen Reilly</t>
  </si>
  <si>
    <t>Barbara Rios</t>
  </si>
  <si>
    <t>Brian Spears</t>
  </si>
  <si>
    <t>John Martin</t>
  </si>
  <si>
    <t>William Johns</t>
  </si>
  <si>
    <t>Carolyn Lopez</t>
  </si>
  <si>
    <t>David Diaz</t>
  </si>
  <si>
    <t>C581</t>
  </si>
  <si>
    <t>Kathy Nicholson</t>
  </si>
  <si>
    <t>John Lang</t>
  </si>
  <si>
    <t>David Phillips</t>
  </si>
  <si>
    <t>C835</t>
  </si>
  <si>
    <t>Joel Powell</t>
  </si>
  <si>
    <t>Michael Collins</t>
  </si>
  <si>
    <t>Heather Frederick</t>
  </si>
  <si>
    <t>C830</t>
  </si>
  <si>
    <t>Wendy Griffin</t>
  </si>
  <si>
    <t>C588</t>
  </si>
  <si>
    <t>Daniel Martinez</t>
  </si>
  <si>
    <t>C572</t>
  </si>
  <si>
    <t>Mark Hopkins</t>
  </si>
  <si>
    <t>Beth Hudson</t>
  </si>
  <si>
    <t>Joseph Murphy</t>
  </si>
  <si>
    <t>C204</t>
  </si>
  <si>
    <t>Katrina Foster</t>
  </si>
  <si>
    <t>Kristin Horn</t>
  </si>
  <si>
    <t>C697</t>
  </si>
  <si>
    <t>Aaron Hall</t>
  </si>
  <si>
    <t>Joshua Ortiz</t>
  </si>
  <si>
    <t>C842</t>
  </si>
  <si>
    <t>Melissa Nelson</t>
  </si>
  <si>
    <t>Anna Higgins MD</t>
  </si>
  <si>
    <t>Michelle Yang</t>
  </si>
  <si>
    <t>Rebecca Bond</t>
  </si>
  <si>
    <t>C190</t>
  </si>
  <si>
    <t>Katherine Patrick</t>
  </si>
  <si>
    <t>Breanna Joseph</t>
  </si>
  <si>
    <t>Thomas Morgan</t>
  </si>
  <si>
    <t>Jasmine Cruz</t>
  </si>
  <si>
    <t>Joshua Meyer</t>
  </si>
  <si>
    <t>C976</t>
  </si>
  <si>
    <t>Wayne Lewis</t>
  </si>
  <si>
    <t>Monique Sweeney</t>
  </si>
  <si>
    <t>C255</t>
  </si>
  <si>
    <t>Samantha Jones</t>
  </si>
  <si>
    <t>Melinda Wright</t>
  </si>
  <si>
    <t>Patricia Powell</t>
  </si>
  <si>
    <t>Mercedes Shepard</t>
  </si>
  <si>
    <t>Crystal Sparks</t>
  </si>
  <si>
    <t>Matthew Jones</t>
  </si>
  <si>
    <t>Ricky Miller</t>
  </si>
  <si>
    <t>C359</t>
  </si>
  <si>
    <t>Dana Flores</t>
  </si>
  <si>
    <t>Tom Mcintyre</t>
  </si>
  <si>
    <t>C425</t>
  </si>
  <si>
    <t>Mary Mcdaniel</t>
  </si>
  <si>
    <t>Christine Allen</t>
  </si>
  <si>
    <t>Daniel Sanders</t>
  </si>
  <si>
    <t>Warren Byrd</t>
  </si>
  <si>
    <t>Robert Cox</t>
  </si>
  <si>
    <t>Richard Medina</t>
  </si>
  <si>
    <t>Alexander Johnson PhD</t>
  </si>
  <si>
    <t>Shane Clark</t>
  </si>
  <si>
    <t>Frank Miller</t>
  </si>
  <si>
    <t>Amber Johnson</t>
  </si>
  <si>
    <t>Jessica Hooper</t>
  </si>
  <si>
    <t>Jason Lowe</t>
  </si>
  <si>
    <t>Corey Farrell</t>
  </si>
  <si>
    <t>Selena Davis</t>
  </si>
  <si>
    <t>Amy Bryant</t>
  </si>
  <si>
    <t>Glenda Taylor</t>
  </si>
  <si>
    <t>Paula Williams</t>
  </si>
  <si>
    <t>C424</t>
  </si>
  <si>
    <t>Robert Glass</t>
  </si>
  <si>
    <t>Karen Smith</t>
  </si>
  <si>
    <t>Kayla Bradley</t>
  </si>
  <si>
    <t>Kirk Woods</t>
  </si>
  <si>
    <t>Beverly Anderson</t>
  </si>
  <si>
    <t>C135</t>
  </si>
  <si>
    <t>Jacqueline Davis</t>
  </si>
  <si>
    <t>C557</t>
  </si>
  <si>
    <t>Monica Baker</t>
  </si>
  <si>
    <t>C891</t>
  </si>
  <si>
    <t>Nicole Pham</t>
  </si>
  <si>
    <t>Shelley Obrien</t>
  </si>
  <si>
    <t>Donald Friedman</t>
  </si>
  <si>
    <t>Andrew Morgan</t>
  </si>
  <si>
    <t>Theresa Matthews</t>
  </si>
  <si>
    <t>Christina Evans</t>
  </si>
  <si>
    <t>David Neal</t>
  </si>
  <si>
    <t>Lisa Valentine</t>
  </si>
  <si>
    <t>Aaron Johnson</t>
  </si>
  <si>
    <t>David Turner</t>
  </si>
  <si>
    <t>Herbert Carter</t>
  </si>
  <si>
    <t>Joseph Guzman</t>
  </si>
  <si>
    <t>John Wall</t>
  </si>
  <si>
    <t>Matthew Patterson</t>
  </si>
  <si>
    <t>Laura Roberts</t>
  </si>
  <si>
    <t>Kevin Green</t>
  </si>
  <si>
    <t>Dwayne Gutierrez</t>
  </si>
  <si>
    <t>C618</t>
  </si>
  <si>
    <t>Audrey Hamilton</t>
  </si>
  <si>
    <t>Patrick Hill</t>
  </si>
  <si>
    <t>Ashley Spears</t>
  </si>
  <si>
    <t>C948</t>
  </si>
  <si>
    <t>Meghan Hill</t>
  </si>
  <si>
    <t>Laura Beasley</t>
  </si>
  <si>
    <t>Miss Carla Rivera</t>
  </si>
  <si>
    <t>Amanda Rich</t>
  </si>
  <si>
    <t>William Huff</t>
  </si>
  <si>
    <t>Jesus Martin</t>
  </si>
  <si>
    <t>James Espinoza</t>
  </si>
  <si>
    <t>Dana Ross</t>
  </si>
  <si>
    <t>Christina Mitchell</t>
  </si>
  <si>
    <t>Sarah Anderson</t>
  </si>
  <si>
    <t>Faith Mcgrath</t>
  </si>
  <si>
    <t>C558</t>
  </si>
  <si>
    <t>Megan Hendrix</t>
  </si>
  <si>
    <t>Susan Shaw</t>
  </si>
  <si>
    <t>Andre Thompson</t>
  </si>
  <si>
    <t>C573</t>
  </si>
  <si>
    <t>David Carlson</t>
  </si>
  <si>
    <t>Lisa Larson</t>
  </si>
  <si>
    <t>Shannon Lopez MD</t>
  </si>
  <si>
    <t>C277</t>
  </si>
  <si>
    <t>Jason Nolan</t>
  </si>
  <si>
    <t>Danielle Adams</t>
  </si>
  <si>
    <t>William Perez</t>
  </si>
  <si>
    <t>Frederick Wright</t>
  </si>
  <si>
    <t>Angel Ross</t>
  </si>
  <si>
    <t>Steven Rubio</t>
  </si>
  <si>
    <t>Erik Peters</t>
  </si>
  <si>
    <t>Jeffrey Miles</t>
  </si>
  <si>
    <t>Luke Cherry</t>
  </si>
  <si>
    <t>David Kent</t>
  </si>
  <si>
    <t>Abigail George</t>
  </si>
  <si>
    <t>Jessica Shaw</t>
  </si>
  <si>
    <t>C563</t>
  </si>
  <si>
    <t>Shirley Oliver</t>
  </si>
  <si>
    <t>Bryan Mclaughlin</t>
  </si>
  <si>
    <t>Samuel Mcdaniel</t>
  </si>
  <si>
    <t>Adam Hernandez</t>
  </si>
  <si>
    <t>Trevor Hernandez</t>
  </si>
  <si>
    <t>John Gonzalez</t>
  </si>
  <si>
    <t>Roy Johnson</t>
  </si>
  <si>
    <t>Tyler Cruz</t>
  </si>
  <si>
    <t>Cynthia Alvarez</t>
  </si>
  <si>
    <t>Janice Bowman</t>
  </si>
  <si>
    <t>Abigail Wilkerson</t>
  </si>
  <si>
    <t>Troy Rodriguez</t>
  </si>
  <si>
    <t>Matthew Lee</t>
  </si>
  <si>
    <t>Amanda Davis</t>
  </si>
  <si>
    <t>Deborah Chapman DDS</t>
  </si>
  <si>
    <t>Donna Warren</t>
  </si>
  <si>
    <t>C258</t>
  </si>
  <si>
    <t>Travis Dunn</t>
  </si>
  <si>
    <t>Gail Blair</t>
  </si>
  <si>
    <t>Theresa Salazar</t>
  </si>
  <si>
    <t>Mitchell Elliott</t>
  </si>
  <si>
    <t>Michael Armstrong</t>
  </si>
  <si>
    <t>Mark Curry</t>
  </si>
  <si>
    <t>C904</t>
  </si>
  <si>
    <t>Jacob Buckley</t>
  </si>
  <si>
    <t>Jessica Glass</t>
  </si>
  <si>
    <t>C951</t>
  </si>
  <si>
    <t>Tammy Branch</t>
  </si>
  <si>
    <t>Michael Gray</t>
  </si>
  <si>
    <t>Hector Moore</t>
  </si>
  <si>
    <t>Jacob Phillips</t>
  </si>
  <si>
    <t>Mathew Luna</t>
  </si>
  <si>
    <t>Stephen Fisher</t>
  </si>
  <si>
    <t>Theresa Murphy</t>
  </si>
  <si>
    <t>Craig Hubbard</t>
  </si>
  <si>
    <t>Eddie Lynn</t>
  </si>
  <si>
    <t>Anthony Mendez</t>
  </si>
  <si>
    <t>C428</t>
  </si>
  <si>
    <t>Lisa Jimenez</t>
  </si>
  <si>
    <t>Mary Schmidt</t>
  </si>
  <si>
    <t>C964</t>
  </si>
  <si>
    <t>Anthony Ray</t>
  </si>
  <si>
    <t>Sheila Holland</t>
  </si>
  <si>
    <t>Cheryl Smith</t>
  </si>
  <si>
    <t>Valerie Williams</t>
  </si>
  <si>
    <t>Jill Stephenson</t>
  </si>
  <si>
    <t>Christina Wang</t>
  </si>
  <si>
    <t>C352</t>
  </si>
  <si>
    <t>Katherine Oneill</t>
  </si>
  <si>
    <t>Amanda Hall</t>
  </si>
  <si>
    <t>James Lynch II</t>
  </si>
  <si>
    <t>C240</t>
  </si>
  <si>
    <t>Andrew Rodriguez</t>
  </si>
  <si>
    <t>Robin Anderson</t>
  </si>
  <si>
    <t>Candice Massey DVM</t>
  </si>
  <si>
    <t>Elizabeth Humphrey</t>
  </si>
  <si>
    <t>C115</t>
  </si>
  <si>
    <t>Angel Rivera</t>
  </si>
  <si>
    <t>C404</t>
  </si>
  <si>
    <t>Travis Kane</t>
  </si>
  <si>
    <t>C481</t>
  </si>
  <si>
    <t>Peter Bailey</t>
  </si>
  <si>
    <t>Kendra Armstrong</t>
  </si>
  <si>
    <t>Ryan Smith</t>
  </si>
  <si>
    <t>Nathan Allen</t>
  </si>
  <si>
    <t>Daniel Wolfe</t>
  </si>
  <si>
    <t>Anthony White</t>
  </si>
  <si>
    <t>Richard Griffin</t>
  </si>
  <si>
    <t>Michael Davenport</t>
  </si>
  <si>
    <t>C158</t>
  </si>
  <si>
    <t>Michael Young</t>
  </si>
  <si>
    <t>Edward Brown</t>
  </si>
  <si>
    <t>C759</t>
  </si>
  <si>
    <t>Misty Moore</t>
  </si>
  <si>
    <t>Jennifer Parker</t>
  </si>
  <si>
    <t>Scott Randolph</t>
  </si>
  <si>
    <t>Todd Liu</t>
  </si>
  <si>
    <t>Mrs. Leah Moran</t>
  </si>
  <si>
    <t>John Lee</t>
  </si>
  <si>
    <t>Mark Newman</t>
  </si>
  <si>
    <t>C262</t>
  </si>
  <si>
    <t>Daniel Long</t>
  </si>
  <si>
    <t>C562</t>
  </si>
  <si>
    <t>Brett Williams</t>
  </si>
  <si>
    <t>Rhonda Thompson</t>
  </si>
  <si>
    <t>Ashley Leonard</t>
  </si>
  <si>
    <t>Lori Maldonado</t>
  </si>
  <si>
    <t>C247</t>
  </si>
  <si>
    <t>Christopher Arias</t>
  </si>
  <si>
    <t>Samantha Chapman</t>
  </si>
  <si>
    <t>Audrey Vang</t>
  </si>
  <si>
    <t>Joshua Ferguson</t>
  </si>
  <si>
    <t>Melissa Williams</t>
  </si>
  <si>
    <t>John Blackwell</t>
  </si>
  <si>
    <t>C459</t>
  </si>
  <si>
    <t>Amy Johnson</t>
  </si>
  <si>
    <t>Hayden Jones</t>
  </si>
  <si>
    <t>Phillip Logan</t>
  </si>
  <si>
    <t>Tanya Miller</t>
  </si>
  <si>
    <t>Dennis Jones</t>
  </si>
  <si>
    <t>Christina Andrews</t>
  </si>
  <si>
    <t>Julie Hughes</t>
  </si>
  <si>
    <t>Chad Smith MD</t>
  </si>
  <si>
    <t>C726</t>
  </si>
  <si>
    <t>Samantha Ramirez</t>
  </si>
  <si>
    <t>Maria Gibson</t>
  </si>
  <si>
    <t>C705</t>
  </si>
  <si>
    <t>Jeremy Goodwin</t>
  </si>
  <si>
    <t>Gloria Green</t>
  </si>
  <si>
    <t>Bradley Patterson</t>
  </si>
  <si>
    <t>Linda Thornton</t>
  </si>
  <si>
    <t>Jamie Porter</t>
  </si>
  <si>
    <t>Edward Morales</t>
  </si>
  <si>
    <t>Mrs. Sheri Williams</t>
  </si>
  <si>
    <t>C480</t>
  </si>
  <si>
    <t>Craig Cooper</t>
  </si>
  <si>
    <t>Cassandra Mills</t>
  </si>
  <si>
    <t>Michael Malone</t>
  </si>
  <si>
    <t>Kristin Christian</t>
  </si>
  <si>
    <t>Victor Mullen</t>
  </si>
  <si>
    <t>Steven Carpenter</t>
  </si>
  <si>
    <t>Amanda Fowler</t>
  </si>
  <si>
    <t>Stephen Ross</t>
  </si>
  <si>
    <t>Paul Matthews MD</t>
  </si>
  <si>
    <t>Ryan Park</t>
  </si>
  <si>
    <t>Sue James</t>
  </si>
  <si>
    <t>Christopher Avery</t>
  </si>
  <si>
    <t>Miss Dawn Banks</t>
  </si>
  <si>
    <t>Michael Brown</t>
  </si>
  <si>
    <t>David Jones</t>
  </si>
  <si>
    <t>C960</t>
  </si>
  <si>
    <t>Russell Myers</t>
  </si>
  <si>
    <t>Patrick Thornton</t>
  </si>
  <si>
    <t>Valerie Park</t>
  </si>
  <si>
    <t>Joseph Woods</t>
  </si>
  <si>
    <t>Richard Obrien</t>
  </si>
  <si>
    <t>Jacob Stein</t>
  </si>
  <si>
    <t>Christopher Barton</t>
  </si>
  <si>
    <t>Alvin Martin</t>
  </si>
  <si>
    <t>Thomas Jensen</t>
  </si>
  <si>
    <t>Anthony Oconnell</t>
  </si>
  <si>
    <t>Dean Smith</t>
  </si>
  <si>
    <t>Amanda King</t>
  </si>
  <si>
    <t>Philip Hernandez</t>
  </si>
  <si>
    <t>Jennifer Ayala</t>
  </si>
  <si>
    <t>Lisa Hunt</t>
  </si>
  <si>
    <t>Trevor Rodriguez</t>
  </si>
  <si>
    <t>Emma Byrd</t>
  </si>
  <si>
    <t>Christina Reed</t>
  </si>
  <si>
    <t>Jessica Simmons</t>
  </si>
  <si>
    <t>Andre Brown</t>
  </si>
  <si>
    <t>Patricia Hart</t>
  </si>
  <si>
    <t>Geoffrey Cantu</t>
  </si>
  <si>
    <t>Frank Sanders</t>
  </si>
  <si>
    <t>Jonathan Santos</t>
  </si>
  <si>
    <t>Lisa Meyers</t>
  </si>
  <si>
    <t>Helen Santiago</t>
  </si>
  <si>
    <t>Brittany Mcclure</t>
  </si>
  <si>
    <t>Mr. Andrew Pierce</t>
  </si>
  <si>
    <t>Travis Weiss</t>
  </si>
  <si>
    <t>Shelby Baird</t>
  </si>
  <si>
    <t>Bradley Nash</t>
  </si>
  <si>
    <t>Kimberly Moody</t>
  </si>
  <si>
    <t>Rick Hughes</t>
  </si>
  <si>
    <t>Monica Lamb</t>
  </si>
  <si>
    <t>Stacy Holt</t>
  </si>
  <si>
    <t>Cynthia Fisher</t>
  </si>
  <si>
    <t>Bethany Stewart</t>
  </si>
  <si>
    <t>Destiny Weaver</t>
  </si>
  <si>
    <t>Edward Gillespie</t>
  </si>
  <si>
    <t>Karen Kelley</t>
  </si>
  <si>
    <t>Gabriel Cannon</t>
  </si>
  <si>
    <t>C897</t>
  </si>
  <si>
    <t>Elizabeth Reeves</t>
  </si>
  <si>
    <t>Rachel Turner</t>
  </si>
  <si>
    <t>Mr. David Hays Jr.</t>
  </si>
  <si>
    <t>Lisa Park</t>
  </si>
  <si>
    <t>William Barker</t>
  </si>
  <si>
    <t>Kristen Taylor</t>
  </si>
  <si>
    <t>Christina Noble</t>
  </si>
  <si>
    <t>Amy Williams</t>
  </si>
  <si>
    <t>Vicki Roberts</t>
  </si>
  <si>
    <t>Sarah Freeman</t>
  </si>
  <si>
    <t>Mallory Paul</t>
  </si>
  <si>
    <t>Valerie Walter MD</t>
  </si>
  <si>
    <t>Stanley Forbes MD</t>
  </si>
  <si>
    <t>Victoria Hamilton MD</t>
  </si>
  <si>
    <t>Alejandro Woods</t>
  </si>
  <si>
    <t>Carrie Walker</t>
  </si>
  <si>
    <t>Kimberly Gonzalez</t>
  </si>
  <si>
    <t>Kelly Brown</t>
  </si>
  <si>
    <t>Leonard Monroe</t>
  </si>
  <si>
    <t>Tina Ruiz</t>
  </si>
  <si>
    <t>Amanda Patterson</t>
  </si>
  <si>
    <t>C116</t>
  </si>
  <si>
    <t>Alicia Hudson</t>
  </si>
  <si>
    <t>Melinda Lucas</t>
  </si>
  <si>
    <t>Anna Holmes</t>
  </si>
  <si>
    <t>Adam Moss</t>
  </si>
  <si>
    <t>C152</t>
  </si>
  <si>
    <t>Heather Anthony</t>
  </si>
  <si>
    <t>C730</t>
  </si>
  <si>
    <t>Kimberly Lopez</t>
  </si>
  <si>
    <t>Kelsey Campbell</t>
  </si>
  <si>
    <t>Daniel Meadows</t>
  </si>
  <si>
    <t>Darius Jackson</t>
  </si>
  <si>
    <t>Brenda Ortiz</t>
  </si>
  <si>
    <t>Cynthia Maldonado</t>
  </si>
  <si>
    <t>Jonathan Whitehead</t>
  </si>
  <si>
    <t>Rachel Callahan</t>
  </si>
  <si>
    <t>Gloria Pham</t>
  </si>
  <si>
    <t>C676</t>
  </si>
  <si>
    <t>Kathleen Bentley</t>
  </si>
  <si>
    <t>Jonathan Holloway</t>
  </si>
  <si>
    <t>C313</t>
  </si>
  <si>
    <t>Lance Anderson</t>
  </si>
  <si>
    <t>James Long</t>
  </si>
  <si>
    <t>Patricia Norman</t>
  </si>
  <si>
    <t>Douglas Bright</t>
  </si>
  <si>
    <t>Amy Wheeler</t>
  </si>
  <si>
    <t>Carlos Jones</t>
  </si>
  <si>
    <t>C796</t>
  </si>
  <si>
    <t>Bernard Ramirez</t>
  </si>
  <si>
    <t>Rebecca Mckenzie</t>
  </si>
  <si>
    <t>Maria Gregory</t>
  </si>
  <si>
    <t>C166</t>
  </si>
  <si>
    <t>Robert Dorsey</t>
  </si>
  <si>
    <t>C508</t>
  </si>
  <si>
    <t>Elizabeth Martinez</t>
  </si>
  <si>
    <t>C732</t>
  </si>
  <si>
    <t>Gregory Patterson</t>
  </si>
  <si>
    <t>C736</t>
  </si>
  <si>
    <t>Pamela Mills</t>
  </si>
  <si>
    <t>Gregory Willis</t>
  </si>
  <si>
    <t>Joshua Santos</t>
  </si>
  <si>
    <t>Rebecca Rush</t>
  </si>
  <si>
    <t>Michael Martin</t>
  </si>
  <si>
    <t>John Bennett</t>
  </si>
  <si>
    <t>Mary Barnes</t>
  </si>
  <si>
    <t>Stephanie Shaw</t>
  </si>
  <si>
    <t>James Green</t>
  </si>
  <si>
    <t>Bryan Clark</t>
  </si>
  <si>
    <t>Carl Baker</t>
  </si>
  <si>
    <t>Mark Thompson</t>
  </si>
  <si>
    <t>Zachary Evans</t>
  </si>
  <si>
    <t>David Ramsey</t>
  </si>
  <si>
    <t>Troy Davis</t>
  </si>
  <si>
    <t>Brett Taylor</t>
  </si>
  <si>
    <t>Shawn Adams</t>
  </si>
  <si>
    <t>Angela Fischer</t>
  </si>
  <si>
    <t>Michael Taylor</t>
  </si>
  <si>
    <t>Tiffany Bell</t>
  </si>
  <si>
    <t>Christopher Herrera</t>
  </si>
  <si>
    <t>Joseph Gibson</t>
  </si>
  <si>
    <t>Logan Burch</t>
  </si>
  <si>
    <t>Jodi Duffy</t>
  </si>
  <si>
    <t>Charles Carlson</t>
  </si>
  <si>
    <t>Cindy Pugh</t>
  </si>
  <si>
    <t>Brandon Brady</t>
  </si>
  <si>
    <t>David Baldwin</t>
  </si>
  <si>
    <t>Sarah Roy</t>
  </si>
  <si>
    <t>Jay Little</t>
  </si>
  <si>
    <t>Luis Hoffman</t>
  </si>
  <si>
    <t>Julie Fields</t>
  </si>
  <si>
    <t>C472</t>
  </si>
  <si>
    <t>Antonio Jones</t>
  </si>
  <si>
    <t>Kathleen Stanton</t>
  </si>
  <si>
    <t>Ashley Fritz</t>
  </si>
  <si>
    <t>Lisa Cole</t>
  </si>
  <si>
    <t>Anthony Richardson</t>
  </si>
  <si>
    <t>Michele Johnson</t>
  </si>
  <si>
    <t>Rebecca Gonzales</t>
  </si>
  <si>
    <t>C142</t>
  </si>
  <si>
    <t>Tina Mason</t>
  </si>
  <si>
    <t>Molly Garcia</t>
  </si>
  <si>
    <t>Brian Perkins</t>
  </si>
  <si>
    <t>C790</t>
  </si>
  <si>
    <t>Kendra Davis</t>
  </si>
  <si>
    <t>Thomas Burton</t>
  </si>
  <si>
    <t>Monica Mason</t>
  </si>
  <si>
    <t>Timothy Sanchez</t>
  </si>
  <si>
    <t>Nathan Martinez</t>
  </si>
  <si>
    <t>Sarah Stark</t>
  </si>
  <si>
    <t>Christopher Madden</t>
  </si>
  <si>
    <t>Danielle Gonzalez</t>
  </si>
  <si>
    <t>Ricky Smith</t>
  </si>
  <si>
    <t>Adam Thompson</t>
  </si>
  <si>
    <t>Denise Lee</t>
  </si>
  <si>
    <t>Richard Reyes</t>
  </si>
  <si>
    <t>C773</t>
  </si>
  <si>
    <t>Timothy Blair</t>
  </si>
  <si>
    <t>Daniel Diaz</t>
  </si>
  <si>
    <t>Lauren Garcia</t>
  </si>
  <si>
    <t>Laura Fisher</t>
  </si>
  <si>
    <t>Shelly Sullivan</t>
  </si>
  <si>
    <t>Edward Paul</t>
  </si>
  <si>
    <t>Antonio Smith</t>
  </si>
  <si>
    <t>Desiree Gutierrez</t>
  </si>
  <si>
    <t>Kristen Wheeler</t>
  </si>
  <si>
    <t>Vanessa Wagner</t>
  </si>
  <si>
    <t>Brad Ross</t>
  </si>
  <si>
    <t>C780</t>
  </si>
  <si>
    <t>Amanda Daniel</t>
  </si>
  <si>
    <t>Michael Garcia</t>
  </si>
  <si>
    <t>Daniel Parker</t>
  </si>
  <si>
    <t>Dr. Daniel Ellis DDS</t>
  </si>
  <si>
    <t>Thomas Garcia</t>
  </si>
  <si>
    <t>Katelyn Contreras</t>
  </si>
  <si>
    <t>Steven Knight</t>
  </si>
  <si>
    <t>Richard Clay</t>
  </si>
  <si>
    <t>Stephen Ryan</t>
  </si>
  <si>
    <t>Tamara Phillips</t>
  </si>
  <si>
    <t>Brian Long</t>
  </si>
  <si>
    <t>C975</t>
  </si>
  <si>
    <t>Christina Clarke</t>
  </si>
  <si>
    <t>Daniel Lee</t>
  </si>
  <si>
    <t>Lawrence Gutierrez</t>
  </si>
  <si>
    <t>Gregory Green</t>
  </si>
  <si>
    <t>Lee Parsons</t>
  </si>
  <si>
    <t>Ethan Calhoun</t>
  </si>
  <si>
    <t>Rose Klein</t>
  </si>
  <si>
    <t>Matthew Pittman</t>
  </si>
  <si>
    <t>Kelly Horton</t>
  </si>
  <si>
    <t>Jose Vasquez</t>
  </si>
  <si>
    <t>Frank Farmer</t>
  </si>
  <si>
    <t>Abigail Woodard</t>
  </si>
  <si>
    <t>Sarah Young</t>
  </si>
  <si>
    <t>Daniel Wright</t>
  </si>
  <si>
    <t>Dawn Murillo</t>
  </si>
  <si>
    <t>Chad Joseph</t>
  </si>
  <si>
    <t>Patricia Rodriguez</t>
  </si>
  <si>
    <t>Anna Collins</t>
  </si>
  <si>
    <t>Megan Williams</t>
  </si>
  <si>
    <t>Miguel Barrett</t>
  </si>
  <si>
    <t>Laurie Myers</t>
  </si>
  <si>
    <t>Anna Moore</t>
  </si>
  <si>
    <t>Krystal Wilson</t>
  </si>
  <si>
    <t>Jodi Long</t>
  </si>
  <si>
    <t>Jeffrey Charles</t>
  </si>
  <si>
    <t>C914</t>
  </si>
  <si>
    <t>Mathew Wang</t>
  </si>
  <si>
    <t>C777</t>
  </si>
  <si>
    <t>Elizabeth Harrington</t>
  </si>
  <si>
    <t>James Cook</t>
  </si>
  <si>
    <t>Brooke Charles</t>
  </si>
  <si>
    <t>Anna Marquez</t>
  </si>
  <si>
    <t>Amy Jones</t>
  </si>
  <si>
    <t>C776</t>
  </si>
  <si>
    <t>Jose Stanley</t>
  </si>
  <si>
    <t>C906</t>
  </si>
  <si>
    <t>Taylor Johnson</t>
  </si>
  <si>
    <t>Patrick Turner</t>
  </si>
  <si>
    <t>Kevin Robinson</t>
  </si>
  <si>
    <t>Elizabeth Adams</t>
  </si>
  <si>
    <t>Dawn Mcdaniel</t>
  </si>
  <si>
    <t>Tammy Salinas</t>
  </si>
  <si>
    <t>Leslie Garner</t>
  </si>
  <si>
    <t>Megan Green DVM</t>
  </si>
  <si>
    <t>Kevin Campbell</t>
  </si>
  <si>
    <t>Mark Snow</t>
  </si>
  <si>
    <t>Todd Wilson</t>
  </si>
  <si>
    <t>C812</t>
  </si>
  <si>
    <t>Sarah Trevino</t>
  </si>
  <si>
    <t>Brittany Flynn</t>
  </si>
  <si>
    <t>Jordan Jones</t>
  </si>
  <si>
    <t>Zachary Mueller</t>
  </si>
  <si>
    <t>Devin Miles</t>
  </si>
  <si>
    <t>Donna Jones</t>
  </si>
  <si>
    <t>Mitchell Clark</t>
  </si>
  <si>
    <t>Carol Villanueva</t>
  </si>
  <si>
    <t>Samantha Valdez</t>
  </si>
  <si>
    <t>Tammy Rodriguez</t>
  </si>
  <si>
    <t>Andrea Perkins</t>
  </si>
  <si>
    <t>Shawn Boyer</t>
  </si>
  <si>
    <t>Kimberly Diaz</t>
  </si>
  <si>
    <t>William Cook</t>
  </si>
  <si>
    <t>Lauren Rivera</t>
  </si>
  <si>
    <t>Justin Hughes</t>
  </si>
  <si>
    <t>Melvin Robinson</t>
  </si>
  <si>
    <t>Stephanie Davis</t>
  </si>
  <si>
    <t>Laura Dawson</t>
  </si>
  <si>
    <t>Peter Carr</t>
  </si>
  <si>
    <t>Vincent Baxter</t>
  </si>
  <si>
    <t>Mariah Newton</t>
  </si>
  <si>
    <t>James Whitney</t>
  </si>
  <si>
    <t>Lacey Sanders</t>
  </si>
  <si>
    <t>Shane Harris</t>
  </si>
  <si>
    <t>Kevin Finley</t>
  </si>
  <si>
    <t>Nicole Holloway</t>
  </si>
  <si>
    <t>Shawn Graham</t>
  </si>
  <si>
    <t>Vincent Thompson MD</t>
  </si>
  <si>
    <t>James Bolton</t>
  </si>
  <si>
    <t>Janice Donaldson</t>
  </si>
  <si>
    <t>Jose Turner</t>
  </si>
  <si>
    <t>C677</t>
  </si>
  <si>
    <t>Blake Clark</t>
  </si>
  <si>
    <t>Michelle Lester</t>
  </si>
  <si>
    <t>Bailey Lambert</t>
  </si>
  <si>
    <t>Maria Holmes</t>
  </si>
  <si>
    <t>C270</t>
  </si>
  <si>
    <t>Troy Medina</t>
  </si>
  <si>
    <t>Lisa Matthews</t>
  </si>
  <si>
    <t>Megan Thomas</t>
  </si>
  <si>
    <t>Kimberly Torres</t>
  </si>
  <si>
    <t>Eric Dennis</t>
  </si>
  <si>
    <t>Robert Ramsey</t>
  </si>
  <si>
    <t>Julie Myers</t>
  </si>
  <si>
    <t>Samantha Clark</t>
  </si>
  <si>
    <t>Sean Ramirez Jr.</t>
  </si>
  <si>
    <t>Rebecca Gray</t>
  </si>
  <si>
    <t>Jennifer Wright</t>
  </si>
  <si>
    <t>Timothy Levy</t>
  </si>
  <si>
    <t>Stephen Costa MD</t>
  </si>
  <si>
    <t>Andrew Sullivan</t>
  </si>
  <si>
    <t>Peter Wood</t>
  </si>
  <si>
    <t>Erin Shelton</t>
  </si>
  <si>
    <t>Philip Davis</t>
  </si>
  <si>
    <t>Paul Norman</t>
  </si>
  <si>
    <t>James Lester</t>
  </si>
  <si>
    <t>Brian Mora</t>
  </si>
  <si>
    <t>Harold Walters</t>
  </si>
  <si>
    <t>Heather Baker</t>
  </si>
  <si>
    <t>Tony Edwards</t>
  </si>
  <si>
    <t>Michelle Johnson</t>
  </si>
  <si>
    <t>Kelsey Garrison</t>
  </si>
  <si>
    <t>Brenda Villegas</t>
  </si>
  <si>
    <t>Joshua Benitez</t>
  </si>
  <si>
    <t>Anthony Rich</t>
  </si>
  <si>
    <t>Melissa Myers DDS</t>
  </si>
  <si>
    <t>Mary Martin</t>
  </si>
  <si>
    <t>Michael Foster</t>
  </si>
  <si>
    <t>Angela Jones</t>
  </si>
  <si>
    <t>Joanna Matthews</t>
  </si>
  <si>
    <t>Jordan Ball</t>
  </si>
  <si>
    <t>William Douglas</t>
  </si>
  <si>
    <t>John Palmer PhD</t>
  </si>
  <si>
    <t>Allison Becker</t>
  </si>
  <si>
    <t>Emily Cunningham</t>
  </si>
  <si>
    <t>Joseph Perez</t>
  </si>
  <si>
    <t>Mrs. Angelica Kim</t>
  </si>
  <si>
    <t>Jeff Barber</t>
  </si>
  <si>
    <t>Chad Johnson</t>
  </si>
  <si>
    <t>Rachael Sanchez</t>
  </si>
  <si>
    <t>Sara Frederick</t>
  </si>
  <si>
    <t>C403</t>
  </si>
  <si>
    <t>John Riddle</t>
  </si>
  <si>
    <t>Elizabeth Whitney</t>
  </si>
  <si>
    <t>James Chapman</t>
  </si>
  <si>
    <t>John Gibson</t>
  </si>
  <si>
    <t>Angela Miles</t>
  </si>
  <si>
    <t>Daniel Clarke</t>
  </si>
  <si>
    <t>Mrs. Linda Kemp</t>
  </si>
  <si>
    <t>Dr. Christopher Perry</t>
  </si>
  <si>
    <t>Mandy Combs</t>
  </si>
  <si>
    <t>Danielle Galvan</t>
  </si>
  <si>
    <t>Joseph Monroe</t>
  </si>
  <si>
    <t>Amanda James</t>
  </si>
  <si>
    <t>Nichole Barker</t>
  </si>
  <si>
    <t>Tiffany Gardner</t>
  </si>
  <si>
    <t>C860</t>
  </si>
  <si>
    <t>Alan Pierce</t>
  </si>
  <si>
    <t>Thomas Green</t>
  </si>
  <si>
    <t>Timothy Goodman</t>
  </si>
  <si>
    <t>Joshua Hampton</t>
  </si>
  <si>
    <t>Aaron Martinez</t>
  </si>
  <si>
    <t>Amy Jordan</t>
  </si>
  <si>
    <t>Alisha Lewis</t>
  </si>
  <si>
    <t>Danielle Hopkins</t>
  </si>
  <si>
    <t>Brandon Clarke</t>
  </si>
  <si>
    <t>Morgan Schmidt</t>
  </si>
  <si>
    <t>Jeremy Hayes</t>
  </si>
  <si>
    <t>Robert Cobb</t>
  </si>
  <si>
    <t>Gary Thompson</t>
  </si>
  <si>
    <t>Angela Rhodes</t>
  </si>
  <si>
    <t>Jeremy Harrison</t>
  </si>
  <si>
    <t>Terri Estrada</t>
  </si>
  <si>
    <t>Megan Pena</t>
  </si>
  <si>
    <t>Dr. Gina Zamora MD</t>
  </si>
  <si>
    <t>Adam Ryan</t>
  </si>
  <si>
    <t>John Rice</t>
  </si>
  <si>
    <t>Kimberly Hicks</t>
  </si>
  <si>
    <t>Eric Taylor</t>
  </si>
  <si>
    <t>Tracey Caldwell</t>
  </si>
  <si>
    <t>C101</t>
  </si>
  <si>
    <t>Brenda Wilkins</t>
  </si>
  <si>
    <t>John Williams</t>
  </si>
  <si>
    <t>Juan Hernandez</t>
  </si>
  <si>
    <t>Jacob Mcdowell</t>
  </si>
  <si>
    <t>Shelly Gardner</t>
  </si>
  <si>
    <t>Jacqueline Griffin</t>
  </si>
  <si>
    <t>Charles Reed</t>
  </si>
  <si>
    <t>Mr. Howard Nichols</t>
  </si>
  <si>
    <t>Todd West</t>
  </si>
  <si>
    <t>John Burke</t>
  </si>
  <si>
    <t>Jessica Spencer</t>
  </si>
  <si>
    <t>Amber Estrada</t>
  </si>
  <si>
    <t>Jonathan Walters</t>
  </si>
  <si>
    <t>Troy Wright</t>
  </si>
  <si>
    <t>Ryan Henson</t>
  </si>
  <si>
    <t>Christina Andrade</t>
  </si>
  <si>
    <t>C740</t>
  </si>
  <si>
    <t>Rebecca Wheeler</t>
  </si>
  <si>
    <t>Catherine Shields</t>
  </si>
  <si>
    <t>Mark Lynch</t>
  </si>
  <si>
    <t>Mary Bowman</t>
  </si>
  <si>
    <t>Alan Cline</t>
  </si>
  <si>
    <t>Michelle Livingston</t>
  </si>
  <si>
    <t>Katherine Wright</t>
  </si>
  <si>
    <t>James Friedman</t>
  </si>
  <si>
    <t>Michael Zhang</t>
  </si>
  <si>
    <t>Erika King</t>
  </si>
  <si>
    <t>Wendy Estrada</t>
  </si>
  <si>
    <t>Victoria Johnson</t>
  </si>
  <si>
    <t>Jennifer Turner</t>
  </si>
  <si>
    <t>C107</t>
  </si>
  <si>
    <t>Hannah Johnson</t>
  </si>
  <si>
    <t>C432</t>
  </si>
  <si>
    <t>Brandon Kennedy</t>
  </si>
  <si>
    <t>James Robinson</t>
  </si>
  <si>
    <t>Debra Jones</t>
  </si>
  <si>
    <t>Katelyn Guerrero</t>
  </si>
  <si>
    <t>Jennifer Johnson</t>
  </si>
  <si>
    <t>Christine Walker</t>
  </si>
  <si>
    <t>C929</t>
  </si>
  <si>
    <t>Courtney Robinson</t>
  </si>
  <si>
    <t>Shannon Brown</t>
  </si>
  <si>
    <t>Kristine Hernandez</t>
  </si>
  <si>
    <t>Patrick Moreno</t>
  </si>
  <si>
    <t>Caroline Burgess</t>
  </si>
  <si>
    <t>Kristin Jimenez</t>
  </si>
  <si>
    <t>Jasmine Stafford</t>
  </si>
  <si>
    <t>Tonya Wise</t>
  </si>
  <si>
    <t>Stephanie Koch</t>
  </si>
  <si>
    <t>Dustin Hanson</t>
  </si>
  <si>
    <t>Tiffany Cohen</t>
  </si>
  <si>
    <t>Vanessa Jones</t>
  </si>
  <si>
    <t>Gabriella Wolfe</t>
  </si>
  <si>
    <t>Scott Bond</t>
  </si>
  <si>
    <t>Robin Mejia</t>
  </si>
  <si>
    <t>Dylan Mitchell</t>
  </si>
  <si>
    <t>Jessica Mata</t>
  </si>
  <si>
    <t>Kimberly Smith</t>
  </si>
  <si>
    <t>Patricia Ferguson</t>
  </si>
  <si>
    <t>Amanda Mora</t>
  </si>
  <si>
    <t>C467</t>
  </si>
  <si>
    <t>Elaine Castillo</t>
  </si>
  <si>
    <t>Brandy Miller</t>
  </si>
  <si>
    <t>C687</t>
  </si>
  <si>
    <t>Robert Aguilar</t>
  </si>
  <si>
    <t>Kenneth Curry</t>
  </si>
  <si>
    <t>Jared Hunt</t>
  </si>
  <si>
    <t>Michael Glover</t>
  </si>
  <si>
    <t>Robert Thompson</t>
  </si>
  <si>
    <t>Christopher Baird</t>
  </si>
  <si>
    <t>Victoria Daniel</t>
  </si>
  <si>
    <t>Joseph Newman</t>
  </si>
  <si>
    <t>Samantha Valentine</t>
  </si>
  <si>
    <t>Ricardo Vaughn</t>
  </si>
  <si>
    <t>William Brock</t>
  </si>
  <si>
    <t>Ronald Anderson</t>
  </si>
  <si>
    <t>C392</t>
  </si>
  <si>
    <t>Debra Grant</t>
  </si>
  <si>
    <t>Michael Sanders</t>
  </si>
  <si>
    <t>Steven Atkins</t>
  </si>
  <si>
    <t>Randy Morales</t>
  </si>
  <si>
    <t>Nicholas Sparks</t>
  </si>
  <si>
    <t>Sherri Smith</t>
  </si>
  <si>
    <t>Joseph Hodges</t>
  </si>
  <si>
    <t>Nancy Novak</t>
  </si>
  <si>
    <t>Michael English</t>
  </si>
  <si>
    <t>Mitchell Erickson</t>
  </si>
  <si>
    <t>Brenda Howell</t>
  </si>
  <si>
    <t>Robert Fields</t>
  </si>
  <si>
    <t>Michael Brady</t>
  </si>
  <si>
    <t>Stephen Martinez</t>
  </si>
  <si>
    <t>Kelly Edwards</t>
  </si>
  <si>
    <t>Ricky Vincent</t>
  </si>
  <si>
    <t>Matthew Ball</t>
  </si>
  <si>
    <t>Billy Mcmillan</t>
  </si>
  <si>
    <t>Tina Abbott</t>
  </si>
  <si>
    <t>Jonathan Wiggins</t>
  </si>
  <si>
    <t>Jason Williams</t>
  </si>
  <si>
    <t>Aaron Chambers</t>
  </si>
  <si>
    <t>Cassie Barrera</t>
  </si>
  <si>
    <t>Katherine Mclaughlin</t>
  </si>
  <si>
    <t>C944</t>
  </si>
  <si>
    <t>Alyssa Griffith</t>
  </si>
  <si>
    <t>Bailey Lee</t>
  </si>
  <si>
    <t>Cody Everett DVM</t>
  </si>
  <si>
    <t>Barbara White</t>
  </si>
  <si>
    <t>C744</t>
  </si>
  <si>
    <t>Robert Alexander</t>
  </si>
  <si>
    <t>Robert Collins</t>
  </si>
  <si>
    <t>Kelly Patterson</t>
  </si>
  <si>
    <t>Danielle Stewart</t>
  </si>
  <si>
    <t>Daniel Schultz</t>
  </si>
  <si>
    <t>Matthew Brooks</t>
  </si>
  <si>
    <t>Robert Garcia</t>
  </si>
  <si>
    <t>Joyce Wilson</t>
  </si>
  <si>
    <t>Timothy Orozco</t>
  </si>
  <si>
    <t>Regina Miller</t>
  </si>
  <si>
    <t>Janet Holloway</t>
  </si>
  <si>
    <t>C927</t>
  </si>
  <si>
    <t>Jose Duffy</t>
  </si>
  <si>
    <t>Allison Galvan</t>
  </si>
  <si>
    <t>David Wright</t>
  </si>
  <si>
    <t>James Benitez</t>
  </si>
  <si>
    <t>Brooke Parker</t>
  </si>
  <si>
    <t>James Sexton</t>
  </si>
  <si>
    <t>John Roberts</t>
  </si>
  <si>
    <t>Crystal Allen</t>
  </si>
  <si>
    <t>Jason Reynolds</t>
  </si>
  <si>
    <t>Kimberly Boyd</t>
  </si>
  <si>
    <t>Brandi Gallagher</t>
  </si>
  <si>
    <t>James Bonilla</t>
  </si>
  <si>
    <t>Maria Snyder</t>
  </si>
  <si>
    <t>Angel Carter</t>
  </si>
  <si>
    <t>Sheri Santiago</t>
  </si>
  <si>
    <t>Nicholas Williams</t>
  </si>
  <si>
    <t>Ruben Nielsen</t>
  </si>
  <si>
    <t>Angelica Stevenson</t>
  </si>
  <si>
    <t>Sean Carlson</t>
  </si>
  <si>
    <t>Madison Spencer</t>
  </si>
  <si>
    <t>Matthew Hartman</t>
  </si>
  <si>
    <t>C747</t>
  </si>
  <si>
    <t>Andrea White</t>
  </si>
  <si>
    <t>Edward Grimes</t>
  </si>
  <si>
    <t>Debbie Ho</t>
  </si>
  <si>
    <t>Mary Camacho</t>
  </si>
  <si>
    <t>C820</t>
  </si>
  <si>
    <t>Kimberly Garrison</t>
  </si>
  <si>
    <t>Katherine Phillips</t>
  </si>
  <si>
    <t>Kelly Cross</t>
  </si>
  <si>
    <t>Sharon Mclaughlin</t>
  </si>
  <si>
    <t>Christopher Lucas</t>
  </si>
  <si>
    <t>Deanna Allen</t>
  </si>
  <si>
    <t>Rita Martin</t>
  </si>
  <si>
    <t>C990</t>
  </si>
  <si>
    <t>Patrick Vargas</t>
  </si>
  <si>
    <t>Jason Daniels</t>
  </si>
  <si>
    <t>Jeffrey Smith</t>
  </si>
  <si>
    <t>Candice Abbott</t>
  </si>
  <si>
    <t>Nicole Hall</t>
  </si>
  <si>
    <t>Kristen Randall</t>
  </si>
  <si>
    <t>Diane Wilson</t>
  </si>
  <si>
    <t>Donna Smith</t>
  </si>
  <si>
    <t>Ronald May</t>
  </si>
  <si>
    <t>Steven Robbins</t>
  </si>
  <si>
    <t>Craig Mitchell Jr.</t>
  </si>
  <si>
    <t>Michael Kirk Jr.</t>
  </si>
  <si>
    <t>Cindy Sullivan</t>
  </si>
  <si>
    <t>Mary Flores</t>
  </si>
  <si>
    <t>Diane Warren</t>
  </si>
  <si>
    <t>Christine Ramirez</t>
  </si>
  <si>
    <t>Cindy Roberts</t>
  </si>
  <si>
    <t>Mrs. Mercedes Ballard DVM</t>
  </si>
  <si>
    <t>Rachel Johnson</t>
  </si>
  <si>
    <t>William Hancock</t>
  </si>
  <si>
    <t>C180</t>
  </si>
  <si>
    <t>Nicole Lee</t>
  </si>
  <si>
    <t>Dennis Fox</t>
  </si>
  <si>
    <t>C633</t>
  </si>
  <si>
    <t>Dana Cain</t>
  </si>
  <si>
    <t>Samantha Alexander</t>
  </si>
  <si>
    <t>William Jackson</t>
  </si>
  <si>
    <t>Trevor Williams</t>
  </si>
  <si>
    <t>John Combs</t>
  </si>
  <si>
    <t>Brian Barrera</t>
  </si>
  <si>
    <t>Dr. Valerie Lucas</t>
  </si>
  <si>
    <t>Elizabeth Perkins</t>
  </si>
  <si>
    <t>C766</t>
  </si>
  <si>
    <t>Alexander Moran</t>
  </si>
  <si>
    <t>Tyler Jones</t>
  </si>
  <si>
    <t>Stephanie Greer</t>
  </si>
  <si>
    <t>Stephen Smith</t>
  </si>
  <si>
    <t>Brad Hampton</t>
  </si>
  <si>
    <t>Abigail Thompson</t>
  </si>
  <si>
    <t>Cindy Gonzalez</t>
  </si>
  <si>
    <t>Nicole Ortega</t>
  </si>
  <si>
    <t>Amber Rose</t>
  </si>
  <si>
    <t>Daryl Hubbard</t>
  </si>
  <si>
    <t>Steven Perez</t>
  </si>
  <si>
    <t>Norman Scott</t>
  </si>
  <si>
    <t>Brandi Mitchell</t>
  </si>
  <si>
    <t>Benjamin Ellis</t>
  </si>
  <si>
    <t>Kari Mcconnell</t>
  </si>
  <si>
    <t>Randy Barron</t>
  </si>
  <si>
    <t>Randall Ryan</t>
  </si>
  <si>
    <t>Brandon Alexander</t>
  </si>
  <si>
    <t>Larry Stone</t>
  </si>
  <si>
    <t>Mrs. Theresa Savage MD</t>
  </si>
  <si>
    <t>Kristina Davidson</t>
  </si>
  <si>
    <t>Danny Mcclure</t>
  </si>
  <si>
    <t>Timothy Collins</t>
  </si>
  <si>
    <t>Mr. James Jacobs DDS</t>
  </si>
  <si>
    <t>Mark Spencer</t>
  </si>
  <si>
    <t>Jacob Patterson</t>
  </si>
  <si>
    <t>Crystal Garza</t>
  </si>
  <si>
    <t>Amanda Lee</t>
  </si>
  <si>
    <t>Kendra Graves</t>
  </si>
  <si>
    <t>Thomas Paul</t>
  </si>
  <si>
    <t>Amy Watson</t>
  </si>
  <si>
    <t>Mark Olsen</t>
  </si>
  <si>
    <t>Paul Harris</t>
  </si>
  <si>
    <t>Angel Mcintyre</t>
  </si>
  <si>
    <t>Steven Aguilar</t>
  </si>
  <si>
    <t>Mary Andrade</t>
  </si>
  <si>
    <t>Pamela Simmons</t>
  </si>
  <si>
    <t>Steven Reynolds</t>
  </si>
  <si>
    <t>William Sheppard</t>
  </si>
  <si>
    <t>Amy Wise</t>
  </si>
  <si>
    <t>Crystal Davis</t>
  </si>
  <si>
    <t>Joy Nixon</t>
  </si>
  <si>
    <t>Tara Smith</t>
  </si>
  <si>
    <t>Robert Taylor</t>
  </si>
  <si>
    <t>C704</t>
  </si>
  <si>
    <t>Anthony Kennedy</t>
  </si>
  <si>
    <t>Amber Reed</t>
  </si>
  <si>
    <t>Diana Lewis</t>
  </si>
  <si>
    <t>C153</t>
  </si>
  <si>
    <t>Kurt Johnston</t>
  </si>
  <si>
    <t>Austin Smith</t>
  </si>
  <si>
    <t>Jasmine Mcpherson</t>
  </si>
  <si>
    <t>Joseph Wells</t>
  </si>
  <si>
    <t>Maria Lopez</t>
  </si>
  <si>
    <t>C476</t>
  </si>
  <si>
    <t>Brett Ball</t>
  </si>
  <si>
    <t>Zachary Phillips</t>
  </si>
  <si>
    <t>David Walker</t>
  </si>
  <si>
    <t>Brian Gray</t>
  </si>
  <si>
    <t>Victoria Owens</t>
  </si>
  <si>
    <t>Patricia Barnett</t>
  </si>
  <si>
    <t>Jeffrey Flynn</t>
  </si>
  <si>
    <t>Susan Brewer</t>
  </si>
  <si>
    <t>Robert Mckinney</t>
  </si>
  <si>
    <t>Linda Weiss</t>
  </si>
  <si>
    <t>Tina Booth</t>
  </si>
  <si>
    <t>Tamara Moore</t>
  </si>
  <si>
    <t>Nicole Booth</t>
  </si>
  <si>
    <t>Angela Parker</t>
  </si>
  <si>
    <t>David Lewis</t>
  </si>
  <si>
    <t>Jonathan Gomez</t>
  </si>
  <si>
    <t>Melissa Hobbs</t>
  </si>
  <si>
    <t>Keith Gonzalez</t>
  </si>
  <si>
    <t>Lisa Barrett</t>
  </si>
  <si>
    <t>Michael Le</t>
  </si>
  <si>
    <t>Jared Moore</t>
  </si>
  <si>
    <t>Regina Black</t>
  </si>
  <si>
    <t>Jared Barnes</t>
  </si>
  <si>
    <t>Philip Carter</t>
  </si>
  <si>
    <t>Logan Williams</t>
  </si>
  <si>
    <t>Amanda Lowe</t>
  </si>
  <si>
    <t>Andrew Brown</t>
  </si>
  <si>
    <t>Jane Rivas</t>
  </si>
  <si>
    <t>James Chang</t>
  </si>
  <si>
    <t>Allison Keller</t>
  </si>
  <si>
    <t>Patricia Parker</t>
  </si>
  <si>
    <t>Emily Brown MD</t>
  </si>
  <si>
    <t>Timothy Curtis</t>
  </si>
  <si>
    <t>David Barnett</t>
  </si>
  <si>
    <t>Linda Snyder</t>
  </si>
  <si>
    <t>Heather Holland</t>
  </si>
  <si>
    <t>Amy Ingram</t>
  </si>
  <si>
    <t>Ryan Wilkerson</t>
  </si>
  <si>
    <t>Stephanie Clark</t>
  </si>
  <si>
    <t>Sara Patterson</t>
  </si>
  <si>
    <t>C763</t>
  </si>
  <si>
    <t>Daniel Sherman DDS</t>
  </si>
  <si>
    <t>Christopher Maddox</t>
  </si>
  <si>
    <t>Lori Chen</t>
  </si>
  <si>
    <t>Gabriel Owens</t>
  </si>
  <si>
    <t>C580</t>
  </si>
  <si>
    <t>Robert Jackson</t>
  </si>
  <si>
    <t>Eric Peterson</t>
  </si>
  <si>
    <t>Donald Cohen</t>
  </si>
  <si>
    <t>Casey Davis</t>
  </si>
  <si>
    <t>Catherine Bell</t>
  </si>
  <si>
    <t>Michael Wallace</t>
  </si>
  <si>
    <t>Julie Taylor</t>
  </si>
  <si>
    <t>Elizabeth Carter</t>
  </si>
  <si>
    <t>Cheyenne Proctor</t>
  </si>
  <si>
    <t>Randy Stone</t>
  </si>
  <si>
    <t>Ashlee Santana</t>
  </si>
  <si>
    <t>Natalie Mahoney</t>
  </si>
  <si>
    <t>Adam Spears</t>
  </si>
  <si>
    <t>Joshua Wilkins</t>
  </si>
  <si>
    <t>Sarah Garcia</t>
  </si>
  <si>
    <t>Sharon Wood</t>
  </si>
  <si>
    <t>Eric Richardson</t>
  </si>
  <si>
    <t>Joshua Villa</t>
  </si>
  <si>
    <t>Mary Woods</t>
  </si>
  <si>
    <t>Chad Jordan</t>
  </si>
  <si>
    <t>Adam Baxter MD</t>
  </si>
  <si>
    <t>Tina Gordon PhD</t>
  </si>
  <si>
    <t>Andrew Gallegos</t>
  </si>
  <si>
    <t>Rose Perez</t>
  </si>
  <si>
    <t>Larry Greene</t>
  </si>
  <si>
    <t>Samantha Weaver</t>
  </si>
  <si>
    <t>Ricardo Flores</t>
  </si>
  <si>
    <t>Scott Clark</t>
  </si>
  <si>
    <t>Shane Hansen</t>
  </si>
  <si>
    <t>Elizabeth Miller</t>
  </si>
  <si>
    <t>Sheila Mason</t>
  </si>
  <si>
    <t>Kristen Johnson</t>
  </si>
  <si>
    <t>Melissa Luna</t>
  </si>
  <si>
    <t>Natalie Payne</t>
  </si>
  <si>
    <t>C833</t>
  </si>
  <si>
    <t>Julie Chavez</t>
  </si>
  <si>
    <t>Jennifer Morrison</t>
  </si>
  <si>
    <t>C985</t>
  </si>
  <si>
    <t>Sara Carter</t>
  </si>
  <si>
    <t>Corey Curry</t>
  </si>
  <si>
    <t>C388</t>
  </si>
  <si>
    <t>Dr. Richard Flynn</t>
  </si>
  <si>
    <t>Ashley Farrell</t>
  </si>
  <si>
    <t>Elizabeth Macdonald</t>
  </si>
  <si>
    <t>Jonathan Smith</t>
  </si>
  <si>
    <t>Aimee Sharp</t>
  </si>
  <si>
    <t>Tiffany Russo</t>
  </si>
  <si>
    <t>Alexis Gonzales</t>
  </si>
  <si>
    <t>Tyler Marsh</t>
  </si>
  <si>
    <t>Troy Garcia</t>
  </si>
  <si>
    <t>David Smith</t>
  </si>
  <si>
    <t>Eric Travis</t>
  </si>
  <si>
    <t>Henry Velasquez</t>
  </si>
  <si>
    <t>Wayne Abbott</t>
  </si>
  <si>
    <t>Kenneth Mosley</t>
  </si>
  <si>
    <t>Robert Reese</t>
  </si>
  <si>
    <t>Michael Henderson</t>
  </si>
  <si>
    <t>Jordan Smith</t>
  </si>
  <si>
    <t>Julie Dominguez</t>
  </si>
  <si>
    <t>Roger Jones</t>
  </si>
  <si>
    <t>Keith Lopez</t>
  </si>
  <si>
    <t>Robert Rivera</t>
  </si>
  <si>
    <t>William Barnes</t>
  </si>
  <si>
    <t>John Green MD</t>
  </si>
  <si>
    <t>Austin Rivas</t>
  </si>
  <si>
    <t>Jennifer Brown</t>
  </si>
  <si>
    <t>Barbara Wilson</t>
  </si>
  <si>
    <t>Cheryl Shepherd</t>
  </si>
  <si>
    <t>David Snow</t>
  </si>
  <si>
    <t>James Craig</t>
  </si>
  <si>
    <t>Hannah Reese</t>
  </si>
  <si>
    <t>Ryan Phillips III</t>
  </si>
  <si>
    <t>Benjamin Lopez</t>
  </si>
  <si>
    <t>David Rosales</t>
  </si>
  <si>
    <t>Dana Thomas</t>
  </si>
  <si>
    <t>Leonard Edwards</t>
  </si>
  <si>
    <t>Thomas Elliott</t>
  </si>
  <si>
    <t>Jeremy Johnson</t>
  </si>
  <si>
    <t>Larry Hunter</t>
  </si>
  <si>
    <t>Nicole Long</t>
  </si>
  <si>
    <t>Tiffany Moore</t>
  </si>
  <si>
    <t>Diana Johnson</t>
  </si>
  <si>
    <t>Linda Stanton</t>
  </si>
  <si>
    <t>Robert Clark</t>
  </si>
  <si>
    <t>Linda Archer</t>
  </si>
  <si>
    <t>Richard Scott</t>
  </si>
  <si>
    <t>Kristin Bell</t>
  </si>
  <si>
    <t>Anthony Perez</t>
  </si>
  <si>
    <t>Jeanne Mitchell</t>
  </si>
  <si>
    <t>C477</t>
  </si>
  <si>
    <t>Natasha Roman</t>
  </si>
  <si>
    <t>Kevin Ware</t>
  </si>
  <si>
    <t>Debra Griffin</t>
  </si>
  <si>
    <t>Michelle Villanueva</t>
  </si>
  <si>
    <t>Philip Reed</t>
  </si>
  <si>
    <t>Sarah Gamble</t>
  </si>
  <si>
    <t>Courtney Mason</t>
  </si>
  <si>
    <t>Rick Ruiz</t>
  </si>
  <si>
    <t>Calvin Nguyen</t>
  </si>
  <si>
    <t>C604</t>
  </si>
  <si>
    <t>Ronald Peters</t>
  </si>
  <si>
    <t>Lori Bautista</t>
  </si>
  <si>
    <t>George Velazquez Jr.</t>
  </si>
  <si>
    <t>Tom Barnes</t>
  </si>
  <si>
    <t>Carol Garcia</t>
  </si>
  <si>
    <t>Jason Olson</t>
  </si>
  <si>
    <t>Brittany Bryant</t>
  </si>
  <si>
    <t>Noah Hester</t>
  </si>
  <si>
    <t>Mr. Lonnie Powell DDS</t>
  </si>
  <si>
    <t>Paul Aguilar</t>
  </si>
  <si>
    <t>Laura Bowman</t>
  </si>
  <si>
    <t>Joshua Kim</t>
  </si>
  <si>
    <t>Joseph Garcia</t>
  </si>
  <si>
    <t>Julia Sanchez</t>
  </si>
  <si>
    <t>Samantha Johns</t>
  </si>
  <si>
    <t>Jeffrey Jackson</t>
  </si>
  <si>
    <t>Donald Ward</t>
  </si>
  <si>
    <t>C154</t>
  </si>
  <si>
    <t>Margaret Todd</t>
  </si>
  <si>
    <t>Anna Kennedy</t>
  </si>
  <si>
    <t>Angela Reyes</t>
  </si>
  <si>
    <t>Kim Stein</t>
  </si>
  <si>
    <t>Katherine Jensen DDS</t>
  </si>
  <si>
    <t>Alexandra Palmer</t>
  </si>
  <si>
    <t>C407</t>
  </si>
  <si>
    <t>Charles Crawford</t>
  </si>
  <si>
    <t>Mary Osborne</t>
  </si>
  <si>
    <t>Whitney Jones</t>
  </si>
  <si>
    <t>Jessica Brooks</t>
  </si>
  <si>
    <t>Ryan Silva</t>
  </si>
  <si>
    <t>Amy Holloway</t>
  </si>
  <si>
    <t>Heather Howard</t>
  </si>
  <si>
    <t>C724</t>
  </si>
  <si>
    <t>Michael Morales DDS</t>
  </si>
  <si>
    <t>Sean Meyer</t>
  </si>
  <si>
    <t>Kristy Hall</t>
  </si>
  <si>
    <t>Steven Bell</t>
  </si>
  <si>
    <t>C806</t>
  </si>
  <si>
    <t>Jeffrey Hall</t>
  </si>
  <si>
    <t>Jose Jones</t>
  </si>
  <si>
    <t>Brian Gutierrez</t>
  </si>
  <si>
    <t>Robert Armstrong</t>
  </si>
  <si>
    <t>Dr. Christopher Coleman</t>
  </si>
  <si>
    <t>Anthony Weeks</t>
  </si>
  <si>
    <t>David Reyes</t>
  </si>
  <si>
    <t>Andrew Phillips</t>
  </si>
  <si>
    <t>Amy Howe</t>
  </si>
  <si>
    <t>Angela Hicks</t>
  </si>
  <si>
    <t>Lindsay Alexander</t>
  </si>
  <si>
    <t>C986</t>
  </si>
  <si>
    <t>Kevin Ramos</t>
  </si>
  <si>
    <t>Jerry Khan</t>
  </si>
  <si>
    <t>Emily Santana</t>
  </si>
  <si>
    <t>Robert Waters</t>
  </si>
  <si>
    <t>Diamond Hickman</t>
  </si>
  <si>
    <t>Carl Owens</t>
  </si>
  <si>
    <t>Christine Austin</t>
  </si>
  <si>
    <t>Kevin Harris</t>
  </si>
  <si>
    <t>Eric Ward</t>
  </si>
  <si>
    <t>Amy Clements</t>
  </si>
  <si>
    <t>Christina Miller</t>
  </si>
  <si>
    <t>Todd Stone</t>
  </si>
  <si>
    <t>Jeff Walker</t>
  </si>
  <si>
    <t>Sandra Weber</t>
  </si>
  <si>
    <t>Ann Rivera</t>
  </si>
  <si>
    <t>C520</t>
  </si>
  <si>
    <t>Kenneth Jackson</t>
  </si>
  <si>
    <t>Jonathan Mendoza</t>
  </si>
  <si>
    <t>John Harrington</t>
  </si>
  <si>
    <t>Melanie Ball</t>
  </si>
  <si>
    <t>Patricia Reese</t>
  </si>
  <si>
    <t>Amy Villanueva</t>
  </si>
  <si>
    <t>Alan Oliver</t>
  </si>
  <si>
    <t>William Ward</t>
  </si>
  <si>
    <t>John Alexander</t>
  </si>
  <si>
    <t>C506</t>
  </si>
  <si>
    <t>Christina Murray</t>
  </si>
  <si>
    <t>Vincent Simon</t>
  </si>
  <si>
    <t>Sonia Garza</t>
  </si>
  <si>
    <t>Mrs. Brenda Robertson</t>
  </si>
  <si>
    <t>Rachel Tucker</t>
  </si>
  <si>
    <t>Paula Medina</t>
  </si>
  <si>
    <t>Jordan Carlson</t>
  </si>
  <si>
    <t>Don Turner</t>
  </si>
  <si>
    <t>Daniel Smith</t>
  </si>
  <si>
    <t>Alexandra Weber</t>
  </si>
  <si>
    <t>Kimberly Bautista</t>
  </si>
  <si>
    <t>Angela Harrington</t>
  </si>
  <si>
    <t>Lisa Waller</t>
  </si>
  <si>
    <t>Marissa Sullivan</t>
  </si>
  <si>
    <t>Laura Jones</t>
  </si>
  <si>
    <t>Alexander Thomas</t>
  </si>
  <si>
    <t>Travis Johnson</t>
  </si>
  <si>
    <t>William Roberts</t>
  </si>
  <si>
    <t>Nicole Davis</t>
  </si>
  <si>
    <t>Jordan Wright</t>
  </si>
  <si>
    <t>Nicholas Cruz</t>
  </si>
  <si>
    <t>Eric George</t>
  </si>
  <si>
    <t>Mathew Bell</t>
  </si>
  <si>
    <t>Patrick Silva</t>
  </si>
  <si>
    <t>Jamie Simon</t>
  </si>
  <si>
    <t>James Miller</t>
  </si>
  <si>
    <t>Reginald Villarreal</t>
  </si>
  <si>
    <t>Thomas Howell</t>
  </si>
  <si>
    <t>Sandra Rice</t>
  </si>
  <si>
    <t>David Bowen</t>
  </si>
  <si>
    <t>Richard Abbott</t>
  </si>
  <si>
    <t>Michael Reese</t>
  </si>
  <si>
    <t>Sherry Johnson</t>
  </si>
  <si>
    <t>William Mclean</t>
  </si>
  <si>
    <t>Deborah Singleton</t>
  </si>
  <si>
    <t>Paula Hill</t>
  </si>
  <si>
    <t>Regina Shaffer</t>
  </si>
  <si>
    <t>Wesley Garcia</t>
  </si>
  <si>
    <t>Megan Anderson</t>
  </si>
  <si>
    <t>Rachel Greer</t>
  </si>
  <si>
    <t>Edwin Potter</t>
  </si>
  <si>
    <t>Carrie Smith</t>
  </si>
  <si>
    <t>Trevor Hart</t>
  </si>
  <si>
    <t>Janet Oconnell</t>
  </si>
  <si>
    <t>C956</t>
  </si>
  <si>
    <t>Danielle Murray</t>
  </si>
  <si>
    <t>Mark Garcia</t>
  </si>
  <si>
    <t>Nancy Flores</t>
  </si>
  <si>
    <t>Wendy Forbes</t>
  </si>
  <si>
    <t>Edwin Johnson</t>
  </si>
  <si>
    <t>Amy Ortiz</t>
  </si>
  <si>
    <t>Felicia Morgan</t>
  </si>
  <si>
    <t>Brandon Summers</t>
  </si>
  <si>
    <t>Nicholas Bailey</t>
  </si>
  <si>
    <t>Katrina Gallagher</t>
  </si>
  <si>
    <t>Peter Williams</t>
  </si>
  <si>
    <t>Jeffrey Johnston</t>
  </si>
  <si>
    <t>Jeremy Wilson</t>
  </si>
  <si>
    <t>Kevin Sanchez Jr.</t>
  </si>
  <si>
    <t>Paul Neal</t>
  </si>
  <si>
    <t>Michael Steele</t>
  </si>
  <si>
    <t>Evelyn Tyler</t>
  </si>
  <si>
    <t>Stephanie Rosales</t>
  </si>
  <si>
    <t>Steven Ellison</t>
  </si>
  <si>
    <t>Shawn Ray</t>
  </si>
  <si>
    <t>Kenneth Tucker</t>
  </si>
  <si>
    <t>Alexandra Cooper</t>
  </si>
  <si>
    <t>Julie Gomez</t>
  </si>
  <si>
    <t>Tanner Dillon</t>
  </si>
  <si>
    <t>Nancy Benson</t>
  </si>
  <si>
    <t>Tracy Myers</t>
  </si>
  <si>
    <t>Susan Bell</t>
  </si>
  <si>
    <t>Andrew Hale</t>
  </si>
  <si>
    <t>Christopher Rodriguez MD</t>
  </si>
  <si>
    <t>Patrick Fitzgerald</t>
  </si>
  <si>
    <t>Tara Gardner</t>
  </si>
  <si>
    <t>Nicole Taylor</t>
  </si>
  <si>
    <t>Shannon Pierce</t>
  </si>
  <si>
    <t>Mason Stewart</t>
  </si>
  <si>
    <t>Christy Chase</t>
  </si>
  <si>
    <t>Karen Morris MD</t>
  </si>
  <si>
    <t>Morgan Jimenez</t>
  </si>
  <si>
    <t>George Garrett</t>
  </si>
  <si>
    <t>Kelly Zhang</t>
  </si>
  <si>
    <t>Brian Bowen</t>
  </si>
  <si>
    <t>Andrew Parsons</t>
  </si>
  <si>
    <t>Lori Boone</t>
  </si>
  <si>
    <t>Shelby Gardner</t>
  </si>
  <si>
    <t>James Cantrell</t>
  </si>
  <si>
    <t>Betty Ryan</t>
  </si>
  <si>
    <t>Melanie Gaines</t>
  </si>
  <si>
    <t>Amanda Gamble</t>
  </si>
  <si>
    <t>Alyssa Lynch</t>
  </si>
  <si>
    <t>Keith Patterson</t>
  </si>
  <si>
    <t>Jennifer Garza</t>
  </si>
  <si>
    <t>Raven Lam</t>
  </si>
  <si>
    <t>Deborah Smith</t>
  </si>
  <si>
    <t>Brent Gonzalez</t>
  </si>
  <si>
    <t>Tina Carlson</t>
  </si>
  <si>
    <t>Gary Ramirez</t>
  </si>
  <si>
    <t>Kimberly Moon</t>
  </si>
  <si>
    <t>Kari Gutierrez</t>
  </si>
  <si>
    <t>Juan Stewart</t>
  </si>
  <si>
    <t>David Anderson</t>
  </si>
  <si>
    <t>Jimmy Weaver</t>
  </si>
  <si>
    <t>Tracy Stewart</t>
  </si>
  <si>
    <t>Brad Obrien</t>
  </si>
  <si>
    <t>Tamara Bowman</t>
  </si>
  <si>
    <t>Karen Johnston</t>
  </si>
  <si>
    <t>Chad Williams</t>
  </si>
  <si>
    <t>Erica Wu</t>
  </si>
  <si>
    <t>Mary Lopez</t>
  </si>
  <si>
    <t>Eric Santos</t>
  </si>
  <si>
    <t>Stephanie Evans</t>
  </si>
  <si>
    <t>Dr. Henry Ortiz</t>
  </si>
  <si>
    <t>Leon Shah</t>
  </si>
  <si>
    <t>Jack Vasquez</t>
  </si>
  <si>
    <t>Julia Dyer</t>
  </si>
  <si>
    <t>Patrick Fitzpatrick</t>
  </si>
  <si>
    <t>Robin Martin</t>
  </si>
  <si>
    <t>Brittany Oconnor</t>
  </si>
  <si>
    <t>Curtis Stephens</t>
  </si>
  <si>
    <t>James Franklin</t>
  </si>
  <si>
    <t>C136</t>
  </si>
  <si>
    <t>Douglas Taylor</t>
  </si>
  <si>
    <t>Kimberly Kelly</t>
  </si>
  <si>
    <t>Charles Campbell</t>
  </si>
  <si>
    <t>Alex Pierce</t>
  </si>
  <si>
    <t>Jordan Beck</t>
  </si>
  <si>
    <t>Joanne Buckley</t>
  </si>
  <si>
    <t>Randy Goodwin</t>
  </si>
  <si>
    <t>Ann Chavez</t>
  </si>
  <si>
    <t>Tyler Conrad</t>
  </si>
  <si>
    <t>Jimmy Garza DDS</t>
  </si>
  <si>
    <t>Gabrielle Foster</t>
  </si>
  <si>
    <t>Maria Hill</t>
  </si>
  <si>
    <t>Patricia Barnes</t>
  </si>
  <si>
    <t>Dawn Green</t>
  </si>
  <si>
    <t>Sarah Vance</t>
  </si>
  <si>
    <t>Timothy Murray</t>
  </si>
  <si>
    <t>James Caldwell</t>
  </si>
  <si>
    <t>Timothy Roberts</t>
  </si>
  <si>
    <t>Miss Alicia Little</t>
  </si>
  <si>
    <t>Jessica Weaver</t>
  </si>
  <si>
    <t>Ernest Garcia</t>
  </si>
  <si>
    <t>Mike Miller</t>
  </si>
  <si>
    <t>Mr. Johnny Odonnell</t>
  </si>
  <si>
    <t>Christina Mathews</t>
  </si>
  <si>
    <t>Dawn Allen</t>
  </si>
  <si>
    <t>C461</t>
  </si>
  <si>
    <t>Justin Cervantes</t>
  </si>
  <si>
    <t>Ariana Robertson</t>
  </si>
  <si>
    <t>Christopher Baker</t>
  </si>
  <si>
    <t>Maria Ramirez DDS</t>
  </si>
  <si>
    <t>Matthew Costa</t>
  </si>
  <si>
    <t>Johnathan Ford</t>
  </si>
  <si>
    <t>Stephanie Ortiz</t>
  </si>
  <si>
    <t>Ashley Sandoval</t>
  </si>
  <si>
    <t>Brenda Lucas</t>
  </si>
  <si>
    <t>Rodney Gonzalez</t>
  </si>
  <si>
    <t>Jacob Ortiz</t>
  </si>
  <si>
    <t>Diamond Petty</t>
  </si>
  <si>
    <t>Andrew Sutton</t>
  </si>
  <si>
    <t>Mr. Michael Hale</t>
  </si>
  <si>
    <t>Monica Potter</t>
  </si>
  <si>
    <t>Alan Marks</t>
  </si>
  <si>
    <t>Donald Owens</t>
  </si>
  <si>
    <t>Patrick Schwartz</t>
  </si>
  <si>
    <t>Michael Bryant</t>
  </si>
  <si>
    <t>Paige Young</t>
  </si>
  <si>
    <t>Cheryl Chan</t>
  </si>
  <si>
    <t>Christine Townsend</t>
  </si>
  <si>
    <t>Thomas Stewart</t>
  </si>
  <si>
    <t>Jonathan Miller</t>
  </si>
  <si>
    <t>Lori Jones</t>
  </si>
  <si>
    <t>Jennifer Gross</t>
  </si>
  <si>
    <t>Anna Herrera</t>
  </si>
  <si>
    <t>Connie Cruz</t>
  </si>
  <si>
    <t>Shannon Ramirez</t>
  </si>
  <si>
    <t>Tina Thomas</t>
  </si>
  <si>
    <t>Brittany Baker</t>
  </si>
  <si>
    <t>Jillian Smith</t>
  </si>
  <si>
    <t>Christine Garcia</t>
  </si>
  <si>
    <t>Jacob Williams</t>
  </si>
  <si>
    <t>Beverly Henderson</t>
  </si>
  <si>
    <t>Cindy Burns</t>
  </si>
  <si>
    <t>Erin Anderson</t>
  </si>
  <si>
    <t>Tara Holland</t>
  </si>
  <si>
    <t>Thomas Woodard</t>
  </si>
  <si>
    <t>Stacey Green</t>
  </si>
  <si>
    <t>Glenn Solis</t>
  </si>
  <si>
    <t>Taylor Sherman MD</t>
  </si>
  <si>
    <t>Heidi Scott</t>
  </si>
  <si>
    <t>Charles Vaughn</t>
  </si>
  <si>
    <t>Brett Cannon</t>
  </si>
  <si>
    <t>Michael Barnett</t>
  </si>
  <si>
    <t>Lisa Morris</t>
  </si>
  <si>
    <t>Spencer Wood</t>
  </si>
  <si>
    <t>Adrienne Johnston</t>
  </si>
  <si>
    <t>Sandra Morris</t>
  </si>
  <si>
    <t>Victor Henry</t>
  </si>
  <si>
    <t>Kim Evans</t>
  </si>
  <si>
    <t>Thomas Phillips</t>
  </si>
  <si>
    <t>Logan Robbins</t>
  </si>
  <si>
    <t>Garrett Hardy</t>
  </si>
  <si>
    <t>Yolanda Reyes</t>
  </si>
  <si>
    <t>Allen Jones</t>
  </si>
  <si>
    <t>Matthew Dyer</t>
  </si>
  <si>
    <t>Tara Alvarez</t>
  </si>
  <si>
    <t>Barry Hall</t>
  </si>
  <si>
    <t>Lance Gibson</t>
  </si>
  <si>
    <t>C491</t>
  </si>
  <si>
    <t>Angela Rose</t>
  </si>
  <si>
    <t>C177</t>
  </si>
  <si>
    <t>William Wheeler</t>
  </si>
  <si>
    <t>Ms. Rachel Sweeney PhD</t>
  </si>
  <si>
    <t>Cory Lopez</t>
  </si>
  <si>
    <t>Michael Washington</t>
  </si>
  <si>
    <t>Timothy Hamilton</t>
  </si>
  <si>
    <t>Jamie Davis</t>
  </si>
  <si>
    <t>Crystal Meyer</t>
  </si>
  <si>
    <t>Gabriel Davis</t>
  </si>
  <si>
    <t>Olivia Davis</t>
  </si>
  <si>
    <t>Lori Shepard</t>
  </si>
  <si>
    <t>Caitlyn Brown</t>
  </si>
  <si>
    <t>Michael Reed</t>
  </si>
  <si>
    <t>Brooke Lowery</t>
  </si>
  <si>
    <t>Wesley Hawkins</t>
  </si>
  <si>
    <t>C771</t>
  </si>
  <si>
    <t>Andrew Winters</t>
  </si>
  <si>
    <t>Christian Campbell</t>
  </si>
  <si>
    <t>Christina Quinn</t>
  </si>
  <si>
    <t>Adam Henderson</t>
  </si>
  <si>
    <t>Gina Perez</t>
  </si>
  <si>
    <t>Terry Contreras</t>
  </si>
  <si>
    <t>Michelle Frost</t>
  </si>
  <si>
    <t>Carl White</t>
  </si>
  <si>
    <t>Michael Nolan</t>
  </si>
  <si>
    <t>Cory Morgan</t>
  </si>
  <si>
    <t>Michael Orr</t>
  </si>
  <si>
    <t>Dwayne Jackson</t>
  </si>
  <si>
    <t>Patrick Wagner</t>
  </si>
  <si>
    <t>Kelsey Cole</t>
  </si>
  <si>
    <t>Mark Wang</t>
  </si>
  <si>
    <t>Ann Little</t>
  </si>
  <si>
    <t>Jessica Chapman</t>
  </si>
  <si>
    <t>Craig Rosales</t>
  </si>
  <si>
    <t>Beverly Stone</t>
  </si>
  <si>
    <t>Michael Higgins</t>
  </si>
  <si>
    <t>Richard Jones Jr.</t>
  </si>
  <si>
    <t>Olivia Thompson</t>
  </si>
  <si>
    <t>Dr. Bryan Fry</t>
  </si>
  <si>
    <t>Martin Hess</t>
  </si>
  <si>
    <t>Jennifer Snyder</t>
  </si>
  <si>
    <t>Dr. Dawn Williams DVM</t>
  </si>
  <si>
    <t>Hayley Gonzalez</t>
  </si>
  <si>
    <t>Mark Young</t>
  </si>
  <si>
    <t>James Payne</t>
  </si>
  <si>
    <t>Kenneth Rodriguez</t>
  </si>
  <si>
    <t>Monica Smith</t>
  </si>
  <si>
    <t>Michael Anderson</t>
  </si>
  <si>
    <t>Gabrielle Hines</t>
  </si>
  <si>
    <t>Melinda Garcia</t>
  </si>
  <si>
    <t>Brandi Pearson</t>
  </si>
  <si>
    <t>John Baker</t>
  </si>
  <si>
    <t>James Jones PhD</t>
  </si>
  <si>
    <t>Martha Potter</t>
  </si>
  <si>
    <t>Sandra Edwards</t>
  </si>
  <si>
    <t>David Payne</t>
  </si>
  <si>
    <t>Kayla Barry</t>
  </si>
  <si>
    <t>Michelle Henry</t>
  </si>
  <si>
    <t>Michael Martinez</t>
  </si>
  <si>
    <t>Grant Johnson</t>
  </si>
  <si>
    <t>Ashley Smith</t>
  </si>
  <si>
    <t>Eric Herrera</t>
  </si>
  <si>
    <t>John Wright</t>
  </si>
  <si>
    <t>Deborah Owens</t>
  </si>
  <si>
    <t>Sharon Mullen</t>
  </si>
  <si>
    <t>Joseph Peterson</t>
  </si>
  <si>
    <t>Stephanie Hall</t>
  </si>
  <si>
    <t>Rachel Choi</t>
  </si>
  <si>
    <t>Belinda Espinoza</t>
  </si>
  <si>
    <t>Thomas Parker</t>
  </si>
  <si>
    <t>Daniel Mullins</t>
  </si>
  <si>
    <t>Jessica Smith</t>
  </si>
  <si>
    <t>Ashley Curry</t>
  </si>
  <si>
    <t>Melanie Lewis</t>
  </si>
  <si>
    <t>Amy Lane</t>
  </si>
  <si>
    <t>Veronica Patel</t>
  </si>
  <si>
    <t>Laura Davidson DDS</t>
  </si>
  <si>
    <t>Shawn Curtis</t>
  </si>
  <si>
    <t>Matthew Mata</t>
  </si>
  <si>
    <t>Kelly Nicholson</t>
  </si>
  <si>
    <t>Luis Johnson</t>
  </si>
  <si>
    <t>Mr. Jacob Spencer</t>
  </si>
  <si>
    <t>Monica Butler</t>
  </si>
  <si>
    <t>Ryan Porter</t>
  </si>
  <si>
    <t>Amy French</t>
  </si>
  <si>
    <t>Michael Smith</t>
  </si>
  <si>
    <t>Jennifer Perez</t>
  </si>
  <si>
    <t>Yolanda Hernandez</t>
  </si>
  <si>
    <t>Mr. Ryan Gardner</t>
  </si>
  <si>
    <t>Jimmy Moore</t>
  </si>
  <si>
    <t>Craig Hall</t>
  </si>
  <si>
    <t>Angela Chambers</t>
  </si>
  <si>
    <t>Jessica Cruz</t>
  </si>
  <si>
    <t>Michael Kelly</t>
  </si>
  <si>
    <t>Tammy Pacheco</t>
  </si>
  <si>
    <t>Jordan King</t>
  </si>
  <si>
    <t>Francisco Garcia</t>
  </si>
  <si>
    <t>Roberta Smith</t>
  </si>
  <si>
    <t>Desiree Jones</t>
  </si>
  <si>
    <t>Elizabeth Lopez</t>
  </si>
  <si>
    <t>John Peterson</t>
  </si>
  <si>
    <t>Alicia Oneill</t>
  </si>
  <si>
    <t>Robin Adams</t>
  </si>
  <si>
    <t>Misty Miller</t>
  </si>
  <si>
    <t>Linda Ryan</t>
  </si>
  <si>
    <t>Clayton Vargas</t>
  </si>
  <si>
    <t>Dennis Cooper</t>
  </si>
  <si>
    <t>Hannah Conley</t>
  </si>
  <si>
    <t>Scott Carlson</t>
  </si>
  <si>
    <t>Kevin Cortez</t>
  </si>
  <si>
    <t>Johnathan Griffith</t>
  </si>
  <si>
    <t>Timothy Campbell</t>
  </si>
  <si>
    <t>Maurice Medina</t>
  </si>
  <si>
    <t>C409</t>
  </si>
  <si>
    <t>Lawrence Ortiz</t>
  </si>
  <si>
    <t>Crystal Ponce</t>
  </si>
  <si>
    <t>Sean Harris</t>
  </si>
  <si>
    <t>Paul Cross</t>
  </si>
  <si>
    <t>Dennis Bradley</t>
  </si>
  <si>
    <t>Darren Wood</t>
  </si>
  <si>
    <t>Natasha Moore</t>
  </si>
  <si>
    <t>Alexis Jones</t>
  </si>
  <si>
    <t>Wayne Gibson DDS</t>
  </si>
  <si>
    <t>Colleen Reilly</t>
  </si>
  <si>
    <t>Hunter Norton</t>
  </si>
  <si>
    <t>Devin Robinson</t>
  </si>
  <si>
    <t>Brian Young</t>
  </si>
  <si>
    <t>Abigail Ford</t>
  </si>
  <si>
    <t>Jennifer Woods</t>
  </si>
  <si>
    <t>Christine Gregory</t>
  </si>
  <si>
    <t>Lee Harris</t>
  </si>
  <si>
    <t>Julie Brown</t>
  </si>
  <si>
    <t>Jason Weber</t>
  </si>
  <si>
    <t>Candace Martinez</t>
  </si>
  <si>
    <t>Paul Chen</t>
  </si>
  <si>
    <t>Angela Padilla</t>
  </si>
  <si>
    <t>Kevin Burton</t>
  </si>
  <si>
    <t>Lori Sanders</t>
  </si>
  <si>
    <t>Crystal Rivera</t>
  </si>
  <si>
    <t>Joshua Gomez</t>
  </si>
  <si>
    <t>Robert Green</t>
  </si>
  <si>
    <t>Katherine Mason</t>
  </si>
  <si>
    <t>Brandon Perkins</t>
  </si>
  <si>
    <t>Charles Escobar</t>
  </si>
  <si>
    <t>David Henderson</t>
  </si>
  <si>
    <t>Cassie Perez</t>
  </si>
  <si>
    <t>Judith Griffin</t>
  </si>
  <si>
    <t>Ann Williams</t>
  </si>
  <si>
    <t>Dana Smith</t>
  </si>
  <si>
    <t>Christina Alvarez</t>
  </si>
  <si>
    <t>Mrs. Diana Padilla</t>
  </si>
  <si>
    <t>Frank Jones MD</t>
  </si>
  <si>
    <t>Stephanie Schmidt</t>
  </si>
  <si>
    <t>Michelle Garcia</t>
  </si>
  <si>
    <t>Mary Snyder</t>
  </si>
  <si>
    <t>Phillip Clayton MD</t>
  </si>
  <si>
    <t>Jimmy Fritz</t>
  </si>
  <si>
    <t>Richard Fuller</t>
  </si>
  <si>
    <t>Michael Stevens</t>
  </si>
  <si>
    <t>Christopher Maxwell</t>
  </si>
  <si>
    <t>Miss Tiffany Rodriguez</t>
  </si>
  <si>
    <t>Amy Stewart</t>
  </si>
  <si>
    <t>Emily Anderson</t>
  </si>
  <si>
    <t>David Duarte</t>
  </si>
  <si>
    <t>Benjamin Horton</t>
  </si>
  <si>
    <t>Tanner Carter</t>
  </si>
  <si>
    <t>Emily Matthews</t>
  </si>
  <si>
    <t>Rita Butler</t>
  </si>
  <si>
    <t>Amanda Rubio</t>
  </si>
  <si>
    <t>Natasha Young</t>
  </si>
  <si>
    <t>Thomas Chavez</t>
  </si>
  <si>
    <t>Anthony Nunez</t>
  </si>
  <si>
    <t>Tammy Taylor</t>
  </si>
  <si>
    <t>Tonya Marshall</t>
  </si>
  <si>
    <t>Danielle Foster</t>
  </si>
  <si>
    <t>Curtis Fernandez</t>
  </si>
  <si>
    <t>Christian Park</t>
  </si>
  <si>
    <t>George Moore</t>
  </si>
  <si>
    <t>Hector Erickson</t>
  </si>
  <si>
    <t>Autumn Strickland</t>
  </si>
  <si>
    <t>Katherine Lee</t>
  </si>
  <si>
    <t>Kyle Obrien</t>
  </si>
  <si>
    <t>Chad Harris</t>
  </si>
  <si>
    <t>Jacqueline Williams</t>
  </si>
  <si>
    <t>Cassidy Nicholson</t>
  </si>
  <si>
    <t>Amber Webster</t>
  </si>
  <si>
    <t>Lisa Huff</t>
  </si>
  <si>
    <t>Michael Roy</t>
  </si>
  <si>
    <t>Lauren Todd</t>
  </si>
  <si>
    <t>Jerry Johnson</t>
  </si>
  <si>
    <t>Harold Kirk</t>
  </si>
  <si>
    <t>Robert Parker</t>
  </si>
  <si>
    <t>Holly Clark</t>
  </si>
  <si>
    <t>Sonya Cruz</t>
  </si>
  <si>
    <t>Melissa Burton</t>
  </si>
  <si>
    <t>Lisa Fernandez</t>
  </si>
  <si>
    <t>Albert Washington</t>
  </si>
  <si>
    <t>Brittany Wallace</t>
  </si>
  <si>
    <t>Joseph Miller</t>
  </si>
  <si>
    <t>Rodney Good</t>
  </si>
  <si>
    <t>Jose Perez</t>
  </si>
  <si>
    <t>Justin Jones</t>
  </si>
  <si>
    <t>Jeffrey Nixon</t>
  </si>
  <si>
    <t>Victoria Green</t>
  </si>
  <si>
    <t>Gregory Gentry</t>
  </si>
  <si>
    <t>John Avery</t>
  </si>
  <si>
    <t>Alvin Smith</t>
  </si>
  <si>
    <t>C688</t>
  </si>
  <si>
    <t>Michele Hubbard</t>
  </si>
  <si>
    <t>Sarah Thomas</t>
  </si>
  <si>
    <t>Charles Barnett</t>
  </si>
  <si>
    <t>Erica Schneider</t>
  </si>
  <si>
    <t>Ryan Li</t>
  </si>
  <si>
    <t>Matthew Williams</t>
  </si>
  <si>
    <t>Emma Whitaker</t>
  </si>
  <si>
    <t>John Marsh</t>
  </si>
  <si>
    <t>Renee Holloway</t>
  </si>
  <si>
    <t>Kimberly Harding</t>
  </si>
  <si>
    <t>Dennis Berry</t>
  </si>
  <si>
    <t>Raymond Bates</t>
  </si>
  <si>
    <t>Lisa Wright</t>
  </si>
  <si>
    <t>Matthew Baker</t>
  </si>
  <si>
    <t>Leslie Howell</t>
  </si>
  <si>
    <t>April Jenkins</t>
  </si>
  <si>
    <t>Miranda Torres</t>
  </si>
  <si>
    <t>Jordan Copeland</t>
  </si>
  <si>
    <t>Michael Guerrero</t>
  </si>
  <si>
    <t>Matthew Leonard</t>
  </si>
  <si>
    <t>Amy Morales</t>
  </si>
  <si>
    <t>Katherine Lester MD</t>
  </si>
  <si>
    <t>Alex Hill</t>
  </si>
  <si>
    <t>Kyle Meadows</t>
  </si>
  <si>
    <t>Morgan Kramer</t>
  </si>
  <si>
    <t>Kimberly Parsons</t>
  </si>
  <si>
    <t>C883</t>
  </si>
  <si>
    <t>Nicolas Avery</t>
  </si>
  <si>
    <t>Lori Hughes</t>
  </si>
  <si>
    <t>Mariah Johns</t>
  </si>
  <si>
    <t>Charles Norman</t>
  </si>
  <si>
    <t>Tara Thompson</t>
  </si>
  <si>
    <t>Linda Benson</t>
  </si>
  <si>
    <t>Brian Brooks</t>
  </si>
  <si>
    <t>Karen Brown</t>
  </si>
  <si>
    <t>Michael Dougherty</t>
  </si>
  <si>
    <t>Tammy Dunn</t>
  </si>
  <si>
    <t>Jacob Kemp</t>
  </si>
  <si>
    <t>Alex Taylor</t>
  </si>
  <si>
    <t>Cindy Barnes</t>
  </si>
  <si>
    <t>Robert Holmes</t>
  </si>
  <si>
    <t>Mary Johnson</t>
  </si>
  <si>
    <t>Andrew Gordon</t>
  </si>
  <si>
    <t>Rebekah Soto</t>
  </si>
  <si>
    <t>Christopher Collins</t>
  </si>
  <si>
    <t>Steven Patton</t>
  </si>
  <si>
    <t>Kari Hernandez</t>
  </si>
  <si>
    <t>Joseph Hill</t>
  </si>
  <si>
    <t>Anna Dickerson</t>
  </si>
  <si>
    <t>Judith Jimenez</t>
  </si>
  <si>
    <t>Melissa Swanson</t>
  </si>
  <si>
    <t>Kenneth Crawford</t>
  </si>
  <si>
    <t>Elizabeth Hudson</t>
  </si>
  <si>
    <t>Christina Shaffer</t>
  </si>
  <si>
    <t>James Reynolds</t>
  </si>
  <si>
    <t>Wesley Ford</t>
  </si>
  <si>
    <t>Richard Miles</t>
  </si>
  <si>
    <t>Brandon Murray</t>
  </si>
  <si>
    <t>Stacie Beard</t>
  </si>
  <si>
    <t>Bradley Mckinney</t>
  </si>
  <si>
    <t>Ariana Turner</t>
  </si>
  <si>
    <t>Dean Mills</t>
  </si>
  <si>
    <t>April Cross</t>
  </si>
  <si>
    <t>Logan Bradshaw</t>
  </si>
  <si>
    <t>James Torres</t>
  </si>
  <si>
    <t>C326</t>
  </si>
  <si>
    <t>Steven Ross</t>
  </si>
  <si>
    <t>Mr. Anthony Sanders</t>
  </si>
  <si>
    <t>Travis Day</t>
  </si>
  <si>
    <t>C870</t>
  </si>
  <si>
    <t>Robin Richard</t>
  </si>
  <si>
    <t>Casey Farrell</t>
  </si>
  <si>
    <t>C207</t>
  </si>
  <si>
    <t>Zachary Dalton</t>
  </si>
  <si>
    <t>Jason Holt</t>
  </si>
  <si>
    <t>Zachary Santiago</t>
  </si>
  <si>
    <t>Derek House</t>
  </si>
  <si>
    <t>David Sherman</t>
  </si>
  <si>
    <t>Yvonne Brooks</t>
  </si>
  <si>
    <t>Michael Lee</t>
  </si>
  <si>
    <t>Molly Gordon</t>
  </si>
  <si>
    <t>Sarah Johnson</t>
  </si>
  <si>
    <t>Ryan Campos</t>
  </si>
  <si>
    <t>Donna Swanson</t>
  </si>
  <si>
    <t>Mitchell Jackson</t>
  </si>
  <si>
    <t>Thomas Martinez</t>
  </si>
  <si>
    <t>Austin Bryant</t>
  </si>
  <si>
    <t>Kevin Perry</t>
  </si>
  <si>
    <t>Philip Soto</t>
  </si>
  <si>
    <t>Kevin Martin</t>
  </si>
  <si>
    <t>Erika Smith</t>
  </si>
  <si>
    <t>Luke Torres</t>
  </si>
  <si>
    <t>Christopher Bennett</t>
  </si>
  <si>
    <t>Maria Walsh</t>
  </si>
  <si>
    <t>Teresa Heath</t>
  </si>
  <si>
    <t>Brian Bowers</t>
  </si>
  <si>
    <t>Kelli Campbell</t>
  </si>
  <si>
    <t>Joseph Howe</t>
  </si>
  <si>
    <t>James Stevens</t>
  </si>
  <si>
    <t>Lisa Leach</t>
  </si>
  <si>
    <t>Cory Robinson</t>
  </si>
  <si>
    <t>Nicole Carlson</t>
  </si>
  <si>
    <t>Gabriela Williams</t>
  </si>
  <si>
    <t>Christopher Werner</t>
  </si>
  <si>
    <t>Dana Riley</t>
  </si>
  <si>
    <t>Maureen Craig</t>
  </si>
  <si>
    <t>Elizabeth Reid</t>
  </si>
  <si>
    <t>Chad Woods</t>
  </si>
  <si>
    <t>David Mason</t>
  </si>
  <si>
    <t>Yolanda Bauer</t>
  </si>
  <si>
    <t>Craig Hoover</t>
  </si>
  <si>
    <t>Brandon Adams</t>
  </si>
  <si>
    <t>Isaac Thomas</t>
  </si>
  <si>
    <t>Ashley Li</t>
  </si>
  <si>
    <t>Mike Baker</t>
  </si>
  <si>
    <t>Michelle Nelson</t>
  </si>
  <si>
    <t>Kelsey Brown</t>
  </si>
  <si>
    <t>Bruce Velasquez</t>
  </si>
  <si>
    <t>Stephanie Bonilla</t>
  </si>
  <si>
    <t>Christine Rogers</t>
  </si>
  <si>
    <t>Morgan Buchanan</t>
  </si>
  <si>
    <t>Christina Foster</t>
  </si>
  <si>
    <t>Phillip Bennett</t>
  </si>
  <si>
    <t>Melissa Knight</t>
  </si>
  <si>
    <t>Erica Patel</t>
  </si>
  <si>
    <t>Scott Rasmussen</t>
  </si>
  <si>
    <t>Jason Mejia</t>
  </si>
  <si>
    <t>Anthony Roberts</t>
  </si>
  <si>
    <t>Richard Thompson</t>
  </si>
  <si>
    <t>Christopher Mckenzie</t>
  </si>
  <si>
    <t>Robert Herrera</t>
  </si>
  <si>
    <t>Melissa Rodriguez</t>
  </si>
  <si>
    <t>Jonathan Pham</t>
  </si>
  <si>
    <t>Mrs. Jessica Decker</t>
  </si>
  <si>
    <t>Amber Yang</t>
  </si>
  <si>
    <t>Michael Horn</t>
  </si>
  <si>
    <t>Cheryl Johnson</t>
  </si>
  <si>
    <t>William Allen</t>
  </si>
  <si>
    <t>Michelle Collins</t>
  </si>
  <si>
    <t>Douglas Riley</t>
  </si>
  <si>
    <t>Taylor English</t>
  </si>
  <si>
    <t>Rebecca Rios</t>
  </si>
  <si>
    <t>Stephanie Johnson</t>
  </si>
  <si>
    <t>Nicholas Watson</t>
  </si>
  <si>
    <t>Alejandra Brown</t>
  </si>
  <si>
    <t>Stephen Rush</t>
  </si>
  <si>
    <t>Theresa Hampton</t>
  </si>
  <si>
    <t>Cassie Smith</t>
  </si>
  <si>
    <t>Paul Castillo</t>
  </si>
  <si>
    <t>Ebony Huber</t>
  </si>
  <si>
    <t>Edward Moses</t>
  </si>
  <si>
    <t>Michelle Sloan</t>
  </si>
  <si>
    <t>Ms. Tracy Patton</t>
  </si>
  <si>
    <t>Shaun Gilmore</t>
  </si>
  <si>
    <t>Joel Shea</t>
  </si>
  <si>
    <t>Sarah Arroyo</t>
  </si>
  <si>
    <t>Kimberly Cunningham</t>
  </si>
  <si>
    <t>Ashley Bond</t>
  </si>
  <si>
    <t>Kristina Davis</t>
  </si>
  <si>
    <t>Debra Dickson</t>
  </si>
  <si>
    <t>C879</t>
  </si>
  <si>
    <t>Brian Mitchell</t>
  </si>
  <si>
    <t>Jason Mills</t>
  </si>
  <si>
    <t>Xavier Smith</t>
  </si>
  <si>
    <t>Joe Smith II</t>
  </si>
  <si>
    <t>Anne Boone</t>
  </si>
  <si>
    <t>Elizabeth Todd</t>
  </si>
  <si>
    <t>Tracy Floyd</t>
  </si>
  <si>
    <t>Rachel Riley</t>
  </si>
  <si>
    <t>Megan Huffman</t>
  </si>
  <si>
    <t>Natalie Olson</t>
  </si>
  <si>
    <t>Joel Allen</t>
  </si>
  <si>
    <t>Chelsey Luna MD</t>
  </si>
  <si>
    <t>David Rodriguez</t>
  </si>
  <si>
    <t>Christopher Campbell</t>
  </si>
  <si>
    <t>Patricia Alvarez</t>
  </si>
  <si>
    <t>Grace Todd</t>
  </si>
  <si>
    <t>Sherry Powell</t>
  </si>
  <si>
    <t>Kimberly Wood</t>
  </si>
  <si>
    <t>Anna Mitchell</t>
  </si>
  <si>
    <t>Rachel Watts</t>
  </si>
  <si>
    <t>Miss Maria Brown</t>
  </si>
  <si>
    <t>C800</t>
  </si>
  <si>
    <t>Rebecca Lutz</t>
  </si>
  <si>
    <t>James Douglas</t>
  </si>
  <si>
    <t>Edward Colon</t>
  </si>
  <si>
    <t>Gregory Beasley</t>
  </si>
  <si>
    <t>Jordan Ray</t>
  </si>
  <si>
    <t>Robert Franco Jr.</t>
  </si>
  <si>
    <t>Steve Gutierrez</t>
  </si>
  <si>
    <t>David Schroeder PhD</t>
  </si>
  <si>
    <t>Sophia Howard</t>
  </si>
  <si>
    <t>Antonio Martin</t>
  </si>
  <si>
    <t>Tammy Mccarthy</t>
  </si>
  <si>
    <t>Patrick Moore</t>
  </si>
  <si>
    <t>Timothy Crawford</t>
  </si>
  <si>
    <t>Shannon Schmidt</t>
  </si>
  <si>
    <t>William Baker</t>
  </si>
  <si>
    <t>Taylor Olson</t>
  </si>
  <si>
    <t>Ricky Schmidt</t>
  </si>
  <si>
    <t>William Schmidt</t>
  </si>
  <si>
    <t>Lisa Sharp</t>
  </si>
  <si>
    <t>Alexander Anderson</t>
  </si>
  <si>
    <t>William Harrison</t>
  </si>
  <si>
    <t>Misty Phillips</t>
  </si>
  <si>
    <t>Tom Stewart</t>
  </si>
  <si>
    <t>Keith Ross</t>
  </si>
  <si>
    <t>Christina Zuniga</t>
  </si>
  <si>
    <t>Chelsea Hall</t>
  </si>
  <si>
    <t>Michelle Rogers</t>
  </si>
  <si>
    <t>John Simmons</t>
  </si>
  <si>
    <t>Kristina Sanchez</t>
  </si>
  <si>
    <t>C157</t>
  </si>
  <si>
    <t>Nancy Schwartz</t>
  </si>
  <si>
    <t>Renee Brown</t>
  </si>
  <si>
    <t>Charles Houston</t>
  </si>
  <si>
    <t>Lucas Nolan</t>
  </si>
  <si>
    <t>Valerie Downs</t>
  </si>
  <si>
    <t>C244</t>
  </si>
  <si>
    <t>Matthew Carter</t>
  </si>
  <si>
    <t>Daniel Palmer</t>
  </si>
  <si>
    <t>Todd Cameron</t>
  </si>
  <si>
    <t>Madison Zuniga</t>
  </si>
  <si>
    <t>Edward Young</t>
  </si>
  <si>
    <t>David Leonard</t>
  </si>
  <si>
    <t>Christopher Sims</t>
  </si>
  <si>
    <t>Mrs. Kelli Martinez</t>
  </si>
  <si>
    <t>Daniel Lopez</t>
  </si>
  <si>
    <t>Paul Kelley</t>
  </si>
  <si>
    <t>John Allison</t>
  </si>
  <si>
    <t>Wendy Ponce</t>
  </si>
  <si>
    <t>Holly Franklin</t>
  </si>
  <si>
    <t>Jamie Dixon</t>
  </si>
  <si>
    <t>Jacqueline Wilson</t>
  </si>
  <si>
    <t>John Marshall</t>
  </si>
  <si>
    <t>Steven Greer</t>
  </si>
  <si>
    <t>Neil Beck</t>
  </si>
  <si>
    <t>Jimmy Matthews</t>
  </si>
  <si>
    <t>Sarah Wiley</t>
  </si>
  <si>
    <t>Tracy Gonzalez</t>
  </si>
  <si>
    <t>Margaret Ramos DDS</t>
  </si>
  <si>
    <t>Jessica Gonzalez DDS</t>
  </si>
  <si>
    <t>Kathleen Simmons</t>
  </si>
  <si>
    <t>Kevin Shah</t>
  </si>
  <si>
    <t>Savannah Gray</t>
  </si>
  <si>
    <t>Lori Williams</t>
  </si>
  <si>
    <t>Tina Shepherd</t>
  </si>
  <si>
    <t>Alan Snyder</t>
  </si>
  <si>
    <t>Cynthia Lopez</t>
  </si>
  <si>
    <t>Julie Anderson</t>
  </si>
  <si>
    <t>Ricky Wilson</t>
  </si>
  <si>
    <t>April Crosby</t>
  </si>
  <si>
    <t>Douglas Carter</t>
  </si>
  <si>
    <t>Rhonda Hunt</t>
  </si>
  <si>
    <t>Jeremiah Ramos</t>
  </si>
  <si>
    <t>Steven Vega</t>
  </si>
  <si>
    <t>Jennifer Ortega</t>
  </si>
  <si>
    <t>Jessica Navarro</t>
  </si>
  <si>
    <t>Kyle Tanner</t>
  </si>
  <si>
    <t>Melissa Small</t>
  </si>
  <si>
    <t>Dr. Chad Ortiz</t>
  </si>
  <si>
    <t>Melanie Yoder</t>
  </si>
  <si>
    <t>Joseph Jones</t>
  </si>
  <si>
    <t>Anthony Yoder</t>
  </si>
  <si>
    <t>Madison Aguirre</t>
  </si>
  <si>
    <t>Sheila Evans</t>
  </si>
  <si>
    <t>Christian Smith</t>
  </si>
  <si>
    <t>Laura Lawrence</t>
  </si>
  <si>
    <t>Ariana Pearson</t>
  </si>
  <si>
    <t>Steven Brown</t>
  </si>
  <si>
    <t>Stephanie Adams</t>
  </si>
  <si>
    <t>Michael Tucker DDS</t>
  </si>
  <si>
    <t>Beth Davis</t>
  </si>
  <si>
    <t>Loretta Christian</t>
  </si>
  <si>
    <t>Joyce Perez</t>
  </si>
  <si>
    <t>Elizabeth Russell</t>
  </si>
  <si>
    <t>Nicholas Cervantes</t>
  </si>
  <si>
    <t>Patrick Collins</t>
  </si>
  <si>
    <t>Adam Hughes</t>
  </si>
  <si>
    <t>Benjamin Pollard</t>
  </si>
  <si>
    <t>Jessica Barnett</t>
  </si>
  <si>
    <t>James Merritt</t>
  </si>
  <si>
    <t>Stephen Pennington</t>
  </si>
  <si>
    <t>Eric Kane</t>
  </si>
  <si>
    <t>Nicole Farmer</t>
  </si>
  <si>
    <t>Cristina Fry</t>
  </si>
  <si>
    <t>Margaret Brandt</t>
  </si>
  <si>
    <t>Mary Davis</t>
  </si>
  <si>
    <t>Kaitlyn Hernandez</t>
  </si>
  <si>
    <t>Lisa Gilbert</t>
  </si>
  <si>
    <t>Deborah White</t>
  </si>
  <si>
    <t>Jennifer Reyes</t>
  </si>
  <si>
    <t>Cindy Watson</t>
  </si>
  <si>
    <t>Michael Johnston</t>
  </si>
  <si>
    <t>Eric Owens</t>
  </si>
  <si>
    <t>Leslie Reed</t>
  </si>
  <si>
    <t>Susan Green</t>
  </si>
  <si>
    <t>Stephen Gonzalez</t>
  </si>
  <si>
    <t>C386</t>
  </si>
  <si>
    <t>Andrew Griffin</t>
  </si>
  <si>
    <t>Heather Contreras</t>
  </si>
  <si>
    <t>Alfred Barron</t>
  </si>
  <si>
    <t>Kevin Yates</t>
  </si>
  <si>
    <t>Keith Horton</t>
  </si>
  <si>
    <t>Karen Cook</t>
  </si>
  <si>
    <t>Connie Smith</t>
  </si>
  <si>
    <t>Michelle Ferguson</t>
  </si>
  <si>
    <t>C525</t>
  </si>
  <si>
    <t>Kenneth Wong</t>
  </si>
  <si>
    <t>Omar Murphy</t>
  </si>
  <si>
    <t>Andrea Lewis</t>
  </si>
  <si>
    <t>John Foley</t>
  </si>
  <si>
    <t>Nicholas Gutierrez</t>
  </si>
  <si>
    <t>Richard Miller</t>
  </si>
  <si>
    <t>Rebecca Bradley</t>
  </si>
  <si>
    <t>Mr. Todd Davis Jr.</t>
  </si>
  <si>
    <t>Jeffrey Saunders</t>
  </si>
  <si>
    <t>Tyler Powers</t>
  </si>
  <si>
    <t>Tony Stevens</t>
  </si>
  <si>
    <t>Brian Hall</t>
  </si>
  <si>
    <t>Juan Elliott</t>
  </si>
  <si>
    <t>Ashley Lopez</t>
  </si>
  <si>
    <t>Gabriel Fisher</t>
  </si>
  <si>
    <t>Dean Perry</t>
  </si>
  <si>
    <t>Jodi Erickson</t>
  </si>
  <si>
    <t>David Santos</t>
  </si>
  <si>
    <t>Dominique White</t>
  </si>
  <si>
    <t>Eric Crane</t>
  </si>
  <si>
    <t>Justin Mcgee</t>
  </si>
  <si>
    <t>Scott Lynn</t>
  </si>
  <si>
    <t>Olivia Nunez</t>
  </si>
  <si>
    <t>Stephanie Mason</t>
  </si>
  <si>
    <t>Kevin Johns</t>
  </si>
  <si>
    <t>Jose Thomas</t>
  </si>
  <si>
    <t>Kathy Franklin</t>
  </si>
  <si>
    <t>Michael Knox</t>
  </si>
  <si>
    <t>Laura Cross</t>
  </si>
  <si>
    <t>Michael Perez DDS</t>
  </si>
  <si>
    <t>Crystal Hunt</t>
  </si>
  <si>
    <t>Victoria Anderson</t>
  </si>
  <si>
    <t>Margaret Hood</t>
  </si>
  <si>
    <t>Brittany Mills</t>
  </si>
  <si>
    <t>Timothy Watson</t>
  </si>
  <si>
    <t>Mark Arnold</t>
  </si>
  <si>
    <t>Brian Potter</t>
  </si>
  <si>
    <t>Charles Travis</t>
  </si>
  <si>
    <t>Randy Thompson</t>
  </si>
  <si>
    <t>Tamara Morgan</t>
  </si>
  <si>
    <t>Jose Raymond</t>
  </si>
  <si>
    <t>Patricia Goodwin</t>
  </si>
  <si>
    <t>Larry Patrick</t>
  </si>
  <si>
    <t>Kelly Burke</t>
  </si>
  <si>
    <t>James Adams</t>
  </si>
  <si>
    <t>Dana Wright</t>
  </si>
  <si>
    <t>Carrie Gonzalez</t>
  </si>
  <si>
    <t>Brent Turner</t>
  </si>
  <si>
    <t>Robert Matthews</t>
  </si>
  <si>
    <t>Jennifer Shaw</t>
  </si>
  <si>
    <t>Latoya Johnson</t>
  </si>
  <si>
    <t>Lisa Miller</t>
  </si>
  <si>
    <t>Claudia Floyd</t>
  </si>
  <si>
    <t>Robert Bishop</t>
  </si>
  <si>
    <t>Barry Fitzpatrick</t>
  </si>
  <si>
    <t>Nathan Riley</t>
  </si>
  <si>
    <t>Justin Sloan</t>
  </si>
  <si>
    <t>Carrie Rodriguez</t>
  </si>
  <si>
    <t>Susan Reese</t>
  </si>
  <si>
    <t>Joshua Martin</t>
  </si>
  <si>
    <t>Holly Gibson</t>
  </si>
  <si>
    <t>Alyssa Mcdaniel</t>
  </si>
  <si>
    <t>Carlos Barnett</t>
  </si>
  <si>
    <t>Patricia Henry DDS</t>
  </si>
  <si>
    <t>Kevin Rodriguez</t>
  </si>
  <si>
    <t>Dr. Daniel Wilson</t>
  </si>
  <si>
    <t>Lisa Owens</t>
  </si>
  <si>
    <t>Benjamin Murray</t>
  </si>
  <si>
    <t>Frank Buck</t>
  </si>
  <si>
    <t>Caitlin Brown</t>
  </si>
  <si>
    <t>Sheryl Summers</t>
  </si>
  <si>
    <t>Deborah Austin</t>
  </si>
  <si>
    <t>Christopher Conrad</t>
  </si>
  <si>
    <t>Alex Garcia</t>
  </si>
  <si>
    <t>Crystal Watson</t>
  </si>
  <si>
    <t>Ricardo Hines</t>
  </si>
  <si>
    <t>Ralph Orr</t>
  </si>
  <si>
    <t>Kathleen Johnson</t>
  </si>
  <si>
    <t>Veronica Winters</t>
  </si>
  <si>
    <t>James Valentine</t>
  </si>
  <si>
    <t>Barbara Wong</t>
  </si>
  <si>
    <t>Sharon Garrett</t>
  </si>
  <si>
    <t>Laurie Turner</t>
  </si>
  <si>
    <t>Jay Martinez</t>
  </si>
  <si>
    <t>Oscar Barber</t>
  </si>
  <si>
    <t>Robert Mcgee</t>
  </si>
  <si>
    <t>Samuel Cooper</t>
  </si>
  <si>
    <t>Julie Jones</t>
  </si>
  <si>
    <t>Rachel Austin</t>
  </si>
  <si>
    <t>Brandon Stevenson</t>
  </si>
  <si>
    <t>Rachel Armstrong</t>
  </si>
  <si>
    <t>Stephanie Williamson</t>
  </si>
  <si>
    <t>James Price</t>
  </si>
  <si>
    <t>Alexander Allen</t>
  </si>
  <si>
    <t>Jason Crosby</t>
  </si>
  <si>
    <t>Christina Baker</t>
  </si>
  <si>
    <t>Mary Rogers</t>
  </si>
  <si>
    <t>Catherine Welch</t>
  </si>
  <si>
    <t>Christopher Leonard</t>
  </si>
  <si>
    <t>Summer Robinson</t>
  </si>
  <si>
    <t>Gregg Hanson</t>
  </si>
  <si>
    <t>Andre Jones</t>
  </si>
  <si>
    <t>Jennifer Bryant</t>
  </si>
  <si>
    <t>Hannah Hicks</t>
  </si>
  <si>
    <t>Kayla Reynolds</t>
  </si>
  <si>
    <t>Joshua Duffy</t>
  </si>
  <si>
    <t>Jackie Cortez</t>
  </si>
  <si>
    <t>Jessica Lowe</t>
  </si>
  <si>
    <t>C731</t>
  </si>
  <si>
    <t>Lori Nelson</t>
  </si>
  <si>
    <t>Bonnie Rodriguez</t>
  </si>
  <si>
    <t>Christine Wang</t>
  </si>
  <si>
    <t>Christine Rodgers</t>
  </si>
  <si>
    <t>Richard Mason</t>
  </si>
  <si>
    <t>David Rivera</t>
  </si>
  <si>
    <t>Kim Hammond</t>
  </si>
  <si>
    <t>Edwin Hamilton</t>
  </si>
  <si>
    <t>James Collins</t>
  </si>
  <si>
    <t>Stephanie Beard</t>
  </si>
  <si>
    <t>Sara George</t>
  </si>
  <si>
    <t>Johnathan Hood</t>
  </si>
  <si>
    <t>William English</t>
  </si>
  <si>
    <t>Richard Frederick</t>
  </si>
  <si>
    <t>Amanda Hines</t>
  </si>
  <si>
    <t>Carol Wilson</t>
  </si>
  <si>
    <t>Casey Lopez</t>
  </si>
  <si>
    <t>Denise Cabrera</t>
  </si>
  <si>
    <t>John Gentry</t>
  </si>
  <si>
    <t>Michael Dillon Jr.</t>
  </si>
  <si>
    <t>Donna Rubio</t>
  </si>
  <si>
    <t>Kevin Mathis</t>
  </si>
  <si>
    <t>Mariah Fernandez</t>
  </si>
  <si>
    <t>Gary Friedman</t>
  </si>
  <si>
    <t>Nicole Bartlett</t>
  </si>
  <si>
    <t>Kelly Campos</t>
  </si>
  <si>
    <t>Keith Kline</t>
  </si>
  <si>
    <t>Amanda Mcpherson</t>
  </si>
  <si>
    <t>Jackie Garner</t>
  </si>
  <si>
    <t>Walter Zimmerman</t>
  </si>
  <si>
    <t>Melissa Barber</t>
  </si>
  <si>
    <t>John Powell</t>
  </si>
  <si>
    <t>Jamie Craig</t>
  </si>
  <si>
    <t>Justin Thomas</t>
  </si>
  <si>
    <t>John Henry</t>
  </si>
  <si>
    <t>Timothy Ortega</t>
  </si>
  <si>
    <t>Nicholas Fisher</t>
  </si>
  <si>
    <t>Beverly Wright</t>
  </si>
  <si>
    <t>Evan Castro</t>
  </si>
  <si>
    <t>Laurie Johnson</t>
  </si>
  <si>
    <t>Katherine Adams</t>
  </si>
  <si>
    <t>Jeff Baxter</t>
  </si>
  <si>
    <t>Shannon Miller</t>
  </si>
  <si>
    <t>Zachary Boone</t>
  </si>
  <si>
    <t>Mia Wright</t>
  </si>
  <si>
    <t>David Best</t>
  </si>
  <si>
    <t>Victoria Hall</t>
  </si>
  <si>
    <t>Ryan Anderson</t>
  </si>
  <si>
    <t>Meredith Rodriguez</t>
  </si>
  <si>
    <t>Angelica Horne</t>
  </si>
  <si>
    <t>Mariah Mayer</t>
  </si>
  <si>
    <t>Joseph Hernandez</t>
  </si>
  <si>
    <t>Brian Bond MD</t>
  </si>
  <si>
    <t>Caleb Velasquez</t>
  </si>
  <si>
    <t>Megan Hudson</t>
  </si>
  <si>
    <t>Andrew Potter</t>
  </si>
  <si>
    <t>Brooke Castillo</t>
  </si>
  <si>
    <t>Debra Baker</t>
  </si>
  <si>
    <t>James Murphy</t>
  </si>
  <si>
    <t>Jeffrey Hansen</t>
  </si>
  <si>
    <t>Ryan Duncan</t>
  </si>
  <si>
    <t>Laura Underwood</t>
  </si>
  <si>
    <t>Jessica Roach</t>
  </si>
  <si>
    <t>Randall Moody</t>
  </si>
  <si>
    <t>Donna Watson</t>
  </si>
  <si>
    <t>Johnathan Harper</t>
  </si>
  <si>
    <t>Joseph Leblanc</t>
  </si>
  <si>
    <t>Mary Moreno</t>
  </si>
  <si>
    <t>Kathy Montgomery</t>
  </si>
  <si>
    <t>Michelle Elliott</t>
  </si>
  <si>
    <t>Laura Warren</t>
  </si>
  <si>
    <t>Ashley Conrad</t>
  </si>
  <si>
    <t>Lisa Baxter MD</t>
  </si>
  <si>
    <t>Brenda Hogan</t>
  </si>
  <si>
    <t>Drew Swanson</t>
  </si>
  <si>
    <t>Connor Ho</t>
  </si>
  <si>
    <t>Candace Delacruz</t>
  </si>
  <si>
    <t>Tara Richards</t>
  </si>
  <si>
    <t>Keith Allen</t>
  </si>
  <si>
    <t>Debra Fernandez</t>
  </si>
  <si>
    <t>Natalie Ashley</t>
  </si>
  <si>
    <t>Derrick Gallegos</t>
  </si>
  <si>
    <t>Dr. Matthew Fields</t>
  </si>
  <si>
    <t>Travis Parker</t>
  </si>
  <si>
    <t>Brian Scott</t>
  </si>
  <si>
    <t>Briana Crane</t>
  </si>
  <si>
    <t>Adrienne Mason</t>
  </si>
  <si>
    <t>Logan Hensley</t>
  </si>
  <si>
    <t>Kayla Moreno MD</t>
  </si>
  <si>
    <t>Aaron Moore</t>
  </si>
  <si>
    <t>Wendy Miller DDS</t>
  </si>
  <si>
    <t>Brian Clark</t>
  </si>
  <si>
    <t>Ethan Greer</t>
  </si>
  <si>
    <t>Vincent Moore</t>
  </si>
  <si>
    <t>Stephanie Owens</t>
  </si>
  <si>
    <t>Christina Hanson</t>
  </si>
  <si>
    <t>Caitlin Miller</t>
  </si>
  <si>
    <t>Bruce Thomas</t>
  </si>
  <si>
    <t>Jeremy Greer</t>
  </si>
  <si>
    <t>Christina Hale</t>
  </si>
  <si>
    <t>Michael Ramirez</t>
  </si>
  <si>
    <t>Marissa Ayala</t>
  </si>
  <si>
    <t>Brett Reyes</t>
  </si>
  <si>
    <t>Jessica Porter</t>
  </si>
  <si>
    <t>John Garcia</t>
  </si>
  <si>
    <t>Brian Daniels</t>
  </si>
  <si>
    <t>Michelle Reyes</t>
  </si>
  <si>
    <t>Jason Gilmore PhD</t>
  </si>
  <si>
    <t>Brendan Johnson</t>
  </si>
  <si>
    <t>Allison Gibson</t>
  </si>
  <si>
    <t>William Brown</t>
  </si>
  <si>
    <t>Cathy Martin</t>
  </si>
  <si>
    <t>Lisa Parker</t>
  </si>
  <si>
    <t>Robert Wilson</t>
  </si>
  <si>
    <t>Kayla Hurley</t>
  </si>
  <si>
    <t>Paula Murphy</t>
  </si>
  <si>
    <t>Nancy Russo</t>
  </si>
  <si>
    <t>Tonya Gonzalez</t>
  </si>
  <si>
    <t>Ronald Ward</t>
  </si>
  <si>
    <t>Monica Rodriguez</t>
  </si>
  <si>
    <t>Stephanie Cunningham</t>
  </si>
  <si>
    <t>Donna Green</t>
  </si>
  <si>
    <t>Susan Mccoy</t>
  </si>
  <si>
    <t>Jenny Butler</t>
  </si>
  <si>
    <t>Robert Johnson</t>
  </si>
  <si>
    <t>Lisa Cruz</t>
  </si>
  <si>
    <t>Jeremy Moreno</t>
  </si>
  <si>
    <t>Megan Sawyer</t>
  </si>
  <si>
    <t>Michael Warren</t>
  </si>
  <si>
    <t>Eric Oliver</t>
  </si>
  <si>
    <t>Roy Williams</t>
  </si>
  <si>
    <t>Bailey Gonzalez</t>
  </si>
  <si>
    <t>Debra Moore</t>
  </si>
  <si>
    <t>Franklin Rodriguez</t>
  </si>
  <si>
    <t>Jason Lee</t>
  </si>
  <si>
    <t>Danny Baird Jr.</t>
  </si>
  <si>
    <t>Ashley Reilly</t>
  </si>
  <si>
    <t>Victor Cooley</t>
  </si>
  <si>
    <t>Alvin Rhodes</t>
  </si>
  <si>
    <t>David Russell</t>
  </si>
  <si>
    <t>Amy Merritt</t>
  </si>
  <si>
    <t>Jack Cole</t>
  </si>
  <si>
    <t>Mrs. Cindy Daniels</t>
  </si>
  <si>
    <t>Nancy Walters</t>
  </si>
  <si>
    <t>C248</t>
  </si>
  <si>
    <t>Jordan Ellis</t>
  </si>
  <si>
    <t>Kevin Jackson</t>
  </si>
  <si>
    <t>Barbara Edwards</t>
  </si>
  <si>
    <t>Kayla Schultz</t>
  </si>
  <si>
    <t>Lindsay Lucas</t>
  </si>
  <si>
    <t>Angela Brown</t>
  </si>
  <si>
    <t>Alejandra Rivera</t>
  </si>
  <si>
    <t>Wendy Miller</t>
  </si>
  <si>
    <t>Jessica Mitchell</t>
  </si>
  <si>
    <t>Dennis Smith</t>
  </si>
  <si>
    <t>Allison Bennett</t>
  </si>
  <si>
    <t>Carla Morales</t>
  </si>
  <si>
    <t>Lauren Johnson</t>
  </si>
  <si>
    <t>Kathryn Benton</t>
  </si>
  <si>
    <t>Natalie Walsh</t>
  </si>
  <si>
    <t>Michael Roach Jr.</t>
  </si>
  <si>
    <t>Maria Bowen</t>
  </si>
  <si>
    <t>Stephen Brown</t>
  </si>
  <si>
    <t>Mrs. Erika Greene</t>
  </si>
  <si>
    <t>Cathy Evans</t>
  </si>
  <si>
    <t>Hannah Fitzgerald</t>
  </si>
  <si>
    <t>Brandon Harper</t>
  </si>
  <si>
    <t>Brian Santos</t>
  </si>
  <si>
    <t>Brenda Jenkins</t>
  </si>
  <si>
    <t>Christine Haynes</t>
  </si>
  <si>
    <t>Jennifer Harrison</t>
  </si>
  <si>
    <t>Alicia Vasquez</t>
  </si>
  <si>
    <t>Sarah Hudson</t>
  </si>
  <si>
    <t>Destiny Moreno</t>
  </si>
  <si>
    <t>Guy Brown Jr.</t>
  </si>
  <si>
    <t>Cathy Miller</t>
  </si>
  <si>
    <t>Jeffrey Pineda</t>
  </si>
  <si>
    <t>Bruce Bridges</t>
  </si>
  <si>
    <t>Harry Ford</t>
  </si>
  <si>
    <t>Mary Arnold</t>
  </si>
  <si>
    <t>Zachary Clayton</t>
  </si>
  <si>
    <t>Vanessa Armstrong</t>
  </si>
  <si>
    <t>Benjamin Hill</t>
  </si>
  <si>
    <t>Kristen Lynn</t>
  </si>
  <si>
    <t>Lisa Patterson</t>
  </si>
  <si>
    <t>Sheri Reed</t>
  </si>
  <si>
    <t>Vincent Butler</t>
  </si>
  <si>
    <t>Lori Wade</t>
  </si>
  <si>
    <t>Stephen Alvarado</t>
  </si>
  <si>
    <t>Roberta Williams</t>
  </si>
  <si>
    <t>Chase Fischer</t>
  </si>
  <si>
    <t>Noah Cox</t>
  </si>
  <si>
    <t>Marcus Peterson</t>
  </si>
  <si>
    <t>Rita Winters</t>
  </si>
  <si>
    <t>Curtis Jones</t>
  </si>
  <si>
    <t>Roy Martinez</t>
  </si>
  <si>
    <t>Sara Nelson</t>
  </si>
  <si>
    <t>Nathaniel Riggs</t>
  </si>
  <si>
    <t>Melanie Smith</t>
  </si>
  <si>
    <t>Elizabeth Fleming</t>
  </si>
  <si>
    <t>Adam Downs</t>
  </si>
  <si>
    <t>Rhonda Stewart</t>
  </si>
  <si>
    <t>Paige Mack</t>
  </si>
  <si>
    <t>C982</t>
  </si>
  <si>
    <t>Stacy Perez DDS</t>
  </si>
  <si>
    <t>William May</t>
  </si>
  <si>
    <t>Linda Beck</t>
  </si>
  <si>
    <t>Marissa Taylor</t>
  </si>
  <si>
    <t>Brenda Wallace</t>
  </si>
  <si>
    <t>Alexandra Dyer</t>
  </si>
  <si>
    <t>Cynthia Scott</t>
  </si>
  <si>
    <t>Shirley Harrison DVM</t>
  </si>
  <si>
    <t>Richard Cook</t>
  </si>
  <si>
    <t>Taylor Payne</t>
  </si>
  <si>
    <t>Wayne Jordan MD</t>
  </si>
  <si>
    <t>Donna Roberts</t>
  </si>
  <si>
    <t>Christopher Sherman</t>
  </si>
  <si>
    <t>Gail Houston</t>
  </si>
  <si>
    <t>Jose Schultz</t>
  </si>
  <si>
    <t>Allen Davis</t>
  </si>
  <si>
    <t>Amanda Love</t>
  </si>
  <si>
    <t>Scott Wells</t>
  </si>
  <si>
    <t>Edward Miller</t>
  </si>
  <si>
    <t>Kristin Sims</t>
  </si>
  <si>
    <t>Jessica Williams</t>
  </si>
  <si>
    <t>Jonathan Nelson</t>
  </si>
  <si>
    <t>Timothy Juarez</t>
  </si>
  <si>
    <t>Cindy Garcia</t>
  </si>
  <si>
    <t>Sandra Garcia</t>
  </si>
  <si>
    <t>Joe Malone</t>
  </si>
  <si>
    <t>Cheryl Gomez</t>
  </si>
  <si>
    <t>Ashley Chandler</t>
  </si>
  <si>
    <t>Brittany Alvarez</t>
  </si>
  <si>
    <t>Kenneth Castillo</t>
  </si>
  <si>
    <t>April Lowery</t>
  </si>
  <si>
    <t>Tracey Jordan</t>
  </si>
  <si>
    <t>Barbara Wolfe</t>
  </si>
  <si>
    <t>Derek Patterson</t>
  </si>
  <si>
    <t>Toni Mathews</t>
  </si>
  <si>
    <t>Taylor Carter</t>
  </si>
  <si>
    <t>Nicholas Villarreal</t>
  </si>
  <si>
    <t>Jeffrey Moore</t>
  </si>
  <si>
    <t>Nathan Baker</t>
  </si>
  <si>
    <t>Nicole Baxter</t>
  </si>
  <si>
    <t>Keith Robinson</t>
  </si>
  <si>
    <t>Ryan Waller</t>
  </si>
  <si>
    <t>Laura Burns</t>
  </si>
  <si>
    <t>Brittany Cochran</t>
  </si>
  <si>
    <t>Amanda Johnston</t>
  </si>
  <si>
    <t>Alyssa Fernandez</t>
  </si>
  <si>
    <t>Melissa Jenkins</t>
  </si>
  <si>
    <t>Gary Lyons</t>
  </si>
  <si>
    <t>Christopher Robertson</t>
  </si>
  <si>
    <t>Chad Cole</t>
  </si>
  <si>
    <t>Jill Williams</t>
  </si>
  <si>
    <t>Erik Santos</t>
  </si>
  <si>
    <t>Jennifer Hooper</t>
  </si>
  <si>
    <t>Christopher Beard</t>
  </si>
  <si>
    <t>Eddie Knapp</t>
  </si>
  <si>
    <t>Kelly Carter</t>
  </si>
  <si>
    <t>Angela Dawson</t>
  </si>
  <si>
    <t>Emily Whitaker</t>
  </si>
  <si>
    <t>Monique Foster</t>
  </si>
  <si>
    <t>Arthur Holland</t>
  </si>
  <si>
    <t>Miranda Reynolds</t>
  </si>
  <si>
    <t>Patrick Hopkins</t>
  </si>
  <si>
    <t>David Wilson</t>
  </si>
  <si>
    <t>Andrew Paul</t>
  </si>
  <si>
    <t>Brian Solis</t>
  </si>
  <si>
    <t>Karina White</t>
  </si>
  <si>
    <t>Tom Horne</t>
  </si>
  <si>
    <t>Chad Price</t>
  </si>
  <si>
    <t>Albert Spencer</t>
  </si>
  <si>
    <t>Brittany Case</t>
  </si>
  <si>
    <t>Candice Ramirez</t>
  </si>
  <si>
    <t>Robert Macias</t>
  </si>
  <si>
    <t>Kara Fernandez</t>
  </si>
  <si>
    <t>Eric Lee</t>
  </si>
  <si>
    <t>Ryan Velez</t>
  </si>
  <si>
    <t>Robert Mack</t>
  </si>
  <si>
    <t>Tyler Johnson</t>
  </si>
  <si>
    <t>Sean Alvarez</t>
  </si>
  <si>
    <t>Brandon Chapman</t>
  </si>
  <si>
    <t>Tyler Ayala</t>
  </si>
  <si>
    <t>Carla Barrett</t>
  </si>
  <si>
    <t>Suzanne Anthony</t>
  </si>
  <si>
    <t>Keith Gallagher</t>
  </si>
  <si>
    <t>C859</t>
  </si>
  <si>
    <t>Tara Hernandez</t>
  </si>
  <si>
    <t>Katherine Hamilton</t>
  </si>
  <si>
    <t>Jennifer Howard</t>
  </si>
  <si>
    <t>Anthony Wolfe</t>
  </si>
  <si>
    <t>Charles Shaw MD</t>
  </si>
  <si>
    <t>Peter Rodriguez</t>
  </si>
  <si>
    <t>Ashley King</t>
  </si>
  <si>
    <t>Charles Whitehead</t>
  </si>
  <si>
    <t>Lindsay Kidd</t>
  </si>
  <si>
    <t>Elaine Green</t>
  </si>
  <si>
    <t>Rodney Parker</t>
  </si>
  <si>
    <t>David Fernandez</t>
  </si>
  <si>
    <t>Juan Ray</t>
  </si>
  <si>
    <t>Troy Evans</t>
  </si>
  <si>
    <t>Linda Watkins</t>
  </si>
  <si>
    <t>Brittney Thornton</t>
  </si>
  <si>
    <t>Jamie Bryant</t>
  </si>
  <si>
    <t>Jessica Hudson PhD</t>
  </si>
  <si>
    <t>Erin Davis</t>
  </si>
  <si>
    <t>Donald Castaneda</t>
  </si>
  <si>
    <t>Shelby Stephenson</t>
  </si>
  <si>
    <t>Audrey Blair</t>
  </si>
  <si>
    <t>Maria Long</t>
  </si>
  <si>
    <t>James Todd</t>
  </si>
  <si>
    <t>Cathy Weaver</t>
  </si>
  <si>
    <t>Keith Bush</t>
  </si>
  <si>
    <t>Alexis Brown</t>
  </si>
  <si>
    <t>Patrick Bishop</t>
  </si>
  <si>
    <t>Elizabeth Garza</t>
  </si>
  <si>
    <t>Tracy Moore</t>
  </si>
  <si>
    <t>Brittany Mccullough</t>
  </si>
  <si>
    <t>Angela Anderson</t>
  </si>
  <si>
    <t>Rebecca Alexander</t>
  </si>
  <si>
    <t>Deborah Hunter</t>
  </si>
  <si>
    <t>Vincent Kelly</t>
  </si>
  <si>
    <t>Olivia Moore</t>
  </si>
  <si>
    <t>Carol Walker</t>
  </si>
  <si>
    <t>Joanna Murphy</t>
  </si>
  <si>
    <t>Christina Hernandez</t>
  </si>
  <si>
    <t>Dustin Gomez</t>
  </si>
  <si>
    <t>Holly Townsend</t>
  </si>
  <si>
    <t>Austin Ross</t>
  </si>
  <si>
    <t>Allison Johnson</t>
  </si>
  <si>
    <t>Jeffrey West</t>
  </si>
  <si>
    <t>Madeline Lopez</t>
  </si>
  <si>
    <t>Michael Cobb</t>
  </si>
  <si>
    <t>Eric Schmitt</t>
  </si>
  <si>
    <t>Tyler Fox</t>
  </si>
  <si>
    <t>Curtis Williamson</t>
  </si>
  <si>
    <t>Valerie Gibson</t>
  </si>
  <si>
    <t>Christopher Mclean</t>
  </si>
  <si>
    <t>Adriana Morales</t>
  </si>
  <si>
    <t>Amber Mckee</t>
  </si>
  <si>
    <t>Olivia Mccoy</t>
  </si>
  <si>
    <t>Veronica Sims</t>
  </si>
  <si>
    <t>Jon Coleman</t>
  </si>
  <si>
    <t>John Mendez</t>
  </si>
  <si>
    <t>Andrew Smith</t>
  </si>
  <si>
    <t>Craig Munoz</t>
  </si>
  <si>
    <t>Jackie Fields</t>
  </si>
  <si>
    <t>Troy Fleming</t>
  </si>
  <si>
    <t>Jennifer Maldonado</t>
  </si>
  <si>
    <t>Cheryl Mejia</t>
  </si>
  <si>
    <t>Charles Chambers</t>
  </si>
  <si>
    <t>Elizabeth Dyer</t>
  </si>
  <si>
    <t>Leonard Woodward</t>
  </si>
  <si>
    <t>Brian Oconnor</t>
  </si>
  <si>
    <t>Travis Harris</t>
  </si>
  <si>
    <t>Cheyenne Payne</t>
  </si>
  <si>
    <t>Amanda Potter</t>
  </si>
  <si>
    <t>Timothy Garcia</t>
  </si>
  <si>
    <t>Mary Young</t>
  </si>
  <si>
    <t>Steven Vasquez</t>
  </si>
  <si>
    <t>Jonathan Mccarty</t>
  </si>
  <si>
    <t>Heather Lopez</t>
  </si>
  <si>
    <t>Mandy Rodriguez</t>
  </si>
  <si>
    <t>Ronald Stone</t>
  </si>
  <si>
    <t>Jordan Torres</t>
  </si>
  <si>
    <t>Randall Rivera</t>
  </si>
  <si>
    <t>Andrea Mooney</t>
  </si>
  <si>
    <t>Kimberly Shaw</t>
  </si>
  <si>
    <t>William Anderson</t>
  </si>
  <si>
    <t>Cory Hamilton</t>
  </si>
  <si>
    <t>Phillip Smith</t>
  </si>
  <si>
    <t>Dana Mitchell</t>
  </si>
  <si>
    <t>David Duncan</t>
  </si>
  <si>
    <t>Mark Higgins</t>
  </si>
  <si>
    <t>Katrina Johnson</t>
  </si>
  <si>
    <t>John Keller</t>
  </si>
  <si>
    <t>Jessica Daniels</t>
  </si>
  <si>
    <t>Julie Dennis</t>
  </si>
  <si>
    <t>Kathryn Jackson DVM</t>
  </si>
  <si>
    <t>Robert Ballard</t>
  </si>
  <si>
    <t>Daniel Morris</t>
  </si>
  <si>
    <t>Linda Ward</t>
  </si>
  <si>
    <t>Philip Moore</t>
  </si>
  <si>
    <t>Zachary Acosta</t>
  </si>
  <si>
    <t>Robert Case</t>
  </si>
  <si>
    <t>Luke Higgins</t>
  </si>
  <si>
    <t>Ryan Cunningham</t>
  </si>
  <si>
    <t>Chris Wheeler</t>
  </si>
  <si>
    <t>Angela Kent</t>
  </si>
  <si>
    <t>Mary Villegas</t>
  </si>
  <si>
    <t>Cindy Collins</t>
  </si>
  <si>
    <t>Hunter Parker</t>
  </si>
  <si>
    <t>Jasmine Gates</t>
  </si>
  <si>
    <t>Rachel Sawyer</t>
  </si>
  <si>
    <t>James Marshall</t>
  </si>
  <si>
    <t>Mrs. Barbara Mcintyre</t>
  </si>
  <si>
    <t>Candice Harper</t>
  </si>
  <si>
    <t>Matthew Snow</t>
  </si>
  <si>
    <t>Christopher Foster</t>
  </si>
  <si>
    <t>Jasmin Reese</t>
  </si>
  <si>
    <t>Jessica Hodges</t>
  </si>
  <si>
    <t>Brian Maynard</t>
  </si>
  <si>
    <t>Patrick Butler</t>
  </si>
  <si>
    <t>Jeffrey Burch</t>
  </si>
  <si>
    <t>David Archer</t>
  </si>
  <si>
    <t>Robert Black</t>
  </si>
  <si>
    <t>Scott Moreno</t>
  </si>
  <si>
    <t>John Smith</t>
  </si>
  <si>
    <t>Ryan Nguyen</t>
  </si>
  <si>
    <t>Matthew White</t>
  </si>
  <si>
    <t>Jody Cook</t>
  </si>
  <si>
    <t>Angela Cox</t>
  </si>
  <si>
    <t>Andrew Watson</t>
  </si>
  <si>
    <t>Parker Hayes</t>
  </si>
  <si>
    <t>Joshua Thompson</t>
  </si>
  <si>
    <t>Brett Green</t>
  </si>
  <si>
    <t>Marvin Sims</t>
  </si>
  <si>
    <t>Amanda Johnson</t>
  </si>
  <si>
    <t>Todd Valentine</t>
  </si>
  <si>
    <t>Nicholas Liu</t>
  </si>
  <si>
    <t>Mr. Spencer Conway</t>
  </si>
  <si>
    <t>Breanna Yoder</t>
  </si>
  <si>
    <t>David Abbott</t>
  </si>
  <si>
    <t>Kathy Burns</t>
  </si>
  <si>
    <t>Jonathan Green</t>
  </si>
  <si>
    <t>John Wood</t>
  </si>
  <si>
    <t>Jacqueline Curtis</t>
  </si>
  <si>
    <t>Michelle Hensley</t>
  </si>
  <si>
    <t>Jessica Baker</t>
  </si>
  <si>
    <t>Troy Hernandez</t>
  </si>
  <si>
    <t>Dennis Stanley</t>
  </si>
  <si>
    <t>Gina Bailey MD</t>
  </si>
  <si>
    <t>Amber Smith</t>
  </si>
  <si>
    <t>Ricky Duncan</t>
  </si>
  <si>
    <t>Ashley Daniels</t>
  </si>
  <si>
    <t>Isabella Watson</t>
  </si>
  <si>
    <t>Henry Bishop</t>
  </si>
  <si>
    <t>Cole Adkins</t>
  </si>
  <si>
    <t>Eric Moore</t>
  </si>
  <si>
    <t>Zachary Bates</t>
  </si>
  <si>
    <t>Emma Haynes</t>
  </si>
  <si>
    <t>Kayla Holmes</t>
  </si>
  <si>
    <t>Taylor Harmon</t>
  </si>
  <si>
    <t>Jeremy Nguyen</t>
  </si>
  <si>
    <t>Terry Conner</t>
  </si>
  <si>
    <t>Susan Parks</t>
  </si>
  <si>
    <t>Christopher Snyder</t>
  </si>
  <si>
    <t>Crystal Sanchez</t>
  </si>
  <si>
    <t>Antonio Hayes</t>
  </si>
  <si>
    <t>Rodney Wilson</t>
  </si>
  <si>
    <t>Cristian Martinez</t>
  </si>
  <si>
    <t>Mr. John Thompson</t>
  </si>
  <si>
    <t>Ashley Gill</t>
  </si>
  <si>
    <t>Holly Reed</t>
  </si>
  <si>
    <t>Ashley Ford</t>
  </si>
  <si>
    <t>Jared Mack</t>
  </si>
  <si>
    <t>Fernando Robinson</t>
  </si>
  <si>
    <t>Jennifer Reynolds</t>
  </si>
  <si>
    <t>Craig Hernandez</t>
  </si>
  <si>
    <t>Richard Brown</t>
  </si>
  <si>
    <t>Michael Cook</t>
  </si>
  <si>
    <t>Jasmin Sullivan</t>
  </si>
  <si>
    <t>Robert Harper</t>
  </si>
  <si>
    <t>Holly Davis</t>
  </si>
  <si>
    <t>Michelle Hill</t>
  </si>
  <si>
    <t>Jamie Cortez</t>
  </si>
  <si>
    <t>Dennis Combs</t>
  </si>
  <si>
    <t>Diana Craig</t>
  </si>
  <si>
    <t>Allen Lang</t>
  </si>
  <si>
    <t>Sabrina Jones</t>
  </si>
  <si>
    <t>Dennis Nunez</t>
  </si>
  <si>
    <t>Joseph Mejia</t>
  </si>
  <si>
    <t>Angela Bright</t>
  </si>
  <si>
    <t>Sarah Vega</t>
  </si>
  <si>
    <t>Jeffery Hudson</t>
  </si>
  <si>
    <t>Taylor Jensen</t>
  </si>
  <si>
    <t>Thomas Santana</t>
  </si>
  <si>
    <t>Jennifer Huff</t>
  </si>
  <si>
    <t>Philip Kaiser</t>
  </si>
  <si>
    <t>William Browning</t>
  </si>
  <si>
    <t>Vincent Calderon</t>
  </si>
  <si>
    <t>Brandon Carpenter</t>
  </si>
  <si>
    <t>Bethany Cervantes</t>
  </si>
  <si>
    <t>Jeffrey Russo</t>
  </si>
  <si>
    <t>Theresa Quinn</t>
  </si>
  <si>
    <t>Danielle Huber</t>
  </si>
  <si>
    <t>Krista Moss</t>
  </si>
  <si>
    <t>Craig Garza</t>
  </si>
  <si>
    <t>James Bush</t>
  </si>
  <si>
    <t>Vanessa Cook</t>
  </si>
  <si>
    <t>Maria Cherry</t>
  </si>
  <si>
    <t>Dwayne Harding</t>
  </si>
  <si>
    <t>Sarah Hill</t>
  </si>
  <si>
    <t>Nathan Costa</t>
  </si>
  <si>
    <t>Daniel Dunn</t>
  </si>
  <si>
    <t>Paul Davis</t>
  </si>
  <si>
    <t>Casey Taylor</t>
  </si>
  <si>
    <t>Theresa Hoffman</t>
  </si>
  <si>
    <t>Stephanie Cook</t>
  </si>
  <si>
    <t>Stephen Johnson</t>
  </si>
  <si>
    <t>Danielle Hamilton</t>
  </si>
  <si>
    <t>Maurice Johnson</t>
  </si>
  <si>
    <t>Jeffrey Phillips</t>
  </si>
  <si>
    <t>Daniel Copeland</t>
  </si>
  <si>
    <t>Taylor Martinez</t>
  </si>
  <si>
    <t>Paul Lopez</t>
  </si>
  <si>
    <t>Kimberly Bass</t>
  </si>
  <si>
    <t>Chad Turner</t>
  </si>
  <si>
    <t>Michael Becker</t>
  </si>
  <si>
    <t>Mark Bates</t>
  </si>
  <si>
    <t>Edward Garcia</t>
  </si>
  <si>
    <t>Jason Thompson</t>
  </si>
  <si>
    <t>Kathleen Wilson</t>
  </si>
  <si>
    <t>Tiffany Fischer</t>
  </si>
  <si>
    <t>Ivan Villarreal</t>
  </si>
  <si>
    <t>Angela Ayers</t>
  </si>
  <si>
    <t>Mark Mendoza</t>
  </si>
  <si>
    <t>Tammy Griffin</t>
  </si>
  <si>
    <t>Dan Briggs</t>
  </si>
  <si>
    <t>Jason Yu</t>
  </si>
  <si>
    <t>Bradley Barnes</t>
  </si>
  <si>
    <t>Erin Butler</t>
  </si>
  <si>
    <t>Emily Ball</t>
  </si>
  <si>
    <t>Alec Hall</t>
  </si>
  <si>
    <t>Logan Guzman</t>
  </si>
  <si>
    <t>Matthew Morales</t>
  </si>
  <si>
    <t>Jordan Lewis</t>
  </si>
  <si>
    <t>Carl Payne</t>
  </si>
  <si>
    <t>Crystal Flores</t>
  </si>
  <si>
    <t>Carolyn Lane</t>
  </si>
  <si>
    <t>Victoria Lawrence</t>
  </si>
  <si>
    <t>Nicole Glover</t>
  </si>
  <si>
    <t>Julia Love</t>
  </si>
  <si>
    <t>Mrs. Susan Rhodes</t>
  </si>
  <si>
    <t>Cynthia Phillips DDS</t>
  </si>
  <si>
    <t>Sherry Barnes</t>
  </si>
  <si>
    <t>Nancy Pineda</t>
  </si>
  <si>
    <t>Ashley Wright</t>
  </si>
  <si>
    <t>Peter Rose</t>
  </si>
  <si>
    <t>David Bell</t>
  </si>
  <si>
    <t>Kevin Alvarado</t>
  </si>
  <si>
    <t>Eric Duarte IV</t>
  </si>
  <si>
    <t>Jocelyn Lester</t>
  </si>
  <si>
    <t>Jennifer Kirk</t>
  </si>
  <si>
    <t>Nicholas Snow</t>
  </si>
  <si>
    <t>Carrie Bates</t>
  </si>
  <si>
    <t>Craig Jacobs DDS</t>
  </si>
  <si>
    <t>Gregory Dickson</t>
  </si>
  <si>
    <t>Loretta Miranda</t>
  </si>
  <si>
    <t>Mr. William Moore</t>
  </si>
  <si>
    <t>Megan Obrien</t>
  </si>
  <si>
    <t>Julie Thompson</t>
  </si>
  <si>
    <t>Alison White</t>
  </si>
  <si>
    <t>Cheyenne Perez</t>
  </si>
  <si>
    <t>Hannah Hess</t>
  </si>
  <si>
    <t>Sharon Stanton</t>
  </si>
  <si>
    <t>Cassandra Clay</t>
  </si>
  <si>
    <t>James Beasley</t>
  </si>
  <si>
    <t>Krystal Smith</t>
  </si>
  <si>
    <t>Wendy Logan</t>
  </si>
  <si>
    <t>Aaron Franklin</t>
  </si>
  <si>
    <t>Katie Petty</t>
  </si>
  <si>
    <t>James Harrington</t>
  </si>
  <si>
    <t>Julia Sutton</t>
  </si>
  <si>
    <t>Randy Holt</t>
  </si>
  <si>
    <t>Alexandra Anderson</t>
  </si>
  <si>
    <t>Robert Tucker</t>
  </si>
  <si>
    <t>Kirsten Stanley</t>
  </si>
  <si>
    <t>Ashlee Leach</t>
  </si>
  <si>
    <t>Cathy Baker</t>
  </si>
  <si>
    <t>Kelsey Norris</t>
  </si>
  <si>
    <t>Isaac Webb</t>
  </si>
  <si>
    <t>Douglas Deleon</t>
  </si>
  <si>
    <t>James Wood</t>
  </si>
  <si>
    <t>Caroline Cruz</t>
  </si>
  <si>
    <t>Brandon Lewis</t>
  </si>
  <si>
    <t>Mario Montoya</t>
  </si>
  <si>
    <t>Eric Crawford</t>
  </si>
  <si>
    <t>Kyle Holder</t>
  </si>
  <si>
    <t>Matthew Hanson</t>
  </si>
  <si>
    <t>Jillian Collier</t>
  </si>
  <si>
    <t>Carrie Spears</t>
  </si>
  <si>
    <t>C841</t>
  </si>
  <si>
    <t>Henry Jacobs</t>
  </si>
  <si>
    <t>Shawn Black</t>
  </si>
  <si>
    <t>Dr. Felicia Stafford</t>
  </si>
  <si>
    <t>Lisa Long</t>
  </si>
  <si>
    <t>Kelly Bell</t>
  </si>
  <si>
    <t>Jacqueline Taylor</t>
  </si>
  <si>
    <t>Justin Ford</t>
  </si>
  <si>
    <t>Paul Hubbard</t>
  </si>
  <si>
    <t>Rebecca Johnson</t>
  </si>
  <si>
    <t>Carrie Stephens</t>
  </si>
  <si>
    <t>Zachary Schroeder</t>
  </si>
  <si>
    <t>Vanessa Smith MD</t>
  </si>
  <si>
    <t>Jesus Jones</t>
  </si>
  <si>
    <t>Heidi Davenport</t>
  </si>
  <si>
    <t>Richard Morrison</t>
  </si>
  <si>
    <t>Christopher Ponce</t>
  </si>
  <si>
    <t>Elizabeth Reynolds</t>
  </si>
  <si>
    <t>James Curtis</t>
  </si>
  <si>
    <t>Jonathan Harris</t>
  </si>
  <si>
    <t>Kelly Baxter</t>
  </si>
  <si>
    <t>Laura Copeland</t>
  </si>
  <si>
    <t>Jessica Cook</t>
  </si>
  <si>
    <t>Jamie Robinson</t>
  </si>
  <si>
    <t>Michelle Chandler</t>
  </si>
  <si>
    <t>Nicholas Mcdonald</t>
  </si>
  <si>
    <t>Kristin Booker PhD</t>
  </si>
  <si>
    <t>Gary Franklin</t>
  </si>
  <si>
    <t>Logan Walker</t>
  </si>
  <si>
    <t>Lynn Bowen</t>
  </si>
  <si>
    <t>James Vazquez</t>
  </si>
  <si>
    <t>Tabitha Miles</t>
  </si>
  <si>
    <t>Wayne Hernandez</t>
  </si>
  <si>
    <t>Anna Lamb</t>
  </si>
  <si>
    <t>Christine Yang</t>
  </si>
  <si>
    <t>Anthony Smith</t>
  </si>
  <si>
    <t>Judith Brown</t>
  </si>
  <si>
    <t>David Green</t>
  </si>
  <si>
    <t>Jill King</t>
  </si>
  <si>
    <t>Angela Payne</t>
  </si>
  <si>
    <t>Jason Roberts</t>
  </si>
  <si>
    <t>Kelly Martin</t>
  </si>
  <si>
    <t>Beth Padilla</t>
  </si>
  <si>
    <t>Joseph Wilson</t>
  </si>
  <si>
    <t>Sarah Dyer</t>
  </si>
  <si>
    <t>Rachael Lee</t>
  </si>
  <si>
    <t>Jesus Livingston</t>
  </si>
  <si>
    <t>Larry Porter</t>
  </si>
  <si>
    <t>Tracie Tucker</t>
  </si>
  <si>
    <t>Kellie Chen</t>
  </si>
  <si>
    <t>Emily Acosta</t>
  </si>
  <si>
    <t>David Price</t>
  </si>
  <si>
    <t>Paul Walters</t>
  </si>
  <si>
    <t>Robert Thomas</t>
  </si>
  <si>
    <t>Phillip Dean</t>
  </si>
  <si>
    <t>Natalie Reed</t>
  </si>
  <si>
    <t>Brandon Barnes</t>
  </si>
  <si>
    <t>Timothy Paul</t>
  </si>
  <si>
    <t>Faith Lopez</t>
  </si>
  <si>
    <t>Meagan Price</t>
  </si>
  <si>
    <t>Keith Mclaughlin</t>
  </si>
  <si>
    <t>Sharon Green</t>
  </si>
  <si>
    <t>Thomas Mercado</t>
  </si>
  <si>
    <t>Todd Alvarado</t>
  </si>
  <si>
    <t>Michelle Smith</t>
  </si>
  <si>
    <t>Amber Wells</t>
  </si>
  <si>
    <t>Kevin Lopez</t>
  </si>
  <si>
    <t>Eric Benson</t>
  </si>
  <si>
    <t>Tina Craig</t>
  </si>
  <si>
    <t>Anna Thomas</t>
  </si>
  <si>
    <t>Miguel Kline</t>
  </si>
  <si>
    <t>Eric Sullivan</t>
  </si>
  <si>
    <t>Amanda Grant</t>
  </si>
  <si>
    <t>Mrs. Sarah Brown</t>
  </si>
  <si>
    <t>Michelle Keller</t>
  </si>
  <si>
    <t>Andrew Briggs</t>
  </si>
  <si>
    <t>James Hurley</t>
  </si>
  <si>
    <t>Jasmin Paul</t>
  </si>
  <si>
    <t>Stephen Shaw</t>
  </si>
  <si>
    <t>Laura Osborne</t>
  </si>
  <si>
    <t>Lindsey Berg</t>
  </si>
  <si>
    <t>Amanda Russo</t>
  </si>
  <si>
    <t>John Mercado</t>
  </si>
  <si>
    <t>Clifford Williams</t>
  </si>
  <si>
    <t>Miss Sandra Miller MD</t>
  </si>
  <si>
    <t>James Blake</t>
  </si>
  <si>
    <t>Sarah White</t>
  </si>
  <si>
    <t>Mallory Suarez</t>
  </si>
  <si>
    <t>Jamie Harrison</t>
  </si>
  <si>
    <t>Joshua Schneider</t>
  </si>
  <si>
    <t>Anthony Reid</t>
  </si>
  <si>
    <t>Isabella Jensen</t>
  </si>
  <si>
    <t>Debra Miller</t>
  </si>
  <si>
    <t>Thomas Reed</t>
  </si>
  <si>
    <t>Joshua Drake</t>
  </si>
  <si>
    <t>Eric Kent</t>
  </si>
  <si>
    <t>Francisco Friedman</t>
  </si>
  <si>
    <t>Jamie Perez</t>
  </si>
  <si>
    <t>Victoria Wyatt</t>
  </si>
  <si>
    <t>Chad Henson</t>
  </si>
  <si>
    <t>Molly Matthews</t>
  </si>
  <si>
    <t>Jeff King</t>
  </si>
  <si>
    <t>John Rich</t>
  </si>
  <si>
    <t>Derek Fowler</t>
  </si>
  <si>
    <t>Kelly Roberts</t>
  </si>
  <si>
    <t>Stephen Lucero</t>
  </si>
  <si>
    <t>William Morgan</t>
  </si>
  <si>
    <t>Dr. Anne Dean</t>
  </si>
  <si>
    <t>Bonnie Fowler</t>
  </si>
  <si>
    <t>Riley Lopez</t>
  </si>
  <si>
    <t>Andrew Washington</t>
  </si>
  <si>
    <t>Matthew Ross</t>
  </si>
  <si>
    <t>Cindy Herrera</t>
  </si>
  <si>
    <t>Andrea Hampton</t>
  </si>
  <si>
    <t>Jeffrey Wood</t>
  </si>
  <si>
    <t>Stacy Henry</t>
  </si>
  <si>
    <t>Dustin Roberts</t>
  </si>
  <si>
    <t>Kevin Snyder</t>
  </si>
  <si>
    <t>Terri Wright</t>
  </si>
  <si>
    <t>Michael Guzman</t>
  </si>
  <si>
    <t>Elizabeth Hicks</t>
  </si>
  <si>
    <t>Alejandro Hughes</t>
  </si>
  <si>
    <t>Devon Dawson</t>
  </si>
  <si>
    <t>Adam Clark</t>
  </si>
  <si>
    <t>Kristy Andersen</t>
  </si>
  <si>
    <t>Amber Shaw DVM</t>
  </si>
  <si>
    <t>April Fischer</t>
  </si>
  <si>
    <t>Jean Wells</t>
  </si>
  <si>
    <t>Mr. Michael White</t>
  </si>
  <si>
    <t>Jeremy Brown</t>
  </si>
  <si>
    <t>Kenneth Mccoy</t>
  </si>
  <si>
    <t>Whitney Johnson</t>
  </si>
  <si>
    <t>Katie Foster</t>
  </si>
  <si>
    <t>Amanda Franklin</t>
  </si>
  <si>
    <t>Jesse Rodriguez</t>
  </si>
  <si>
    <t>George Adams</t>
  </si>
  <si>
    <t>Kelly Richardson</t>
  </si>
  <si>
    <t>Ashley Powell</t>
  </si>
  <si>
    <t>Aaron Wu</t>
  </si>
  <si>
    <t>Jerry Wallace</t>
  </si>
  <si>
    <t>Tiffany Flores</t>
  </si>
  <si>
    <t>Eileen Williams</t>
  </si>
  <si>
    <t>Kelsey Robinson</t>
  </si>
  <si>
    <t>Anita Mcmillan</t>
  </si>
  <si>
    <t>Edward Davis</t>
  </si>
  <si>
    <t>Daniel Garcia</t>
  </si>
  <si>
    <t>Richard Valdez</t>
  </si>
  <si>
    <t>Jamie Sanders</t>
  </si>
  <si>
    <t>Alyssa Murray</t>
  </si>
  <si>
    <t>Gina Johnson</t>
  </si>
  <si>
    <t>Michelle Wall</t>
  </si>
  <si>
    <t>Sheri Thompson</t>
  </si>
  <si>
    <t>Robert Lloyd</t>
  </si>
  <si>
    <t>Dana Trevino</t>
  </si>
  <si>
    <t>Donald Miller</t>
  </si>
  <si>
    <t>Carlos Gibbs</t>
  </si>
  <si>
    <t>David Weber</t>
  </si>
  <si>
    <t>Chase Wilson</t>
  </si>
  <si>
    <t>Sally Bradley</t>
  </si>
  <si>
    <t>Matthew Pierce</t>
  </si>
  <si>
    <t>Dylan Wise</t>
  </si>
  <si>
    <t>Daniel Patterson</t>
  </si>
  <si>
    <t>Lori Moss</t>
  </si>
  <si>
    <t>Beth Marsh</t>
  </si>
  <si>
    <t>Brian Wallace</t>
  </si>
  <si>
    <t>Kristi Brown</t>
  </si>
  <si>
    <t>Kara Watson</t>
  </si>
  <si>
    <t>Kenneth Farrell</t>
  </si>
  <si>
    <t>Arthur Mata</t>
  </si>
  <si>
    <t>Lisa Harper</t>
  </si>
  <si>
    <t>Caroline Powell</t>
  </si>
  <si>
    <t>Sean Strickland</t>
  </si>
  <si>
    <t>Jennifer Simpson</t>
  </si>
  <si>
    <t>David Roach</t>
  </si>
  <si>
    <t>Charles Taylor</t>
  </si>
  <si>
    <t>Sharon Lane</t>
  </si>
  <si>
    <t>Courtney Meyers</t>
  </si>
  <si>
    <t>Justin Murphy</t>
  </si>
  <si>
    <t>Nicole Romero</t>
  </si>
  <si>
    <t>Jennifer Cannon</t>
  </si>
  <si>
    <t>Julie Steele</t>
  </si>
  <si>
    <t>Carmen Daniels</t>
  </si>
  <si>
    <t>William Wagner</t>
  </si>
  <si>
    <t>James Smith</t>
  </si>
  <si>
    <t>Joseph Brady</t>
  </si>
  <si>
    <t>Jessica Wiggins</t>
  </si>
  <si>
    <t>Jamie Guerrero</t>
  </si>
  <si>
    <t>Heidi Shepard</t>
  </si>
  <si>
    <t>Richard Davis</t>
  </si>
  <si>
    <t>Julia Adams</t>
  </si>
  <si>
    <t>Joseph Wheeler</t>
  </si>
  <si>
    <t>Jessica Lane</t>
  </si>
  <si>
    <t>Timothy Choi</t>
  </si>
  <si>
    <t>Roger Maldonado</t>
  </si>
  <si>
    <t>Luis Ballard</t>
  </si>
  <si>
    <t>Erica Jefferson</t>
  </si>
  <si>
    <t>Madeline Smith</t>
  </si>
  <si>
    <t>Anthony Evans</t>
  </si>
  <si>
    <t>Scott Rodriguez</t>
  </si>
  <si>
    <t>Shelby Graves</t>
  </si>
  <si>
    <t>Justin Stewart</t>
  </si>
  <si>
    <t>Edward Walton</t>
  </si>
  <si>
    <t>Daniel Simmons</t>
  </si>
  <si>
    <t>Gabriel Walters</t>
  </si>
  <si>
    <t>Deborah Hughes</t>
  </si>
  <si>
    <t>Peter Reeves</t>
  </si>
  <si>
    <t>Rachel Sanchez</t>
  </si>
  <si>
    <t>Elizabeth Thompson</t>
  </si>
  <si>
    <t>Robert Adams</t>
  </si>
  <si>
    <t>Kelly Austin</t>
  </si>
  <si>
    <t>Elizabeth Elliott</t>
  </si>
  <si>
    <t>Matthew Warren</t>
  </si>
  <si>
    <t>Lauren Taylor</t>
  </si>
  <si>
    <t>John Henry MD</t>
  </si>
  <si>
    <t>David Brewer</t>
  </si>
  <si>
    <t>Cameron Farrell</t>
  </si>
  <si>
    <t>Valerie Ross</t>
  </si>
  <si>
    <t>Tyler Small</t>
  </si>
  <si>
    <t>Ryan Stephens</t>
  </si>
  <si>
    <t>Steven Lee</t>
  </si>
  <si>
    <t>Andrea Mora</t>
  </si>
  <si>
    <t>Patricia Campbell</t>
  </si>
  <si>
    <t>Martin Hays</t>
  </si>
  <si>
    <t>Natalie Weaver</t>
  </si>
  <si>
    <t>Cody Garcia</t>
  </si>
  <si>
    <t>Mark Martinez</t>
  </si>
  <si>
    <t>Jason Kelly</t>
  </si>
  <si>
    <t>Shirley Hall</t>
  </si>
  <si>
    <t>Michael Huang</t>
  </si>
  <si>
    <t>Vickie Griffith</t>
  </si>
  <si>
    <t>Vincent Smith</t>
  </si>
  <si>
    <t>David Martinez</t>
  </si>
  <si>
    <t>Monica Blankenship</t>
  </si>
  <si>
    <t>Taylor Smith</t>
  </si>
  <si>
    <t>Ryan Roberts</t>
  </si>
  <si>
    <t>Katie Cox DVM</t>
  </si>
  <si>
    <t>Amy Wilson</t>
  </si>
  <si>
    <t>Angela Brooks</t>
  </si>
  <si>
    <t>Stephanie Brown</t>
  </si>
  <si>
    <t>Anthony Brady</t>
  </si>
  <si>
    <t>Sara Sanchez</t>
  </si>
  <si>
    <t>Sherri Hoffman</t>
  </si>
  <si>
    <t>Thomas Williams</t>
  </si>
  <si>
    <t>Jonathan Bryan</t>
  </si>
  <si>
    <t>Todd Russell</t>
  </si>
  <si>
    <t>Brenda Farley</t>
  </si>
  <si>
    <t>Amanda Hobbs</t>
  </si>
  <si>
    <t>Erin Spencer</t>
  </si>
  <si>
    <t>Melissa Johnson</t>
  </si>
  <si>
    <t>Sonya Smith</t>
  </si>
  <si>
    <t>Julie Swanson</t>
  </si>
  <si>
    <t>Kimberly Juarez</t>
  </si>
  <si>
    <t>Joseph Daniels</t>
  </si>
  <si>
    <t>Melvin King</t>
  </si>
  <si>
    <t>Kenneth Hall</t>
  </si>
  <si>
    <t>Julian Williams</t>
  </si>
  <si>
    <t>Katie Rowe</t>
  </si>
  <si>
    <t>Stephen Pham</t>
  </si>
  <si>
    <t>Crystal Mays</t>
  </si>
  <si>
    <t>Misty Green</t>
  </si>
  <si>
    <t>Elijah Martinez</t>
  </si>
  <si>
    <t>Annette Oliver</t>
  </si>
  <si>
    <t>Lisa Nichols</t>
  </si>
  <si>
    <t>Evan Obrien</t>
  </si>
  <si>
    <t>Ricky Williams</t>
  </si>
  <si>
    <t>Marcus Martinez</t>
  </si>
  <si>
    <t>Paul Davila</t>
  </si>
  <si>
    <t>Randall Heath</t>
  </si>
  <si>
    <t>Logan Vega</t>
  </si>
  <si>
    <t>Katie Silva</t>
  </si>
  <si>
    <t>John Foster DDS</t>
  </si>
  <si>
    <t>Matthew Rogers</t>
  </si>
  <si>
    <t>Adriana Ramsey</t>
  </si>
  <si>
    <t>Evelyn Rivera</t>
  </si>
  <si>
    <t>Anna Middleton</t>
  </si>
  <si>
    <t>Timothy Fisher</t>
  </si>
  <si>
    <t>Mr. Douglas Martin Jr.</t>
  </si>
  <si>
    <t>Amy Nelson</t>
  </si>
  <si>
    <t>Beth Mccall</t>
  </si>
  <si>
    <t>Melissa Bell</t>
  </si>
  <si>
    <t>Thomas Wise</t>
  </si>
  <si>
    <t>Nicole Moore</t>
  </si>
  <si>
    <t>Kyle Bradley</t>
  </si>
  <si>
    <t>Steven Dixon</t>
  </si>
  <si>
    <t>Sharon Armstrong</t>
  </si>
  <si>
    <t>Timothy Moreno</t>
  </si>
  <si>
    <t>Larry Hoffman</t>
  </si>
  <si>
    <t>Larry Reynolds</t>
  </si>
  <si>
    <t>Sheila Manning</t>
  </si>
  <si>
    <t>Rachel Casey</t>
  </si>
  <si>
    <t>Daniel Pugh</t>
  </si>
  <si>
    <t>Barbara Hatfield</t>
  </si>
  <si>
    <t>Alexander Montgomery</t>
  </si>
  <si>
    <t>Sara Ramirez</t>
  </si>
  <si>
    <t>Mary Burke</t>
  </si>
  <si>
    <t>Lance Beck</t>
  </si>
  <si>
    <t>Sandra Brown</t>
  </si>
  <si>
    <t>Tracy Scott</t>
  </si>
  <si>
    <t>Alyssa Greene</t>
  </si>
  <si>
    <t>Sara Lewis</t>
  </si>
  <si>
    <t>Amanda Skinner</t>
  </si>
  <si>
    <t>Julia Gonzalez</t>
  </si>
  <si>
    <t>Richard Moyer</t>
  </si>
  <si>
    <t>Ian Powers</t>
  </si>
  <si>
    <t>Felicia Morris</t>
  </si>
  <si>
    <t>Deborah Mahoney</t>
  </si>
  <si>
    <t>Julie Henry MD</t>
  </si>
  <si>
    <t>Mark Wright</t>
  </si>
  <si>
    <t>Daniel Thompson</t>
  </si>
  <si>
    <t>Ms. Candace Brown</t>
  </si>
  <si>
    <t>Vanessa Larson</t>
  </si>
  <si>
    <t>Nathan Walters</t>
  </si>
  <si>
    <t>Shelia Brewer</t>
  </si>
  <si>
    <t>Timothy Smith</t>
  </si>
  <si>
    <t>Timothy Bullock</t>
  </si>
  <si>
    <t>Richard Smith</t>
  </si>
  <si>
    <t>Dr. Lisa Gonzalez DDS</t>
  </si>
  <si>
    <t>Rickey Mercer</t>
  </si>
  <si>
    <t>Robin Frank</t>
  </si>
  <si>
    <t>Tina Horn</t>
  </si>
  <si>
    <t>Shannon Serrano</t>
  </si>
  <si>
    <t>Joanna Lynch</t>
  </si>
  <si>
    <t>Michael Moon</t>
  </si>
  <si>
    <t>Michael Woodard</t>
  </si>
  <si>
    <t>Kyle Hanson</t>
  </si>
  <si>
    <t>Robin Perry</t>
  </si>
  <si>
    <t>Jeremy Martin</t>
  </si>
  <si>
    <t>Jason Walker</t>
  </si>
  <si>
    <t>Erin Brown</t>
  </si>
  <si>
    <t>Nicholas Evans</t>
  </si>
  <si>
    <t>C464</t>
  </si>
  <si>
    <t>Nancy Fleming</t>
  </si>
  <si>
    <t>Aaron Sweeney</t>
  </si>
  <si>
    <t>Samuel Mason</t>
  </si>
  <si>
    <t>Carolyn Velasquez</t>
  </si>
  <si>
    <t>Leslie Smith</t>
  </si>
  <si>
    <t>Crystal Molina</t>
  </si>
  <si>
    <t>Sonya Wade</t>
  </si>
  <si>
    <t>Mrs. Lisa Webster</t>
  </si>
  <si>
    <t>Christopher Jackson</t>
  </si>
  <si>
    <t>Aaron Christian</t>
  </si>
  <si>
    <t>James Mullen</t>
  </si>
  <si>
    <t>Garrett Smith</t>
  </si>
  <si>
    <t>Bonnie Miller</t>
  </si>
  <si>
    <t>Jasmine Thomas</t>
  </si>
  <si>
    <t>Lindsey Smith</t>
  </si>
  <si>
    <t>Rebecca Wilkins</t>
  </si>
  <si>
    <t>Alicia George</t>
  </si>
  <si>
    <t>David Powell</t>
  </si>
  <si>
    <t>Ryan Green</t>
  </si>
  <si>
    <t>Alyssa Burns</t>
  </si>
  <si>
    <t>Anthony Johnson</t>
  </si>
  <si>
    <t>Donna Leonard</t>
  </si>
  <si>
    <t>Laura Erickson</t>
  </si>
  <si>
    <t>George Delacruz</t>
  </si>
  <si>
    <t>Terry Howard</t>
  </si>
  <si>
    <t>Timothy Mcintyre</t>
  </si>
  <si>
    <t>Daniel Flowers</t>
  </si>
  <si>
    <t>Connie Davis</t>
  </si>
  <si>
    <t>Carrie Potter</t>
  </si>
  <si>
    <t>Gregory Thompson</t>
  </si>
  <si>
    <t>Rebecca Thompson</t>
  </si>
  <si>
    <t>Jacob Reed</t>
  </si>
  <si>
    <t>Daniel Glass</t>
  </si>
  <si>
    <t>Robert Glover</t>
  </si>
  <si>
    <t>Michaela Thomas</t>
  </si>
  <si>
    <t>Sarah Orr</t>
  </si>
  <si>
    <t>Sarah Oliver</t>
  </si>
  <si>
    <t>Erin Jenkins</t>
  </si>
  <si>
    <t>Cindy Berg</t>
  </si>
  <si>
    <t>Darryl Woods</t>
  </si>
  <si>
    <t>Joshua Wolf</t>
  </si>
  <si>
    <t>Dr. Victoria Hubbard MD</t>
  </si>
  <si>
    <t>Jennifer Taylor</t>
  </si>
  <si>
    <t>Amanda Scott</t>
  </si>
  <si>
    <t>Valerie Lopez</t>
  </si>
  <si>
    <t>Timothy Hogan</t>
  </si>
  <si>
    <t>Suzanne Robinson</t>
  </si>
  <si>
    <t>Brittany Herrera</t>
  </si>
  <si>
    <t>Taylor Brady</t>
  </si>
  <si>
    <t>Mrs. Tammy Fields</t>
  </si>
  <si>
    <t>Lindsay Woods</t>
  </si>
  <si>
    <t>Melissa Davis</t>
  </si>
  <si>
    <t>Adrian Horton</t>
  </si>
  <si>
    <t>Elizabeth Cameron</t>
  </si>
  <si>
    <t>Tony Parker</t>
  </si>
  <si>
    <t>Richard Summers</t>
  </si>
  <si>
    <t>Amanda Silva</t>
  </si>
  <si>
    <t>Teresa Jenkins</t>
  </si>
  <si>
    <t>Heather Miller</t>
  </si>
  <si>
    <t>Emily Lloyd</t>
  </si>
  <si>
    <t>Dylan Thomas</t>
  </si>
  <si>
    <t>Teresa Carter</t>
  </si>
  <si>
    <t>Dawn Jones</t>
  </si>
  <si>
    <t>Sarah Schultz</t>
  </si>
  <si>
    <t>Victoria Morris</t>
  </si>
  <si>
    <t>Michael Shaffer</t>
  </si>
  <si>
    <t>Nicole Miller</t>
  </si>
  <si>
    <t>Katherine Erickson</t>
  </si>
  <si>
    <t>Sean Murillo</t>
  </si>
  <si>
    <t>Ronald Mccullough</t>
  </si>
  <si>
    <t>Adam Walker</t>
  </si>
  <si>
    <t>Daniel Stanley</t>
  </si>
  <si>
    <t>Mark Branch</t>
  </si>
  <si>
    <t>Kevin Tanner</t>
  </si>
  <si>
    <t>Patricia Richards</t>
  </si>
  <si>
    <t>Patricia Stewart</t>
  </si>
  <si>
    <t>William Herrera</t>
  </si>
  <si>
    <t>Lawrence Butler</t>
  </si>
  <si>
    <t>Makayla Park</t>
  </si>
  <si>
    <t>Sean Henderson</t>
  </si>
  <si>
    <t>John Stone</t>
  </si>
  <si>
    <t>James Ryan</t>
  </si>
  <si>
    <t>David Hernandez</t>
  </si>
  <si>
    <t>Jodi Hampton</t>
  </si>
  <si>
    <t>Kimberly King</t>
  </si>
  <si>
    <t>Devin Delgado</t>
  </si>
  <si>
    <t>Edwin Fox</t>
  </si>
  <si>
    <t>John Pratt</t>
  </si>
  <si>
    <t>Christina Rodgers</t>
  </si>
  <si>
    <t>David Waller III</t>
  </si>
  <si>
    <t>Amy Gomez</t>
  </si>
  <si>
    <t>Jeffrey Hicks</t>
  </si>
  <si>
    <t>Nancy Hansen</t>
  </si>
  <si>
    <t>Justin Arias</t>
  </si>
  <si>
    <t>Dana Lee</t>
  </si>
  <si>
    <t>Johnathan Krause</t>
  </si>
  <si>
    <t>Abigail Montgomery</t>
  </si>
  <si>
    <t>Michael Alvarez</t>
  </si>
  <si>
    <t>Terry Tate</t>
  </si>
  <si>
    <t>C288</t>
  </si>
  <si>
    <t>Jeremy King</t>
  </si>
  <si>
    <t>James Parker</t>
  </si>
  <si>
    <t>Matthew Peck</t>
  </si>
  <si>
    <t>Edwin Lopez</t>
  </si>
  <si>
    <t>Samantha Logan</t>
  </si>
  <si>
    <t>Amanda Smith</t>
  </si>
  <si>
    <t>Joseph Mcguire</t>
  </si>
  <si>
    <t>Kelly Hubbard</t>
  </si>
  <si>
    <t>Tiffany Landry</t>
  </si>
  <si>
    <t>Harold Fitzgerald</t>
  </si>
  <si>
    <t>Isaiah Reed</t>
  </si>
  <si>
    <t>William Moore</t>
  </si>
  <si>
    <t>Eric Conrad</t>
  </si>
  <si>
    <t>Christopher Sutton</t>
  </si>
  <si>
    <t>Peter Ross DDS</t>
  </si>
  <si>
    <t>Stacey Lawson</t>
  </si>
  <si>
    <t>Kathryn Taylor</t>
  </si>
  <si>
    <t>Angela Arnold</t>
  </si>
  <si>
    <t>Joseph Madden</t>
  </si>
  <si>
    <t>Julie Walker</t>
  </si>
  <si>
    <t>Chelsea King</t>
  </si>
  <si>
    <t>Melanie Cannon</t>
  </si>
  <si>
    <t>Mrs. Julie Nunez MD</t>
  </si>
  <si>
    <t>Melinda Alvarado</t>
  </si>
  <si>
    <t>Paul Wheeler</t>
  </si>
  <si>
    <t>Robert Carter</t>
  </si>
  <si>
    <t>Jennifer Booth</t>
  </si>
  <si>
    <t>Rebecca Solis</t>
  </si>
  <si>
    <t>Kyle Parker</t>
  </si>
  <si>
    <t>Bradley Nichols</t>
  </si>
  <si>
    <t>Casey Alvarado</t>
  </si>
  <si>
    <t>Corey Parker</t>
  </si>
  <si>
    <t>Tonya Martin</t>
  </si>
  <si>
    <t>Shawn Harmon</t>
  </si>
  <si>
    <t>Daniel Perez</t>
  </si>
  <si>
    <t>Amy Evans</t>
  </si>
  <si>
    <t>Kayla Holt</t>
  </si>
  <si>
    <t>Jennifer Mitchell</t>
  </si>
  <si>
    <t>Tina Garcia</t>
  </si>
  <si>
    <t>Emily Norris</t>
  </si>
  <si>
    <t>Bridget Riley</t>
  </si>
  <si>
    <t>Kylie Brennan</t>
  </si>
  <si>
    <t>Kristi Donaldson</t>
  </si>
  <si>
    <t>Michael Rivera</t>
  </si>
  <si>
    <t>Tiffany Graham</t>
  </si>
  <si>
    <t>Janet Ellis</t>
  </si>
  <si>
    <t>Jenna Gentry</t>
  </si>
  <si>
    <t>Thomas Travis</t>
  </si>
  <si>
    <t>Claudia Perkins</t>
  </si>
  <si>
    <t>April Colon</t>
  </si>
  <si>
    <t>Sherry Jensen</t>
  </si>
  <si>
    <t>John Padilla</t>
  </si>
  <si>
    <t>Mark Jensen</t>
  </si>
  <si>
    <t>George Carter</t>
  </si>
  <si>
    <t>Charlotte Davis</t>
  </si>
  <si>
    <t>Alex Moore</t>
  </si>
  <si>
    <t>Madison Branch</t>
  </si>
  <si>
    <t>Frank Owens</t>
  </si>
  <si>
    <t>Alexander Jones</t>
  </si>
  <si>
    <t>Lauren Hernandez</t>
  </si>
  <si>
    <t>Kara Douglas</t>
  </si>
  <si>
    <t>Michelle Wright</t>
  </si>
  <si>
    <t>Kimberly Griffin</t>
  </si>
  <si>
    <t>Christian Villa</t>
  </si>
  <si>
    <t>Ronald Price</t>
  </si>
  <si>
    <t>Miguel Brock</t>
  </si>
  <si>
    <t>Matthew Peterson</t>
  </si>
  <si>
    <t>William Zimmerman</t>
  </si>
  <si>
    <t>David Hoffman</t>
  </si>
  <si>
    <t>Heidi Miller</t>
  </si>
  <si>
    <t>Kevin Mckenzie</t>
  </si>
  <si>
    <t>Angela Vargas DVM</t>
  </si>
  <si>
    <t>Abigail Mcdaniel</t>
  </si>
  <si>
    <t>Penny Snyder</t>
  </si>
  <si>
    <t>William Hart</t>
  </si>
  <si>
    <t>Amanda Alvarez</t>
  </si>
  <si>
    <t>Amanda Kemp</t>
  </si>
  <si>
    <t>Cody Reed</t>
  </si>
  <si>
    <t>Frank Dougherty</t>
  </si>
  <si>
    <t>Luke Allen</t>
  </si>
  <si>
    <t>Daniel Mejia</t>
  </si>
  <si>
    <t>Richard Sanchez</t>
  </si>
  <si>
    <t>Pamela Carrillo</t>
  </si>
  <si>
    <t>Donna Hawkins</t>
  </si>
  <si>
    <t>Amber Stanley</t>
  </si>
  <si>
    <t>Drew Dominguez</t>
  </si>
  <si>
    <t>Lisa Grant</t>
  </si>
  <si>
    <t>Joel Harris</t>
  </si>
  <si>
    <t>Christopher Bailey</t>
  </si>
  <si>
    <t>Julie Morales</t>
  </si>
  <si>
    <t>Mark Palmer</t>
  </si>
  <si>
    <t>Briana Lee</t>
  </si>
  <si>
    <t>Brian Nelson</t>
  </si>
  <si>
    <t>John Carpenter</t>
  </si>
  <si>
    <t>Diana Mccormick</t>
  </si>
  <si>
    <t>Kayla Turner</t>
  </si>
  <si>
    <t>Dr. Annette Powell</t>
  </si>
  <si>
    <t>Christopher Johnson</t>
  </si>
  <si>
    <t>William Alvarado</t>
  </si>
  <si>
    <t>Kirsten Williams</t>
  </si>
  <si>
    <t>Matthew Aguilar</t>
  </si>
  <si>
    <t>Robert Long</t>
  </si>
  <si>
    <t>Michelle Lucero</t>
  </si>
  <si>
    <t>Amy Lopez</t>
  </si>
  <si>
    <t>Kimberly Hensley</t>
  </si>
  <si>
    <t>Anna Jennings</t>
  </si>
  <si>
    <t>Peter Hutchinson</t>
  </si>
  <si>
    <t>John Molina</t>
  </si>
  <si>
    <t>Carla Smith</t>
  </si>
  <si>
    <t>Elizabeth Burton</t>
  </si>
  <si>
    <t>Debbie Patterson</t>
  </si>
  <si>
    <t>Mason Martinez</t>
  </si>
  <si>
    <t>Ryan Simpson</t>
  </si>
  <si>
    <t>Brianna Adams</t>
  </si>
  <si>
    <t>Joyce Humphrey</t>
  </si>
  <si>
    <t>Nancy Williams</t>
  </si>
  <si>
    <t>Andrew Duke</t>
  </si>
  <si>
    <t>Debra Fitzpatrick</t>
  </si>
  <si>
    <t>Benjamin Durham</t>
  </si>
  <si>
    <t>Rebecca Harvey</t>
  </si>
  <si>
    <t>Andrea Evans</t>
  </si>
  <si>
    <t>Rachel Clay</t>
  </si>
  <si>
    <t>Paul Thomas</t>
  </si>
  <si>
    <t>Ian Graves</t>
  </si>
  <si>
    <t>Carolyn Scott</t>
  </si>
  <si>
    <t>Albert Aguilar</t>
  </si>
  <si>
    <t>Colton Wright</t>
  </si>
  <si>
    <t>Kenneth Thompson</t>
  </si>
  <si>
    <t>John Ramos</t>
  </si>
  <si>
    <t>John Hart</t>
  </si>
  <si>
    <t>Lindsay Morris</t>
  </si>
  <si>
    <t>Christine Morris</t>
  </si>
  <si>
    <t>Margaret Ramirez</t>
  </si>
  <si>
    <t>Arthur Clark</t>
  </si>
  <si>
    <t>Phillip Wilcox</t>
  </si>
  <si>
    <t>Jesse King</t>
  </si>
  <si>
    <t>Jay Price</t>
  </si>
  <si>
    <t>Amy White</t>
  </si>
  <si>
    <t>Julie Armstrong</t>
  </si>
  <si>
    <t>Lori Hubbard</t>
  </si>
  <si>
    <t>Ashley Foster</t>
  </si>
  <si>
    <t>Danielle Williams</t>
  </si>
  <si>
    <t>David Massey</t>
  </si>
  <si>
    <t>Tonya Sanchez</t>
  </si>
  <si>
    <t>Kenneth Nielsen</t>
  </si>
  <si>
    <t>Stephen Davis</t>
  </si>
  <si>
    <t>Joshua Mack</t>
  </si>
  <si>
    <t>Kenneth Morgan</t>
  </si>
  <si>
    <t>Adriana Rogers</t>
  </si>
  <si>
    <t>Eric Kelley</t>
  </si>
  <si>
    <t>Brent Hall</t>
  </si>
  <si>
    <t>Justin Sheppard</t>
  </si>
  <si>
    <t>Sabrina Gardner</t>
  </si>
  <si>
    <t>Nathan Cantu</t>
  </si>
  <si>
    <t>Lisa Reese</t>
  </si>
  <si>
    <t>John Nelson</t>
  </si>
  <si>
    <t>Tracey Castaneda</t>
  </si>
  <si>
    <t>Sara Smith PhD</t>
  </si>
  <si>
    <t>Shannon Duncan</t>
  </si>
  <si>
    <t>Joshua Davis</t>
  </si>
  <si>
    <t>Dawn Santana</t>
  </si>
  <si>
    <t>Natasha Marshall</t>
  </si>
  <si>
    <t>Jason Guerrero</t>
  </si>
  <si>
    <t>Kristin Brown</t>
  </si>
  <si>
    <t>Michele Gallegos</t>
  </si>
  <si>
    <t>Margaret Banks</t>
  </si>
  <si>
    <t>Andrea Davila</t>
  </si>
  <si>
    <t>Anthony Snyder</t>
  </si>
  <si>
    <t>Justin Allen</t>
  </si>
  <si>
    <t>Theresa James</t>
  </si>
  <si>
    <t>Stephanie Sanders</t>
  </si>
  <si>
    <t>Emily Ward</t>
  </si>
  <si>
    <t>Mrs. Christina Jones MD</t>
  </si>
  <si>
    <t>Laura Smith</t>
  </si>
  <si>
    <t>Nicholas Joseph</t>
  </si>
  <si>
    <t>Joseph Montgomery</t>
  </si>
  <si>
    <t>Lee Collier</t>
  </si>
  <si>
    <t>Connie Blair</t>
  </si>
  <si>
    <t>Dennis Bruce</t>
  </si>
  <si>
    <t>Patrick James</t>
  </si>
  <si>
    <t>Joseph Whitaker</t>
  </si>
  <si>
    <t>Frances Simmons</t>
  </si>
  <si>
    <t>Robin Sexton MD</t>
  </si>
  <si>
    <t>Jose Guzman</t>
  </si>
  <si>
    <t>Lisa Archer</t>
  </si>
  <si>
    <t>Jimmy Lee</t>
  </si>
  <si>
    <t>Laura Zimmerman</t>
  </si>
  <si>
    <t>Edward Martin</t>
  </si>
  <si>
    <t>Samantha Marshall</t>
  </si>
  <si>
    <t>Sandra Hughes</t>
  </si>
  <si>
    <t>Russell Clark</t>
  </si>
  <si>
    <t>Cindy Wells</t>
  </si>
  <si>
    <t>Jennifer Williams</t>
  </si>
  <si>
    <t>Christine Wright</t>
  </si>
  <si>
    <t>Theresa Richard</t>
  </si>
  <si>
    <t>Donald Rodriguez</t>
  </si>
  <si>
    <t>Laura Glover</t>
  </si>
  <si>
    <t>Charles Wright</t>
  </si>
  <si>
    <t>Hannah Stewart</t>
  </si>
  <si>
    <t>Stephen Bruce</t>
  </si>
  <si>
    <t>Carrie Wallace</t>
  </si>
  <si>
    <t>Daniel Harris</t>
  </si>
  <si>
    <t>Scott Kim III</t>
  </si>
  <si>
    <t>Matthew Gonzalez</t>
  </si>
  <si>
    <t>Kelly Anderson</t>
  </si>
  <si>
    <t>Cynthia Livingston</t>
  </si>
  <si>
    <t>Alan Henderson</t>
  </si>
  <si>
    <t>Linda Abbott</t>
  </si>
  <si>
    <t>Sherry Cordova</t>
  </si>
  <si>
    <t>Keith Alvarez</t>
  </si>
  <si>
    <t>Robert Mcdaniel</t>
  </si>
  <si>
    <t>Kyle Kim</t>
  </si>
  <si>
    <t>Amy Perez</t>
  </si>
  <si>
    <t>Travis Davis</t>
  </si>
  <si>
    <t>Dawn Lyons</t>
  </si>
  <si>
    <t>Eduardo Ferguson</t>
  </si>
  <si>
    <t>Samuel Griffin</t>
  </si>
  <si>
    <t>Erica Lewis</t>
  </si>
  <si>
    <t>Michelle Levine</t>
  </si>
  <si>
    <t>Christy Williams</t>
  </si>
  <si>
    <t>Jessica Collins</t>
  </si>
  <si>
    <t>Steven French</t>
  </si>
  <si>
    <t>Matthew Fuller</t>
  </si>
  <si>
    <t>Jason Stephenson</t>
  </si>
  <si>
    <t>George Hawkins</t>
  </si>
  <si>
    <t>Paul Franklin</t>
  </si>
  <si>
    <t>Gina Farrell</t>
  </si>
  <si>
    <t>Jason Gutierrez</t>
  </si>
  <si>
    <t>Jillian Hinton</t>
  </si>
  <si>
    <t>Robert Marshall</t>
  </si>
  <si>
    <t>Yvonne Norris</t>
  </si>
  <si>
    <t>Elizabeth Cole</t>
  </si>
  <si>
    <t>Tina Chase</t>
  </si>
  <si>
    <t>Michael Owen</t>
  </si>
  <si>
    <t>Gary Brown</t>
  </si>
  <si>
    <t>Megan Jones</t>
  </si>
  <si>
    <t>Dr. Jesse Pratt</t>
  </si>
  <si>
    <t>David Fleming</t>
  </si>
  <si>
    <t>Anna Hill</t>
  </si>
  <si>
    <t>Alicia Johnson</t>
  </si>
  <si>
    <t>Bernard Nelson</t>
  </si>
  <si>
    <t>Jacob Spence</t>
  </si>
  <si>
    <t>Amanda Howard</t>
  </si>
  <si>
    <t>Patrick Schmidt</t>
  </si>
  <si>
    <t>Kenneth Richards</t>
  </si>
  <si>
    <t>Javier Wolf</t>
  </si>
  <si>
    <t>Jonathan Mosley</t>
  </si>
  <si>
    <t>Virginia Christensen</t>
  </si>
  <si>
    <t>Robin Clarke</t>
  </si>
  <si>
    <t>Matthew Brown</t>
  </si>
  <si>
    <t>Ann Woods</t>
  </si>
  <si>
    <t>Anthony Richmond</t>
  </si>
  <si>
    <t>Misty Schwartz</t>
  </si>
  <si>
    <t>Janet Maddox</t>
  </si>
  <si>
    <t>Laura White</t>
  </si>
  <si>
    <t>Andrew Ward</t>
  </si>
  <si>
    <t>Stephen Morrow</t>
  </si>
  <si>
    <t>Jose Mathews</t>
  </si>
  <si>
    <t>Elizabeth Cherry</t>
  </si>
  <si>
    <t>Chase Pierce</t>
  </si>
  <si>
    <t>Jesse Smith</t>
  </si>
  <si>
    <t>Mariah Moss</t>
  </si>
  <si>
    <t>Lynn Lambert DDS</t>
  </si>
  <si>
    <t>Jennifer Bruce</t>
  </si>
  <si>
    <t>David Mccall</t>
  </si>
  <si>
    <t>Carol Martinez</t>
  </si>
  <si>
    <t>Austin Frederick</t>
  </si>
  <si>
    <t>Patricia Peters</t>
  </si>
  <si>
    <t>Total Revenue</t>
  </si>
  <si>
    <t>Total Profit</t>
  </si>
  <si>
    <t>Total Orders</t>
  </si>
  <si>
    <t>Profit_Margin</t>
  </si>
  <si>
    <t>Inventory_Status</t>
  </si>
  <si>
    <t>Profit Margin %</t>
  </si>
  <si>
    <t>RETAIL SALES &amp; INVENTORY INTELLIGENCE DASHBOARD</t>
  </si>
  <si>
    <t>Low Stocks Products</t>
  </si>
  <si>
    <t>Average Order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</si>
</sst>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9" x14ac:knownFonts="1">
    <font>
      <sz val="11"/>
      <color theme="1"/>
      <name val="Calibri"/>
      <family val="2"/>
      <scheme val="minor"/>
    </font>
    <font>
      <b/>
      <sz val="11"/>
      <color theme="1"/>
      <name val="Calibri"/>
      <family val="2"/>
      <scheme val="minor"/>
    </font>
    <font>
      <sz val="11"/>
      <color theme="0"/>
      <name val="Calibri"/>
      <family val="2"/>
      <scheme val="minor"/>
    </font>
    <font>
      <b/>
      <sz val="12"/>
      <color theme="1"/>
      <name val="Times New Roman"/>
      <family val="1"/>
    </font>
    <font>
      <sz val="11"/>
      <color theme="1"/>
      <name val="Times New Roman"/>
      <family val="1"/>
    </font>
    <font>
      <b/>
      <sz val="20"/>
      <color theme="0"/>
      <name val="Calibri"/>
      <family val="2"/>
      <scheme val="minor"/>
    </font>
    <font>
      <b/>
      <sz val="14"/>
      <color theme="1"/>
      <name val="Calibri"/>
      <family val="2"/>
      <scheme val="minor"/>
    </font>
    <font>
      <b/>
      <sz val="13"/>
      <color theme="1"/>
      <name val="Calibri"/>
      <family val="2"/>
      <scheme val="minor"/>
    </font>
    <font>
      <sz val="13"/>
      <color theme="1"/>
      <name val="Calibri"/>
      <family val="2"/>
      <scheme val="minor"/>
    </font>
  </fonts>
  <fills count="10">
    <fill>
      <patternFill patternType="none"/>
    </fill>
    <fill>
      <patternFill patternType="gray125"/>
    </fill>
    <fill>
      <patternFill patternType="solid">
        <fgColor theme="4" tint="0.59999389629810485"/>
        <bgColor indexed="64"/>
      </patternFill>
    </fill>
    <fill>
      <patternFill patternType="solid">
        <fgColor theme="9" tint="0.59999389629810485"/>
        <bgColor indexed="64"/>
      </patternFill>
    </fill>
    <fill>
      <patternFill patternType="solid">
        <fgColor rgb="FF99CCFF"/>
        <bgColor indexed="64"/>
      </patternFill>
    </fill>
    <fill>
      <patternFill patternType="solid">
        <fgColor rgb="FFD672EE"/>
        <bgColor indexed="64"/>
      </patternFill>
    </fill>
    <fill>
      <patternFill patternType="solid">
        <fgColor theme="4"/>
        <bgColor indexed="64"/>
      </patternFill>
    </fill>
    <fill>
      <patternFill patternType="solid">
        <fgColor theme="4" tint="0.79998168889431442"/>
        <bgColor indexed="64"/>
      </patternFill>
    </fill>
    <fill>
      <patternFill patternType="solid">
        <fgColor theme="5" tint="0.39997558519241921"/>
        <bgColor indexed="64"/>
      </patternFill>
    </fill>
    <fill>
      <patternFill patternType="solid">
        <fgColor rgb="FFE692AA"/>
        <bgColor indexed="64"/>
      </patternFill>
    </fill>
  </fills>
  <borders count="7">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26">
    <xf numFmtId="0" fontId="0" fillId="0" borderId="0" xfId="0"/>
    <xf numFmtId="0" fontId="3" fillId="0" borderId="0" xfId="0" applyFont="1" applyAlignment="1">
      <alignment horizontal="center"/>
    </xf>
    <xf numFmtId="0" fontId="4" fillId="0" borderId="0" xfId="0" applyFont="1" applyAlignment="1">
      <alignment horizontal="center"/>
    </xf>
    <xf numFmtId="14" fontId="4" fillId="0" borderId="0" xfId="0" applyNumberFormat="1" applyFont="1" applyAlignment="1">
      <alignment horizontal="center"/>
    </xf>
    <xf numFmtId="10" fontId="3" fillId="0" borderId="0" xfId="0" applyNumberFormat="1" applyFont="1" applyAlignment="1">
      <alignment horizontal="center"/>
    </xf>
    <xf numFmtId="10" fontId="4" fillId="0" borderId="0" xfId="0" applyNumberFormat="1" applyFont="1" applyAlignment="1">
      <alignment horizontal="center"/>
    </xf>
    <xf numFmtId="0" fontId="0" fillId="7" borderId="0" xfId="0" applyFill="1"/>
    <xf numFmtId="0" fontId="1" fillId="7" borderId="0" xfId="0" applyFont="1" applyFill="1"/>
    <xf numFmtId="0" fontId="6" fillId="7" borderId="0" xfId="0" applyFont="1" applyFill="1" applyAlignment="1">
      <alignment horizontal="center"/>
    </xf>
    <xf numFmtId="0" fontId="6" fillId="7" borderId="0" xfId="0" applyFont="1" applyFill="1"/>
    <xf numFmtId="0" fontId="7" fillId="2" borderId="1" xfId="0" applyFont="1" applyFill="1" applyBorder="1" applyAlignment="1">
      <alignment horizontal="center"/>
    </xf>
    <xf numFmtId="0" fontId="7" fillId="3" borderId="2" xfId="0" applyFont="1" applyFill="1" applyBorder="1" applyAlignment="1">
      <alignment horizontal="center"/>
    </xf>
    <xf numFmtId="0" fontId="7" fillId="5" borderId="3" xfId="0" applyFont="1" applyFill="1" applyBorder="1" applyAlignment="1">
      <alignment horizontal="center"/>
    </xf>
    <xf numFmtId="164" fontId="8" fillId="2" borderId="4" xfId="0" applyNumberFormat="1" applyFont="1" applyFill="1" applyBorder="1" applyAlignment="1">
      <alignment horizontal="center"/>
    </xf>
    <xf numFmtId="164" fontId="8" fillId="3" borderId="5" xfId="0" applyNumberFormat="1" applyFont="1" applyFill="1" applyBorder="1" applyAlignment="1">
      <alignment horizontal="center"/>
    </xf>
    <xf numFmtId="0" fontId="8" fillId="5" borderId="6" xfId="0" applyFont="1" applyFill="1" applyBorder="1" applyAlignment="1">
      <alignment horizontal="center"/>
    </xf>
    <xf numFmtId="0" fontId="8" fillId="7" borderId="0" xfId="0" applyFont="1" applyFill="1"/>
    <xf numFmtId="0" fontId="7" fillId="8" borderId="1" xfId="0" applyFont="1" applyFill="1" applyBorder="1" applyAlignment="1">
      <alignment horizontal="center"/>
    </xf>
    <xf numFmtId="0" fontId="7" fillId="4" borderId="2" xfId="0" applyFont="1" applyFill="1" applyBorder="1" applyAlignment="1">
      <alignment horizontal="center"/>
    </xf>
    <xf numFmtId="0" fontId="7" fillId="9" borderId="3" xfId="0" applyFont="1" applyFill="1" applyBorder="1" applyAlignment="1">
      <alignment horizontal="center"/>
    </xf>
    <xf numFmtId="10" fontId="8" fillId="8" borderId="4" xfId="0" applyNumberFormat="1" applyFont="1" applyFill="1" applyBorder="1" applyAlignment="1">
      <alignment horizontal="center"/>
    </xf>
    <xf numFmtId="164" fontId="8" fillId="4" borderId="5" xfId="0" applyNumberFormat="1" applyFont="1" applyFill="1" applyBorder="1" applyAlignment="1">
      <alignment horizontal="center"/>
    </xf>
    <xf numFmtId="0" fontId="8" fillId="9" borderId="6" xfId="0" applyFont="1" applyFill="1" applyBorder="1" applyAlignment="1">
      <alignment horizontal="center"/>
    </xf>
    <xf numFmtId="0" fontId="6" fillId="7" borderId="0" xfId="0" applyFont="1" applyFill="1" applyAlignment="1">
      <alignment horizontal="center"/>
    </xf>
    <xf numFmtId="0" fontId="2" fillId="7" borderId="0" xfId="0" applyFont="1" applyFill="1" applyAlignment="1">
      <alignment horizontal="center"/>
    </xf>
    <xf numFmtId="0" fontId="5" fillId="6" borderId="0" xfId="0" applyFont="1" applyFill="1" applyAlignment="1">
      <alignment horizontal="center"/>
    </xf>
  </cellXfs>
  <cellStyles count="1">
    <cellStyle name="Normal" xfId="0" builtinId="0"/>
  </cellStyles>
  <dxfs count="22">
    <dxf>
      <font>
        <b val="0"/>
        <i val="0"/>
        <strike val="0"/>
        <condense val="0"/>
        <extend val="0"/>
        <outline val="0"/>
        <shadow val="0"/>
        <u val="none"/>
        <vertAlign val="baseline"/>
        <sz val="11"/>
        <color theme="1"/>
        <name val="Times New Roman"/>
        <family val="1"/>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numFmt numFmtId="14" formatCode="0.00%"/>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Times New Roman"/>
        <family val="1"/>
        <scheme val="none"/>
      </font>
      <alignment horizontal="center" vertical="bottom" textRotation="0" wrapText="0"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s>
  <tableStyles count="0" defaultTableStyle="TableStyleMedium2" defaultPivotStyle="PivotStyleLight16"/>
  <colors>
    <mruColors>
      <color rgb="FFE692AA"/>
      <color rgb="FF99CCFF"/>
      <color rgb="FFD672EE"/>
      <color rgb="FFA2CDF0"/>
      <color rgb="FF9773F1"/>
      <color rgb="FFED697F"/>
      <color rgb="FFE94964"/>
      <color rgb="FFFF6600"/>
      <color rgb="FFCC99FF"/>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Sales</a:t>
            </a:r>
            <a:r>
              <a:rPr lang="en-IN" b="1" baseline="0"/>
              <a:t> &amp; Profit By Region</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Sum of Sales</c:v>
          </c:tx>
          <c:spPr>
            <a:solidFill>
              <a:schemeClr val="accent1"/>
            </a:solidFill>
            <a:ln>
              <a:noFill/>
            </a:ln>
            <a:effectLst/>
            <a:sp3d/>
          </c:spPr>
          <c:invertIfNegative val="0"/>
          <c:cat>
            <c:strLit>
              <c:ptCount val="4"/>
              <c:pt idx="0">
                <c:v>East West Bengal</c:v>
              </c:pt>
              <c:pt idx="1">
                <c:v>North Delhi</c:v>
              </c:pt>
              <c:pt idx="2">
                <c:v>South Karnataka</c:v>
              </c:pt>
              <c:pt idx="3">
                <c:v>West Gujarat</c:v>
              </c:pt>
            </c:strLit>
          </c:cat>
          <c:val>
            <c:numLit>
              <c:formatCode>General</c:formatCode>
              <c:ptCount val="4"/>
              <c:pt idx="0">
                <c:v>200255155</c:v>
              </c:pt>
              <c:pt idx="1">
                <c:v>201822498</c:v>
              </c:pt>
              <c:pt idx="2">
                <c:v>209649166</c:v>
              </c:pt>
              <c:pt idx="3">
                <c:v>217865572</c:v>
              </c:pt>
            </c:numLit>
          </c:val>
          <c:extLst>
            <c:ext xmlns:c16="http://schemas.microsoft.com/office/drawing/2014/chart" uri="{C3380CC4-5D6E-409C-BE32-E72D297353CC}">
              <c16:uniqueId val="{00000000-C279-4517-A4B8-9FA050CC56F1}"/>
            </c:ext>
          </c:extLst>
        </c:ser>
        <c:ser>
          <c:idx val="1"/>
          <c:order val="1"/>
          <c:tx>
            <c:v>Sum of Profit</c:v>
          </c:tx>
          <c:spPr>
            <a:solidFill>
              <a:schemeClr val="accent2"/>
            </a:solidFill>
            <a:ln>
              <a:noFill/>
            </a:ln>
            <a:effectLst/>
            <a:sp3d/>
          </c:spPr>
          <c:invertIfNegative val="0"/>
          <c:cat>
            <c:strLit>
              <c:ptCount val="4"/>
              <c:pt idx="0">
                <c:v>East West Bengal</c:v>
              </c:pt>
              <c:pt idx="1">
                <c:v>North Delhi</c:v>
              </c:pt>
              <c:pt idx="2">
                <c:v>South Karnataka</c:v>
              </c:pt>
              <c:pt idx="3">
                <c:v>West Gujarat</c:v>
              </c:pt>
            </c:strLit>
          </c:cat>
          <c:val>
            <c:numLit>
              <c:formatCode>General</c:formatCode>
              <c:ptCount val="4"/>
              <c:pt idx="0">
                <c:v>50145423.119999982</c:v>
              </c:pt>
              <c:pt idx="1">
                <c:v>50593842.900000088</c:v>
              </c:pt>
              <c:pt idx="2">
                <c:v>50944054.020000033</c:v>
              </c:pt>
              <c:pt idx="3">
                <c:v>54543104.889999926</c:v>
              </c:pt>
            </c:numLit>
          </c:val>
          <c:extLst>
            <c:ext xmlns:c16="http://schemas.microsoft.com/office/drawing/2014/chart" uri="{C3380CC4-5D6E-409C-BE32-E72D297353CC}">
              <c16:uniqueId val="{00000001-C279-4517-A4B8-9FA050CC56F1}"/>
            </c:ext>
          </c:extLst>
        </c:ser>
        <c:dLbls>
          <c:showLegendKey val="0"/>
          <c:showVal val="0"/>
          <c:showCatName val="0"/>
          <c:showSerName val="0"/>
          <c:showPercent val="0"/>
          <c:showBubbleSize val="0"/>
        </c:dLbls>
        <c:gapWidth val="150"/>
        <c:shape val="box"/>
        <c:axId val="1458448768"/>
        <c:axId val="1458446368"/>
        <c:axId val="0"/>
      </c:bar3DChart>
      <c:catAx>
        <c:axId val="14584487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446368"/>
        <c:crosses val="autoZero"/>
        <c:auto val="1"/>
        <c:lblAlgn val="ctr"/>
        <c:lblOffset val="100"/>
        <c:noMultiLvlLbl val="0"/>
      </c:catAx>
      <c:valAx>
        <c:axId val="1458446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8448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Product By Sales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10"/>
              <c:pt idx="0">
                <c:v>SSD</c:v>
              </c:pt>
              <c:pt idx="1">
                <c:v>Keyboard</c:v>
              </c:pt>
              <c:pt idx="2">
                <c:v>Webcam</c:v>
              </c:pt>
              <c:pt idx="3">
                <c:v>Laptop</c:v>
              </c:pt>
              <c:pt idx="4">
                <c:v>Headphones</c:v>
              </c:pt>
              <c:pt idx="5">
                <c:v>Router</c:v>
              </c:pt>
              <c:pt idx="6">
                <c:v>Printer</c:v>
              </c:pt>
              <c:pt idx="7">
                <c:v>Tablet</c:v>
              </c:pt>
              <c:pt idx="8">
                <c:v>Monitor</c:v>
              </c:pt>
              <c:pt idx="9">
                <c:v>Mouse</c:v>
              </c:pt>
            </c:strLit>
          </c:cat>
          <c:val>
            <c:numLit>
              <c:formatCode>General</c:formatCode>
              <c:ptCount val="10"/>
              <c:pt idx="0">
                <c:v>91041986</c:v>
              </c:pt>
              <c:pt idx="1">
                <c:v>89366916</c:v>
              </c:pt>
              <c:pt idx="2">
                <c:v>88763006</c:v>
              </c:pt>
              <c:pt idx="3">
                <c:v>82036406</c:v>
              </c:pt>
              <c:pt idx="4">
                <c:v>82026056</c:v>
              </c:pt>
              <c:pt idx="5">
                <c:v>80902317</c:v>
              </c:pt>
              <c:pt idx="6">
                <c:v>80693416</c:v>
              </c:pt>
              <c:pt idx="7">
                <c:v>79341716</c:v>
              </c:pt>
              <c:pt idx="8">
                <c:v>78460727</c:v>
              </c:pt>
              <c:pt idx="9">
                <c:v>76959845</c:v>
              </c:pt>
            </c:numLit>
          </c:val>
          <c:extLst>
            <c:ext xmlns:c16="http://schemas.microsoft.com/office/drawing/2014/chart" uri="{C3380CC4-5D6E-409C-BE32-E72D297353CC}">
              <c16:uniqueId val="{00000000-B702-4520-B7C2-70A45AB94055}"/>
            </c:ext>
          </c:extLst>
        </c:ser>
        <c:dLbls>
          <c:showLegendKey val="0"/>
          <c:showVal val="0"/>
          <c:showCatName val="0"/>
          <c:showSerName val="0"/>
          <c:showPercent val="0"/>
          <c:showBubbleSize val="0"/>
        </c:dLbls>
        <c:gapWidth val="219"/>
        <c:overlap val="-27"/>
        <c:axId val="1670300864"/>
        <c:axId val="1670301344"/>
      </c:barChart>
      <c:catAx>
        <c:axId val="1670300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301344"/>
        <c:crosses val="autoZero"/>
        <c:auto val="1"/>
        <c:lblAlgn val="ctr"/>
        <c:lblOffset val="100"/>
        <c:noMultiLvlLbl val="0"/>
      </c:catAx>
      <c:valAx>
        <c:axId val="1670301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300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Category</a:t>
            </a:r>
            <a:r>
              <a:rPr lang="en-IN" b="1" baseline="0"/>
              <a:t> Performance</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Sum of Sales</c:v>
          </c:tx>
          <c:spPr>
            <a:solidFill>
              <a:schemeClr val="accent1"/>
            </a:solidFill>
            <a:ln>
              <a:noFill/>
            </a:ln>
            <a:effectLst/>
          </c:spPr>
          <c:invertIfNegative val="0"/>
          <c:cat>
            <c:strLit>
              <c:ptCount val="4"/>
              <c:pt idx="0">
                <c:v>Accessories</c:v>
              </c:pt>
              <c:pt idx="1">
                <c:v>Electronics</c:v>
              </c:pt>
              <c:pt idx="2">
                <c:v>Networking</c:v>
              </c:pt>
              <c:pt idx="3">
                <c:v>Storage</c:v>
              </c:pt>
            </c:strLit>
          </c:cat>
          <c:val>
            <c:numLit>
              <c:formatCode>General</c:formatCode>
              <c:ptCount val="4"/>
              <c:pt idx="0">
                <c:v>337115823</c:v>
              </c:pt>
              <c:pt idx="1">
                <c:v>320532265</c:v>
              </c:pt>
              <c:pt idx="2">
                <c:v>80902317</c:v>
              </c:pt>
              <c:pt idx="3">
                <c:v>91041986</c:v>
              </c:pt>
            </c:numLit>
          </c:val>
          <c:extLst>
            <c:ext xmlns:c16="http://schemas.microsoft.com/office/drawing/2014/chart" uri="{C3380CC4-5D6E-409C-BE32-E72D297353CC}">
              <c16:uniqueId val="{00000000-0F82-4D51-B247-54385B0C8542}"/>
            </c:ext>
          </c:extLst>
        </c:ser>
        <c:ser>
          <c:idx val="1"/>
          <c:order val="1"/>
          <c:tx>
            <c:v>Sum of Profit</c:v>
          </c:tx>
          <c:spPr>
            <a:solidFill>
              <a:schemeClr val="accent2"/>
            </a:solidFill>
            <a:ln>
              <a:noFill/>
            </a:ln>
            <a:effectLst/>
          </c:spPr>
          <c:invertIfNegative val="0"/>
          <c:cat>
            <c:strLit>
              <c:ptCount val="4"/>
              <c:pt idx="0">
                <c:v>Accessories</c:v>
              </c:pt>
              <c:pt idx="1">
                <c:v>Electronics</c:v>
              </c:pt>
              <c:pt idx="2">
                <c:v>Networking</c:v>
              </c:pt>
              <c:pt idx="3">
                <c:v>Storage</c:v>
              </c:pt>
            </c:strLit>
          </c:cat>
          <c:val>
            <c:numLit>
              <c:formatCode>General</c:formatCode>
              <c:ptCount val="4"/>
              <c:pt idx="0">
                <c:v>83015020.630000025</c:v>
              </c:pt>
              <c:pt idx="1">
                <c:v>80539307.240000099</c:v>
              </c:pt>
              <c:pt idx="2">
                <c:v>19953848.429999989</c:v>
              </c:pt>
              <c:pt idx="3">
                <c:v>22718248.630000003</c:v>
              </c:pt>
            </c:numLit>
          </c:val>
          <c:extLst>
            <c:ext xmlns:c16="http://schemas.microsoft.com/office/drawing/2014/chart" uri="{C3380CC4-5D6E-409C-BE32-E72D297353CC}">
              <c16:uniqueId val="{00000001-0F82-4D51-B247-54385B0C8542}"/>
            </c:ext>
          </c:extLst>
        </c:ser>
        <c:dLbls>
          <c:showLegendKey val="0"/>
          <c:showVal val="0"/>
          <c:showCatName val="0"/>
          <c:showSerName val="0"/>
          <c:showPercent val="0"/>
          <c:showBubbleSize val="0"/>
        </c:dLbls>
        <c:gapWidth val="219"/>
        <c:overlap val="-27"/>
        <c:axId val="1460859648"/>
        <c:axId val="1460853408"/>
      </c:barChart>
      <c:catAx>
        <c:axId val="1460859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53408"/>
        <c:crosses val="autoZero"/>
        <c:auto val="1"/>
        <c:lblAlgn val="ctr"/>
        <c:lblOffset val="100"/>
        <c:noMultiLvlLbl val="0"/>
      </c:catAx>
      <c:valAx>
        <c:axId val="1460853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59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Inventory</a:t>
            </a:r>
            <a:r>
              <a:rPr lang="en-IN" b="1" baseline="0"/>
              <a:t> Health Distribution</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A60-42A2-A62F-0FAF5C32214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A60-42A2-A62F-0FAF5C322144}"/>
              </c:ext>
            </c:extLst>
          </c:dPt>
          <c:cat>
            <c:strLit>
              <c:ptCount val="2"/>
              <c:pt idx="0">
                <c:v>Reorder Needed</c:v>
              </c:pt>
              <c:pt idx="1">
                <c:v>Sufficient</c:v>
              </c:pt>
            </c:strLit>
          </c:cat>
          <c:val>
            <c:numLit>
              <c:formatCode>General</c:formatCode>
              <c:ptCount val="2"/>
              <c:pt idx="0">
                <c:v>4525</c:v>
              </c:pt>
              <c:pt idx="1">
                <c:v>475</c:v>
              </c:pt>
            </c:numLit>
          </c:val>
          <c:extLst>
            <c:ext xmlns:c16="http://schemas.microsoft.com/office/drawing/2014/chart" uri="{C3380CC4-5D6E-409C-BE32-E72D297353CC}">
              <c16:uniqueId val="{00000004-7A60-42A2-A62F-0FAF5C32214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7</xdr:col>
      <xdr:colOff>18249</xdr:colOff>
      <xdr:row>4</xdr:row>
      <xdr:rowOff>17445</xdr:rowOff>
    </xdr:from>
    <xdr:to>
      <xdr:col>8</xdr:col>
      <xdr:colOff>55824</xdr:colOff>
      <xdr:row>10</xdr:row>
      <xdr:rowOff>123622</xdr:rowOff>
    </xdr:to>
    <mc:AlternateContent xmlns:mc="http://schemas.openxmlformats.org/markup-compatibility/2006" xmlns:a14="http://schemas.microsoft.com/office/drawing/2010/main">
      <mc:Choice Requires="a14">
        <xdr:graphicFrame macro="">
          <xdr:nvGraphicFramePr>
            <xdr:cNvPr id="2" name="Region 1">
              <a:extLst>
                <a:ext uri="{FF2B5EF4-FFF2-40B4-BE49-F238E27FC236}">
                  <a16:creationId xmlns:a16="http://schemas.microsoft.com/office/drawing/2014/main" id="{0A6E2350-0F02-4E56-BDC2-B7615AEF463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031949" y="969945"/>
              <a:ext cx="1320275" cy="14142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140303</xdr:colOff>
      <xdr:row>4</xdr:row>
      <xdr:rowOff>17445</xdr:rowOff>
    </xdr:from>
    <xdr:to>
      <xdr:col>9</xdr:col>
      <xdr:colOff>341923</xdr:colOff>
      <xdr:row>10</xdr:row>
      <xdr:rowOff>131099</xdr:rowOff>
    </xdr:to>
    <mc:AlternateContent xmlns:mc="http://schemas.openxmlformats.org/markup-compatibility/2006" xmlns:a14="http://schemas.microsoft.com/office/drawing/2010/main">
      <mc:Choice Requires="a14">
        <xdr:graphicFrame macro="">
          <xdr:nvGraphicFramePr>
            <xdr:cNvPr id="3" name="Category 1">
              <a:extLst>
                <a:ext uri="{FF2B5EF4-FFF2-40B4-BE49-F238E27FC236}">
                  <a16:creationId xmlns:a16="http://schemas.microsoft.com/office/drawing/2014/main" id="{262CC814-2813-4774-BF5D-B5D98FC1D657}"/>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9436703" y="969945"/>
              <a:ext cx="1433520" cy="14217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428840</xdr:colOff>
      <xdr:row>4</xdr:row>
      <xdr:rowOff>18217</xdr:rowOff>
    </xdr:from>
    <xdr:to>
      <xdr:col>10</xdr:col>
      <xdr:colOff>833873</xdr:colOff>
      <xdr:row>10</xdr:row>
      <xdr:rowOff>125183</xdr:rowOff>
    </xdr:to>
    <mc:AlternateContent xmlns:mc="http://schemas.openxmlformats.org/markup-compatibility/2006" xmlns:a14="http://schemas.microsoft.com/office/drawing/2010/main">
      <mc:Choice Requires="a14">
        <xdr:graphicFrame macro="">
          <xdr:nvGraphicFramePr>
            <xdr:cNvPr id="4" name="Supplier 1">
              <a:extLst>
                <a:ext uri="{FF2B5EF4-FFF2-40B4-BE49-F238E27FC236}">
                  <a16:creationId xmlns:a16="http://schemas.microsoft.com/office/drawing/2014/main" id="{FD185321-69C8-4EE1-BD3F-F1EAC3972B87}"/>
                </a:ext>
              </a:extLst>
            </xdr:cNvPr>
            <xdr:cNvGraphicFramePr/>
          </xdr:nvGraphicFramePr>
          <xdr:xfrm>
            <a:off x="0" y="0"/>
            <a:ext cx="0" cy="0"/>
          </xdr:xfrm>
          <a:graphic>
            <a:graphicData uri="http://schemas.microsoft.com/office/drawing/2010/slicer">
              <sle:slicer xmlns:sle="http://schemas.microsoft.com/office/drawing/2010/slicer" name="Supplier 1"/>
            </a:graphicData>
          </a:graphic>
        </xdr:graphicFrame>
      </mc:Choice>
      <mc:Fallback xmlns="">
        <xdr:sp macro="" textlink="">
          <xdr:nvSpPr>
            <xdr:cNvPr id="0" name=""/>
            <xdr:cNvSpPr>
              <a:spLocks noTextEdit="1"/>
            </xdr:cNvSpPr>
          </xdr:nvSpPr>
          <xdr:spPr>
            <a:xfrm>
              <a:off x="10957140" y="970717"/>
              <a:ext cx="1484533" cy="14150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138766</xdr:colOff>
      <xdr:row>11</xdr:row>
      <xdr:rowOff>130795</xdr:rowOff>
    </xdr:from>
    <xdr:to>
      <xdr:col>5</xdr:col>
      <xdr:colOff>821011</xdr:colOff>
      <xdr:row>25</xdr:row>
      <xdr:rowOff>44899</xdr:rowOff>
    </xdr:to>
    <xdr:graphicFrame macro="">
      <xdr:nvGraphicFramePr>
        <xdr:cNvPr id="5" name="Chart 4">
          <a:extLst>
            <a:ext uri="{FF2B5EF4-FFF2-40B4-BE49-F238E27FC236}">
              <a16:creationId xmlns:a16="http://schemas.microsoft.com/office/drawing/2014/main" id="{8B93E9CB-9160-430D-9DF3-5DF58934AA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1424031</xdr:colOff>
      <xdr:row>11</xdr:row>
      <xdr:rowOff>161479</xdr:rowOff>
    </xdr:from>
    <xdr:to>
      <xdr:col>11</xdr:col>
      <xdr:colOff>300327</xdr:colOff>
      <xdr:row>25</xdr:row>
      <xdr:rowOff>18312</xdr:rowOff>
    </xdr:to>
    <xdr:graphicFrame macro="">
      <xdr:nvGraphicFramePr>
        <xdr:cNvPr id="6" name="Chart 5">
          <a:extLst>
            <a:ext uri="{FF2B5EF4-FFF2-40B4-BE49-F238E27FC236}">
              <a16:creationId xmlns:a16="http://schemas.microsoft.com/office/drawing/2014/main" id="{E80D7762-8E63-428A-AB1E-6B3B9D2E90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153369</xdr:colOff>
      <xdr:row>26</xdr:row>
      <xdr:rowOff>43971</xdr:rowOff>
    </xdr:from>
    <xdr:to>
      <xdr:col>5</xdr:col>
      <xdr:colOff>825287</xdr:colOff>
      <xdr:row>41</xdr:row>
      <xdr:rowOff>120011</xdr:rowOff>
    </xdr:to>
    <xdr:graphicFrame macro="">
      <xdr:nvGraphicFramePr>
        <xdr:cNvPr id="7" name="Chart 6">
          <a:extLst>
            <a:ext uri="{FF2B5EF4-FFF2-40B4-BE49-F238E27FC236}">
              <a16:creationId xmlns:a16="http://schemas.microsoft.com/office/drawing/2014/main" id="{8540B8A6-CD5C-4AF8-919C-EC1E02D091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1437696</xdr:colOff>
      <xdr:row>26</xdr:row>
      <xdr:rowOff>65081</xdr:rowOff>
    </xdr:from>
    <xdr:to>
      <xdr:col>11</xdr:col>
      <xdr:colOff>291935</xdr:colOff>
      <xdr:row>41</xdr:row>
      <xdr:rowOff>156634</xdr:rowOff>
    </xdr:to>
    <xdr:graphicFrame macro="">
      <xdr:nvGraphicFramePr>
        <xdr:cNvPr id="8" name="Chart 7">
          <a:extLst>
            <a:ext uri="{FF2B5EF4-FFF2-40B4-BE49-F238E27FC236}">
              <a16:creationId xmlns:a16="http://schemas.microsoft.com/office/drawing/2014/main" id="{CA780CB0-3F12-46E5-B231-C68111B7BD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uthika M Patil" refreshedDate="46186.535426620372" createdVersion="8" refreshedVersion="8" minRefreshableVersion="3" recordCount="5000" xr:uid="{D25613A8-ED87-46DE-8196-DD5F8A643EEB}">
  <cacheSource type="worksheet">
    <worksheetSource name="Table1"/>
  </cacheSource>
  <cacheFields count="20">
    <cacheField name="Order_ID" numFmtId="0">
      <sharedItems containsSemiMixedTypes="0" containsString="0" containsNumber="1" containsInteger="1" minValue="1001" maxValue="6000"/>
    </cacheField>
    <cacheField name="Order_Date" numFmtId="14">
      <sharedItems containsSemiMixedTypes="0" containsNonDate="0" containsDate="1" containsString="0" minDate="2024-01-01T00:00:00" maxDate="2024-12-31T00:00:00"/>
    </cacheField>
    <cacheField name="Customer_ID" numFmtId="0">
      <sharedItems/>
    </cacheField>
    <cacheField name="Customer_Name" numFmtId="0">
      <sharedItems/>
    </cacheField>
    <cacheField name="Region" numFmtId="0">
      <sharedItems count="4">
        <s v="South"/>
        <s v="West"/>
        <s v="North"/>
        <s v="East"/>
      </sharedItems>
    </cacheField>
    <cacheField name="State" numFmtId="0">
      <sharedItems count="4">
        <s v="Karnataka"/>
        <s v="Gujarat"/>
        <s v="Delhi"/>
        <s v="West Bengal"/>
      </sharedItems>
    </cacheField>
    <cacheField name="Product_ID" numFmtId="0">
      <sharedItems/>
    </cacheField>
    <cacheField name="Product_Name" numFmtId="0">
      <sharedItems count="10">
        <s v="Headphones"/>
        <s v="Monitor"/>
        <s v="Keyboard"/>
        <s v="SSD"/>
        <s v="Laptop"/>
        <s v="Tablet"/>
        <s v="Webcam"/>
        <s v="Router"/>
        <s v="Mouse"/>
        <s v="Printer"/>
      </sharedItems>
    </cacheField>
    <cacheField name="Category" numFmtId="0">
      <sharedItems count="4">
        <s v="Accessories"/>
        <s v="Electronics"/>
        <s v="Storage"/>
        <s v="Networking"/>
      </sharedItems>
    </cacheField>
    <cacheField name="Quantity_Sold" numFmtId="0">
      <sharedItems containsSemiMixedTypes="0" containsString="0" containsNumber="1" containsInteger="1" minValue="1" maxValue="10"/>
    </cacheField>
    <cacheField name="Unit_Price" numFmtId="0">
      <sharedItems containsSemiMixedTypes="0" containsString="0" containsNumber="1" containsInteger="1" minValue="509" maxValue="60000"/>
    </cacheField>
    <cacheField name="Sales" numFmtId="0">
      <sharedItems containsSemiMixedTypes="0" containsString="0" containsNumber="1" containsInteger="1" minValue="748" maxValue="599700"/>
    </cacheField>
    <cacheField name="Cost" numFmtId="0">
      <sharedItems containsSemiMixedTypes="0" containsString="0" containsNumber="1" minValue="580.1" maxValue="517824.86"/>
    </cacheField>
    <cacheField name="Profit" numFmtId="0">
      <sharedItems containsSemiMixedTypes="0" containsString="0" containsNumber="1" minValue="167.83" maxValue="238870.41"/>
    </cacheField>
    <cacheField name="Inventory_Level" numFmtId="0">
      <sharedItems containsSemiMixedTypes="0" containsString="0" containsNumber="1" containsInteger="1" minValue="10" maxValue="500"/>
    </cacheField>
    <cacheField name="Reorder_Point" numFmtId="0">
      <sharedItems containsSemiMixedTypes="0" containsString="0" containsNumber="1" containsInteger="1" minValue="10" maxValue="100"/>
    </cacheField>
    <cacheField name="Supplier" numFmtId="0">
      <sharedItems count="8">
        <s v="Sony"/>
        <s v="Samsung"/>
        <s v="Logitech"/>
        <s v="Kingston"/>
        <s v="Dell"/>
        <s v="Lenovo"/>
        <s v="TP-Link"/>
        <s v="HP"/>
      </sharedItems>
    </cacheField>
    <cacheField name="Discount" numFmtId="0">
      <sharedItems containsSemiMixedTypes="0" containsString="0" containsNumber="1" containsInteger="1" minValue="0" maxValue="20"/>
    </cacheField>
    <cacheField name="Profit_Margin" numFmtId="10">
      <sharedItems containsSemiMixedTypes="0" containsString="0" containsNumber="1" minValue="0.10001691093573845" maxValue="0.39955592730035355"/>
    </cacheField>
    <cacheField name="Inventory_Status" numFmtId="0">
      <sharedItems count="2">
        <s v="Reorder Needed"/>
        <s v="Sufficient"/>
      </sharedItems>
    </cacheField>
  </cacheFields>
  <extLst>
    <ext xmlns:x14="http://schemas.microsoft.com/office/spreadsheetml/2009/9/main" uri="{725AE2AE-9491-48be-B2B4-4EB974FC3084}">
      <x14:pivotCacheDefinition pivotCacheId="1206360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001"/>
    <d v="2024-06-24T00:00:00"/>
    <s v="C692"/>
    <s v="Brian Hubbard"/>
    <x v="0"/>
    <x v="0"/>
    <s v="P006"/>
    <x v="0"/>
    <x v="0"/>
    <n v="8"/>
    <n v="53023"/>
    <n v="424184"/>
    <n v="322606.53999999998"/>
    <n v="101577.46"/>
    <n v="219"/>
    <n v="69"/>
    <x v="0"/>
    <n v="0"/>
    <n v="0.23946556211455408"/>
    <x v="0"/>
  </r>
  <r>
    <n v="1002"/>
    <d v="2024-03-11T00:00:00"/>
    <s v="C362"/>
    <s v="Heidi Johnson DDS"/>
    <x v="1"/>
    <x v="1"/>
    <s v="P004"/>
    <x v="1"/>
    <x v="1"/>
    <n v="5"/>
    <n v="19356"/>
    <n v="96780"/>
    <n v="80728.91"/>
    <n v="16051.09"/>
    <n v="440"/>
    <n v="94"/>
    <x v="1"/>
    <n v="20"/>
    <n v="0.16585131225459807"/>
    <x v="0"/>
  </r>
  <r>
    <n v="1003"/>
    <d v="2024-12-02T00:00:00"/>
    <s v="C593"/>
    <s v="Devon Martin"/>
    <x v="2"/>
    <x v="2"/>
    <s v="P006"/>
    <x v="0"/>
    <x v="0"/>
    <n v="2"/>
    <n v="22620"/>
    <n v="45240"/>
    <n v="39220.04"/>
    <n v="6019.96"/>
    <n v="304"/>
    <n v="94"/>
    <x v="0"/>
    <n v="5"/>
    <n v="0.13306719717064544"/>
    <x v="0"/>
  </r>
  <r>
    <n v="1004"/>
    <d v="2024-01-05T00:00:00"/>
    <s v="C170"/>
    <s v="Julie Mahoney"/>
    <x v="0"/>
    <x v="0"/>
    <s v="P002"/>
    <x v="2"/>
    <x v="0"/>
    <n v="1"/>
    <n v="22863"/>
    <n v="22863"/>
    <n v="16487.150000000001"/>
    <n v="6375.85"/>
    <n v="147"/>
    <n v="53"/>
    <x v="2"/>
    <n v="10"/>
    <n v="0.27887197655600754"/>
    <x v="0"/>
  </r>
  <r>
    <n v="1005"/>
    <d v="2024-06-24T00:00:00"/>
    <s v="C816"/>
    <s v="Amy Navarro"/>
    <x v="3"/>
    <x v="3"/>
    <s v="P002"/>
    <x v="2"/>
    <x v="0"/>
    <n v="8"/>
    <n v="10510"/>
    <n v="84080"/>
    <n v="62697.06"/>
    <n v="21382.94"/>
    <n v="486"/>
    <n v="59"/>
    <x v="2"/>
    <n v="5"/>
    <n v="0.25431660323501426"/>
    <x v="0"/>
  </r>
  <r>
    <n v="1006"/>
    <d v="2024-10-20T00:00:00"/>
    <s v="C340"/>
    <s v="Alexandra Adams DDS"/>
    <x v="2"/>
    <x v="2"/>
    <s v="P009"/>
    <x v="3"/>
    <x v="2"/>
    <n v="3"/>
    <n v="53874"/>
    <n v="161622"/>
    <n v="101896.25"/>
    <n v="59725.75"/>
    <n v="105"/>
    <n v="42"/>
    <x v="3"/>
    <n v="20"/>
    <n v="0.36953972850230787"/>
    <x v="0"/>
  </r>
  <r>
    <n v="1007"/>
    <d v="2024-09-27T00:00:00"/>
    <s v="C834"/>
    <s v="Kevin Goodwin"/>
    <x v="1"/>
    <x v="1"/>
    <s v="P001"/>
    <x v="4"/>
    <x v="1"/>
    <n v="1"/>
    <n v="27807"/>
    <n v="27807"/>
    <n v="20956.18"/>
    <n v="6850.82"/>
    <n v="348"/>
    <n v="48"/>
    <x v="4"/>
    <n v="15"/>
    <n v="0.246370338403999"/>
    <x v="0"/>
  </r>
  <r>
    <n v="1008"/>
    <d v="2024-08-15T00:00:00"/>
    <s v="C218"/>
    <s v="Marilyn Harris"/>
    <x v="2"/>
    <x v="2"/>
    <s v="P007"/>
    <x v="5"/>
    <x v="1"/>
    <n v="4"/>
    <n v="20411"/>
    <n v="81644"/>
    <n v="54813.31"/>
    <n v="26830.69"/>
    <n v="436"/>
    <n v="59"/>
    <x v="5"/>
    <n v="10"/>
    <n v="0.32863027289206798"/>
    <x v="0"/>
  </r>
  <r>
    <n v="1009"/>
    <d v="2024-02-22T00:00:00"/>
    <s v="C924"/>
    <s v="Jane Savage"/>
    <x v="2"/>
    <x v="2"/>
    <s v="P001"/>
    <x v="4"/>
    <x v="1"/>
    <n v="6"/>
    <n v="2254"/>
    <n v="13524"/>
    <n v="11036.82"/>
    <n v="2487.1799999999998"/>
    <n v="401"/>
    <n v="75"/>
    <x v="4"/>
    <n v="5"/>
    <n v="0.18390860692102928"/>
    <x v="0"/>
  </r>
  <r>
    <n v="1010"/>
    <d v="2024-01-13T00:00:00"/>
    <s v="C133"/>
    <s v="Dr. James Hawkins"/>
    <x v="2"/>
    <x v="2"/>
    <s v="P010"/>
    <x v="6"/>
    <x v="0"/>
    <n v="4"/>
    <n v="25030"/>
    <n v="100120"/>
    <n v="77670.89"/>
    <n v="22449.11"/>
    <n v="261"/>
    <n v="57"/>
    <x v="2"/>
    <n v="15"/>
    <n v="0.22422203355972833"/>
    <x v="0"/>
  </r>
  <r>
    <n v="1011"/>
    <d v="2024-01-25T00:00:00"/>
    <s v="C561"/>
    <s v="Christina Snyder"/>
    <x v="2"/>
    <x v="2"/>
    <s v="P004"/>
    <x v="1"/>
    <x v="1"/>
    <n v="7"/>
    <n v="12200"/>
    <n v="85400"/>
    <n v="59271.51"/>
    <n v="26128.49"/>
    <n v="208"/>
    <n v="39"/>
    <x v="1"/>
    <n v="5"/>
    <n v="0.30595421545667451"/>
    <x v="0"/>
  </r>
  <r>
    <n v="1012"/>
    <d v="2024-04-11T00:00:00"/>
    <s v="C178"/>
    <s v="Renee Murray"/>
    <x v="0"/>
    <x v="0"/>
    <s v="P006"/>
    <x v="0"/>
    <x v="0"/>
    <n v="9"/>
    <n v="37150"/>
    <n v="334350"/>
    <n v="261201.73"/>
    <n v="73148.27"/>
    <n v="108"/>
    <n v="15"/>
    <x v="0"/>
    <n v="10"/>
    <n v="0.21877753850755197"/>
    <x v="0"/>
  </r>
  <r>
    <n v="1013"/>
    <d v="2024-12-19T00:00:00"/>
    <s v="C239"/>
    <s v="Sabrina Gould"/>
    <x v="3"/>
    <x v="3"/>
    <s v="P008"/>
    <x v="7"/>
    <x v="3"/>
    <n v="10"/>
    <n v="17166"/>
    <n v="171660"/>
    <n v="131538.94"/>
    <n v="40121.06"/>
    <n v="92"/>
    <n v="73"/>
    <x v="6"/>
    <n v="20"/>
    <n v="0.23372398928113711"/>
    <x v="0"/>
  </r>
  <r>
    <n v="1014"/>
    <d v="2024-11-27T00:00:00"/>
    <s v="C284"/>
    <s v="Joseph Dorsey"/>
    <x v="2"/>
    <x v="2"/>
    <s v="P003"/>
    <x v="8"/>
    <x v="0"/>
    <n v="10"/>
    <n v="28455"/>
    <n v="284550"/>
    <n v="218227.92"/>
    <n v="66322.080000000002"/>
    <n v="77"/>
    <n v="87"/>
    <x v="2"/>
    <n v="10"/>
    <n v="0.23307706905640485"/>
    <x v="1"/>
  </r>
  <r>
    <n v="1015"/>
    <d v="2024-03-20T00:00:00"/>
    <s v="C314"/>
    <s v="Jesse Parks"/>
    <x v="2"/>
    <x v="2"/>
    <s v="P010"/>
    <x v="6"/>
    <x v="0"/>
    <n v="5"/>
    <n v="37446"/>
    <n v="187230"/>
    <n v="130888.15"/>
    <n v="56341.85"/>
    <n v="57"/>
    <n v="46"/>
    <x v="2"/>
    <n v="0"/>
    <n v="0.30092319606900603"/>
    <x v="0"/>
  </r>
  <r>
    <n v="1016"/>
    <d v="2024-12-28T00:00:00"/>
    <s v="C211"/>
    <s v="Brett Rodriguez"/>
    <x v="3"/>
    <x v="3"/>
    <s v="P007"/>
    <x v="5"/>
    <x v="1"/>
    <n v="3"/>
    <n v="28286"/>
    <n v="84858"/>
    <n v="75598.92"/>
    <n v="9259.08"/>
    <n v="23"/>
    <n v="75"/>
    <x v="5"/>
    <n v="0"/>
    <n v="0.10911263522590681"/>
    <x v="1"/>
  </r>
  <r>
    <n v="1017"/>
    <d v="2024-10-24T00:00:00"/>
    <s v="C329"/>
    <s v="Gregory Rollins"/>
    <x v="1"/>
    <x v="1"/>
    <s v="P007"/>
    <x v="5"/>
    <x v="1"/>
    <n v="6"/>
    <n v="21586"/>
    <n v="129516"/>
    <n v="105561.16"/>
    <n v="23954.84"/>
    <n v="323"/>
    <n v="93"/>
    <x v="5"/>
    <n v="0"/>
    <n v="0.18495660767781588"/>
    <x v="0"/>
  </r>
  <r>
    <n v="1018"/>
    <d v="2024-01-10T00:00:00"/>
    <s v="C146"/>
    <s v="David Duran"/>
    <x v="2"/>
    <x v="2"/>
    <s v="P010"/>
    <x v="6"/>
    <x v="0"/>
    <n v="8"/>
    <n v="22955"/>
    <n v="183640"/>
    <n v="136340.89000000001"/>
    <n v="47299.11"/>
    <n v="206"/>
    <n v="92"/>
    <x v="2"/>
    <n v="10"/>
    <n v="0.25756431060771073"/>
    <x v="0"/>
  </r>
  <r>
    <n v="1019"/>
    <d v="2024-12-26T00:00:00"/>
    <s v="C969"/>
    <s v="Kristy Anderson"/>
    <x v="2"/>
    <x v="2"/>
    <s v="P001"/>
    <x v="4"/>
    <x v="1"/>
    <n v="4"/>
    <n v="38197"/>
    <n v="152788"/>
    <n v="98353.61"/>
    <n v="54434.39"/>
    <n v="69"/>
    <n v="19"/>
    <x v="4"/>
    <n v="5"/>
    <n v="0.3562739874859282"/>
    <x v="0"/>
  </r>
  <r>
    <n v="1020"/>
    <d v="2024-10-09T00:00:00"/>
    <s v="C495"/>
    <s v="Bruce Henderson"/>
    <x v="1"/>
    <x v="1"/>
    <s v="P010"/>
    <x v="6"/>
    <x v="0"/>
    <n v="1"/>
    <n v="33414"/>
    <n v="33414"/>
    <n v="26047.75"/>
    <n v="7366.25"/>
    <n v="381"/>
    <n v="65"/>
    <x v="2"/>
    <n v="5"/>
    <n v="0.22045400131681331"/>
    <x v="0"/>
  </r>
  <r>
    <n v="1021"/>
    <d v="2024-04-05T00:00:00"/>
    <s v="C320"/>
    <s v="Kevin George"/>
    <x v="0"/>
    <x v="0"/>
    <s v="P005"/>
    <x v="9"/>
    <x v="1"/>
    <n v="6"/>
    <n v="15807"/>
    <n v="94842"/>
    <n v="83396.649999999994"/>
    <n v="11445.35"/>
    <n v="201"/>
    <n v="89"/>
    <x v="7"/>
    <n v="20"/>
    <n v="0.12067807511440079"/>
    <x v="0"/>
  </r>
  <r>
    <n v="1022"/>
    <d v="2024-03-06T00:00:00"/>
    <s v="C939"/>
    <s v="Rachel Schaefer"/>
    <x v="3"/>
    <x v="3"/>
    <s v="P007"/>
    <x v="5"/>
    <x v="1"/>
    <n v="1"/>
    <n v="20149"/>
    <n v="20149"/>
    <n v="15252.11"/>
    <n v="4896.8900000000003"/>
    <n v="202"/>
    <n v="54"/>
    <x v="5"/>
    <n v="20"/>
    <n v="0.24303389746389401"/>
    <x v="0"/>
  </r>
  <r>
    <n v="1023"/>
    <d v="2024-02-01T00:00:00"/>
    <s v="C249"/>
    <s v="Francisco Hamilton"/>
    <x v="2"/>
    <x v="2"/>
    <s v="P007"/>
    <x v="5"/>
    <x v="1"/>
    <n v="7"/>
    <n v="57952"/>
    <n v="405664"/>
    <n v="308744.08"/>
    <n v="96919.92"/>
    <n v="405"/>
    <n v="62"/>
    <x v="5"/>
    <n v="5"/>
    <n v="0.23891673897609844"/>
    <x v="0"/>
  </r>
  <r>
    <n v="1024"/>
    <d v="2024-08-26T00:00:00"/>
    <s v="C635"/>
    <s v="Kelly Glover"/>
    <x v="1"/>
    <x v="1"/>
    <s v="P004"/>
    <x v="1"/>
    <x v="1"/>
    <n v="2"/>
    <n v="36100"/>
    <n v="72200"/>
    <n v="62791.53"/>
    <n v="9408.4699999999993"/>
    <n v="480"/>
    <n v="92"/>
    <x v="1"/>
    <n v="15"/>
    <n v="0.1303112188365651"/>
    <x v="0"/>
  </r>
  <r>
    <n v="1025"/>
    <d v="2024-12-23T00:00:00"/>
    <s v="C992"/>
    <s v="Christopher Nunez"/>
    <x v="0"/>
    <x v="0"/>
    <s v="P009"/>
    <x v="3"/>
    <x v="2"/>
    <n v="9"/>
    <n v="45672"/>
    <n v="411048"/>
    <n v="261330.22"/>
    <n v="149717.78"/>
    <n v="109"/>
    <n v="79"/>
    <x v="3"/>
    <n v="5"/>
    <n v="0.36423429867071483"/>
    <x v="0"/>
  </r>
  <r>
    <n v="1026"/>
    <d v="2024-12-07T00:00:00"/>
    <s v="C630"/>
    <s v="Patricia Taylor"/>
    <x v="2"/>
    <x v="2"/>
    <s v="P001"/>
    <x v="4"/>
    <x v="1"/>
    <n v="6"/>
    <n v="11954"/>
    <n v="71724"/>
    <n v="47061.49"/>
    <n v="24662.51"/>
    <n v="477"/>
    <n v="39"/>
    <x v="4"/>
    <n v="5"/>
    <n v="0.34385296414031563"/>
    <x v="0"/>
  </r>
  <r>
    <n v="1027"/>
    <d v="2024-02-19T00:00:00"/>
    <s v="C429"/>
    <s v="Walter Nelson"/>
    <x v="1"/>
    <x v="1"/>
    <s v="P010"/>
    <x v="6"/>
    <x v="0"/>
    <n v="3"/>
    <n v="52715"/>
    <n v="158145"/>
    <n v="99420.62"/>
    <n v="58724.38"/>
    <n v="97"/>
    <n v="96"/>
    <x v="2"/>
    <n v="10"/>
    <n v="0.37133251130291817"/>
    <x v="0"/>
  </r>
  <r>
    <n v="1028"/>
    <d v="2024-11-30T00:00:00"/>
    <s v="C441"/>
    <s v="Stephanie Garcia"/>
    <x v="1"/>
    <x v="1"/>
    <s v="P007"/>
    <x v="5"/>
    <x v="1"/>
    <n v="2"/>
    <n v="939"/>
    <n v="1878"/>
    <n v="1667.72"/>
    <n v="210.28"/>
    <n v="371"/>
    <n v="63"/>
    <x v="5"/>
    <n v="20"/>
    <n v="0.11197018104366348"/>
    <x v="0"/>
  </r>
  <r>
    <n v="1029"/>
    <d v="2024-01-04T00:00:00"/>
    <s v="C137"/>
    <s v="Calvin Swanson"/>
    <x v="1"/>
    <x v="1"/>
    <s v="P004"/>
    <x v="1"/>
    <x v="1"/>
    <n v="7"/>
    <n v="4973"/>
    <n v="34811"/>
    <n v="26545.51"/>
    <n v="8265.49"/>
    <n v="34"/>
    <n v="80"/>
    <x v="1"/>
    <n v="0"/>
    <n v="0.23743902789348195"/>
    <x v="1"/>
  </r>
  <r>
    <n v="1030"/>
    <d v="2024-06-24T00:00:00"/>
    <s v="C846"/>
    <s v="Carrie English"/>
    <x v="2"/>
    <x v="2"/>
    <s v="P009"/>
    <x v="3"/>
    <x v="2"/>
    <n v="8"/>
    <n v="24773"/>
    <n v="198184"/>
    <n v="164093.43"/>
    <n v="34090.57"/>
    <n v="143"/>
    <n v="29"/>
    <x v="3"/>
    <n v="20"/>
    <n v="0.17201474387437937"/>
    <x v="0"/>
  </r>
  <r>
    <n v="1031"/>
    <d v="2024-01-31T00:00:00"/>
    <s v="C793"/>
    <s v="Tracy Barajas"/>
    <x v="1"/>
    <x v="1"/>
    <s v="P007"/>
    <x v="5"/>
    <x v="1"/>
    <n v="7"/>
    <n v="49678"/>
    <n v="347746"/>
    <n v="229182.65"/>
    <n v="118563.35"/>
    <n v="481"/>
    <n v="79"/>
    <x v="5"/>
    <n v="10"/>
    <n v="0.34094813455798201"/>
    <x v="0"/>
  </r>
  <r>
    <n v="1032"/>
    <d v="2024-04-20T00:00:00"/>
    <s v="C170"/>
    <s v="Maria Harris"/>
    <x v="3"/>
    <x v="3"/>
    <s v="P006"/>
    <x v="0"/>
    <x v="0"/>
    <n v="5"/>
    <n v="27440"/>
    <n v="137200"/>
    <n v="114837.34"/>
    <n v="22362.66"/>
    <n v="437"/>
    <n v="11"/>
    <x v="0"/>
    <n v="0"/>
    <n v="0.16299314868804665"/>
    <x v="0"/>
  </r>
  <r>
    <n v="1033"/>
    <d v="2024-10-27T00:00:00"/>
    <s v="C423"/>
    <s v="Michelle Molina"/>
    <x v="0"/>
    <x v="0"/>
    <s v="P004"/>
    <x v="1"/>
    <x v="1"/>
    <n v="10"/>
    <n v="54236"/>
    <n v="542360"/>
    <n v="355818.21"/>
    <n v="186541.79"/>
    <n v="467"/>
    <n v="61"/>
    <x v="1"/>
    <n v="15"/>
    <n v="0.34394459399660743"/>
    <x v="0"/>
  </r>
  <r>
    <n v="1034"/>
    <d v="2024-07-03T00:00:00"/>
    <s v="C827"/>
    <s v="Maria Kennedy"/>
    <x v="2"/>
    <x v="2"/>
    <s v="P002"/>
    <x v="2"/>
    <x v="0"/>
    <n v="8"/>
    <n v="12853"/>
    <n v="102824"/>
    <n v="82754.64"/>
    <n v="20069.36"/>
    <n v="58"/>
    <n v="47"/>
    <x v="2"/>
    <n v="0"/>
    <n v="0.19518166964910916"/>
    <x v="0"/>
  </r>
  <r>
    <n v="1035"/>
    <d v="2024-04-14T00:00:00"/>
    <s v="C353"/>
    <s v="Kayla Jones"/>
    <x v="2"/>
    <x v="2"/>
    <s v="P008"/>
    <x v="7"/>
    <x v="3"/>
    <n v="2"/>
    <n v="41347"/>
    <n v="82694"/>
    <n v="53531.54"/>
    <n v="29162.46"/>
    <n v="70"/>
    <n v="61"/>
    <x v="6"/>
    <n v="10"/>
    <n v="0.35265508984932398"/>
    <x v="0"/>
  </r>
  <r>
    <n v="1036"/>
    <d v="2024-09-19T00:00:00"/>
    <s v="C145"/>
    <s v="Heather Morris"/>
    <x v="2"/>
    <x v="2"/>
    <s v="P004"/>
    <x v="1"/>
    <x v="1"/>
    <n v="2"/>
    <n v="26247"/>
    <n v="52494"/>
    <n v="42904.68"/>
    <n v="9589.32"/>
    <n v="109"/>
    <n v="19"/>
    <x v="1"/>
    <n v="15"/>
    <n v="0.1826745913818722"/>
    <x v="0"/>
  </r>
  <r>
    <n v="1037"/>
    <d v="2024-05-30T00:00:00"/>
    <s v="C708"/>
    <s v="Christina Glenn DVM"/>
    <x v="3"/>
    <x v="3"/>
    <s v="P010"/>
    <x v="6"/>
    <x v="0"/>
    <n v="3"/>
    <n v="38508"/>
    <n v="115524"/>
    <n v="95224.18"/>
    <n v="20299.82"/>
    <n v="72"/>
    <n v="36"/>
    <x v="2"/>
    <n v="10"/>
    <n v="0.17571950417229321"/>
    <x v="0"/>
  </r>
  <r>
    <n v="1038"/>
    <d v="2024-04-10T00:00:00"/>
    <s v="C602"/>
    <s v="Robert Lee"/>
    <x v="3"/>
    <x v="3"/>
    <s v="P007"/>
    <x v="5"/>
    <x v="1"/>
    <n v="8"/>
    <n v="23192"/>
    <n v="185536"/>
    <n v="150932.95000000001"/>
    <n v="34603.050000000003"/>
    <n v="73"/>
    <n v="54"/>
    <x v="5"/>
    <n v="20"/>
    <n v="0.18650315841669543"/>
    <x v="0"/>
  </r>
  <r>
    <n v="1039"/>
    <d v="2024-10-02T00:00:00"/>
    <s v="C213"/>
    <s v="Judy Murphy"/>
    <x v="3"/>
    <x v="3"/>
    <s v="P006"/>
    <x v="0"/>
    <x v="0"/>
    <n v="5"/>
    <n v="40621"/>
    <n v="203105"/>
    <n v="181749.11"/>
    <n v="21355.89"/>
    <n v="103"/>
    <n v="63"/>
    <x v="0"/>
    <n v="0"/>
    <n v="0.105147042170306"/>
    <x v="0"/>
  </r>
  <r>
    <n v="1040"/>
    <d v="2024-09-18T00:00:00"/>
    <s v="C894"/>
    <s v="David Ortiz"/>
    <x v="1"/>
    <x v="1"/>
    <s v="P002"/>
    <x v="2"/>
    <x v="0"/>
    <n v="3"/>
    <n v="36493"/>
    <n v="109479"/>
    <n v="72356.570000000007"/>
    <n v="37122.43"/>
    <n v="488"/>
    <n v="27"/>
    <x v="2"/>
    <n v="20"/>
    <n v="0.33908265512107344"/>
    <x v="0"/>
  </r>
  <r>
    <n v="1041"/>
    <d v="2024-01-10T00:00:00"/>
    <s v="C733"/>
    <s v="Crystal Weaver"/>
    <x v="3"/>
    <x v="3"/>
    <s v="P009"/>
    <x v="3"/>
    <x v="2"/>
    <n v="10"/>
    <n v="5376"/>
    <n v="53760"/>
    <n v="38574.589999999997"/>
    <n v="15185.41"/>
    <n v="497"/>
    <n v="22"/>
    <x v="3"/>
    <n v="10"/>
    <n v="0.2824667038690476"/>
    <x v="0"/>
  </r>
  <r>
    <n v="1042"/>
    <d v="2024-09-15T00:00:00"/>
    <s v="C708"/>
    <s v="David Leon"/>
    <x v="0"/>
    <x v="0"/>
    <s v="P001"/>
    <x v="4"/>
    <x v="1"/>
    <n v="10"/>
    <n v="42343"/>
    <n v="423430"/>
    <n v="342131.5"/>
    <n v="81298.5"/>
    <n v="254"/>
    <n v="99"/>
    <x v="4"/>
    <n v="20"/>
    <n v="0.19199985830007321"/>
    <x v="0"/>
  </r>
  <r>
    <n v="1043"/>
    <d v="2024-11-21T00:00:00"/>
    <s v="C690"/>
    <s v="Madison Nichols"/>
    <x v="1"/>
    <x v="1"/>
    <s v="P004"/>
    <x v="1"/>
    <x v="1"/>
    <n v="7"/>
    <n v="41991"/>
    <n v="293937"/>
    <n v="181268.31"/>
    <n v="112668.69"/>
    <n v="409"/>
    <n v="43"/>
    <x v="1"/>
    <n v="10"/>
    <n v="0.38330897437205935"/>
    <x v="0"/>
  </r>
  <r>
    <n v="1044"/>
    <d v="2024-10-29T00:00:00"/>
    <s v="C568"/>
    <s v="Kelli Cole"/>
    <x v="2"/>
    <x v="2"/>
    <s v="P007"/>
    <x v="5"/>
    <x v="1"/>
    <n v="9"/>
    <n v="50916"/>
    <n v="458244"/>
    <n v="338433.32"/>
    <n v="119810.68"/>
    <n v="315"/>
    <n v="90"/>
    <x v="5"/>
    <n v="0"/>
    <n v="0.26145608016689798"/>
    <x v="0"/>
  </r>
  <r>
    <n v="1045"/>
    <d v="2024-04-05T00:00:00"/>
    <s v="C213"/>
    <s v="Yvette Crosby"/>
    <x v="3"/>
    <x v="3"/>
    <s v="P008"/>
    <x v="7"/>
    <x v="3"/>
    <n v="6"/>
    <n v="32625"/>
    <n v="195750"/>
    <n v="166027.21"/>
    <n v="29722.79"/>
    <n v="382"/>
    <n v="24"/>
    <x v="6"/>
    <n v="20"/>
    <n v="0.15184056194125159"/>
    <x v="0"/>
  </r>
  <r>
    <n v="1046"/>
    <d v="2024-10-07T00:00:00"/>
    <s v="C694"/>
    <s v="Elizabeth Owens"/>
    <x v="0"/>
    <x v="0"/>
    <s v="P010"/>
    <x v="6"/>
    <x v="0"/>
    <n v="2"/>
    <n v="38663"/>
    <n v="77326"/>
    <n v="50105.24"/>
    <n v="27220.76"/>
    <n v="407"/>
    <n v="55"/>
    <x v="2"/>
    <n v="15"/>
    <n v="0.35202596797972219"/>
    <x v="0"/>
  </r>
  <r>
    <n v="1047"/>
    <d v="2024-08-08T00:00:00"/>
    <s v="C758"/>
    <s v="Sarah Davis"/>
    <x v="3"/>
    <x v="3"/>
    <s v="P004"/>
    <x v="1"/>
    <x v="1"/>
    <n v="9"/>
    <n v="32496"/>
    <n v="292464"/>
    <n v="227076.4"/>
    <n v="65387.6"/>
    <n v="41"/>
    <n v="29"/>
    <x v="1"/>
    <n v="20"/>
    <n v="0.22357486733409923"/>
    <x v="0"/>
  </r>
  <r>
    <n v="1048"/>
    <d v="2024-08-13T00:00:00"/>
    <s v="C218"/>
    <s v="Brian Brown"/>
    <x v="3"/>
    <x v="3"/>
    <s v="P010"/>
    <x v="6"/>
    <x v="0"/>
    <n v="4"/>
    <n v="42319"/>
    <n v="169276"/>
    <n v="117175.4"/>
    <n v="52100.6"/>
    <n v="351"/>
    <n v="48"/>
    <x v="2"/>
    <n v="5"/>
    <n v="0.3077849193033862"/>
    <x v="0"/>
  </r>
  <r>
    <n v="1049"/>
    <d v="2024-06-07T00:00:00"/>
    <s v="C319"/>
    <s v="James Pratt"/>
    <x v="0"/>
    <x v="0"/>
    <s v="P001"/>
    <x v="4"/>
    <x v="1"/>
    <n v="5"/>
    <n v="10817"/>
    <n v="54085"/>
    <n v="42982.44"/>
    <n v="11102.56"/>
    <n v="353"/>
    <n v="95"/>
    <x v="4"/>
    <n v="0"/>
    <n v="0.20527983729314966"/>
    <x v="0"/>
  </r>
  <r>
    <n v="1050"/>
    <d v="2024-05-26T00:00:00"/>
    <s v="C231"/>
    <s v="Keith Stout"/>
    <x v="2"/>
    <x v="2"/>
    <s v="P002"/>
    <x v="2"/>
    <x v="0"/>
    <n v="2"/>
    <n v="51064"/>
    <n v="102128"/>
    <n v="79963.490000000005"/>
    <n v="22164.51"/>
    <n v="450"/>
    <n v="90"/>
    <x v="2"/>
    <n v="20"/>
    <n v="0.21702677032743223"/>
    <x v="0"/>
  </r>
  <r>
    <n v="1051"/>
    <d v="2024-10-24T00:00:00"/>
    <s v="C931"/>
    <s v="Anthony Ramirez"/>
    <x v="1"/>
    <x v="1"/>
    <s v="P008"/>
    <x v="7"/>
    <x v="3"/>
    <n v="1"/>
    <n v="28023"/>
    <n v="28023"/>
    <n v="18818.02"/>
    <n v="9204.98"/>
    <n v="129"/>
    <n v="73"/>
    <x v="6"/>
    <n v="0"/>
    <n v="0.3284794632980052"/>
    <x v="0"/>
  </r>
  <r>
    <n v="1052"/>
    <d v="2024-04-26T00:00:00"/>
    <s v="C515"/>
    <s v="Michael Campbell"/>
    <x v="2"/>
    <x v="2"/>
    <s v="P010"/>
    <x v="6"/>
    <x v="0"/>
    <n v="10"/>
    <n v="29301"/>
    <n v="293010"/>
    <n v="207842.55"/>
    <n v="85167.45"/>
    <n v="203"/>
    <n v="19"/>
    <x v="2"/>
    <n v="20"/>
    <n v="0.29066397051295179"/>
    <x v="0"/>
  </r>
  <r>
    <n v="1053"/>
    <d v="2024-07-20T00:00:00"/>
    <s v="C323"/>
    <s v="Penny Ryan"/>
    <x v="3"/>
    <x v="3"/>
    <s v="P004"/>
    <x v="1"/>
    <x v="1"/>
    <n v="2"/>
    <n v="18179"/>
    <n v="36358"/>
    <n v="23836.75"/>
    <n v="12521.25"/>
    <n v="228"/>
    <n v="75"/>
    <x v="1"/>
    <n v="5"/>
    <n v="0.34438775510204084"/>
    <x v="0"/>
  </r>
  <r>
    <n v="1054"/>
    <d v="2024-12-16T00:00:00"/>
    <s v="C710"/>
    <s v="Johnny Hoover"/>
    <x v="1"/>
    <x v="1"/>
    <s v="P005"/>
    <x v="9"/>
    <x v="1"/>
    <n v="2"/>
    <n v="7165"/>
    <n v="14330"/>
    <n v="12662.93"/>
    <n v="1667.07"/>
    <n v="411"/>
    <n v="74"/>
    <x v="7"/>
    <n v="10"/>
    <n v="0.11633426378227495"/>
    <x v="0"/>
  </r>
  <r>
    <n v="1055"/>
    <d v="2024-03-14T00:00:00"/>
    <s v="C765"/>
    <s v="Julia Jimenez"/>
    <x v="1"/>
    <x v="1"/>
    <s v="P007"/>
    <x v="5"/>
    <x v="1"/>
    <n v="3"/>
    <n v="32719"/>
    <n v="98157"/>
    <n v="59174.35"/>
    <n v="38982.65"/>
    <n v="71"/>
    <n v="32"/>
    <x v="5"/>
    <n v="10"/>
    <n v="0.39714589891704111"/>
    <x v="0"/>
  </r>
  <r>
    <n v="1056"/>
    <d v="2024-06-30T00:00:00"/>
    <s v="C887"/>
    <s v="Elizabeth Sanders"/>
    <x v="2"/>
    <x v="2"/>
    <s v="P004"/>
    <x v="1"/>
    <x v="1"/>
    <n v="2"/>
    <n v="37586"/>
    <n v="75172"/>
    <n v="54730.01"/>
    <n v="20441.990000000002"/>
    <n v="306"/>
    <n v="32"/>
    <x v="1"/>
    <n v="20"/>
    <n v="0.27193622625445646"/>
    <x v="0"/>
  </r>
  <r>
    <n v="1057"/>
    <d v="2024-06-20T00:00:00"/>
    <s v="C945"/>
    <s v="Kayla Frank"/>
    <x v="2"/>
    <x v="2"/>
    <s v="P008"/>
    <x v="7"/>
    <x v="3"/>
    <n v="3"/>
    <n v="56616"/>
    <n v="169848"/>
    <n v="139816.54999999999"/>
    <n v="30031.45"/>
    <n v="48"/>
    <n v="79"/>
    <x v="6"/>
    <n v="10"/>
    <n v="0.1768136804672413"/>
    <x v="1"/>
  </r>
  <r>
    <n v="1058"/>
    <d v="2024-09-12T00:00:00"/>
    <s v="C594"/>
    <s v="Mr. Tyler Merritt"/>
    <x v="3"/>
    <x v="3"/>
    <s v="P004"/>
    <x v="1"/>
    <x v="1"/>
    <n v="2"/>
    <n v="43440"/>
    <n v="86880"/>
    <n v="54631.56"/>
    <n v="32248.44"/>
    <n v="418"/>
    <n v="10"/>
    <x v="1"/>
    <n v="20"/>
    <n v="0.37118370165745856"/>
    <x v="0"/>
  </r>
  <r>
    <n v="1059"/>
    <d v="2024-04-29T00:00:00"/>
    <s v="C612"/>
    <s v="Adam Larsen"/>
    <x v="2"/>
    <x v="2"/>
    <s v="P004"/>
    <x v="1"/>
    <x v="1"/>
    <n v="10"/>
    <n v="42712"/>
    <n v="427120"/>
    <n v="384071.21"/>
    <n v="43048.79"/>
    <n v="79"/>
    <n v="99"/>
    <x v="1"/>
    <n v="5"/>
    <n v="0.10078851376662297"/>
    <x v="1"/>
  </r>
  <r>
    <n v="1060"/>
    <d v="2024-06-29T00:00:00"/>
    <s v="C832"/>
    <s v="Julie Bailey"/>
    <x v="0"/>
    <x v="0"/>
    <s v="P007"/>
    <x v="5"/>
    <x v="1"/>
    <n v="5"/>
    <n v="59584"/>
    <n v="297920"/>
    <n v="194479.48"/>
    <n v="103440.52"/>
    <n v="242"/>
    <n v="27"/>
    <x v="5"/>
    <n v="20"/>
    <n v="0.34720904940923741"/>
    <x v="0"/>
  </r>
  <r>
    <n v="1061"/>
    <d v="2024-02-04T00:00:00"/>
    <s v="C620"/>
    <s v="Molly Zimmerman"/>
    <x v="3"/>
    <x v="3"/>
    <s v="P001"/>
    <x v="4"/>
    <x v="1"/>
    <n v="9"/>
    <n v="27246"/>
    <n v="245214"/>
    <n v="217465.15"/>
    <n v="27748.85"/>
    <n v="403"/>
    <n v="34"/>
    <x v="4"/>
    <n v="10"/>
    <n v="0.11316176890389618"/>
    <x v="0"/>
  </r>
  <r>
    <n v="1062"/>
    <d v="2024-02-12T00:00:00"/>
    <s v="C261"/>
    <s v="Stephanie Flores"/>
    <x v="3"/>
    <x v="3"/>
    <s v="P006"/>
    <x v="0"/>
    <x v="0"/>
    <n v="1"/>
    <n v="15006"/>
    <n v="15006"/>
    <n v="10726.56"/>
    <n v="4279.4399999999996"/>
    <n v="93"/>
    <n v="72"/>
    <x v="0"/>
    <n v="5"/>
    <n v="0.28518192722910835"/>
    <x v="0"/>
  </r>
  <r>
    <n v="1063"/>
    <d v="2024-12-17T00:00:00"/>
    <s v="C279"/>
    <s v="Joann Thompson"/>
    <x v="3"/>
    <x v="3"/>
    <s v="P001"/>
    <x v="4"/>
    <x v="1"/>
    <n v="2"/>
    <n v="27823"/>
    <n v="55646"/>
    <n v="46313.61"/>
    <n v="9332.39"/>
    <n v="425"/>
    <n v="99"/>
    <x v="4"/>
    <n v="0"/>
    <n v="0.16770998813930921"/>
    <x v="0"/>
  </r>
  <r>
    <n v="1064"/>
    <d v="2024-10-02T00:00:00"/>
    <s v="C513"/>
    <s v="Kevin Peters"/>
    <x v="1"/>
    <x v="1"/>
    <s v="P002"/>
    <x v="2"/>
    <x v="0"/>
    <n v="2"/>
    <n v="21949"/>
    <n v="43898"/>
    <n v="35261.589999999997"/>
    <n v="8636.41"/>
    <n v="83"/>
    <n v="56"/>
    <x v="2"/>
    <n v="10"/>
    <n v="0.19673812018770787"/>
    <x v="0"/>
  </r>
  <r>
    <n v="1065"/>
    <d v="2024-12-08T00:00:00"/>
    <s v="C511"/>
    <s v="Jennifer Mendoza"/>
    <x v="1"/>
    <x v="1"/>
    <s v="P001"/>
    <x v="4"/>
    <x v="1"/>
    <n v="1"/>
    <n v="2244"/>
    <n v="2244"/>
    <n v="1449.48"/>
    <n v="794.52"/>
    <n v="407"/>
    <n v="13"/>
    <x v="4"/>
    <n v="0"/>
    <n v="0.35406417112299465"/>
    <x v="0"/>
  </r>
  <r>
    <n v="1066"/>
    <d v="2024-10-17T00:00:00"/>
    <s v="C971"/>
    <s v="Michael Moore"/>
    <x v="0"/>
    <x v="0"/>
    <s v="P007"/>
    <x v="5"/>
    <x v="1"/>
    <n v="10"/>
    <n v="36486"/>
    <n v="364860"/>
    <n v="244924.1"/>
    <n v="119935.9"/>
    <n v="120"/>
    <n v="21"/>
    <x v="5"/>
    <n v="5"/>
    <n v="0.32871759030861153"/>
    <x v="0"/>
  </r>
  <r>
    <n v="1067"/>
    <d v="2024-06-11T00:00:00"/>
    <s v="C299"/>
    <s v="Jerome Valentine"/>
    <x v="1"/>
    <x v="1"/>
    <s v="P008"/>
    <x v="7"/>
    <x v="3"/>
    <n v="2"/>
    <n v="26011"/>
    <n v="52022"/>
    <n v="41966.69"/>
    <n v="10055.31"/>
    <n v="365"/>
    <n v="37"/>
    <x v="6"/>
    <n v="0"/>
    <n v="0.1932895697973934"/>
    <x v="0"/>
  </r>
  <r>
    <n v="1068"/>
    <d v="2024-08-26T00:00:00"/>
    <s v="C829"/>
    <s v="Michael Carey"/>
    <x v="0"/>
    <x v="0"/>
    <s v="P009"/>
    <x v="3"/>
    <x v="2"/>
    <n v="6"/>
    <n v="22291"/>
    <n v="133746"/>
    <n v="104496.62"/>
    <n v="29249.38"/>
    <n v="242"/>
    <n v="99"/>
    <x v="3"/>
    <n v="10"/>
    <n v="0.2186934936371929"/>
    <x v="0"/>
  </r>
  <r>
    <n v="1069"/>
    <d v="2024-02-05T00:00:00"/>
    <s v="C916"/>
    <s v="Gina Ayala"/>
    <x v="2"/>
    <x v="2"/>
    <s v="P006"/>
    <x v="0"/>
    <x v="0"/>
    <n v="2"/>
    <n v="8967"/>
    <n v="17934"/>
    <n v="15228.55"/>
    <n v="2705.45"/>
    <n v="206"/>
    <n v="14"/>
    <x v="0"/>
    <n v="10"/>
    <n v="0.15085591613694657"/>
    <x v="0"/>
  </r>
  <r>
    <n v="1070"/>
    <d v="2024-12-05T00:00:00"/>
    <s v="C818"/>
    <s v="Reginald Green"/>
    <x v="2"/>
    <x v="2"/>
    <s v="P004"/>
    <x v="1"/>
    <x v="1"/>
    <n v="6"/>
    <n v="4839"/>
    <n v="29034"/>
    <n v="24661.56"/>
    <n v="4372.4399999999996"/>
    <n v="424"/>
    <n v="30"/>
    <x v="1"/>
    <n v="15"/>
    <n v="0.15059723083281668"/>
    <x v="0"/>
  </r>
  <r>
    <n v="1071"/>
    <d v="2024-11-13T00:00:00"/>
    <s v="C422"/>
    <s v="Traci Alvarez"/>
    <x v="1"/>
    <x v="1"/>
    <s v="P010"/>
    <x v="6"/>
    <x v="0"/>
    <n v="8"/>
    <n v="6739"/>
    <n v="53912"/>
    <n v="46596.7"/>
    <n v="7315.3"/>
    <n v="345"/>
    <n v="39"/>
    <x v="2"/>
    <n v="20"/>
    <n v="0.13568964238017511"/>
    <x v="0"/>
  </r>
  <r>
    <n v="1072"/>
    <d v="2024-05-13T00:00:00"/>
    <s v="C227"/>
    <s v="Lisa Maynard MD"/>
    <x v="0"/>
    <x v="0"/>
    <s v="P009"/>
    <x v="3"/>
    <x v="2"/>
    <n v="2"/>
    <n v="34614"/>
    <n v="69228"/>
    <n v="46505.56"/>
    <n v="22722.44"/>
    <n v="478"/>
    <n v="24"/>
    <x v="3"/>
    <n v="10"/>
    <n v="0.32822615126827293"/>
    <x v="0"/>
  </r>
  <r>
    <n v="1073"/>
    <d v="2024-08-12T00:00:00"/>
    <s v="C234"/>
    <s v="John Cooper"/>
    <x v="3"/>
    <x v="3"/>
    <s v="P006"/>
    <x v="0"/>
    <x v="0"/>
    <n v="5"/>
    <n v="47329"/>
    <n v="236645"/>
    <n v="206058.41"/>
    <n v="30586.59"/>
    <n v="50"/>
    <n v="54"/>
    <x v="0"/>
    <n v="5"/>
    <n v="0.12925094550909591"/>
    <x v="1"/>
  </r>
  <r>
    <n v="1074"/>
    <d v="2024-11-13T00:00:00"/>
    <s v="C284"/>
    <s v="Alison Miles"/>
    <x v="2"/>
    <x v="2"/>
    <s v="P008"/>
    <x v="7"/>
    <x v="3"/>
    <n v="1"/>
    <n v="42010"/>
    <n v="42010"/>
    <n v="26384.73"/>
    <n v="15625.27"/>
    <n v="51"/>
    <n v="20"/>
    <x v="6"/>
    <n v="5"/>
    <n v="0.37194168055224947"/>
    <x v="0"/>
  </r>
  <r>
    <n v="1075"/>
    <d v="2024-09-11T00:00:00"/>
    <s v="C685"/>
    <s v="Abigail Hamilton"/>
    <x v="0"/>
    <x v="0"/>
    <s v="P007"/>
    <x v="5"/>
    <x v="1"/>
    <n v="3"/>
    <n v="44885"/>
    <n v="134655"/>
    <n v="86683.71"/>
    <n v="47971.29"/>
    <n v="80"/>
    <n v="77"/>
    <x v="5"/>
    <n v="10"/>
    <n v="0.35625331402472987"/>
    <x v="0"/>
  </r>
  <r>
    <n v="1076"/>
    <d v="2024-07-22T00:00:00"/>
    <s v="C690"/>
    <s v="Charles Walsh"/>
    <x v="2"/>
    <x v="2"/>
    <s v="P002"/>
    <x v="2"/>
    <x v="0"/>
    <n v="3"/>
    <n v="43824"/>
    <n v="131472"/>
    <n v="101068.27"/>
    <n v="30403.73"/>
    <n v="431"/>
    <n v="23"/>
    <x v="2"/>
    <n v="15"/>
    <n v="0.23125631313131312"/>
    <x v="0"/>
  </r>
  <r>
    <n v="1077"/>
    <d v="2024-05-21T00:00:00"/>
    <s v="C361"/>
    <s v="Brad Johnson"/>
    <x v="3"/>
    <x v="3"/>
    <s v="P003"/>
    <x v="8"/>
    <x v="0"/>
    <n v="5"/>
    <n v="35659"/>
    <n v="178295"/>
    <n v="136842.25"/>
    <n v="41452.75"/>
    <n v="379"/>
    <n v="61"/>
    <x v="2"/>
    <n v="10"/>
    <n v="0.2324953027286239"/>
    <x v="0"/>
  </r>
  <r>
    <n v="1078"/>
    <d v="2024-12-12T00:00:00"/>
    <s v="C126"/>
    <s v="Mark King"/>
    <x v="1"/>
    <x v="1"/>
    <s v="P008"/>
    <x v="7"/>
    <x v="3"/>
    <n v="10"/>
    <n v="25620"/>
    <n v="256200"/>
    <n v="174901.43"/>
    <n v="81298.570000000007"/>
    <n v="130"/>
    <n v="16"/>
    <x v="6"/>
    <n v="15"/>
    <n v="0.31732462919594068"/>
    <x v="0"/>
  </r>
  <r>
    <n v="1079"/>
    <d v="2024-10-20T00:00:00"/>
    <s v="C890"/>
    <s v="Kathryn Sanchez"/>
    <x v="0"/>
    <x v="0"/>
    <s v="P006"/>
    <x v="0"/>
    <x v="0"/>
    <n v="7"/>
    <n v="1139"/>
    <n v="7973"/>
    <n v="6087.83"/>
    <n v="1885.17"/>
    <n v="50"/>
    <n v="69"/>
    <x v="0"/>
    <n v="5"/>
    <n v="0.23644424934152766"/>
    <x v="1"/>
  </r>
  <r>
    <n v="1080"/>
    <d v="2024-11-03T00:00:00"/>
    <s v="C839"/>
    <s v="Rodney Jefferson"/>
    <x v="2"/>
    <x v="2"/>
    <s v="P006"/>
    <x v="0"/>
    <x v="0"/>
    <n v="5"/>
    <n v="43057"/>
    <n v="215285"/>
    <n v="142994"/>
    <n v="72291"/>
    <n v="400"/>
    <n v="82"/>
    <x v="0"/>
    <n v="20"/>
    <n v="0.33579208955570522"/>
    <x v="0"/>
  </r>
  <r>
    <n v="1081"/>
    <d v="2024-04-29T00:00:00"/>
    <s v="C720"/>
    <s v="David Johnson"/>
    <x v="0"/>
    <x v="0"/>
    <s v="P004"/>
    <x v="1"/>
    <x v="1"/>
    <n v="1"/>
    <n v="4361"/>
    <n v="4361"/>
    <n v="3693.41"/>
    <n v="667.59"/>
    <n v="32"/>
    <n v="100"/>
    <x v="1"/>
    <n v="10"/>
    <n v="0.15308186195826645"/>
    <x v="1"/>
  </r>
  <r>
    <n v="1082"/>
    <d v="2024-08-17T00:00:00"/>
    <s v="C754"/>
    <s v="Christopher Wilson"/>
    <x v="1"/>
    <x v="1"/>
    <s v="P007"/>
    <x v="5"/>
    <x v="1"/>
    <n v="6"/>
    <n v="29908"/>
    <n v="179448"/>
    <n v="143519.76999999999"/>
    <n v="35928.230000000003"/>
    <n v="41"/>
    <n v="42"/>
    <x v="5"/>
    <n v="5"/>
    <n v="0.20021527127635863"/>
    <x v="1"/>
  </r>
  <r>
    <n v="1083"/>
    <d v="2024-01-25T00:00:00"/>
    <s v="C354"/>
    <s v="Christopher Ross"/>
    <x v="1"/>
    <x v="1"/>
    <s v="P009"/>
    <x v="3"/>
    <x v="2"/>
    <n v="2"/>
    <n v="12548"/>
    <n v="25096"/>
    <n v="17364.16"/>
    <n v="7731.84"/>
    <n v="394"/>
    <n v="32"/>
    <x v="3"/>
    <n v="15"/>
    <n v="0.3080905323557539"/>
    <x v="0"/>
  </r>
  <r>
    <n v="1084"/>
    <d v="2024-08-25T00:00:00"/>
    <s v="C969"/>
    <s v="Benjamin Collins"/>
    <x v="2"/>
    <x v="2"/>
    <s v="P007"/>
    <x v="5"/>
    <x v="1"/>
    <n v="1"/>
    <n v="29804"/>
    <n v="29804"/>
    <n v="25969.69"/>
    <n v="3834.31"/>
    <n v="460"/>
    <n v="56"/>
    <x v="5"/>
    <n v="5"/>
    <n v="0.12865085223459938"/>
    <x v="0"/>
  </r>
  <r>
    <n v="1085"/>
    <d v="2024-06-17T00:00:00"/>
    <s v="C539"/>
    <s v="Sheryl Williams"/>
    <x v="3"/>
    <x v="3"/>
    <s v="P005"/>
    <x v="9"/>
    <x v="1"/>
    <n v="8"/>
    <n v="49144"/>
    <n v="393152"/>
    <n v="327984.46000000002"/>
    <n v="65167.54"/>
    <n v="174"/>
    <n v="22"/>
    <x v="7"/>
    <n v="20"/>
    <n v="0.16575660304411524"/>
    <x v="0"/>
  </r>
  <r>
    <n v="1086"/>
    <d v="2024-10-27T00:00:00"/>
    <s v="C717"/>
    <s v="Rachael White"/>
    <x v="3"/>
    <x v="3"/>
    <s v="P003"/>
    <x v="8"/>
    <x v="0"/>
    <n v="4"/>
    <n v="41921"/>
    <n v="167684"/>
    <n v="101749.68"/>
    <n v="65934.320000000007"/>
    <n v="207"/>
    <n v="25"/>
    <x v="2"/>
    <n v="10"/>
    <n v="0.39320579184656856"/>
    <x v="0"/>
  </r>
  <r>
    <n v="1087"/>
    <d v="2024-04-17T00:00:00"/>
    <s v="C390"/>
    <s v="Tammy Schaefer"/>
    <x v="3"/>
    <x v="3"/>
    <s v="P002"/>
    <x v="2"/>
    <x v="0"/>
    <n v="3"/>
    <n v="59862"/>
    <n v="179586"/>
    <n v="150774.87"/>
    <n v="28811.13"/>
    <n v="452"/>
    <n v="62"/>
    <x v="2"/>
    <n v="15"/>
    <n v="0.16043082422906019"/>
    <x v="0"/>
  </r>
  <r>
    <n v="1088"/>
    <d v="2024-03-17T00:00:00"/>
    <s v="C566"/>
    <s v="Nathaniel Aguilar"/>
    <x v="1"/>
    <x v="1"/>
    <s v="P008"/>
    <x v="7"/>
    <x v="3"/>
    <n v="10"/>
    <n v="16134"/>
    <n v="161340"/>
    <n v="140342.78"/>
    <n v="20997.22"/>
    <n v="37"/>
    <n v="73"/>
    <x v="6"/>
    <n v="0"/>
    <n v="0.13014268005454321"/>
    <x v="1"/>
  </r>
  <r>
    <n v="1089"/>
    <d v="2024-10-10T00:00:00"/>
    <s v="C341"/>
    <s v="Tamara Thompson"/>
    <x v="2"/>
    <x v="2"/>
    <s v="P001"/>
    <x v="4"/>
    <x v="1"/>
    <n v="2"/>
    <n v="43447"/>
    <n v="86894"/>
    <n v="65121.51"/>
    <n v="21772.49"/>
    <n v="338"/>
    <n v="21"/>
    <x v="4"/>
    <n v="15"/>
    <n v="0.25056379036527265"/>
    <x v="0"/>
  </r>
  <r>
    <n v="1090"/>
    <d v="2024-02-13T00:00:00"/>
    <s v="C324"/>
    <s v="Kyle Ferguson"/>
    <x v="1"/>
    <x v="1"/>
    <s v="P008"/>
    <x v="7"/>
    <x v="3"/>
    <n v="4"/>
    <n v="43435"/>
    <n v="173740"/>
    <n v="146962.23999999999"/>
    <n v="26777.759999999998"/>
    <n v="346"/>
    <n v="39"/>
    <x v="6"/>
    <n v="5"/>
    <n v="0.15412547484747322"/>
    <x v="0"/>
  </r>
  <r>
    <n v="1091"/>
    <d v="2024-05-30T00:00:00"/>
    <s v="C694"/>
    <s v="Alyssa Smith DDS"/>
    <x v="3"/>
    <x v="3"/>
    <s v="P001"/>
    <x v="4"/>
    <x v="1"/>
    <n v="4"/>
    <n v="11197"/>
    <n v="44788"/>
    <n v="31990.73"/>
    <n v="12797.27"/>
    <n v="334"/>
    <n v="72"/>
    <x v="4"/>
    <n v="15"/>
    <n v="0.28572988300437618"/>
    <x v="0"/>
  </r>
  <r>
    <n v="1092"/>
    <d v="2024-01-12T00:00:00"/>
    <s v="C137"/>
    <s v="Carla Thornton"/>
    <x v="0"/>
    <x v="0"/>
    <s v="P008"/>
    <x v="7"/>
    <x v="3"/>
    <n v="9"/>
    <n v="52854"/>
    <n v="475686"/>
    <n v="358842.19"/>
    <n v="116843.81"/>
    <n v="86"/>
    <n v="57"/>
    <x v="6"/>
    <n v="10"/>
    <n v="0.24563222377787028"/>
    <x v="0"/>
  </r>
  <r>
    <n v="1093"/>
    <d v="2024-04-28T00:00:00"/>
    <s v="C295"/>
    <s v="Kathryn Mcclure"/>
    <x v="3"/>
    <x v="3"/>
    <s v="P009"/>
    <x v="3"/>
    <x v="2"/>
    <n v="3"/>
    <n v="16147"/>
    <n v="48441"/>
    <n v="36446.019999999997"/>
    <n v="11994.98"/>
    <n v="482"/>
    <n v="87"/>
    <x v="3"/>
    <n v="15"/>
    <n v="0.24762040420305112"/>
    <x v="0"/>
  </r>
  <r>
    <n v="1094"/>
    <d v="2024-11-08T00:00:00"/>
    <s v="C368"/>
    <s v="Lindsey Rodriguez MD"/>
    <x v="3"/>
    <x v="3"/>
    <s v="P003"/>
    <x v="8"/>
    <x v="0"/>
    <n v="2"/>
    <n v="27963"/>
    <n v="55926"/>
    <n v="35166.410000000003"/>
    <n v="20759.59"/>
    <n v="204"/>
    <n v="10"/>
    <x v="2"/>
    <n v="5"/>
    <n v="0.37119747523513213"/>
    <x v="0"/>
  </r>
  <r>
    <n v="1095"/>
    <d v="2024-06-12T00:00:00"/>
    <s v="C437"/>
    <s v="Chloe Dorsey"/>
    <x v="0"/>
    <x v="0"/>
    <s v="P007"/>
    <x v="5"/>
    <x v="1"/>
    <n v="8"/>
    <n v="52413"/>
    <n v="419304"/>
    <n v="359629.18"/>
    <n v="59674.82"/>
    <n v="34"/>
    <n v="58"/>
    <x v="5"/>
    <n v="15"/>
    <n v="0.14231874725735982"/>
    <x v="1"/>
  </r>
  <r>
    <n v="1096"/>
    <d v="2024-08-19T00:00:00"/>
    <s v="C808"/>
    <s v="Amy Kelly"/>
    <x v="1"/>
    <x v="1"/>
    <s v="P006"/>
    <x v="0"/>
    <x v="0"/>
    <n v="5"/>
    <n v="21119"/>
    <n v="105595"/>
    <n v="89400.93"/>
    <n v="16194.07"/>
    <n v="146"/>
    <n v="94"/>
    <x v="0"/>
    <n v="15"/>
    <n v="0.15336019697902362"/>
    <x v="0"/>
  </r>
  <r>
    <n v="1097"/>
    <d v="2024-02-18T00:00:00"/>
    <s v="C789"/>
    <s v="Kelly Spence"/>
    <x v="1"/>
    <x v="1"/>
    <s v="P008"/>
    <x v="7"/>
    <x v="3"/>
    <n v="1"/>
    <n v="41708"/>
    <n v="41708"/>
    <n v="32998.480000000003"/>
    <n v="8709.52"/>
    <n v="419"/>
    <n v="87"/>
    <x v="6"/>
    <n v="20"/>
    <n v="0.20882132924139254"/>
    <x v="0"/>
  </r>
  <r>
    <n v="1098"/>
    <d v="2024-05-20T00:00:00"/>
    <s v="C390"/>
    <s v="Jasmine Mcdowell"/>
    <x v="3"/>
    <x v="3"/>
    <s v="P010"/>
    <x v="6"/>
    <x v="0"/>
    <n v="9"/>
    <n v="51140"/>
    <n v="460260"/>
    <n v="321106.51"/>
    <n v="139153.49"/>
    <n v="250"/>
    <n v="61"/>
    <x v="2"/>
    <n v="20"/>
    <n v="0.30233670099508969"/>
    <x v="0"/>
  </r>
  <r>
    <n v="1099"/>
    <d v="2024-12-03T00:00:00"/>
    <s v="C826"/>
    <s v="Robert Webster"/>
    <x v="0"/>
    <x v="0"/>
    <s v="P006"/>
    <x v="0"/>
    <x v="0"/>
    <n v="2"/>
    <n v="1656"/>
    <n v="3312"/>
    <n v="2436.36"/>
    <n v="875.64"/>
    <n v="499"/>
    <n v="77"/>
    <x v="0"/>
    <n v="10"/>
    <n v="0.2643840579710145"/>
    <x v="0"/>
  </r>
  <r>
    <n v="1100"/>
    <d v="2024-01-08T00:00:00"/>
    <s v="C852"/>
    <s v="Marcia Dyer"/>
    <x v="1"/>
    <x v="1"/>
    <s v="P009"/>
    <x v="3"/>
    <x v="2"/>
    <n v="10"/>
    <n v="31613"/>
    <n v="316130"/>
    <n v="205275.24"/>
    <n v="110854.76"/>
    <n v="77"/>
    <n v="55"/>
    <x v="3"/>
    <n v="20"/>
    <n v="0.35066194287160346"/>
    <x v="0"/>
  </r>
  <r>
    <n v="1101"/>
    <d v="2024-12-02T00:00:00"/>
    <s v="C854"/>
    <s v="Ann Martin"/>
    <x v="2"/>
    <x v="2"/>
    <s v="P004"/>
    <x v="1"/>
    <x v="1"/>
    <n v="2"/>
    <n v="56303"/>
    <n v="112606"/>
    <n v="73032.73"/>
    <n v="39573.269999999997"/>
    <n v="365"/>
    <n v="89"/>
    <x v="1"/>
    <n v="10"/>
    <n v="0.35143127364438836"/>
    <x v="0"/>
  </r>
  <r>
    <n v="1102"/>
    <d v="2024-09-05T00:00:00"/>
    <s v="C920"/>
    <s v="Christopher Hill"/>
    <x v="2"/>
    <x v="2"/>
    <s v="P004"/>
    <x v="1"/>
    <x v="1"/>
    <n v="1"/>
    <n v="58172"/>
    <n v="58172"/>
    <n v="35652.81"/>
    <n v="22519.19"/>
    <n v="339"/>
    <n v="91"/>
    <x v="1"/>
    <n v="0"/>
    <n v="0.38711390359623182"/>
    <x v="0"/>
  </r>
  <r>
    <n v="1103"/>
    <d v="2024-01-26T00:00:00"/>
    <s v="C638"/>
    <s v="Robin Stone"/>
    <x v="0"/>
    <x v="0"/>
    <s v="P006"/>
    <x v="0"/>
    <x v="0"/>
    <n v="1"/>
    <n v="21924"/>
    <n v="21924"/>
    <n v="19140.849999999999"/>
    <n v="2783.15"/>
    <n v="344"/>
    <n v="54"/>
    <x v="0"/>
    <n v="5"/>
    <n v="0.12694535668673601"/>
    <x v="0"/>
  </r>
  <r>
    <n v="1104"/>
    <d v="2024-07-13T00:00:00"/>
    <s v="C291"/>
    <s v="Alexandria Barber"/>
    <x v="2"/>
    <x v="2"/>
    <s v="P008"/>
    <x v="7"/>
    <x v="3"/>
    <n v="5"/>
    <n v="25453"/>
    <n v="127265"/>
    <n v="110215.28"/>
    <n v="17049.72"/>
    <n v="31"/>
    <n v="31"/>
    <x v="6"/>
    <n v="5"/>
    <n v="0.13397021962047698"/>
    <x v="1"/>
  </r>
  <r>
    <n v="1105"/>
    <d v="2024-11-06T00:00:00"/>
    <s v="C980"/>
    <s v="Adriana Fischer"/>
    <x v="1"/>
    <x v="1"/>
    <s v="P004"/>
    <x v="1"/>
    <x v="1"/>
    <n v="5"/>
    <n v="9930"/>
    <n v="49650"/>
    <n v="31982.93"/>
    <n v="17667.07"/>
    <n v="283"/>
    <n v="56"/>
    <x v="1"/>
    <n v="20"/>
    <n v="0.35583222557905336"/>
    <x v="0"/>
  </r>
  <r>
    <n v="1106"/>
    <d v="2024-12-12T00:00:00"/>
    <s v="C672"/>
    <s v="Mr. Ricky Yoder"/>
    <x v="2"/>
    <x v="2"/>
    <s v="P009"/>
    <x v="3"/>
    <x v="2"/>
    <n v="3"/>
    <n v="52571"/>
    <n v="157713"/>
    <n v="115581.82"/>
    <n v="42131.18"/>
    <n v="129"/>
    <n v="99"/>
    <x v="3"/>
    <n v="0"/>
    <n v="0.26713828283020424"/>
    <x v="0"/>
  </r>
  <r>
    <n v="1107"/>
    <d v="2024-06-07T00:00:00"/>
    <s v="C256"/>
    <s v="Travis Moore"/>
    <x v="0"/>
    <x v="0"/>
    <s v="P006"/>
    <x v="0"/>
    <x v="0"/>
    <n v="3"/>
    <n v="51908"/>
    <n v="155724"/>
    <n v="111997.51"/>
    <n v="43726.49"/>
    <n v="59"/>
    <n v="31"/>
    <x v="0"/>
    <n v="0"/>
    <n v="0.28079480362692966"/>
    <x v="0"/>
  </r>
  <r>
    <n v="1108"/>
    <d v="2024-07-19T00:00:00"/>
    <s v="C908"/>
    <s v="Jade Bennett"/>
    <x v="2"/>
    <x v="2"/>
    <s v="P004"/>
    <x v="1"/>
    <x v="1"/>
    <n v="3"/>
    <n v="16565"/>
    <n v="49695"/>
    <n v="31768.48"/>
    <n v="17926.52"/>
    <n v="270"/>
    <n v="20"/>
    <x v="1"/>
    <n v="5"/>
    <n v="0.36073085823523493"/>
    <x v="0"/>
  </r>
  <r>
    <n v="1109"/>
    <d v="2024-09-19T00:00:00"/>
    <s v="C103"/>
    <s v="Stephanie Gregory"/>
    <x v="0"/>
    <x v="0"/>
    <s v="P003"/>
    <x v="8"/>
    <x v="0"/>
    <n v="1"/>
    <n v="55954"/>
    <n v="55954"/>
    <n v="42019.56"/>
    <n v="13934.44"/>
    <n v="253"/>
    <n v="22"/>
    <x v="2"/>
    <n v="15"/>
    <n v="0.2490338492332988"/>
    <x v="0"/>
  </r>
  <r>
    <n v="1110"/>
    <d v="2024-02-27T00:00:00"/>
    <s v="C661"/>
    <s v="Nathaniel Villarreal"/>
    <x v="2"/>
    <x v="2"/>
    <s v="P007"/>
    <x v="5"/>
    <x v="1"/>
    <n v="2"/>
    <n v="41317"/>
    <n v="82634"/>
    <n v="63383.81"/>
    <n v="19250.189999999999"/>
    <n v="16"/>
    <n v="29"/>
    <x v="5"/>
    <n v="10"/>
    <n v="0.2329572573032892"/>
    <x v="1"/>
  </r>
  <r>
    <n v="1111"/>
    <d v="2024-08-02T00:00:00"/>
    <s v="C296"/>
    <s v="Martha Shaw"/>
    <x v="2"/>
    <x v="2"/>
    <s v="P008"/>
    <x v="7"/>
    <x v="3"/>
    <n v="7"/>
    <n v="31130"/>
    <n v="217910"/>
    <n v="190782.67"/>
    <n v="27127.33"/>
    <n v="309"/>
    <n v="86"/>
    <x v="6"/>
    <n v="0"/>
    <n v="0.12448868799045479"/>
    <x v="0"/>
  </r>
  <r>
    <n v="1112"/>
    <d v="2024-12-24T00:00:00"/>
    <s v="C767"/>
    <s v="Bradley Johnston"/>
    <x v="0"/>
    <x v="0"/>
    <s v="P004"/>
    <x v="1"/>
    <x v="1"/>
    <n v="2"/>
    <n v="41135"/>
    <n v="82270"/>
    <n v="73636.399999999994"/>
    <n v="8633.6"/>
    <n v="204"/>
    <n v="28"/>
    <x v="1"/>
    <n v="0"/>
    <n v="0.10494226327944574"/>
    <x v="0"/>
  </r>
  <r>
    <n v="1113"/>
    <d v="2024-02-29T00:00:00"/>
    <s v="C229"/>
    <s v="Jason Rogers"/>
    <x v="0"/>
    <x v="0"/>
    <s v="P010"/>
    <x v="6"/>
    <x v="0"/>
    <n v="3"/>
    <n v="39771"/>
    <n v="119313"/>
    <n v="92301.28"/>
    <n v="27011.72"/>
    <n v="296"/>
    <n v="25"/>
    <x v="2"/>
    <n v="5"/>
    <n v="0.22639377100567415"/>
    <x v="0"/>
  </r>
  <r>
    <n v="1114"/>
    <d v="2024-06-16T00:00:00"/>
    <s v="C616"/>
    <s v="Amy Hill"/>
    <x v="1"/>
    <x v="1"/>
    <s v="P010"/>
    <x v="6"/>
    <x v="0"/>
    <n v="6"/>
    <n v="14516"/>
    <n v="87096"/>
    <n v="76652.37"/>
    <n v="10443.629999999999"/>
    <n v="10"/>
    <n v="42"/>
    <x v="2"/>
    <n v="0"/>
    <n v="0.11990941030586938"/>
    <x v="1"/>
  </r>
  <r>
    <n v="1115"/>
    <d v="2024-04-01T00:00:00"/>
    <s v="C552"/>
    <s v="Penny Williams"/>
    <x v="1"/>
    <x v="1"/>
    <s v="P009"/>
    <x v="3"/>
    <x v="2"/>
    <n v="1"/>
    <n v="5380"/>
    <n v="5380"/>
    <n v="3426.13"/>
    <n v="1953.87"/>
    <n v="375"/>
    <n v="54"/>
    <x v="3"/>
    <n v="0"/>
    <n v="0.36317286245353159"/>
    <x v="0"/>
  </r>
  <r>
    <n v="1116"/>
    <d v="2024-05-26T00:00:00"/>
    <s v="C438"/>
    <s v="Angela Baker"/>
    <x v="3"/>
    <x v="3"/>
    <s v="P004"/>
    <x v="1"/>
    <x v="1"/>
    <n v="10"/>
    <n v="31477"/>
    <n v="314770"/>
    <n v="254093.46"/>
    <n v="60676.54"/>
    <n v="260"/>
    <n v="27"/>
    <x v="1"/>
    <n v="0"/>
    <n v="0.19276468532579344"/>
    <x v="0"/>
  </r>
  <r>
    <n v="1117"/>
    <d v="2024-07-29T00:00:00"/>
    <s v="C808"/>
    <s v="Glenda Larsen"/>
    <x v="1"/>
    <x v="1"/>
    <s v="P006"/>
    <x v="0"/>
    <x v="0"/>
    <n v="1"/>
    <n v="32472"/>
    <n v="32472"/>
    <n v="27143.49"/>
    <n v="5328.51"/>
    <n v="391"/>
    <n v="70"/>
    <x v="0"/>
    <n v="0"/>
    <n v="0.16409552845528455"/>
    <x v="0"/>
  </r>
  <r>
    <n v="1118"/>
    <d v="2024-01-17T00:00:00"/>
    <s v="C980"/>
    <s v="Donald Dominguez"/>
    <x v="2"/>
    <x v="2"/>
    <s v="P001"/>
    <x v="4"/>
    <x v="1"/>
    <n v="7"/>
    <n v="23577"/>
    <n v="165039"/>
    <n v="109242.75"/>
    <n v="55796.25"/>
    <n v="487"/>
    <n v="34"/>
    <x v="4"/>
    <n v="10"/>
    <n v="0.33807918128442366"/>
    <x v="0"/>
  </r>
  <r>
    <n v="1119"/>
    <d v="2024-06-28T00:00:00"/>
    <s v="C691"/>
    <s v="Timothy Bryan"/>
    <x v="2"/>
    <x v="2"/>
    <s v="P006"/>
    <x v="0"/>
    <x v="0"/>
    <n v="9"/>
    <n v="40763"/>
    <n v="366867"/>
    <n v="234123.56"/>
    <n v="132743.44"/>
    <n v="239"/>
    <n v="74"/>
    <x v="0"/>
    <n v="5"/>
    <n v="0.36182987295123303"/>
    <x v="0"/>
  </r>
  <r>
    <n v="1120"/>
    <d v="2024-04-30T00:00:00"/>
    <s v="C384"/>
    <s v="Rachel Miller"/>
    <x v="0"/>
    <x v="0"/>
    <s v="P009"/>
    <x v="3"/>
    <x v="2"/>
    <n v="8"/>
    <n v="23736"/>
    <n v="189888"/>
    <n v="135895.1"/>
    <n v="53992.9"/>
    <n v="246"/>
    <n v="18"/>
    <x v="3"/>
    <n v="5"/>
    <n v="0.28434076929558477"/>
    <x v="0"/>
  </r>
  <r>
    <n v="1121"/>
    <d v="2024-09-10T00:00:00"/>
    <s v="C356"/>
    <s v="Christina Benson"/>
    <x v="1"/>
    <x v="1"/>
    <s v="P001"/>
    <x v="4"/>
    <x v="1"/>
    <n v="2"/>
    <n v="41466"/>
    <n v="82932"/>
    <n v="70991.09"/>
    <n v="11940.91"/>
    <n v="31"/>
    <n v="53"/>
    <x v="4"/>
    <n v="10"/>
    <n v="0.14398434862296822"/>
    <x v="1"/>
  </r>
  <r>
    <n v="1122"/>
    <d v="2024-01-09T00:00:00"/>
    <s v="C524"/>
    <s v="Jeremy Stewart"/>
    <x v="1"/>
    <x v="1"/>
    <s v="P005"/>
    <x v="9"/>
    <x v="1"/>
    <n v="4"/>
    <n v="53322"/>
    <n v="213288"/>
    <n v="164228.9"/>
    <n v="49059.1"/>
    <n v="180"/>
    <n v="86"/>
    <x v="7"/>
    <n v="0"/>
    <n v="0.23001340909943363"/>
    <x v="0"/>
  </r>
  <r>
    <n v="1123"/>
    <d v="2024-01-07T00:00:00"/>
    <s v="C803"/>
    <s v="Jesse Hopkins"/>
    <x v="3"/>
    <x v="3"/>
    <s v="P004"/>
    <x v="1"/>
    <x v="1"/>
    <n v="5"/>
    <n v="15485"/>
    <n v="77425"/>
    <n v="47833.55"/>
    <n v="29591.45"/>
    <n v="40"/>
    <n v="21"/>
    <x v="1"/>
    <n v="15"/>
    <n v="0.38219502744591544"/>
    <x v="0"/>
  </r>
  <r>
    <n v="1124"/>
    <d v="2024-01-20T00:00:00"/>
    <s v="C512"/>
    <s v="Kathryn Harris"/>
    <x v="0"/>
    <x v="0"/>
    <s v="P010"/>
    <x v="6"/>
    <x v="0"/>
    <n v="8"/>
    <n v="48512"/>
    <n v="388096"/>
    <n v="235100.51"/>
    <n v="152995.49"/>
    <n v="485"/>
    <n v="43"/>
    <x v="2"/>
    <n v="10"/>
    <n v="0.39422073404518465"/>
    <x v="0"/>
  </r>
  <r>
    <n v="1125"/>
    <d v="2024-07-04T00:00:00"/>
    <s v="C441"/>
    <s v="Kimberly Baker"/>
    <x v="1"/>
    <x v="1"/>
    <s v="P010"/>
    <x v="6"/>
    <x v="0"/>
    <n v="3"/>
    <n v="27316"/>
    <n v="81948"/>
    <n v="51118.720000000001"/>
    <n v="30829.279999999999"/>
    <n v="279"/>
    <n v="20"/>
    <x v="2"/>
    <n v="10"/>
    <n v="0.37620539854541901"/>
    <x v="0"/>
  </r>
  <r>
    <n v="1126"/>
    <d v="2024-08-22T00:00:00"/>
    <s v="C456"/>
    <s v="Zachary Coleman"/>
    <x v="0"/>
    <x v="0"/>
    <s v="P002"/>
    <x v="2"/>
    <x v="0"/>
    <n v="4"/>
    <n v="5112"/>
    <n v="20448"/>
    <n v="16222.81"/>
    <n v="4225.1899999999996"/>
    <n v="149"/>
    <n v="33"/>
    <x v="2"/>
    <n v="5"/>
    <n v="0.20663096635367761"/>
    <x v="0"/>
  </r>
  <r>
    <n v="1127"/>
    <d v="2024-08-09T00:00:00"/>
    <s v="C839"/>
    <s v="Virginia Bryan"/>
    <x v="3"/>
    <x v="3"/>
    <s v="P010"/>
    <x v="6"/>
    <x v="0"/>
    <n v="8"/>
    <n v="17431"/>
    <n v="139448"/>
    <n v="86595.38"/>
    <n v="52852.62"/>
    <n v="445"/>
    <n v="67"/>
    <x v="2"/>
    <n v="10"/>
    <n v="0.37901310882909761"/>
    <x v="0"/>
  </r>
  <r>
    <n v="1128"/>
    <d v="2024-11-02T00:00:00"/>
    <s v="C570"/>
    <s v="Ryan Mcdowell"/>
    <x v="1"/>
    <x v="1"/>
    <s v="P009"/>
    <x v="3"/>
    <x v="2"/>
    <n v="10"/>
    <n v="50767"/>
    <n v="507670"/>
    <n v="305360.31"/>
    <n v="202309.69"/>
    <n v="466"/>
    <n v="56"/>
    <x v="3"/>
    <n v="20"/>
    <n v="0.39850629345834893"/>
    <x v="0"/>
  </r>
  <r>
    <n v="1129"/>
    <d v="2024-10-12T00:00:00"/>
    <s v="C709"/>
    <s v="Ricky Gonzales"/>
    <x v="3"/>
    <x v="3"/>
    <s v="P005"/>
    <x v="9"/>
    <x v="1"/>
    <n v="4"/>
    <n v="14176"/>
    <n v="56704"/>
    <n v="43300.53"/>
    <n v="13403.47"/>
    <n v="474"/>
    <n v="16"/>
    <x v="7"/>
    <n v="15"/>
    <n v="0.23637609339729118"/>
    <x v="0"/>
  </r>
  <r>
    <n v="1130"/>
    <d v="2024-11-07T00:00:00"/>
    <s v="C456"/>
    <s v="Janet Banks"/>
    <x v="3"/>
    <x v="3"/>
    <s v="P007"/>
    <x v="5"/>
    <x v="1"/>
    <n v="4"/>
    <n v="54859"/>
    <n v="219436"/>
    <n v="170560.95"/>
    <n v="48875.05"/>
    <n v="277"/>
    <n v="28"/>
    <x v="5"/>
    <n v="10"/>
    <n v="0.22273031772361873"/>
    <x v="0"/>
  </r>
  <r>
    <n v="1131"/>
    <d v="2024-05-30T00:00:00"/>
    <s v="C537"/>
    <s v="Kenneth Vang"/>
    <x v="2"/>
    <x v="2"/>
    <s v="P006"/>
    <x v="0"/>
    <x v="0"/>
    <n v="9"/>
    <n v="15326"/>
    <n v="137934"/>
    <n v="121821.04"/>
    <n v="16112.96"/>
    <n v="315"/>
    <n v="22"/>
    <x v="0"/>
    <n v="15"/>
    <n v="0.1168164484463584"/>
    <x v="0"/>
  </r>
  <r>
    <n v="1132"/>
    <d v="2024-06-27T00:00:00"/>
    <s v="C690"/>
    <s v="Robert Carpenter"/>
    <x v="1"/>
    <x v="1"/>
    <s v="P007"/>
    <x v="5"/>
    <x v="1"/>
    <n v="7"/>
    <n v="32193"/>
    <n v="225351"/>
    <n v="155002.12"/>
    <n v="70348.88"/>
    <n v="122"/>
    <n v="28"/>
    <x v="5"/>
    <n v="5"/>
    <n v="0.31217469636256329"/>
    <x v="0"/>
  </r>
  <r>
    <n v="1133"/>
    <d v="2024-02-28T00:00:00"/>
    <s v="C947"/>
    <s v="Mr. Richard Escobar MD"/>
    <x v="0"/>
    <x v="0"/>
    <s v="P002"/>
    <x v="2"/>
    <x v="0"/>
    <n v="4"/>
    <n v="53231"/>
    <n v="212924"/>
    <n v="145219.93"/>
    <n v="67704.070000000007"/>
    <n v="67"/>
    <n v="74"/>
    <x v="2"/>
    <n v="0"/>
    <n v="0.31797293870113286"/>
    <x v="1"/>
  </r>
  <r>
    <n v="1134"/>
    <d v="2024-03-13T00:00:00"/>
    <s v="C593"/>
    <s v="Tanya Mcdaniel"/>
    <x v="1"/>
    <x v="1"/>
    <s v="P003"/>
    <x v="8"/>
    <x v="0"/>
    <n v="10"/>
    <n v="10508"/>
    <n v="105080"/>
    <n v="69648.009999999995"/>
    <n v="35431.99"/>
    <n v="218"/>
    <n v="51"/>
    <x v="2"/>
    <n v="15"/>
    <n v="0.33719061667301103"/>
    <x v="0"/>
  </r>
  <r>
    <n v="1135"/>
    <d v="2024-02-22T00:00:00"/>
    <s v="C179"/>
    <s v="Sarah Smith"/>
    <x v="3"/>
    <x v="3"/>
    <s v="P009"/>
    <x v="3"/>
    <x v="2"/>
    <n v="4"/>
    <n v="32883"/>
    <n v="131532"/>
    <n v="102953.28"/>
    <n v="28578.720000000001"/>
    <n v="277"/>
    <n v="55"/>
    <x v="3"/>
    <n v="0"/>
    <n v="0.21727579600401425"/>
    <x v="0"/>
  </r>
  <r>
    <n v="1136"/>
    <d v="2024-10-20T00:00:00"/>
    <s v="C934"/>
    <s v="Anthony Shields"/>
    <x v="3"/>
    <x v="3"/>
    <s v="P009"/>
    <x v="3"/>
    <x v="2"/>
    <n v="3"/>
    <n v="20652"/>
    <n v="61956"/>
    <n v="41334.94"/>
    <n v="20621.060000000001"/>
    <n v="143"/>
    <n v="58"/>
    <x v="3"/>
    <n v="10"/>
    <n v="0.33283394667183164"/>
    <x v="0"/>
  </r>
  <r>
    <n v="1137"/>
    <d v="2024-03-12T00:00:00"/>
    <s v="C609"/>
    <s v="Molly Zimmerman"/>
    <x v="2"/>
    <x v="2"/>
    <s v="P007"/>
    <x v="5"/>
    <x v="1"/>
    <n v="7"/>
    <n v="49069"/>
    <n v="343483"/>
    <n v="265008.38"/>
    <n v="78474.62"/>
    <n v="289"/>
    <n v="58"/>
    <x v="5"/>
    <n v="10"/>
    <n v="0.2284672603884326"/>
    <x v="0"/>
  </r>
  <r>
    <n v="1138"/>
    <d v="2024-02-18T00:00:00"/>
    <s v="C742"/>
    <s v="Brian Williams"/>
    <x v="2"/>
    <x v="2"/>
    <s v="P010"/>
    <x v="6"/>
    <x v="0"/>
    <n v="2"/>
    <n v="26566"/>
    <n v="53132"/>
    <n v="46477.3"/>
    <n v="6654.7"/>
    <n v="402"/>
    <n v="94"/>
    <x v="2"/>
    <n v="5"/>
    <n v="0.12524843785289466"/>
    <x v="0"/>
  </r>
  <r>
    <n v="1139"/>
    <d v="2024-04-12T00:00:00"/>
    <s v="C834"/>
    <s v="Gregory Brennan"/>
    <x v="0"/>
    <x v="0"/>
    <s v="P004"/>
    <x v="1"/>
    <x v="1"/>
    <n v="3"/>
    <n v="32815"/>
    <n v="98445"/>
    <n v="59252.5"/>
    <n v="39192.5"/>
    <n v="166"/>
    <n v="35"/>
    <x v="1"/>
    <n v="15"/>
    <n v="0.39811569912133676"/>
    <x v="0"/>
  </r>
  <r>
    <n v="1140"/>
    <d v="2024-07-19T00:00:00"/>
    <s v="C782"/>
    <s v="Shane Reyes"/>
    <x v="0"/>
    <x v="0"/>
    <s v="P007"/>
    <x v="5"/>
    <x v="1"/>
    <n v="2"/>
    <n v="21304"/>
    <n v="42608"/>
    <n v="35097.24"/>
    <n v="7510.76"/>
    <n v="168"/>
    <n v="31"/>
    <x v="5"/>
    <n v="0"/>
    <n v="0.17627581674802856"/>
    <x v="0"/>
  </r>
  <r>
    <n v="1141"/>
    <d v="2024-09-18T00:00:00"/>
    <s v="C528"/>
    <s v="Mercedes Hoover"/>
    <x v="2"/>
    <x v="2"/>
    <s v="P002"/>
    <x v="2"/>
    <x v="0"/>
    <n v="4"/>
    <n v="21260"/>
    <n v="85040"/>
    <n v="57315.47"/>
    <n v="27724.53"/>
    <n v="110"/>
    <n v="45"/>
    <x v="2"/>
    <n v="20"/>
    <n v="0.32601752116650984"/>
    <x v="0"/>
  </r>
  <r>
    <n v="1142"/>
    <d v="2024-06-05T00:00:00"/>
    <s v="C756"/>
    <s v="Brittany York"/>
    <x v="2"/>
    <x v="2"/>
    <s v="P009"/>
    <x v="3"/>
    <x v="2"/>
    <n v="2"/>
    <n v="13219"/>
    <n v="26438"/>
    <n v="19122.36"/>
    <n v="7315.64"/>
    <n v="396"/>
    <n v="88"/>
    <x v="3"/>
    <n v="0"/>
    <n v="0.27670928209395568"/>
    <x v="0"/>
  </r>
  <r>
    <n v="1143"/>
    <d v="2024-09-04T00:00:00"/>
    <s v="C801"/>
    <s v="Brianna Carlson"/>
    <x v="1"/>
    <x v="1"/>
    <s v="P009"/>
    <x v="3"/>
    <x v="2"/>
    <n v="5"/>
    <n v="24264"/>
    <n v="121320"/>
    <n v="104490.74"/>
    <n v="16829.259999999998"/>
    <n v="241"/>
    <n v="31"/>
    <x v="3"/>
    <n v="10"/>
    <n v="0.13871793603692711"/>
    <x v="0"/>
  </r>
  <r>
    <n v="1144"/>
    <d v="2024-04-23T00:00:00"/>
    <s v="C611"/>
    <s v="William Bright"/>
    <x v="3"/>
    <x v="3"/>
    <s v="P006"/>
    <x v="0"/>
    <x v="0"/>
    <n v="2"/>
    <n v="33365"/>
    <n v="66730"/>
    <n v="44874.74"/>
    <n v="21855.26"/>
    <n v="289"/>
    <n v="74"/>
    <x v="0"/>
    <n v="20"/>
    <n v="0.32751775812977668"/>
    <x v="0"/>
  </r>
  <r>
    <n v="1145"/>
    <d v="2024-05-07T00:00:00"/>
    <s v="C321"/>
    <s v="Kelly Escobar III"/>
    <x v="3"/>
    <x v="3"/>
    <s v="P002"/>
    <x v="2"/>
    <x v="0"/>
    <n v="9"/>
    <n v="5436"/>
    <n v="48924"/>
    <n v="41093.33"/>
    <n v="7830.67"/>
    <n v="74"/>
    <n v="69"/>
    <x v="2"/>
    <n v="15"/>
    <n v="0.16005784482053798"/>
    <x v="0"/>
  </r>
  <r>
    <n v="1146"/>
    <d v="2024-06-12T00:00:00"/>
    <s v="C658"/>
    <s v="Courtney Williams"/>
    <x v="1"/>
    <x v="1"/>
    <s v="P007"/>
    <x v="5"/>
    <x v="1"/>
    <n v="2"/>
    <n v="49385"/>
    <n v="98770"/>
    <n v="83054.820000000007"/>
    <n v="15715.18"/>
    <n v="407"/>
    <n v="27"/>
    <x v="5"/>
    <n v="5"/>
    <n v="0.15910883871620937"/>
    <x v="0"/>
  </r>
  <r>
    <n v="1147"/>
    <d v="2024-09-27T00:00:00"/>
    <s v="C963"/>
    <s v="Mr. David Harris DDS"/>
    <x v="2"/>
    <x v="2"/>
    <s v="P005"/>
    <x v="9"/>
    <x v="1"/>
    <n v="9"/>
    <n v="4119"/>
    <n v="37071"/>
    <n v="32202.82"/>
    <n v="4868.18"/>
    <n v="473"/>
    <n v="78"/>
    <x v="7"/>
    <n v="15"/>
    <n v="0.13132043915729277"/>
    <x v="0"/>
  </r>
  <r>
    <n v="1148"/>
    <d v="2024-10-08T00:00:00"/>
    <s v="C584"/>
    <s v="Jerry Sullivan"/>
    <x v="2"/>
    <x v="2"/>
    <s v="P003"/>
    <x v="8"/>
    <x v="0"/>
    <n v="3"/>
    <n v="27334"/>
    <n v="82002"/>
    <n v="56227.83"/>
    <n v="25774.17"/>
    <n v="358"/>
    <n v="12"/>
    <x v="2"/>
    <n v="15"/>
    <n v="0.31431148020779981"/>
    <x v="0"/>
  </r>
  <r>
    <n v="1149"/>
    <d v="2024-10-09T00:00:00"/>
    <s v="C195"/>
    <s v="Stephen Nelson"/>
    <x v="3"/>
    <x v="3"/>
    <s v="P009"/>
    <x v="3"/>
    <x v="2"/>
    <n v="6"/>
    <n v="28745"/>
    <n v="172470"/>
    <n v="109305.07"/>
    <n v="63164.93"/>
    <n v="465"/>
    <n v="41"/>
    <x v="3"/>
    <n v="0"/>
    <n v="0.36623720067258075"/>
    <x v="0"/>
  </r>
  <r>
    <n v="1150"/>
    <d v="2024-02-02T00:00:00"/>
    <s v="C465"/>
    <s v="Diane Moore"/>
    <x v="3"/>
    <x v="3"/>
    <s v="P001"/>
    <x v="4"/>
    <x v="1"/>
    <n v="1"/>
    <n v="34765"/>
    <n v="34765"/>
    <n v="29464.2"/>
    <n v="5300.8"/>
    <n v="399"/>
    <n v="51"/>
    <x v="4"/>
    <n v="15"/>
    <n v="0.15247519056522366"/>
    <x v="0"/>
  </r>
  <r>
    <n v="1151"/>
    <d v="2024-03-23T00:00:00"/>
    <s v="C643"/>
    <s v="Charles Lawson"/>
    <x v="2"/>
    <x v="2"/>
    <s v="P002"/>
    <x v="2"/>
    <x v="0"/>
    <n v="10"/>
    <n v="12188"/>
    <n v="121880"/>
    <n v="88708.93"/>
    <n v="33171.07"/>
    <n v="400"/>
    <n v="75"/>
    <x v="2"/>
    <n v="0"/>
    <n v="0.27216171644240233"/>
    <x v="0"/>
  </r>
  <r>
    <n v="1152"/>
    <d v="2024-05-27T00:00:00"/>
    <s v="C216"/>
    <s v="Jose Price"/>
    <x v="2"/>
    <x v="2"/>
    <s v="P003"/>
    <x v="8"/>
    <x v="0"/>
    <n v="10"/>
    <n v="49260"/>
    <n v="492600"/>
    <n v="378243.52"/>
    <n v="114356.48"/>
    <n v="414"/>
    <n v="70"/>
    <x v="2"/>
    <n v="5"/>
    <n v="0.2321487616727568"/>
    <x v="0"/>
  </r>
  <r>
    <n v="1153"/>
    <d v="2024-10-06T00:00:00"/>
    <s v="C609"/>
    <s v="Lori Munoz"/>
    <x v="2"/>
    <x v="2"/>
    <s v="P009"/>
    <x v="3"/>
    <x v="2"/>
    <n v="1"/>
    <n v="9566"/>
    <n v="9566"/>
    <n v="6532.15"/>
    <n v="3033.85"/>
    <n v="315"/>
    <n v="61"/>
    <x v="3"/>
    <n v="0"/>
    <n v="0.31714927869537946"/>
    <x v="0"/>
  </r>
  <r>
    <n v="1154"/>
    <d v="2024-09-13T00:00:00"/>
    <s v="C257"/>
    <s v="Jose Smith"/>
    <x v="3"/>
    <x v="3"/>
    <s v="P001"/>
    <x v="4"/>
    <x v="1"/>
    <n v="8"/>
    <n v="5837"/>
    <n v="46696"/>
    <n v="29284.89"/>
    <n v="17411.11"/>
    <n v="268"/>
    <n v="93"/>
    <x v="4"/>
    <n v="20"/>
    <n v="0.37286084461195823"/>
    <x v="0"/>
  </r>
  <r>
    <n v="1155"/>
    <d v="2024-03-27T00:00:00"/>
    <s v="C125"/>
    <s v="Andrew Kennedy"/>
    <x v="1"/>
    <x v="1"/>
    <s v="P002"/>
    <x v="2"/>
    <x v="0"/>
    <n v="7"/>
    <n v="18957"/>
    <n v="132699"/>
    <n v="90911.41"/>
    <n v="41787.589999999997"/>
    <n v="135"/>
    <n v="97"/>
    <x v="2"/>
    <n v="15"/>
    <n v="0.31490508594638994"/>
    <x v="0"/>
  </r>
  <r>
    <n v="1156"/>
    <d v="2024-06-04T00:00:00"/>
    <s v="C663"/>
    <s v="Randall Orozco"/>
    <x v="3"/>
    <x v="3"/>
    <s v="P007"/>
    <x v="5"/>
    <x v="1"/>
    <n v="1"/>
    <n v="43486"/>
    <n v="43486"/>
    <n v="35881.5"/>
    <n v="7604.5"/>
    <n v="92"/>
    <n v="96"/>
    <x v="5"/>
    <n v="0"/>
    <n v="0.17487237271765627"/>
    <x v="1"/>
  </r>
  <r>
    <n v="1157"/>
    <d v="2024-06-23T00:00:00"/>
    <s v="C852"/>
    <s v="John Wolf"/>
    <x v="3"/>
    <x v="3"/>
    <s v="P008"/>
    <x v="7"/>
    <x v="3"/>
    <n v="9"/>
    <n v="45665"/>
    <n v="410985"/>
    <n v="323561.25"/>
    <n v="87423.75"/>
    <n v="334"/>
    <n v="91"/>
    <x v="6"/>
    <n v="5"/>
    <n v="0.21271761743129311"/>
    <x v="0"/>
  </r>
  <r>
    <n v="1158"/>
    <d v="2024-07-05T00:00:00"/>
    <s v="C901"/>
    <s v="Lori Henderson DVM"/>
    <x v="0"/>
    <x v="0"/>
    <s v="P004"/>
    <x v="1"/>
    <x v="1"/>
    <n v="3"/>
    <n v="36694"/>
    <n v="110082"/>
    <n v="83419.13"/>
    <n v="26662.87"/>
    <n v="202"/>
    <n v="51"/>
    <x v="1"/>
    <n v="5"/>
    <n v="0.24220917134499736"/>
    <x v="0"/>
  </r>
  <r>
    <n v="1159"/>
    <d v="2024-05-06T00:00:00"/>
    <s v="C293"/>
    <s v="John Buckley"/>
    <x v="2"/>
    <x v="2"/>
    <s v="P008"/>
    <x v="7"/>
    <x v="3"/>
    <n v="5"/>
    <n v="43907"/>
    <n v="219535"/>
    <n v="194865.1"/>
    <n v="24669.9"/>
    <n v="275"/>
    <n v="52"/>
    <x v="6"/>
    <n v="0"/>
    <n v="0.11237342564966862"/>
    <x v="0"/>
  </r>
  <r>
    <n v="1160"/>
    <d v="2024-09-25T00:00:00"/>
    <s v="C496"/>
    <s v="Melissa Hunt"/>
    <x v="2"/>
    <x v="2"/>
    <s v="P004"/>
    <x v="1"/>
    <x v="1"/>
    <n v="5"/>
    <n v="41758"/>
    <n v="208790"/>
    <n v="176930.73"/>
    <n v="31859.27"/>
    <n v="24"/>
    <n v="52"/>
    <x v="1"/>
    <n v="10"/>
    <n v="0.1525900186790555"/>
    <x v="1"/>
  </r>
  <r>
    <n v="1161"/>
    <d v="2024-11-02T00:00:00"/>
    <s v="C586"/>
    <s v="Andrea Baird"/>
    <x v="2"/>
    <x v="2"/>
    <s v="P008"/>
    <x v="7"/>
    <x v="3"/>
    <n v="9"/>
    <n v="21965"/>
    <n v="197685"/>
    <n v="167472.94"/>
    <n v="30212.06"/>
    <n v="73"/>
    <n v="47"/>
    <x v="6"/>
    <n v="10"/>
    <n v="0.15282929913751675"/>
    <x v="0"/>
  </r>
  <r>
    <n v="1162"/>
    <d v="2024-01-28T00:00:00"/>
    <s v="C169"/>
    <s v="Megan Cline"/>
    <x v="3"/>
    <x v="3"/>
    <s v="P007"/>
    <x v="5"/>
    <x v="1"/>
    <n v="6"/>
    <n v="17267"/>
    <n v="103602"/>
    <n v="64561.25"/>
    <n v="39040.75"/>
    <n v="30"/>
    <n v="10"/>
    <x v="5"/>
    <n v="0"/>
    <n v="0.37683394142970211"/>
    <x v="0"/>
  </r>
  <r>
    <n v="1163"/>
    <d v="2024-05-27T00:00:00"/>
    <s v="C391"/>
    <s v="Amy Kennedy"/>
    <x v="3"/>
    <x v="3"/>
    <s v="P005"/>
    <x v="9"/>
    <x v="1"/>
    <n v="7"/>
    <n v="18401"/>
    <n v="128807"/>
    <n v="115340.25"/>
    <n v="13466.75"/>
    <n v="390"/>
    <n v="55"/>
    <x v="7"/>
    <n v="0"/>
    <n v="0.10454983036636208"/>
    <x v="0"/>
  </r>
  <r>
    <n v="1164"/>
    <d v="2024-01-09T00:00:00"/>
    <s v="C138"/>
    <s v="Jason Jackson"/>
    <x v="2"/>
    <x v="2"/>
    <s v="P003"/>
    <x v="8"/>
    <x v="0"/>
    <n v="3"/>
    <n v="40092"/>
    <n v="120276"/>
    <n v="72821.179999999993"/>
    <n v="47454.82"/>
    <n v="492"/>
    <n v="32"/>
    <x v="2"/>
    <n v="5"/>
    <n v="0.39454936978283284"/>
    <x v="0"/>
  </r>
  <r>
    <n v="1165"/>
    <d v="2024-09-15T00:00:00"/>
    <s v="C598"/>
    <s v="Dawn Estrada"/>
    <x v="0"/>
    <x v="0"/>
    <s v="P005"/>
    <x v="9"/>
    <x v="1"/>
    <n v="9"/>
    <n v="25779"/>
    <n v="232011"/>
    <n v="194065.27"/>
    <n v="37945.730000000003"/>
    <n v="38"/>
    <n v="64"/>
    <x v="7"/>
    <n v="0"/>
    <n v="0.16355142644098772"/>
    <x v="1"/>
  </r>
  <r>
    <n v="1166"/>
    <d v="2024-06-12T00:00:00"/>
    <s v="C283"/>
    <s v="Susan Williams"/>
    <x v="0"/>
    <x v="0"/>
    <s v="P004"/>
    <x v="1"/>
    <x v="1"/>
    <n v="9"/>
    <n v="12749"/>
    <n v="114741"/>
    <n v="77288.55"/>
    <n v="37452.449999999997"/>
    <n v="346"/>
    <n v="58"/>
    <x v="1"/>
    <n v="20"/>
    <n v="0.32640860721102305"/>
    <x v="0"/>
  </r>
  <r>
    <n v="1167"/>
    <d v="2024-04-01T00:00:00"/>
    <s v="C745"/>
    <s v="Brian Wilson"/>
    <x v="2"/>
    <x v="2"/>
    <s v="P002"/>
    <x v="2"/>
    <x v="0"/>
    <n v="10"/>
    <n v="17777"/>
    <n v="177770"/>
    <n v="132402.32999999999"/>
    <n v="45367.67"/>
    <n v="309"/>
    <n v="54"/>
    <x v="2"/>
    <n v="10"/>
    <n v="0.25520430893851603"/>
    <x v="0"/>
  </r>
  <r>
    <n v="1168"/>
    <d v="2024-04-23T00:00:00"/>
    <s v="C165"/>
    <s v="Elizabeth Peters"/>
    <x v="3"/>
    <x v="3"/>
    <s v="P007"/>
    <x v="5"/>
    <x v="1"/>
    <n v="7"/>
    <n v="4766"/>
    <n v="33362"/>
    <n v="22785.119999999999"/>
    <n v="10576.88"/>
    <n v="174"/>
    <n v="18"/>
    <x v="5"/>
    <n v="0"/>
    <n v="0.3170337509741622"/>
    <x v="0"/>
  </r>
  <r>
    <n v="1169"/>
    <d v="2024-02-14T00:00:00"/>
    <s v="C545"/>
    <s v="Sheila Smith"/>
    <x v="2"/>
    <x v="2"/>
    <s v="P001"/>
    <x v="4"/>
    <x v="1"/>
    <n v="1"/>
    <n v="19021"/>
    <n v="19021"/>
    <n v="12114.38"/>
    <n v="6906.62"/>
    <n v="463"/>
    <n v="22"/>
    <x v="4"/>
    <n v="15"/>
    <n v="0.36310498922243833"/>
    <x v="0"/>
  </r>
  <r>
    <n v="1170"/>
    <d v="2024-04-29T00:00:00"/>
    <s v="C650"/>
    <s v="Douglas Stout"/>
    <x v="0"/>
    <x v="0"/>
    <s v="P008"/>
    <x v="7"/>
    <x v="3"/>
    <n v="2"/>
    <n v="11536"/>
    <n v="23072"/>
    <n v="16559.96"/>
    <n v="6512.04"/>
    <n v="245"/>
    <n v="41"/>
    <x v="6"/>
    <n v="10"/>
    <n v="0.28224861303744797"/>
    <x v="0"/>
  </r>
  <r>
    <n v="1171"/>
    <d v="2024-06-04T00:00:00"/>
    <s v="C225"/>
    <s v="Christina Sanchez"/>
    <x v="0"/>
    <x v="0"/>
    <s v="P004"/>
    <x v="1"/>
    <x v="1"/>
    <n v="5"/>
    <n v="25342"/>
    <n v="126710"/>
    <n v="76579.740000000005"/>
    <n v="50130.26"/>
    <n v="425"/>
    <n v="35"/>
    <x v="1"/>
    <n v="20"/>
    <n v="0.39562986346776102"/>
    <x v="0"/>
  </r>
  <r>
    <n v="1172"/>
    <d v="2024-08-30T00:00:00"/>
    <s v="C109"/>
    <s v="Jeremy Wolfe"/>
    <x v="0"/>
    <x v="0"/>
    <s v="P008"/>
    <x v="7"/>
    <x v="3"/>
    <n v="1"/>
    <n v="21614"/>
    <n v="21614"/>
    <n v="13625.38"/>
    <n v="7988.62"/>
    <n v="40"/>
    <n v="31"/>
    <x v="6"/>
    <n v="20"/>
    <n v="0.3696039603960396"/>
    <x v="0"/>
  </r>
  <r>
    <n v="1173"/>
    <d v="2024-09-17T00:00:00"/>
    <s v="C719"/>
    <s v="Adrian Ball"/>
    <x v="3"/>
    <x v="3"/>
    <s v="P005"/>
    <x v="9"/>
    <x v="1"/>
    <n v="8"/>
    <n v="22857"/>
    <n v="182856"/>
    <n v="160406.82"/>
    <n v="22449.18"/>
    <n v="140"/>
    <n v="30"/>
    <x v="7"/>
    <n v="15"/>
    <n v="0.12276972043575272"/>
    <x v="0"/>
  </r>
  <r>
    <n v="1174"/>
    <d v="2024-03-03T00:00:00"/>
    <s v="C968"/>
    <s v="Rebecca Miller"/>
    <x v="1"/>
    <x v="1"/>
    <s v="P004"/>
    <x v="1"/>
    <x v="1"/>
    <n v="9"/>
    <n v="49118"/>
    <n v="442062"/>
    <n v="345955.03"/>
    <n v="96106.97"/>
    <n v="387"/>
    <n v="43"/>
    <x v="1"/>
    <n v="15"/>
    <n v="0.21740608783383328"/>
    <x v="0"/>
  </r>
  <r>
    <n v="1175"/>
    <d v="2024-05-26T00:00:00"/>
    <s v="C853"/>
    <s v="Kimberly Jackson"/>
    <x v="0"/>
    <x v="0"/>
    <s v="P006"/>
    <x v="0"/>
    <x v="0"/>
    <n v="4"/>
    <n v="13327"/>
    <n v="53308"/>
    <n v="43938.29"/>
    <n v="9369.7099999999991"/>
    <n v="456"/>
    <n v="67"/>
    <x v="0"/>
    <n v="20"/>
    <n v="0.17576555113678996"/>
    <x v="0"/>
  </r>
  <r>
    <n v="1176"/>
    <d v="2024-12-26T00:00:00"/>
    <s v="C199"/>
    <s v="Jeremiah Cunningham"/>
    <x v="2"/>
    <x v="2"/>
    <s v="P001"/>
    <x v="4"/>
    <x v="1"/>
    <n v="5"/>
    <n v="8464"/>
    <n v="42320"/>
    <n v="27139.23"/>
    <n v="15180.77"/>
    <n v="210"/>
    <n v="88"/>
    <x v="4"/>
    <n v="0"/>
    <n v="0.35871384688090741"/>
    <x v="0"/>
  </r>
  <r>
    <n v="1177"/>
    <d v="2024-01-30T00:00:00"/>
    <s v="C189"/>
    <s v="Tonya Gould"/>
    <x v="2"/>
    <x v="2"/>
    <s v="P007"/>
    <x v="5"/>
    <x v="1"/>
    <n v="3"/>
    <n v="723"/>
    <n v="2169"/>
    <n v="1692.18"/>
    <n v="476.82"/>
    <n v="345"/>
    <n v="91"/>
    <x v="5"/>
    <n v="10"/>
    <n v="0.21983402489626555"/>
    <x v="0"/>
  </r>
  <r>
    <n v="1178"/>
    <d v="2024-11-19T00:00:00"/>
    <s v="C296"/>
    <s v="Paula Everett"/>
    <x v="1"/>
    <x v="1"/>
    <s v="P009"/>
    <x v="3"/>
    <x v="2"/>
    <n v="6"/>
    <n v="13720"/>
    <n v="82320"/>
    <n v="71045.149999999994"/>
    <n v="11274.85"/>
    <n v="450"/>
    <n v="50"/>
    <x v="3"/>
    <n v="0"/>
    <n v="0.13696367832847425"/>
    <x v="0"/>
  </r>
  <r>
    <n v="1179"/>
    <d v="2024-09-13T00:00:00"/>
    <s v="C920"/>
    <s v="Holly Brown"/>
    <x v="1"/>
    <x v="1"/>
    <s v="P004"/>
    <x v="1"/>
    <x v="1"/>
    <n v="3"/>
    <n v="43069"/>
    <n v="129207"/>
    <n v="95507.01"/>
    <n v="33699.99"/>
    <n v="482"/>
    <n v="47"/>
    <x v="1"/>
    <n v="10"/>
    <n v="0.26082170470640131"/>
    <x v="0"/>
  </r>
  <r>
    <n v="1180"/>
    <d v="2024-05-09T00:00:00"/>
    <s v="C408"/>
    <s v="Adam Lang"/>
    <x v="0"/>
    <x v="0"/>
    <s v="P005"/>
    <x v="9"/>
    <x v="1"/>
    <n v="3"/>
    <n v="47089"/>
    <n v="141267"/>
    <n v="113100.07"/>
    <n v="28166.93"/>
    <n v="497"/>
    <n v="95"/>
    <x v="7"/>
    <n v="10"/>
    <n v="0.19938789667792195"/>
    <x v="0"/>
  </r>
  <r>
    <n v="1181"/>
    <d v="2024-02-07T00:00:00"/>
    <s v="C215"/>
    <s v="Thomas Johnson"/>
    <x v="3"/>
    <x v="3"/>
    <s v="P006"/>
    <x v="0"/>
    <x v="0"/>
    <n v="2"/>
    <n v="44702"/>
    <n v="89404"/>
    <n v="67018.94"/>
    <n v="22385.06"/>
    <n v="34"/>
    <n v="56"/>
    <x v="0"/>
    <n v="0"/>
    <n v="0.25038096729452824"/>
    <x v="1"/>
  </r>
  <r>
    <n v="1182"/>
    <d v="2024-06-13T00:00:00"/>
    <s v="C113"/>
    <s v="James Johnson"/>
    <x v="0"/>
    <x v="0"/>
    <s v="P008"/>
    <x v="7"/>
    <x v="3"/>
    <n v="2"/>
    <n v="54830"/>
    <n v="109660"/>
    <n v="76565.399999999994"/>
    <n v="33094.6"/>
    <n v="63"/>
    <n v="85"/>
    <x v="6"/>
    <n v="10"/>
    <n v="0.30179281415283604"/>
    <x v="1"/>
  </r>
  <r>
    <n v="1183"/>
    <d v="2024-02-12T00:00:00"/>
    <s v="C727"/>
    <s v="Troy Ramirez"/>
    <x v="1"/>
    <x v="1"/>
    <s v="P010"/>
    <x v="6"/>
    <x v="0"/>
    <n v="10"/>
    <n v="2111"/>
    <n v="21110"/>
    <n v="14003.21"/>
    <n v="7106.79"/>
    <n v="45"/>
    <n v="86"/>
    <x v="2"/>
    <n v="5"/>
    <n v="0.33665513974419708"/>
    <x v="1"/>
  </r>
  <r>
    <n v="1184"/>
    <d v="2024-08-31T00:00:00"/>
    <s v="C265"/>
    <s v="Stephanie Lloyd"/>
    <x v="1"/>
    <x v="1"/>
    <s v="P002"/>
    <x v="2"/>
    <x v="0"/>
    <n v="5"/>
    <n v="56012"/>
    <n v="280060"/>
    <n v="196387.75"/>
    <n v="83672.25"/>
    <n v="354"/>
    <n v="74"/>
    <x v="2"/>
    <n v="10"/>
    <n v="0.29876544311933156"/>
    <x v="0"/>
  </r>
  <r>
    <n v="1185"/>
    <d v="2024-09-28T00:00:00"/>
    <s v="C675"/>
    <s v="Carolyn Wallace"/>
    <x v="3"/>
    <x v="3"/>
    <s v="P005"/>
    <x v="9"/>
    <x v="1"/>
    <n v="9"/>
    <n v="48591"/>
    <n v="437319"/>
    <n v="312808.06"/>
    <n v="124510.94"/>
    <n v="448"/>
    <n v="54"/>
    <x v="7"/>
    <n v="15"/>
    <n v="0.28471422462778889"/>
    <x v="0"/>
  </r>
  <r>
    <n v="1186"/>
    <d v="2024-05-18T00:00:00"/>
    <s v="C547"/>
    <s v="Dana West"/>
    <x v="0"/>
    <x v="0"/>
    <s v="P010"/>
    <x v="6"/>
    <x v="0"/>
    <n v="3"/>
    <n v="14060"/>
    <n v="42180"/>
    <n v="31499.51"/>
    <n v="10680.49"/>
    <n v="427"/>
    <n v="89"/>
    <x v="2"/>
    <n v="10"/>
    <n v="0.2532121858700806"/>
    <x v="0"/>
  </r>
  <r>
    <n v="1187"/>
    <d v="2024-04-11T00:00:00"/>
    <s v="C703"/>
    <s v="Brittany Cabrera"/>
    <x v="2"/>
    <x v="2"/>
    <s v="P001"/>
    <x v="4"/>
    <x v="1"/>
    <n v="4"/>
    <n v="40034"/>
    <n v="160136"/>
    <n v="132864.21"/>
    <n v="27271.79"/>
    <n v="78"/>
    <n v="69"/>
    <x v="4"/>
    <n v="10"/>
    <n v="0.17030392916021383"/>
    <x v="0"/>
  </r>
  <r>
    <n v="1188"/>
    <d v="2024-10-04T00:00:00"/>
    <s v="C315"/>
    <s v="Jane Jones"/>
    <x v="2"/>
    <x v="2"/>
    <s v="P010"/>
    <x v="6"/>
    <x v="0"/>
    <n v="5"/>
    <n v="14710"/>
    <n v="73550"/>
    <n v="45283.63"/>
    <n v="28266.37"/>
    <n v="373"/>
    <n v="17"/>
    <x v="2"/>
    <n v="10"/>
    <n v="0.38431502379333787"/>
    <x v="0"/>
  </r>
  <r>
    <n v="1189"/>
    <d v="2024-02-13T00:00:00"/>
    <s v="C791"/>
    <s v="Kimberly Butler"/>
    <x v="1"/>
    <x v="1"/>
    <s v="P002"/>
    <x v="2"/>
    <x v="0"/>
    <n v="8"/>
    <n v="57871"/>
    <n v="462968"/>
    <n v="329627.26"/>
    <n v="133340.74"/>
    <n v="74"/>
    <n v="42"/>
    <x v="2"/>
    <n v="5"/>
    <n v="0.28801286482003075"/>
    <x v="0"/>
  </r>
  <r>
    <n v="1190"/>
    <d v="2024-11-20T00:00:00"/>
    <s v="C858"/>
    <s v="Linda Mcclain"/>
    <x v="0"/>
    <x v="0"/>
    <s v="P006"/>
    <x v="0"/>
    <x v="0"/>
    <n v="6"/>
    <n v="59728"/>
    <n v="358368"/>
    <n v="309706.46000000002"/>
    <n v="48661.54"/>
    <n v="203"/>
    <n v="75"/>
    <x v="0"/>
    <n v="20"/>
    <n v="0.13578650995624608"/>
    <x v="0"/>
  </r>
  <r>
    <n v="1191"/>
    <d v="2024-11-25T00:00:00"/>
    <s v="C981"/>
    <s v="Sarah Barnes"/>
    <x v="3"/>
    <x v="3"/>
    <s v="P009"/>
    <x v="3"/>
    <x v="2"/>
    <n v="8"/>
    <n v="11377"/>
    <n v="91016"/>
    <n v="70750.92"/>
    <n v="20265.080000000002"/>
    <n v="343"/>
    <n v="96"/>
    <x v="3"/>
    <n v="10"/>
    <n v="0.22265403885031204"/>
    <x v="0"/>
  </r>
  <r>
    <n v="1192"/>
    <d v="2024-06-07T00:00:00"/>
    <s v="C772"/>
    <s v="Christopher Guerra"/>
    <x v="3"/>
    <x v="3"/>
    <s v="P001"/>
    <x v="4"/>
    <x v="1"/>
    <n v="3"/>
    <n v="16396"/>
    <n v="49188"/>
    <n v="38489.08"/>
    <n v="10698.92"/>
    <n v="190"/>
    <n v="41"/>
    <x v="4"/>
    <n v="10"/>
    <n v="0.2175107749857689"/>
    <x v="0"/>
  </r>
  <r>
    <n v="1193"/>
    <d v="2024-04-15T00:00:00"/>
    <s v="C419"/>
    <s v="Maria Watson"/>
    <x v="0"/>
    <x v="0"/>
    <s v="P003"/>
    <x v="8"/>
    <x v="0"/>
    <n v="9"/>
    <n v="46494"/>
    <n v="418446"/>
    <n v="360073.08"/>
    <n v="58372.92"/>
    <n v="318"/>
    <n v="38"/>
    <x v="2"/>
    <n v="15"/>
    <n v="0.13949929023099755"/>
    <x v="0"/>
  </r>
  <r>
    <n v="1194"/>
    <d v="2024-04-04T00:00:00"/>
    <s v="C997"/>
    <s v="Samuel Ramirez"/>
    <x v="1"/>
    <x v="1"/>
    <s v="P008"/>
    <x v="7"/>
    <x v="3"/>
    <n v="9"/>
    <n v="52130"/>
    <n v="469170"/>
    <n v="339393.63"/>
    <n v="129776.37"/>
    <n v="106"/>
    <n v="99"/>
    <x v="6"/>
    <n v="10"/>
    <n v="0.2766084148602852"/>
    <x v="0"/>
  </r>
  <r>
    <n v="1195"/>
    <d v="2024-07-25T00:00:00"/>
    <s v="C215"/>
    <s v="Robert Levy"/>
    <x v="3"/>
    <x v="3"/>
    <s v="P004"/>
    <x v="1"/>
    <x v="1"/>
    <n v="5"/>
    <n v="55906"/>
    <n v="279530"/>
    <n v="182351.17"/>
    <n v="97178.83"/>
    <n v="63"/>
    <n v="30"/>
    <x v="1"/>
    <n v="10"/>
    <n v="0.34765080671126536"/>
    <x v="0"/>
  </r>
  <r>
    <n v="1196"/>
    <d v="2024-09-23T00:00:00"/>
    <s v="C855"/>
    <s v="Patricia Joseph"/>
    <x v="0"/>
    <x v="0"/>
    <s v="P003"/>
    <x v="8"/>
    <x v="0"/>
    <n v="7"/>
    <n v="56967"/>
    <n v="398769"/>
    <n v="337793.37"/>
    <n v="60975.63"/>
    <n v="242"/>
    <n v="19"/>
    <x v="2"/>
    <n v="20"/>
    <n v="0.15290965446160559"/>
    <x v="0"/>
  </r>
  <r>
    <n v="1197"/>
    <d v="2024-03-06T00:00:00"/>
    <s v="C832"/>
    <s v="Rebecca Collins"/>
    <x v="2"/>
    <x v="2"/>
    <s v="P007"/>
    <x v="5"/>
    <x v="1"/>
    <n v="3"/>
    <n v="5696"/>
    <n v="17088"/>
    <n v="14020.89"/>
    <n v="3067.11"/>
    <n v="24"/>
    <n v="71"/>
    <x v="5"/>
    <n v="5"/>
    <n v="0.17948911516853933"/>
    <x v="1"/>
  </r>
  <r>
    <n v="1198"/>
    <d v="2024-02-19T00:00:00"/>
    <s v="C440"/>
    <s v="Lauren Summers"/>
    <x v="3"/>
    <x v="3"/>
    <s v="P010"/>
    <x v="6"/>
    <x v="0"/>
    <n v="5"/>
    <n v="16045"/>
    <n v="80225"/>
    <n v="65081.51"/>
    <n v="15143.49"/>
    <n v="149"/>
    <n v="45"/>
    <x v="2"/>
    <n v="15"/>
    <n v="0.18876272982237458"/>
    <x v="0"/>
  </r>
  <r>
    <n v="1199"/>
    <d v="2024-05-29T00:00:00"/>
    <s v="C429"/>
    <s v="Lisa Johnson"/>
    <x v="1"/>
    <x v="1"/>
    <s v="P003"/>
    <x v="8"/>
    <x v="0"/>
    <n v="5"/>
    <n v="49019"/>
    <n v="245095"/>
    <n v="207518.37"/>
    <n v="37576.629999999997"/>
    <n v="416"/>
    <n v="76"/>
    <x v="2"/>
    <n v="10"/>
    <n v="0.1533145515004386"/>
    <x v="0"/>
  </r>
  <r>
    <n v="1200"/>
    <d v="2024-02-06T00:00:00"/>
    <s v="C249"/>
    <s v="Dana Morris"/>
    <x v="2"/>
    <x v="2"/>
    <s v="P008"/>
    <x v="7"/>
    <x v="3"/>
    <n v="2"/>
    <n v="1181"/>
    <n v="2362"/>
    <n v="1636.89"/>
    <n v="725.11"/>
    <n v="220"/>
    <n v="58"/>
    <x v="6"/>
    <n v="0"/>
    <n v="0.30698983911939037"/>
    <x v="0"/>
  </r>
  <r>
    <n v="1201"/>
    <d v="2024-12-09T00:00:00"/>
    <s v="C546"/>
    <s v="Sean Miller"/>
    <x v="2"/>
    <x v="2"/>
    <s v="P003"/>
    <x v="8"/>
    <x v="0"/>
    <n v="1"/>
    <n v="50358"/>
    <n v="50358"/>
    <n v="41870.49"/>
    <n v="8487.51"/>
    <n v="171"/>
    <n v="44"/>
    <x v="2"/>
    <n v="10"/>
    <n v="0.1685434290480162"/>
    <x v="0"/>
  </r>
  <r>
    <n v="1202"/>
    <d v="2024-09-03T00:00:00"/>
    <s v="C829"/>
    <s v="Charles Watkins"/>
    <x v="1"/>
    <x v="1"/>
    <s v="P009"/>
    <x v="3"/>
    <x v="2"/>
    <n v="7"/>
    <n v="39632"/>
    <n v="277424"/>
    <n v="215587.73"/>
    <n v="61836.27"/>
    <n v="278"/>
    <n v="90"/>
    <x v="3"/>
    <n v="5"/>
    <n v="0.22289445037199376"/>
    <x v="0"/>
  </r>
  <r>
    <n v="1203"/>
    <d v="2024-01-29T00:00:00"/>
    <s v="C276"/>
    <s v="Ryan Robinson"/>
    <x v="0"/>
    <x v="0"/>
    <s v="P006"/>
    <x v="0"/>
    <x v="0"/>
    <n v="4"/>
    <n v="45427"/>
    <n v="181708"/>
    <n v="154212.38"/>
    <n v="27495.62"/>
    <n v="73"/>
    <n v="84"/>
    <x v="0"/>
    <n v="10"/>
    <n v="0.15131760847073325"/>
    <x v="1"/>
  </r>
  <r>
    <n v="1204"/>
    <d v="2024-12-03T00:00:00"/>
    <s v="C394"/>
    <s v="Jenna Beasley"/>
    <x v="1"/>
    <x v="1"/>
    <s v="P004"/>
    <x v="1"/>
    <x v="1"/>
    <n v="2"/>
    <n v="39092"/>
    <n v="78184"/>
    <n v="54252.12"/>
    <n v="23931.88"/>
    <n v="220"/>
    <n v="89"/>
    <x v="1"/>
    <n v="5"/>
    <n v="0.3060968996214059"/>
    <x v="0"/>
  </r>
  <r>
    <n v="1205"/>
    <d v="2024-11-09T00:00:00"/>
    <s v="C642"/>
    <s v="Leah Olson"/>
    <x v="3"/>
    <x v="3"/>
    <s v="P010"/>
    <x v="6"/>
    <x v="0"/>
    <n v="4"/>
    <n v="38988"/>
    <n v="155952"/>
    <n v="133692.96"/>
    <n v="22259.040000000001"/>
    <n v="14"/>
    <n v="11"/>
    <x v="2"/>
    <n v="10"/>
    <n v="0.14273007079101263"/>
    <x v="0"/>
  </r>
  <r>
    <n v="1206"/>
    <d v="2024-08-08T00:00:00"/>
    <s v="C899"/>
    <s v="Paula Rogers"/>
    <x v="3"/>
    <x v="3"/>
    <s v="P001"/>
    <x v="4"/>
    <x v="1"/>
    <n v="2"/>
    <n v="18984"/>
    <n v="37968"/>
    <n v="27031.07"/>
    <n v="10936.93"/>
    <n v="162"/>
    <n v="50"/>
    <x v="4"/>
    <n v="5"/>
    <n v="0.28805652128107884"/>
    <x v="0"/>
  </r>
  <r>
    <n v="1207"/>
    <d v="2024-04-15T00:00:00"/>
    <s v="C785"/>
    <s v="Richard Green"/>
    <x v="3"/>
    <x v="3"/>
    <s v="P006"/>
    <x v="0"/>
    <x v="0"/>
    <n v="3"/>
    <n v="22607"/>
    <n v="67821"/>
    <n v="57342.36"/>
    <n v="10478.64"/>
    <n v="138"/>
    <n v="19"/>
    <x v="0"/>
    <n v="0"/>
    <n v="0.15450435705754853"/>
    <x v="0"/>
  </r>
  <r>
    <n v="1208"/>
    <d v="2024-09-21T00:00:00"/>
    <s v="C665"/>
    <s v="Natalie Morris"/>
    <x v="3"/>
    <x v="3"/>
    <s v="P006"/>
    <x v="0"/>
    <x v="0"/>
    <n v="4"/>
    <n v="39987"/>
    <n v="159948"/>
    <n v="121273.61"/>
    <n v="38674.39"/>
    <n v="131"/>
    <n v="20"/>
    <x v="0"/>
    <n v="5"/>
    <n v="0.24179352039412808"/>
    <x v="0"/>
  </r>
  <r>
    <n v="1209"/>
    <d v="2024-05-18T00:00:00"/>
    <s v="C955"/>
    <s v="Julie Smith"/>
    <x v="2"/>
    <x v="2"/>
    <s v="P002"/>
    <x v="2"/>
    <x v="0"/>
    <n v="8"/>
    <n v="12027"/>
    <n v="96216"/>
    <n v="69242.78"/>
    <n v="26973.22"/>
    <n v="160"/>
    <n v="13"/>
    <x v="2"/>
    <n v="5"/>
    <n v="0.28034027604556416"/>
    <x v="0"/>
  </r>
  <r>
    <n v="1210"/>
    <d v="2024-01-29T00:00:00"/>
    <s v="C184"/>
    <s v="Melissa Pope"/>
    <x v="0"/>
    <x v="0"/>
    <s v="P006"/>
    <x v="0"/>
    <x v="0"/>
    <n v="10"/>
    <n v="2125"/>
    <n v="21250"/>
    <n v="17655.98"/>
    <n v="3594.02"/>
    <n v="61"/>
    <n v="77"/>
    <x v="0"/>
    <n v="5"/>
    <n v="0.16913035294117648"/>
    <x v="1"/>
  </r>
  <r>
    <n v="1211"/>
    <d v="2024-03-01T00:00:00"/>
    <s v="C159"/>
    <s v="Jorge Bryant"/>
    <x v="2"/>
    <x v="2"/>
    <s v="P010"/>
    <x v="6"/>
    <x v="0"/>
    <n v="3"/>
    <n v="32469"/>
    <n v="97407"/>
    <n v="77596.899999999994"/>
    <n v="19810.099999999999"/>
    <n v="336"/>
    <n v="31"/>
    <x v="2"/>
    <n v="20"/>
    <n v="0.20337450080589689"/>
    <x v="0"/>
  </r>
  <r>
    <n v="1212"/>
    <d v="2024-06-20T00:00:00"/>
    <s v="C357"/>
    <s v="Deborah Rodriguez"/>
    <x v="1"/>
    <x v="1"/>
    <s v="P001"/>
    <x v="4"/>
    <x v="1"/>
    <n v="4"/>
    <n v="47261"/>
    <n v="189044"/>
    <n v="145900.32999999999"/>
    <n v="43143.67"/>
    <n v="48"/>
    <n v="88"/>
    <x v="4"/>
    <n v="20"/>
    <n v="0.22822025560187045"/>
    <x v="1"/>
  </r>
  <r>
    <n v="1213"/>
    <d v="2024-07-25T00:00:00"/>
    <s v="C447"/>
    <s v="Charles Church"/>
    <x v="3"/>
    <x v="3"/>
    <s v="P006"/>
    <x v="0"/>
    <x v="0"/>
    <n v="2"/>
    <n v="31535"/>
    <n v="63070"/>
    <n v="40872.089999999997"/>
    <n v="22197.91"/>
    <n v="481"/>
    <n v="81"/>
    <x v="0"/>
    <n v="15"/>
    <n v="0.35195671476137624"/>
    <x v="0"/>
  </r>
  <r>
    <n v="1214"/>
    <d v="2024-01-19T00:00:00"/>
    <s v="C490"/>
    <s v="Stephanie Gray"/>
    <x v="1"/>
    <x v="1"/>
    <s v="P005"/>
    <x v="9"/>
    <x v="1"/>
    <n v="4"/>
    <n v="44974"/>
    <n v="179896"/>
    <n v="134523.07"/>
    <n v="45372.93"/>
    <n v="306"/>
    <n v="31"/>
    <x v="7"/>
    <n v="5"/>
    <n v="0.25221755903410858"/>
    <x v="0"/>
  </r>
  <r>
    <n v="1215"/>
    <d v="2024-12-05T00:00:00"/>
    <s v="C366"/>
    <s v="Lauren Richardson"/>
    <x v="1"/>
    <x v="1"/>
    <s v="P010"/>
    <x v="6"/>
    <x v="0"/>
    <n v="1"/>
    <n v="1378"/>
    <n v="1378"/>
    <n v="1098.25"/>
    <n v="279.75"/>
    <n v="440"/>
    <n v="11"/>
    <x v="2"/>
    <n v="10"/>
    <n v="0.20301161103047896"/>
    <x v="0"/>
  </r>
  <r>
    <n v="1216"/>
    <d v="2024-03-03T00:00:00"/>
    <s v="C478"/>
    <s v="Kevin Wells"/>
    <x v="0"/>
    <x v="0"/>
    <s v="P009"/>
    <x v="3"/>
    <x v="2"/>
    <n v="1"/>
    <n v="28598"/>
    <n v="28598"/>
    <n v="20032.37"/>
    <n v="8565.6299999999992"/>
    <n v="171"/>
    <n v="89"/>
    <x v="3"/>
    <n v="15"/>
    <n v="0.2995184977970487"/>
    <x v="0"/>
  </r>
  <r>
    <n v="1217"/>
    <d v="2024-01-21T00:00:00"/>
    <s v="C355"/>
    <s v="Melissa Ramirez"/>
    <x v="0"/>
    <x v="0"/>
    <s v="P007"/>
    <x v="5"/>
    <x v="1"/>
    <n v="9"/>
    <n v="27339"/>
    <n v="246051"/>
    <n v="166201.9"/>
    <n v="79849.100000000006"/>
    <n v="113"/>
    <n v="20"/>
    <x v="5"/>
    <n v="5"/>
    <n v="0.32452255833140287"/>
    <x v="0"/>
  </r>
  <r>
    <n v="1218"/>
    <d v="2024-11-06T00:00:00"/>
    <s v="C395"/>
    <s v="Maria Mills"/>
    <x v="3"/>
    <x v="3"/>
    <s v="P001"/>
    <x v="4"/>
    <x v="1"/>
    <n v="9"/>
    <n v="3539"/>
    <n v="31851"/>
    <n v="25280.97"/>
    <n v="6570.03"/>
    <n v="241"/>
    <n v="47"/>
    <x v="4"/>
    <n v="0"/>
    <n v="0.20627390034849769"/>
    <x v="0"/>
  </r>
  <r>
    <n v="1219"/>
    <d v="2024-06-22T00:00:00"/>
    <s v="C605"/>
    <s v="Charles Henderson"/>
    <x v="2"/>
    <x v="2"/>
    <s v="P004"/>
    <x v="1"/>
    <x v="1"/>
    <n v="10"/>
    <n v="24197"/>
    <n v="241970"/>
    <n v="201925.64"/>
    <n v="40044.36"/>
    <n v="327"/>
    <n v="10"/>
    <x v="1"/>
    <n v="20"/>
    <n v="0.16549307765425467"/>
    <x v="0"/>
  </r>
  <r>
    <n v="1220"/>
    <d v="2024-07-01T00:00:00"/>
    <s v="C334"/>
    <s v="Richard Byrd"/>
    <x v="1"/>
    <x v="1"/>
    <s v="P001"/>
    <x v="4"/>
    <x v="1"/>
    <n v="3"/>
    <n v="50200"/>
    <n v="150600"/>
    <n v="98873.64"/>
    <n v="51726.36"/>
    <n v="176"/>
    <n v="39"/>
    <x v="4"/>
    <n v="15"/>
    <n v="0.34346852589641436"/>
    <x v="0"/>
  </r>
  <r>
    <n v="1221"/>
    <d v="2024-03-25T00:00:00"/>
    <s v="C474"/>
    <s v="Tara Massey"/>
    <x v="3"/>
    <x v="3"/>
    <s v="P010"/>
    <x v="6"/>
    <x v="0"/>
    <n v="2"/>
    <n v="55384"/>
    <n v="110768"/>
    <n v="92579.99"/>
    <n v="18188.009999999998"/>
    <n v="427"/>
    <n v="48"/>
    <x v="2"/>
    <n v="20"/>
    <n v="0.16419913693485483"/>
    <x v="0"/>
  </r>
  <r>
    <n v="1222"/>
    <d v="2024-02-20T00:00:00"/>
    <s v="C312"/>
    <s v="Ronald Yu"/>
    <x v="1"/>
    <x v="1"/>
    <s v="P010"/>
    <x v="6"/>
    <x v="0"/>
    <n v="6"/>
    <n v="58570"/>
    <n v="351420"/>
    <n v="238342.55"/>
    <n v="113077.45"/>
    <n v="316"/>
    <n v="67"/>
    <x v="2"/>
    <n v="20"/>
    <n v="0.32177294974674181"/>
    <x v="0"/>
  </r>
  <r>
    <n v="1223"/>
    <d v="2024-12-08T00:00:00"/>
    <s v="C546"/>
    <s v="Christopher Smith"/>
    <x v="2"/>
    <x v="2"/>
    <s v="P003"/>
    <x v="8"/>
    <x v="0"/>
    <n v="1"/>
    <n v="54197"/>
    <n v="54197"/>
    <n v="38005.019999999997"/>
    <n v="16191.98"/>
    <n v="371"/>
    <n v="31"/>
    <x v="2"/>
    <n v="10"/>
    <n v="0.29876155506762364"/>
    <x v="0"/>
  </r>
  <r>
    <n v="1224"/>
    <d v="2024-07-28T00:00:00"/>
    <s v="C942"/>
    <s v="Steven Dennis PhD"/>
    <x v="2"/>
    <x v="2"/>
    <s v="P002"/>
    <x v="2"/>
    <x v="0"/>
    <n v="7"/>
    <n v="37376"/>
    <n v="261632"/>
    <n v="226002.77"/>
    <n v="35629.230000000003"/>
    <n v="70"/>
    <n v="80"/>
    <x v="2"/>
    <n v="15"/>
    <n v="0.1361807041952055"/>
    <x v="1"/>
  </r>
  <r>
    <n v="1225"/>
    <d v="2024-04-30T00:00:00"/>
    <s v="C853"/>
    <s v="Keith Larson"/>
    <x v="0"/>
    <x v="0"/>
    <s v="P004"/>
    <x v="1"/>
    <x v="1"/>
    <n v="5"/>
    <n v="26855"/>
    <n v="134275"/>
    <n v="101245.55"/>
    <n v="33029.449999999997"/>
    <n v="219"/>
    <n v="15"/>
    <x v="1"/>
    <n v="0"/>
    <n v="0.24598361571401972"/>
    <x v="0"/>
  </r>
  <r>
    <n v="1226"/>
    <d v="2024-01-06T00:00:00"/>
    <s v="C890"/>
    <s v="Yolanda Mathis"/>
    <x v="1"/>
    <x v="1"/>
    <s v="P009"/>
    <x v="3"/>
    <x v="2"/>
    <n v="9"/>
    <n v="3712"/>
    <n v="33408"/>
    <n v="27257.7"/>
    <n v="6150.3"/>
    <n v="226"/>
    <n v="89"/>
    <x v="3"/>
    <n v="10"/>
    <n v="0.1840966235632184"/>
    <x v="0"/>
  </r>
  <r>
    <n v="1227"/>
    <d v="2024-07-05T00:00:00"/>
    <s v="C213"/>
    <s v="Elizabeth Torres"/>
    <x v="3"/>
    <x v="3"/>
    <s v="P005"/>
    <x v="9"/>
    <x v="1"/>
    <n v="2"/>
    <n v="38476"/>
    <n v="76952"/>
    <n v="46352.959999999999"/>
    <n v="30599.040000000001"/>
    <n v="96"/>
    <n v="34"/>
    <x v="7"/>
    <n v="5"/>
    <n v="0.39763800810895106"/>
    <x v="0"/>
  </r>
  <r>
    <n v="1228"/>
    <d v="2024-07-20T00:00:00"/>
    <s v="C754"/>
    <s v="Matthew Leblanc"/>
    <x v="2"/>
    <x v="2"/>
    <s v="P010"/>
    <x v="6"/>
    <x v="0"/>
    <n v="7"/>
    <n v="34071"/>
    <n v="238497"/>
    <n v="169990.6"/>
    <n v="68506.399999999994"/>
    <n v="282"/>
    <n v="72"/>
    <x v="2"/>
    <n v="15"/>
    <n v="0.28724218753275721"/>
    <x v="0"/>
  </r>
  <r>
    <n v="1229"/>
    <d v="2024-05-08T00:00:00"/>
    <s v="C603"/>
    <s v="Erin Bonilla"/>
    <x v="1"/>
    <x v="1"/>
    <s v="P007"/>
    <x v="5"/>
    <x v="1"/>
    <n v="8"/>
    <n v="32818"/>
    <n v="262544"/>
    <n v="200284.89"/>
    <n v="62259.11"/>
    <n v="420"/>
    <n v="33"/>
    <x v="5"/>
    <n v="10"/>
    <n v="0.23713781309037724"/>
    <x v="0"/>
  </r>
  <r>
    <n v="1230"/>
    <d v="2024-07-30T00:00:00"/>
    <s v="C489"/>
    <s v="Laura Miller"/>
    <x v="3"/>
    <x v="3"/>
    <s v="P007"/>
    <x v="5"/>
    <x v="1"/>
    <n v="6"/>
    <n v="37773"/>
    <n v="226638"/>
    <n v="161496.07999999999"/>
    <n v="65141.919999999998"/>
    <n v="306"/>
    <n v="13"/>
    <x v="5"/>
    <n v="20"/>
    <n v="0.28742717461325989"/>
    <x v="0"/>
  </r>
  <r>
    <n v="1231"/>
    <d v="2024-05-19T00:00:00"/>
    <s v="C406"/>
    <s v="Shannon Peterson"/>
    <x v="1"/>
    <x v="1"/>
    <s v="P002"/>
    <x v="2"/>
    <x v="0"/>
    <n v="7"/>
    <n v="10996"/>
    <n v="76972"/>
    <n v="52073.1"/>
    <n v="24898.9"/>
    <n v="201"/>
    <n v="51"/>
    <x v="2"/>
    <n v="0"/>
    <n v="0.32347996674115265"/>
    <x v="0"/>
  </r>
  <r>
    <n v="1232"/>
    <d v="2024-11-26T00:00:00"/>
    <s v="C974"/>
    <s v="Jennifer Myers"/>
    <x v="0"/>
    <x v="0"/>
    <s v="P006"/>
    <x v="0"/>
    <x v="0"/>
    <n v="5"/>
    <n v="21165"/>
    <n v="105825"/>
    <n v="65797.570000000007"/>
    <n v="40027.43"/>
    <n v="253"/>
    <n v="41"/>
    <x v="0"/>
    <n v="5"/>
    <n v="0.37824171982045829"/>
    <x v="0"/>
  </r>
  <r>
    <n v="1233"/>
    <d v="2024-10-11T00:00:00"/>
    <s v="C182"/>
    <s v="Shaun Daniel"/>
    <x v="0"/>
    <x v="0"/>
    <s v="P007"/>
    <x v="5"/>
    <x v="1"/>
    <n v="3"/>
    <n v="58807"/>
    <n v="176421"/>
    <n v="142559.5"/>
    <n v="33861.5"/>
    <n v="366"/>
    <n v="33"/>
    <x v="5"/>
    <n v="0"/>
    <n v="0.19193576728394013"/>
    <x v="0"/>
  </r>
  <r>
    <n v="1234"/>
    <d v="2024-02-13T00:00:00"/>
    <s v="C576"/>
    <s v="Sylvia Ryan PhD"/>
    <x v="3"/>
    <x v="3"/>
    <s v="P005"/>
    <x v="9"/>
    <x v="1"/>
    <n v="8"/>
    <n v="18328"/>
    <n v="146624"/>
    <n v="100587.06"/>
    <n v="46036.94"/>
    <n v="100"/>
    <n v="88"/>
    <x v="7"/>
    <n v="10"/>
    <n v="0.31397956678306416"/>
    <x v="0"/>
  </r>
  <r>
    <n v="1235"/>
    <d v="2024-03-07T00:00:00"/>
    <s v="C120"/>
    <s v="Tonya Kirk"/>
    <x v="2"/>
    <x v="2"/>
    <s v="P001"/>
    <x v="4"/>
    <x v="1"/>
    <n v="6"/>
    <n v="35224"/>
    <n v="211344"/>
    <n v="157227.46"/>
    <n v="54116.54"/>
    <n v="465"/>
    <n v="94"/>
    <x v="4"/>
    <n v="20"/>
    <n v="0.25605903172079642"/>
    <x v="0"/>
  </r>
  <r>
    <n v="1236"/>
    <d v="2024-08-15T00:00:00"/>
    <s v="C172"/>
    <s v="Ashlee Brady"/>
    <x v="0"/>
    <x v="0"/>
    <s v="P005"/>
    <x v="9"/>
    <x v="1"/>
    <n v="6"/>
    <n v="24402"/>
    <n v="146412"/>
    <n v="124438.71"/>
    <n v="21973.29"/>
    <n v="196"/>
    <n v="28"/>
    <x v="7"/>
    <n v="10"/>
    <n v="0.15007847717400213"/>
    <x v="0"/>
  </r>
  <r>
    <n v="1237"/>
    <d v="2024-01-26T00:00:00"/>
    <s v="C895"/>
    <s v="Sara Browning"/>
    <x v="3"/>
    <x v="3"/>
    <s v="P002"/>
    <x v="2"/>
    <x v="0"/>
    <n v="7"/>
    <n v="55457"/>
    <n v="388199"/>
    <n v="267416.43"/>
    <n v="120782.57"/>
    <n v="430"/>
    <n v="12"/>
    <x v="2"/>
    <n v="15"/>
    <n v="0.31113570617131936"/>
    <x v="0"/>
  </r>
  <r>
    <n v="1238"/>
    <d v="2024-01-24T00:00:00"/>
    <s v="C545"/>
    <s v="Edward Carter"/>
    <x v="1"/>
    <x v="1"/>
    <s v="P007"/>
    <x v="5"/>
    <x v="1"/>
    <n v="8"/>
    <n v="33055"/>
    <n v="264440"/>
    <n v="180845.65"/>
    <n v="83594.350000000006"/>
    <n v="264"/>
    <n v="74"/>
    <x v="5"/>
    <n v="5"/>
    <n v="0.31611840114959916"/>
    <x v="0"/>
  </r>
  <r>
    <n v="1239"/>
    <d v="2024-09-19T00:00:00"/>
    <s v="C854"/>
    <s v="Cassandra Lopez"/>
    <x v="2"/>
    <x v="2"/>
    <s v="P002"/>
    <x v="2"/>
    <x v="0"/>
    <n v="2"/>
    <n v="19883"/>
    <n v="39766"/>
    <n v="24827.35"/>
    <n v="14938.65"/>
    <n v="219"/>
    <n v="16"/>
    <x v="2"/>
    <n v="10"/>
    <n v="0.37566388371976062"/>
    <x v="0"/>
  </r>
  <r>
    <n v="1240"/>
    <d v="2024-01-20T00:00:00"/>
    <s v="C485"/>
    <s v="Robert Moore"/>
    <x v="0"/>
    <x v="0"/>
    <s v="P002"/>
    <x v="2"/>
    <x v="0"/>
    <n v="1"/>
    <n v="33182"/>
    <n v="33182"/>
    <n v="25949.8"/>
    <n v="7232.2"/>
    <n v="441"/>
    <n v="97"/>
    <x v="2"/>
    <n v="10"/>
    <n v="0.21795551805195587"/>
    <x v="0"/>
  </r>
  <r>
    <n v="1241"/>
    <d v="2024-02-27T00:00:00"/>
    <s v="C385"/>
    <s v="Angela Woodard"/>
    <x v="2"/>
    <x v="2"/>
    <s v="P002"/>
    <x v="2"/>
    <x v="0"/>
    <n v="9"/>
    <n v="4754"/>
    <n v="42786"/>
    <n v="38361.360000000001"/>
    <n v="4424.6400000000003"/>
    <n v="164"/>
    <n v="15"/>
    <x v="2"/>
    <n v="20"/>
    <n v="0.10341326602159585"/>
    <x v="0"/>
  </r>
  <r>
    <n v="1242"/>
    <d v="2024-06-07T00:00:00"/>
    <s v="C742"/>
    <s v="Jose Kramer"/>
    <x v="1"/>
    <x v="1"/>
    <s v="P009"/>
    <x v="3"/>
    <x v="2"/>
    <n v="10"/>
    <n v="10445"/>
    <n v="104450"/>
    <n v="90326.68"/>
    <n v="14123.32"/>
    <n v="385"/>
    <n v="78"/>
    <x v="3"/>
    <n v="15"/>
    <n v="0.13521608425083773"/>
    <x v="0"/>
  </r>
  <r>
    <n v="1243"/>
    <d v="2024-08-05T00:00:00"/>
    <s v="C512"/>
    <s v="Bradley Sanders"/>
    <x v="3"/>
    <x v="3"/>
    <s v="P009"/>
    <x v="3"/>
    <x v="2"/>
    <n v="1"/>
    <n v="57519"/>
    <n v="57519"/>
    <n v="51653.2"/>
    <n v="5865.8"/>
    <n v="378"/>
    <n v="10"/>
    <x v="3"/>
    <n v="10"/>
    <n v="0.10198021523322728"/>
    <x v="0"/>
  </r>
  <r>
    <n v="1244"/>
    <d v="2024-10-21T00:00:00"/>
    <s v="C111"/>
    <s v="Jacob Cox"/>
    <x v="0"/>
    <x v="0"/>
    <s v="P003"/>
    <x v="8"/>
    <x v="0"/>
    <n v="5"/>
    <n v="41718"/>
    <n v="208590"/>
    <n v="172570.19"/>
    <n v="36019.81"/>
    <n v="466"/>
    <n v="95"/>
    <x v="2"/>
    <n v="5"/>
    <n v="0.1726823433529891"/>
    <x v="0"/>
  </r>
  <r>
    <n v="1245"/>
    <d v="2024-12-15T00:00:00"/>
    <s v="C911"/>
    <s v="Margaret Shaw"/>
    <x v="1"/>
    <x v="1"/>
    <s v="P001"/>
    <x v="4"/>
    <x v="1"/>
    <n v="4"/>
    <n v="30350"/>
    <n v="121400"/>
    <n v="97493.85"/>
    <n v="23906.15"/>
    <n v="396"/>
    <n v="92"/>
    <x v="4"/>
    <n v="15"/>
    <n v="0.196920510708402"/>
    <x v="0"/>
  </r>
  <r>
    <n v="1246"/>
    <d v="2024-07-25T00:00:00"/>
    <s v="C567"/>
    <s v="Alexandria Byrd"/>
    <x v="2"/>
    <x v="2"/>
    <s v="P007"/>
    <x v="5"/>
    <x v="1"/>
    <n v="1"/>
    <n v="37893"/>
    <n v="37893"/>
    <n v="30948.34"/>
    <n v="6944.66"/>
    <n v="158"/>
    <n v="40"/>
    <x v="5"/>
    <n v="15"/>
    <n v="0.18327026099807353"/>
    <x v="0"/>
  </r>
  <r>
    <n v="1247"/>
    <d v="2024-11-05T00:00:00"/>
    <s v="C310"/>
    <s v="Brian Schneider"/>
    <x v="2"/>
    <x v="2"/>
    <s v="P007"/>
    <x v="5"/>
    <x v="1"/>
    <n v="3"/>
    <n v="27714"/>
    <n v="83142"/>
    <n v="58596.56"/>
    <n v="24545.439999999999"/>
    <n v="165"/>
    <n v="15"/>
    <x v="5"/>
    <n v="0"/>
    <n v="0.2952231122657622"/>
    <x v="0"/>
  </r>
  <r>
    <n v="1248"/>
    <d v="2024-03-30T00:00:00"/>
    <s v="C387"/>
    <s v="Kathy Walker"/>
    <x v="3"/>
    <x v="3"/>
    <s v="P005"/>
    <x v="9"/>
    <x v="1"/>
    <n v="2"/>
    <n v="32989"/>
    <n v="65978"/>
    <n v="44477.51"/>
    <n v="21500.49"/>
    <n v="269"/>
    <n v="22"/>
    <x v="7"/>
    <n v="0"/>
    <n v="0.32587362454151386"/>
    <x v="0"/>
  </r>
  <r>
    <n v="1249"/>
    <d v="2024-12-15T00:00:00"/>
    <s v="C328"/>
    <s v="Anthony Herman"/>
    <x v="0"/>
    <x v="0"/>
    <s v="P002"/>
    <x v="2"/>
    <x v="0"/>
    <n v="8"/>
    <n v="39213"/>
    <n v="313704"/>
    <n v="245188.92"/>
    <n v="68515.08"/>
    <n v="373"/>
    <n v="96"/>
    <x v="2"/>
    <n v="10"/>
    <n v="0.21840677836431796"/>
    <x v="0"/>
  </r>
  <r>
    <n v="1250"/>
    <d v="2024-10-26T00:00:00"/>
    <s v="C458"/>
    <s v="Emily Smith"/>
    <x v="0"/>
    <x v="0"/>
    <s v="P002"/>
    <x v="2"/>
    <x v="0"/>
    <n v="9"/>
    <n v="24360"/>
    <n v="219240"/>
    <n v="187381.44"/>
    <n v="31858.560000000001"/>
    <n v="436"/>
    <n v="89"/>
    <x v="2"/>
    <n v="20"/>
    <n v="0.14531362889983579"/>
    <x v="0"/>
  </r>
  <r>
    <n v="1251"/>
    <d v="2024-10-31T00:00:00"/>
    <s v="C545"/>
    <s v="Laura Welch"/>
    <x v="2"/>
    <x v="2"/>
    <s v="P004"/>
    <x v="1"/>
    <x v="1"/>
    <n v="3"/>
    <n v="1126"/>
    <n v="3378"/>
    <n v="2175.4499999999998"/>
    <n v="1202.55"/>
    <n v="109"/>
    <n v="65"/>
    <x v="1"/>
    <n v="20"/>
    <n v="0.35599467140319713"/>
    <x v="0"/>
  </r>
  <r>
    <n v="1252"/>
    <d v="2024-12-30T00:00:00"/>
    <s v="C980"/>
    <s v="Dennis Velez"/>
    <x v="3"/>
    <x v="3"/>
    <s v="P005"/>
    <x v="9"/>
    <x v="1"/>
    <n v="10"/>
    <n v="57910"/>
    <n v="579100"/>
    <n v="474505.61"/>
    <n v="104594.39"/>
    <n v="114"/>
    <n v="83"/>
    <x v="7"/>
    <n v="0"/>
    <n v="0.18061542048005524"/>
    <x v="0"/>
  </r>
  <r>
    <n v="1253"/>
    <d v="2024-08-02T00:00:00"/>
    <s v="C155"/>
    <s v="Mary Harris"/>
    <x v="2"/>
    <x v="2"/>
    <s v="P005"/>
    <x v="9"/>
    <x v="1"/>
    <n v="2"/>
    <n v="5116"/>
    <n v="10232"/>
    <n v="9083.64"/>
    <n v="1148.3599999999999"/>
    <n v="134"/>
    <n v="53"/>
    <x v="7"/>
    <n v="5"/>
    <n v="0.11223221266614541"/>
    <x v="0"/>
  </r>
  <r>
    <n v="1254"/>
    <d v="2024-09-25T00:00:00"/>
    <s v="C988"/>
    <s v="Randall Gonzalez"/>
    <x v="2"/>
    <x v="2"/>
    <s v="P009"/>
    <x v="3"/>
    <x v="2"/>
    <n v="6"/>
    <n v="16001"/>
    <n v="96006"/>
    <n v="85815.96"/>
    <n v="10190.040000000001"/>
    <n v="60"/>
    <n v="86"/>
    <x v="3"/>
    <n v="5"/>
    <n v="0.10613961627398288"/>
    <x v="1"/>
  </r>
  <r>
    <n v="1255"/>
    <d v="2024-03-21T00:00:00"/>
    <s v="C482"/>
    <s v="Brandon Hanna"/>
    <x v="3"/>
    <x v="3"/>
    <s v="P001"/>
    <x v="4"/>
    <x v="1"/>
    <n v="1"/>
    <n v="34776"/>
    <n v="34776"/>
    <n v="25466.47"/>
    <n v="9309.5300000000007"/>
    <n v="385"/>
    <n v="59"/>
    <x v="4"/>
    <n v="5"/>
    <n v="0.26769985047158962"/>
    <x v="0"/>
  </r>
  <r>
    <n v="1256"/>
    <d v="2024-04-19T00:00:00"/>
    <s v="C318"/>
    <s v="John Johnson"/>
    <x v="2"/>
    <x v="2"/>
    <s v="P008"/>
    <x v="7"/>
    <x v="3"/>
    <n v="8"/>
    <n v="39172"/>
    <n v="313376"/>
    <n v="228338.34"/>
    <n v="85037.66"/>
    <n v="250"/>
    <n v="28"/>
    <x v="6"/>
    <n v="10"/>
    <n v="0.2713598361074237"/>
    <x v="0"/>
  </r>
  <r>
    <n v="1257"/>
    <d v="2024-04-24T00:00:00"/>
    <s v="C245"/>
    <s v="Tammy Hubbard"/>
    <x v="3"/>
    <x v="3"/>
    <s v="P003"/>
    <x v="8"/>
    <x v="0"/>
    <n v="8"/>
    <n v="48727"/>
    <n v="389816"/>
    <n v="236579.04"/>
    <n v="153236.96"/>
    <n v="272"/>
    <n v="100"/>
    <x v="2"/>
    <n v="15"/>
    <n v="0.39310074496685615"/>
    <x v="0"/>
  </r>
  <r>
    <n v="1258"/>
    <d v="2024-08-13T00:00:00"/>
    <s v="C376"/>
    <s v="Elizabeth Williams"/>
    <x v="1"/>
    <x v="1"/>
    <s v="P008"/>
    <x v="7"/>
    <x v="3"/>
    <n v="4"/>
    <n v="46742"/>
    <n v="186968"/>
    <n v="152047.62"/>
    <n v="34920.379999999997"/>
    <n v="98"/>
    <n v="84"/>
    <x v="6"/>
    <n v="15"/>
    <n v="0.18677196097727952"/>
    <x v="0"/>
  </r>
  <r>
    <n v="1259"/>
    <d v="2024-02-25T00:00:00"/>
    <s v="C533"/>
    <s v="Mark Phillips"/>
    <x v="3"/>
    <x v="3"/>
    <s v="P009"/>
    <x v="3"/>
    <x v="2"/>
    <n v="3"/>
    <n v="14022"/>
    <n v="42066"/>
    <n v="28737.71"/>
    <n v="13328.29"/>
    <n v="393"/>
    <n v="49"/>
    <x v="3"/>
    <n v="5"/>
    <n v="0.31684234298483338"/>
    <x v="0"/>
  </r>
  <r>
    <n v="1260"/>
    <d v="2024-12-01T00:00:00"/>
    <s v="C501"/>
    <s v="Emily Lin"/>
    <x v="0"/>
    <x v="0"/>
    <s v="P001"/>
    <x v="4"/>
    <x v="1"/>
    <n v="8"/>
    <n v="17625"/>
    <n v="141000"/>
    <n v="124905.97"/>
    <n v="16094.03"/>
    <n v="392"/>
    <n v="35"/>
    <x v="4"/>
    <n v="0"/>
    <n v="0.11414205673758866"/>
    <x v="0"/>
  </r>
  <r>
    <n v="1261"/>
    <d v="2024-04-06T00:00:00"/>
    <s v="C265"/>
    <s v="Ashlee Sharp"/>
    <x v="0"/>
    <x v="0"/>
    <s v="P003"/>
    <x v="8"/>
    <x v="0"/>
    <n v="10"/>
    <n v="48125"/>
    <n v="481250"/>
    <n v="332680.71999999997"/>
    <n v="148569.28"/>
    <n v="208"/>
    <n v="82"/>
    <x v="2"/>
    <n v="20"/>
    <n v="0.30871538701298701"/>
    <x v="0"/>
  </r>
  <r>
    <n v="1262"/>
    <d v="2024-05-04T00:00:00"/>
    <s v="C809"/>
    <s v="Jonathan Willis"/>
    <x v="1"/>
    <x v="1"/>
    <s v="P010"/>
    <x v="6"/>
    <x v="0"/>
    <n v="7"/>
    <n v="38805"/>
    <n v="271635"/>
    <n v="232225.5"/>
    <n v="39409.5"/>
    <n v="25"/>
    <n v="95"/>
    <x v="2"/>
    <n v="15"/>
    <n v="0.14508255563531947"/>
    <x v="1"/>
  </r>
  <r>
    <n v="1263"/>
    <d v="2024-02-17T00:00:00"/>
    <s v="C998"/>
    <s v="Derrick Johnson"/>
    <x v="1"/>
    <x v="1"/>
    <s v="P003"/>
    <x v="8"/>
    <x v="0"/>
    <n v="5"/>
    <n v="8337"/>
    <n v="41685"/>
    <n v="27715.15"/>
    <n v="13969.85"/>
    <n v="82"/>
    <n v="99"/>
    <x v="2"/>
    <n v="15"/>
    <n v="0.33512894326496345"/>
    <x v="1"/>
  </r>
  <r>
    <n v="1264"/>
    <d v="2024-11-30T00:00:00"/>
    <s v="C885"/>
    <s v="Laurie Berger"/>
    <x v="2"/>
    <x v="2"/>
    <s v="P007"/>
    <x v="5"/>
    <x v="1"/>
    <n v="8"/>
    <n v="20712"/>
    <n v="165696"/>
    <n v="114376.68"/>
    <n v="51319.32"/>
    <n v="70"/>
    <n v="63"/>
    <x v="5"/>
    <n v="5"/>
    <n v="0.3097197276940904"/>
    <x v="0"/>
  </r>
  <r>
    <n v="1265"/>
    <d v="2024-02-19T00:00:00"/>
    <s v="C182"/>
    <s v="Debra Johnson"/>
    <x v="3"/>
    <x v="3"/>
    <s v="P007"/>
    <x v="5"/>
    <x v="1"/>
    <n v="5"/>
    <n v="16526"/>
    <n v="82630"/>
    <n v="63907.48"/>
    <n v="18722.52"/>
    <n v="238"/>
    <n v="87"/>
    <x v="5"/>
    <n v="10"/>
    <n v="0.2265825971196902"/>
    <x v="0"/>
  </r>
  <r>
    <n v="1266"/>
    <d v="2024-11-28T00:00:00"/>
    <s v="C586"/>
    <s v="Rose Watts"/>
    <x v="1"/>
    <x v="1"/>
    <s v="P002"/>
    <x v="2"/>
    <x v="0"/>
    <n v="5"/>
    <n v="25093"/>
    <n v="125465"/>
    <n v="84824.58"/>
    <n v="40640.42"/>
    <n v="308"/>
    <n v="59"/>
    <x v="2"/>
    <n v="0"/>
    <n v="0.32391838361295977"/>
    <x v="0"/>
  </r>
  <r>
    <n v="1267"/>
    <d v="2024-09-06T00:00:00"/>
    <s v="C799"/>
    <s v="Douglas Smith"/>
    <x v="1"/>
    <x v="1"/>
    <s v="P003"/>
    <x v="8"/>
    <x v="0"/>
    <n v="5"/>
    <n v="20439"/>
    <n v="102195"/>
    <n v="65969.919999999998"/>
    <n v="36225.08"/>
    <n v="404"/>
    <n v="54"/>
    <x v="2"/>
    <n v="5"/>
    <n v="0.35447017955868682"/>
    <x v="0"/>
  </r>
  <r>
    <n v="1268"/>
    <d v="2024-12-02T00:00:00"/>
    <s v="C741"/>
    <s v="Carmen Brown"/>
    <x v="0"/>
    <x v="0"/>
    <s v="P001"/>
    <x v="4"/>
    <x v="1"/>
    <n v="9"/>
    <n v="56531"/>
    <n v="508779"/>
    <n v="442430.01"/>
    <n v="66348.990000000005"/>
    <n v="400"/>
    <n v="39"/>
    <x v="4"/>
    <n v="20"/>
    <n v="0.13040827156781237"/>
    <x v="0"/>
  </r>
  <r>
    <n v="1269"/>
    <d v="2024-01-11T00:00:00"/>
    <s v="C129"/>
    <s v="Christopher Stewart"/>
    <x v="3"/>
    <x v="3"/>
    <s v="P006"/>
    <x v="0"/>
    <x v="0"/>
    <n v="5"/>
    <n v="56728"/>
    <n v="283640"/>
    <n v="186651.02"/>
    <n v="96988.98"/>
    <n v="284"/>
    <n v="98"/>
    <x v="0"/>
    <n v="5"/>
    <n v="0.34194394302637143"/>
    <x v="0"/>
  </r>
  <r>
    <n v="1270"/>
    <d v="2024-11-28T00:00:00"/>
    <s v="C340"/>
    <s v="Adriana Boyd"/>
    <x v="3"/>
    <x v="3"/>
    <s v="P008"/>
    <x v="7"/>
    <x v="3"/>
    <n v="5"/>
    <n v="54854"/>
    <n v="274270"/>
    <n v="207223.79"/>
    <n v="67046.210000000006"/>
    <n v="396"/>
    <n v="61"/>
    <x v="6"/>
    <n v="15"/>
    <n v="0.24445331242935794"/>
    <x v="0"/>
  </r>
  <r>
    <n v="1271"/>
    <d v="2024-09-18T00:00:00"/>
    <s v="C779"/>
    <s v="Jacqueline Patton"/>
    <x v="0"/>
    <x v="0"/>
    <s v="P004"/>
    <x v="1"/>
    <x v="1"/>
    <n v="10"/>
    <n v="32644"/>
    <n v="326440"/>
    <n v="222475.81"/>
    <n v="103964.19"/>
    <n v="53"/>
    <n v="93"/>
    <x v="1"/>
    <n v="15"/>
    <n v="0.31847870971694647"/>
    <x v="1"/>
  </r>
  <r>
    <n v="1272"/>
    <d v="2024-04-12T00:00:00"/>
    <s v="C113"/>
    <s v="Brad Lewis"/>
    <x v="3"/>
    <x v="3"/>
    <s v="P005"/>
    <x v="9"/>
    <x v="1"/>
    <n v="2"/>
    <n v="32562"/>
    <n v="65124"/>
    <n v="47227.92"/>
    <n v="17896.080000000002"/>
    <n v="194"/>
    <n v="90"/>
    <x v="7"/>
    <n v="20"/>
    <n v="0.27480007370554638"/>
    <x v="0"/>
  </r>
  <r>
    <n v="1273"/>
    <d v="2024-12-17T00:00:00"/>
    <s v="C665"/>
    <s v="Mitchell Perez"/>
    <x v="0"/>
    <x v="0"/>
    <s v="P007"/>
    <x v="5"/>
    <x v="1"/>
    <n v="10"/>
    <n v="23508"/>
    <n v="235080"/>
    <n v="156531.70000000001"/>
    <n v="78548.3"/>
    <n v="441"/>
    <n v="38"/>
    <x v="5"/>
    <n v="0"/>
    <n v="0.33413433724689467"/>
    <x v="0"/>
  </r>
  <r>
    <n v="1274"/>
    <d v="2024-03-22T00:00:00"/>
    <s v="C360"/>
    <s v="Scott Sanchez"/>
    <x v="3"/>
    <x v="3"/>
    <s v="P008"/>
    <x v="7"/>
    <x v="3"/>
    <n v="7"/>
    <n v="49760"/>
    <n v="348320"/>
    <n v="253585.78"/>
    <n v="94734.22"/>
    <n v="339"/>
    <n v="16"/>
    <x v="6"/>
    <n v="5"/>
    <n v="0.27197467845659162"/>
    <x v="0"/>
  </r>
  <r>
    <n v="1275"/>
    <d v="2024-01-16T00:00:00"/>
    <s v="C973"/>
    <s v="Lauren Williams"/>
    <x v="0"/>
    <x v="0"/>
    <s v="P009"/>
    <x v="3"/>
    <x v="2"/>
    <n v="2"/>
    <n v="19117"/>
    <n v="38234"/>
    <n v="31736.9"/>
    <n v="6497.1"/>
    <n v="77"/>
    <n v="59"/>
    <x v="3"/>
    <n v="15"/>
    <n v="0.16992990531987237"/>
    <x v="0"/>
  </r>
  <r>
    <n v="1276"/>
    <d v="2024-03-04T00:00:00"/>
    <s v="C348"/>
    <s v="Jordan Cole"/>
    <x v="1"/>
    <x v="1"/>
    <s v="P008"/>
    <x v="7"/>
    <x v="3"/>
    <n v="6"/>
    <n v="26773"/>
    <n v="160638"/>
    <n v="141836.4"/>
    <n v="18801.599999999999"/>
    <n v="122"/>
    <n v="30"/>
    <x v="6"/>
    <n v="0"/>
    <n v="0.11704328988159712"/>
    <x v="0"/>
  </r>
  <r>
    <n v="1277"/>
    <d v="2024-08-24T00:00:00"/>
    <s v="C246"/>
    <s v="Daniel Brady"/>
    <x v="2"/>
    <x v="2"/>
    <s v="P009"/>
    <x v="3"/>
    <x v="2"/>
    <n v="10"/>
    <n v="45218"/>
    <n v="452180"/>
    <n v="299097.08"/>
    <n v="153082.92000000001"/>
    <n v="250"/>
    <n v="59"/>
    <x v="3"/>
    <n v="15"/>
    <n v="0.33854420805873769"/>
    <x v="0"/>
  </r>
  <r>
    <n v="1278"/>
    <d v="2024-02-04T00:00:00"/>
    <s v="C431"/>
    <s v="Kenneth Ross"/>
    <x v="3"/>
    <x v="3"/>
    <s v="P008"/>
    <x v="7"/>
    <x v="3"/>
    <n v="1"/>
    <n v="35225"/>
    <n v="35225"/>
    <n v="26794.29"/>
    <n v="8430.7099999999991"/>
    <n v="359"/>
    <n v="93"/>
    <x v="6"/>
    <n v="20"/>
    <n v="0.23933882185947478"/>
    <x v="0"/>
  </r>
  <r>
    <n v="1279"/>
    <d v="2024-11-27T00:00:00"/>
    <s v="C719"/>
    <s v="Stephanie Woods"/>
    <x v="3"/>
    <x v="3"/>
    <s v="P007"/>
    <x v="5"/>
    <x v="1"/>
    <n v="10"/>
    <n v="31283"/>
    <n v="312830"/>
    <n v="240187.12"/>
    <n v="72642.880000000005"/>
    <n v="477"/>
    <n v="80"/>
    <x v="5"/>
    <n v="10"/>
    <n v="0.232212000127865"/>
    <x v="0"/>
  </r>
  <r>
    <n v="1280"/>
    <d v="2024-07-28T00:00:00"/>
    <s v="C112"/>
    <s v="Amanda Boone"/>
    <x v="1"/>
    <x v="1"/>
    <s v="P004"/>
    <x v="1"/>
    <x v="1"/>
    <n v="4"/>
    <n v="7382"/>
    <n v="29528"/>
    <n v="23692.77"/>
    <n v="5835.23"/>
    <n v="272"/>
    <n v="72"/>
    <x v="1"/>
    <n v="0"/>
    <n v="0.19761683825521537"/>
    <x v="0"/>
  </r>
  <r>
    <n v="1281"/>
    <d v="2024-08-28T00:00:00"/>
    <s v="C594"/>
    <s v="Betty Cook"/>
    <x v="1"/>
    <x v="1"/>
    <s v="P004"/>
    <x v="1"/>
    <x v="1"/>
    <n v="8"/>
    <n v="18344"/>
    <n v="146752"/>
    <n v="105679.38"/>
    <n v="41072.620000000003"/>
    <n v="295"/>
    <n v="94"/>
    <x v="1"/>
    <n v="0"/>
    <n v="0.27987775294374184"/>
    <x v="0"/>
  </r>
  <r>
    <n v="1282"/>
    <d v="2024-05-06T00:00:00"/>
    <s v="C274"/>
    <s v="Nicole King"/>
    <x v="1"/>
    <x v="1"/>
    <s v="P004"/>
    <x v="1"/>
    <x v="1"/>
    <n v="10"/>
    <n v="13204"/>
    <n v="132040"/>
    <n v="112818.61"/>
    <n v="19221.39"/>
    <n v="187"/>
    <n v="16"/>
    <x v="1"/>
    <n v="15"/>
    <n v="0.1455724780369585"/>
    <x v="0"/>
  </r>
  <r>
    <n v="1283"/>
    <d v="2024-01-07T00:00:00"/>
    <s v="C395"/>
    <s v="Angela French"/>
    <x v="3"/>
    <x v="3"/>
    <s v="P006"/>
    <x v="0"/>
    <x v="0"/>
    <n v="8"/>
    <n v="5813"/>
    <n v="46504"/>
    <n v="36755.07"/>
    <n v="9748.93"/>
    <n v="476"/>
    <n v="72"/>
    <x v="0"/>
    <n v="5"/>
    <n v="0.20963637536555996"/>
    <x v="0"/>
  </r>
  <r>
    <n v="1284"/>
    <d v="2024-09-20T00:00:00"/>
    <s v="C274"/>
    <s v="Erica Turner"/>
    <x v="2"/>
    <x v="2"/>
    <s v="P002"/>
    <x v="2"/>
    <x v="0"/>
    <n v="8"/>
    <n v="32219"/>
    <n v="257752"/>
    <n v="157278.22"/>
    <n v="100473.78"/>
    <n v="224"/>
    <n v="39"/>
    <x v="2"/>
    <n v="0"/>
    <n v="0.38980795493342435"/>
    <x v="0"/>
  </r>
  <r>
    <n v="1285"/>
    <d v="2024-11-11T00:00:00"/>
    <s v="C641"/>
    <s v="Brittney Clark"/>
    <x v="3"/>
    <x v="3"/>
    <s v="P005"/>
    <x v="9"/>
    <x v="1"/>
    <n v="10"/>
    <n v="57068"/>
    <n v="570680"/>
    <n v="365509.87"/>
    <n v="205170.13"/>
    <n v="480"/>
    <n v="50"/>
    <x v="7"/>
    <n v="0"/>
    <n v="0.35951869699306094"/>
    <x v="0"/>
  </r>
  <r>
    <n v="1286"/>
    <d v="2024-11-30T00:00:00"/>
    <s v="C826"/>
    <s v="Jessica Shea"/>
    <x v="2"/>
    <x v="2"/>
    <s v="P007"/>
    <x v="5"/>
    <x v="1"/>
    <n v="3"/>
    <n v="55659"/>
    <n v="166977"/>
    <n v="126964.57"/>
    <n v="40012.43"/>
    <n v="37"/>
    <n v="25"/>
    <x v="5"/>
    <n v="15"/>
    <n v="0.23962839193421848"/>
    <x v="0"/>
  </r>
  <r>
    <n v="1287"/>
    <d v="2024-03-18T00:00:00"/>
    <s v="C840"/>
    <s v="Rachel Pierce"/>
    <x v="1"/>
    <x v="1"/>
    <s v="P009"/>
    <x v="3"/>
    <x v="2"/>
    <n v="6"/>
    <n v="5944"/>
    <n v="35664"/>
    <n v="25616.82"/>
    <n v="10047.18"/>
    <n v="362"/>
    <n v="43"/>
    <x v="3"/>
    <n v="0"/>
    <n v="0.2817176985195155"/>
    <x v="0"/>
  </r>
  <r>
    <n v="1288"/>
    <d v="2024-10-26T00:00:00"/>
    <s v="C861"/>
    <s v="Debra Stephenson"/>
    <x v="1"/>
    <x v="1"/>
    <s v="P010"/>
    <x v="6"/>
    <x v="0"/>
    <n v="9"/>
    <n v="24304"/>
    <n v="218736"/>
    <n v="184235.08"/>
    <n v="34500.92"/>
    <n v="217"/>
    <n v="76"/>
    <x v="2"/>
    <n v="15"/>
    <n v="0.15772858605807913"/>
    <x v="0"/>
  </r>
  <r>
    <n v="1289"/>
    <d v="2024-05-05T00:00:00"/>
    <s v="C507"/>
    <s v="Rachel Ramos"/>
    <x v="2"/>
    <x v="2"/>
    <s v="P004"/>
    <x v="1"/>
    <x v="1"/>
    <n v="2"/>
    <n v="43519"/>
    <n v="87038"/>
    <n v="60820.89"/>
    <n v="26217.11"/>
    <n v="453"/>
    <n v="39"/>
    <x v="1"/>
    <n v="5"/>
    <n v="0.30121452698821205"/>
    <x v="0"/>
  </r>
  <r>
    <n v="1290"/>
    <d v="2024-09-13T00:00:00"/>
    <s v="C418"/>
    <s v="Patty Adams MD"/>
    <x v="1"/>
    <x v="1"/>
    <s v="P002"/>
    <x v="2"/>
    <x v="0"/>
    <n v="6"/>
    <n v="11925"/>
    <n v="71550"/>
    <n v="45321.93"/>
    <n v="26228.07"/>
    <n v="317"/>
    <n v="88"/>
    <x v="2"/>
    <n v="15"/>
    <n v="0.36656981132075472"/>
    <x v="0"/>
  </r>
  <r>
    <n v="1291"/>
    <d v="2024-02-06T00:00:00"/>
    <s v="C755"/>
    <s v="Brooke Levine"/>
    <x v="0"/>
    <x v="0"/>
    <s v="P009"/>
    <x v="3"/>
    <x v="2"/>
    <n v="2"/>
    <n v="16595"/>
    <n v="33190"/>
    <n v="22025.85"/>
    <n v="11164.15"/>
    <n v="198"/>
    <n v="88"/>
    <x v="3"/>
    <n v="10"/>
    <n v="0.33637089484784571"/>
    <x v="0"/>
  </r>
  <r>
    <n v="1292"/>
    <d v="2024-12-06T00:00:00"/>
    <s v="C275"/>
    <s v="Sherry Mason"/>
    <x v="2"/>
    <x v="2"/>
    <s v="P001"/>
    <x v="4"/>
    <x v="1"/>
    <n v="5"/>
    <n v="55230"/>
    <n v="276150"/>
    <n v="222489.45"/>
    <n v="53660.55"/>
    <n v="403"/>
    <n v="77"/>
    <x v="4"/>
    <n v="5"/>
    <n v="0.19431667571971756"/>
    <x v="0"/>
  </r>
  <r>
    <n v="1293"/>
    <d v="2024-11-28T00:00:00"/>
    <s v="C516"/>
    <s v="Anthony Jones"/>
    <x v="3"/>
    <x v="3"/>
    <s v="P002"/>
    <x v="2"/>
    <x v="0"/>
    <n v="5"/>
    <n v="26419"/>
    <n v="132095"/>
    <n v="97871.59"/>
    <n v="34223.410000000003"/>
    <n v="474"/>
    <n v="72"/>
    <x v="2"/>
    <n v="20"/>
    <n v="0.25908179719141528"/>
    <x v="0"/>
  </r>
  <r>
    <n v="1294"/>
    <d v="2024-09-08T00:00:00"/>
    <s v="C922"/>
    <s v="John Rodriguez"/>
    <x v="2"/>
    <x v="2"/>
    <s v="P002"/>
    <x v="2"/>
    <x v="0"/>
    <n v="2"/>
    <n v="54875"/>
    <n v="109750"/>
    <n v="76843.62"/>
    <n v="32906.379999999997"/>
    <n v="100"/>
    <n v="91"/>
    <x v="2"/>
    <n v="20"/>
    <n v="0.2998303416856492"/>
    <x v="0"/>
  </r>
  <r>
    <n v="1295"/>
    <d v="2024-07-01T00:00:00"/>
    <s v="C566"/>
    <s v="Larry Anderson"/>
    <x v="1"/>
    <x v="1"/>
    <s v="P004"/>
    <x v="1"/>
    <x v="1"/>
    <n v="7"/>
    <n v="21100"/>
    <n v="147700"/>
    <n v="97021.759999999995"/>
    <n v="50678.239999999998"/>
    <n v="297"/>
    <n v="65"/>
    <x v="1"/>
    <n v="10"/>
    <n v="0.34311604603926876"/>
    <x v="0"/>
  </r>
  <r>
    <n v="1296"/>
    <d v="2024-06-09T00:00:00"/>
    <s v="C100"/>
    <s v="John Wilson"/>
    <x v="0"/>
    <x v="0"/>
    <s v="P004"/>
    <x v="1"/>
    <x v="1"/>
    <n v="5"/>
    <n v="4615"/>
    <n v="23075"/>
    <n v="15296.38"/>
    <n v="7778.62"/>
    <n v="469"/>
    <n v="38"/>
    <x v="1"/>
    <n v="15"/>
    <n v="0.33710162513542796"/>
    <x v="0"/>
  </r>
  <r>
    <n v="1297"/>
    <d v="2024-07-26T00:00:00"/>
    <s v="C668"/>
    <s v="Ryan Cox"/>
    <x v="3"/>
    <x v="3"/>
    <s v="P010"/>
    <x v="6"/>
    <x v="0"/>
    <n v="8"/>
    <n v="15703"/>
    <n v="125624"/>
    <n v="105862.88"/>
    <n v="19761.12"/>
    <n v="320"/>
    <n v="54"/>
    <x v="2"/>
    <n v="20"/>
    <n v="0.15730369992994969"/>
    <x v="0"/>
  </r>
  <r>
    <n v="1298"/>
    <d v="2024-04-12T00:00:00"/>
    <s v="C449"/>
    <s v="David Jackson"/>
    <x v="0"/>
    <x v="0"/>
    <s v="P006"/>
    <x v="0"/>
    <x v="0"/>
    <n v="8"/>
    <n v="2173"/>
    <n v="17384"/>
    <n v="13060.71"/>
    <n v="4323.29"/>
    <n v="489"/>
    <n v="74"/>
    <x v="0"/>
    <n v="0"/>
    <n v="0.24869362632305569"/>
    <x v="0"/>
  </r>
  <r>
    <n v="1299"/>
    <d v="2024-09-14T00:00:00"/>
    <s v="C876"/>
    <s v="Bryan Blake"/>
    <x v="0"/>
    <x v="0"/>
    <s v="P008"/>
    <x v="7"/>
    <x v="3"/>
    <n v="5"/>
    <n v="22721"/>
    <n v="113605"/>
    <n v="72019.97"/>
    <n v="41585.03"/>
    <n v="201"/>
    <n v="42"/>
    <x v="6"/>
    <n v="10"/>
    <n v="0.36604929360503496"/>
    <x v="0"/>
  </r>
  <r>
    <n v="1300"/>
    <d v="2024-11-07T00:00:00"/>
    <s v="C327"/>
    <s v="Crystal Johnson"/>
    <x v="0"/>
    <x v="0"/>
    <s v="P007"/>
    <x v="5"/>
    <x v="1"/>
    <n v="6"/>
    <n v="59843"/>
    <n v="359058"/>
    <n v="281949.3"/>
    <n v="77108.7"/>
    <n v="370"/>
    <n v="15"/>
    <x v="5"/>
    <n v="10"/>
    <n v="0.21475276974750596"/>
    <x v="0"/>
  </r>
  <r>
    <n v="1301"/>
    <d v="2024-09-20T00:00:00"/>
    <s v="C523"/>
    <s v="Brittany Wolf"/>
    <x v="1"/>
    <x v="1"/>
    <s v="P009"/>
    <x v="3"/>
    <x v="2"/>
    <n v="3"/>
    <n v="32983"/>
    <n v="98949"/>
    <n v="86278.78"/>
    <n v="12670.22"/>
    <n v="495"/>
    <n v="25"/>
    <x v="3"/>
    <n v="5"/>
    <n v="0.12804798431515224"/>
    <x v="0"/>
  </r>
  <r>
    <n v="1302"/>
    <d v="2024-07-15T00:00:00"/>
    <s v="C462"/>
    <s v="Debbie Mccall"/>
    <x v="0"/>
    <x v="0"/>
    <s v="P001"/>
    <x v="4"/>
    <x v="1"/>
    <n v="1"/>
    <n v="2949"/>
    <n v="2949"/>
    <n v="1933.21"/>
    <n v="1015.79"/>
    <n v="89"/>
    <n v="92"/>
    <x v="4"/>
    <n v="15"/>
    <n v="0.34445235673109525"/>
    <x v="1"/>
  </r>
  <r>
    <n v="1303"/>
    <d v="2024-03-04T00:00:00"/>
    <s v="C330"/>
    <s v="Megan Fitzgerald"/>
    <x v="3"/>
    <x v="3"/>
    <s v="P004"/>
    <x v="1"/>
    <x v="1"/>
    <n v="9"/>
    <n v="59673"/>
    <n v="537057"/>
    <n v="351260.59"/>
    <n v="185796.41"/>
    <n v="107"/>
    <n v="68"/>
    <x v="1"/>
    <n v="20"/>
    <n v="0.34595286906231554"/>
    <x v="0"/>
  </r>
  <r>
    <n v="1304"/>
    <d v="2024-12-24T00:00:00"/>
    <s v="C168"/>
    <s v="Jessica Peters"/>
    <x v="1"/>
    <x v="1"/>
    <s v="P002"/>
    <x v="2"/>
    <x v="0"/>
    <n v="6"/>
    <n v="55763"/>
    <n v="334578"/>
    <n v="210175.34"/>
    <n v="124402.66"/>
    <n v="354"/>
    <n v="50"/>
    <x v="2"/>
    <n v="20"/>
    <n v="0.37181960559271682"/>
    <x v="0"/>
  </r>
  <r>
    <n v="1305"/>
    <d v="2024-04-20T00:00:00"/>
    <s v="C551"/>
    <s v="Charles Lee"/>
    <x v="2"/>
    <x v="2"/>
    <s v="P003"/>
    <x v="8"/>
    <x v="0"/>
    <n v="3"/>
    <n v="30345"/>
    <n v="91035"/>
    <n v="61184.82"/>
    <n v="29850.18"/>
    <n v="68"/>
    <n v="14"/>
    <x v="2"/>
    <n v="0"/>
    <n v="0.32789784148953699"/>
    <x v="0"/>
  </r>
  <r>
    <n v="1306"/>
    <d v="2024-10-07T00:00:00"/>
    <s v="C281"/>
    <s v="Karen Zamora"/>
    <x v="3"/>
    <x v="3"/>
    <s v="P002"/>
    <x v="2"/>
    <x v="0"/>
    <n v="5"/>
    <n v="37790"/>
    <n v="188950"/>
    <n v="120183.86"/>
    <n v="68766.14"/>
    <n v="105"/>
    <n v="48"/>
    <x v="2"/>
    <n v="15"/>
    <n v="0.36393829055305638"/>
    <x v="0"/>
  </r>
  <r>
    <n v="1307"/>
    <d v="2024-03-16T00:00:00"/>
    <s v="C219"/>
    <s v="Isaac Powell"/>
    <x v="2"/>
    <x v="2"/>
    <s v="P010"/>
    <x v="6"/>
    <x v="0"/>
    <n v="4"/>
    <n v="29037"/>
    <n v="116148"/>
    <n v="72072.679999999993"/>
    <n v="44075.32"/>
    <n v="469"/>
    <n v="50"/>
    <x v="2"/>
    <n v="10"/>
    <n v="0.37947549677997039"/>
    <x v="0"/>
  </r>
  <r>
    <n v="1308"/>
    <d v="2024-02-25T00:00:00"/>
    <s v="C346"/>
    <s v="Tanya Williams"/>
    <x v="2"/>
    <x v="2"/>
    <s v="P004"/>
    <x v="1"/>
    <x v="1"/>
    <n v="4"/>
    <n v="59856"/>
    <n v="239424"/>
    <n v="152723.95000000001"/>
    <n v="86700.05"/>
    <n v="341"/>
    <n v="97"/>
    <x v="1"/>
    <n v="5"/>
    <n v="0.36211929464047049"/>
    <x v="0"/>
  </r>
  <r>
    <n v="1309"/>
    <d v="2024-05-25T00:00:00"/>
    <s v="C977"/>
    <s v="Elizabeth Smith"/>
    <x v="3"/>
    <x v="3"/>
    <s v="P005"/>
    <x v="9"/>
    <x v="1"/>
    <n v="4"/>
    <n v="32711"/>
    <n v="130844"/>
    <n v="106200.62"/>
    <n v="24643.38"/>
    <n v="115"/>
    <n v="89"/>
    <x v="7"/>
    <n v="5"/>
    <n v="0.18834168933997739"/>
    <x v="0"/>
  </r>
  <r>
    <n v="1310"/>
    <d v="2024-05-19T00:00:00"/>
    <s v="C715"/>
    <s v="Chad Riley"/>
    <x v="2"/>
    <x v="2"/>
    <s v="P010"/>
    <x v="6"/>
    <x v="0"/>
    <n v="1"/>
    <n v="56683"/>
    <n v="56683"/>
    <n v="50501.03"/>
    <n v="6181.97"/>
    <n v="113"/>
    <n v="10"/>
    <x v="2"/>
    <n v="15"/>
    <n v="0.10906215267364112"/>
    <x v="0"/>
  </r>
  <r>
    <n v="1311"/>
    <d v="2024-05-23T00:00:00"/>
    <s v="C650"/>
    <s v="Brittney Thompson"/>
    <x v="0"/>
    <x v="0"/>
    <s v="P006"/>
    <x v="0"/>
    <x v="0"/>
    <n v="8"/>
    <n v="24287"/>
    <n v="194296"/>
    <n v="144857.25"/>
    <n v="49438.75"/>
    <n v="53"/>
    <n v="83"/>
    <x v="0"/>
    <n v="5"/>
    <n v="0.2544506834932268"/>
    <x v="1"/>
  </r>
  <r>
    <n v="1312"/>
    <d v="2024-02-27T00:00:00"/>
    <s v="C594"/>
    <s v="Nicole Green"/>
    <x v="0"/>
    <x v="0"/>
    <s v="P009"/>
    <x v="3"/>
    <x v="2"/>
    <n v="4"/>
    <n v="58277"/>
    <n v="233108"/>
    <n v="178262.09"/>
    <n v="54845.91"/>
    <n v="466"/>
    <n v="43"/>
    <x v="3"/>
    <n v="15"/>
    <n v="0.23528111433327042"/>
    <x v="0"/>
  </r>
  <r>
    <n v="1313"/>
    <d v="2024-08-23T00:00:00"/>
    <s v="C544"/>
    <s v="Kelly Duran"/>
    <x v="0"/>
    <x v="0"/>
    <s v="P005"/>
    <x v="9"/>
    <x v="1"/>
    <n v="10"/>
    <n v="25737"/>
    <n v="257370"/>
    <n v="190499.92"/>
    <n v="66870.080000000002"/>
    <n v="269"/>
    <n v="48"/>
    <x v="7"/>
    <n v="5"/>
    <n v="0.25982080273536157"/>
    <x v="0"/>
  </r>
  <r>
    <n v="1314"/>
    <d v="2024-07-11T00:00:00"/>
    <s v="C205"/>
    <s v="David Zamora"/>
    <x v="1"/>
    <x v="1"/>
    <s v="P006"/>
    <x v="0"/>
    <x v="0"/>
    <n v="8"/>
    <n v="21645"/>
    <n v="173160"/>
    <n v="106564.84"/>
    <n v="66595.16"/>
    <n v="100"/>
    <n v="99"/>
    <x v="0"/>
    <n v="10"/>
    <n v="0.38458743358743358"/>
    <x v="0"/>
  </r>
  <r>
    <n v="1315"/>
    <d v="2024-08-31T00:00:00"/>
    <s v="C768"/>
    <s v="Megan Mora"/>
    <x v="1"/>
    <x v="1"/>
    <s v="P007"/>
    <x v="5"/>
    <x v="1"/>
    <n v="3"/>
    <n v="29114"/>
    <n v="87342"/>
    <n v="66249.06"/>
    <n v="21092.94"/>
    <n v="13"/>
    <n v="46"/>
    <x v="5"/>
    <n v="10"/>
    <n v="0.24149824826543928"/>
    <x v="1"/>
  </r>
  <r>
    <n v="1316"/>
    <d v="2024-06-09T00:00:00"/>
    <s v="C778"/>
    <s v="Travis Pope"/>
    <x v="0"/>
    <x v="0"/>
    <s v="P001"/>
    <x v="4"/>
    <x v="1"/>
    <n v="8"/>
    <n v="49726"/>
    <n v="397808"/>
    <n v="320798.62"/>
    <n v="77009.38"/>
    <n v="271"/>
    <n v="61"/>
    <x v="4"/>
    <n v="10"/>
    <n v="0.19358429191972007"/>
    <x v="0"/>
  </r>
  <r>
    <n v="1317"/>
    <d v="2024-08-31T00:00:00"/>
    <s v="C946"/>
    <s v="Judith Yang"/>
    <x v="1"/>
    <x v="1"/>
    <s v="P005"/>
    <x v="9"/>
    <x v="1"/>
    <n v="9"/>
    <n v="48618"/>
    <n v="437562"/>
    <n v="314613.06"/>
    <n v="122948.94"/>
    <n v="275"/>
    <n v="41"/>
    <x v="7"/>
    <n v="20"/>
    <n v="0.28098632879454799"/>
    <x v="0"/>
  </r>
  <r>
    <n v="1318"/>
    <d v="2024-10-11T00:00:00"/>
    <s v="C858"/>
    <s v="Lisa Mata"/>
    <x v="1"/>
    <x v="1"/>
    <s v="P003"/>
    <x v="8"/>
    <x v="0"/>
    <n v="6"/>
    <n v="3506"/>
    <n v="21036"/>
    <n v="13593.38"/>
    <n v="7442.62"/>
    <n v="490"/>
    <n v="54"/>
    <x v="2"/>
    <n v="15"/>
    <n v="0.35380395512454837"/>
    <x v="0"/>
  </r>
  <r>
    <n v="1319"/>
    <d v="2024-10-15T00:00:00"/>
    <s v="C279"/>
    <s v="Natalie Bowman"/>
    <x v="1"/>
    <x v="1"/>
    <s v="P002"/>
    <x v="2"/>
    <x v="0"/>
    <n v="10"/>
    <n v="42912"/>
    <n v="429120"/>
    <n v="326242.31"/>
    <n v="102877.69"/>
    <n v="250"/>
    <n v="77"/>
    <x v="2"/>
    <n v="10"/>
    <n v="0.23974107475764356"/>
    <x v="0"/>
  </r>
  <r>
    <n v="1320"/>
    <d v="2024-01-26T00:00:00"/>
    <s v="C980"/>
    <s v="Scott Brady"/>
    <x v="2"/>
    <x v="2"/>
    <s v="P009"/>
    <x v="3"/>
    <x v="2"/>
    <n v="10"/>
    <n v="34310"/>
    <n v="343100"/>
    <n v="301834.7"/>
    <n v="41265.300000000003"/>
    <n v="372"/>
    <n v="44"/>
    <x v="3"/>
    <n v="5"/>
    <n v="0.12027193238122998"/>
    <x v="0"/>
  </r>
  <r>
    <n v="1321"/>
    <d v="2024-05-18T00:00:00"/>
    <s v="C658"/>
    <s v="Andres Holland"/>
    <x v="3"/>
    <x v="3"/>
    <s v="P007"/>
    <x v="5"/>
    <x v="1"/>
    <n v="10"/>
    <n v="16911"/>
    <n v="169110"/>
    <n v="129645.34"/>
    <n v="39464.660000000003"/>
    <n v="305"/>
    <n v="83"/>
    <x v="5"/>
    <n v="0"/>
    <n v="0.23336680267281654"/>
    <x v="0"/>
  </r>
  <r>
    <n v="1322"/>
    <d v="2024-02-05T00:00:00"/>
    <s v="C826"/>
    <s v="Justin Sanders"/>
    <x v="1"/>
    <x v="1"/>
    <s v="P008"/>
    <x v="7"/>
    <x v="3"/>
    <n v="4"/>
    <n v="18095"/>
    <n v="72380"/>
    <n v="49580.99"/>
    <n v="22799.01"/>
    <n v="192"/>
    <n v="34"/>
    <x v="6"/>
    <n v="5"/>
    <n v="0.31499046697982869"/>
    <x v="0"/>
  </r>
  <r>
    <n v="1323"/>
    <d v="2024-02-01T00:00:00"/>
    <s v="C361"/>
    <s v="Daniel Johnson"/>
    <x v="0"/>
    <x v="0"/>
    <s v="P010"/>
    <x v="6"/>
    <x v="0"/>
    <n v="3"/>
    <n v="12124"/>
    <n v="36372"/>
    <n v="29346.11"/>
    <n v="7025.89"/>
    <n v="363"/>
    <n v="22"/>
    <x v="2"/>
    <n v="5"/>
    <n v="0.19316754646431322"/>
    <x v="0"/>
  </r>
  <r>
    <n v="1324"/>
    <d v="2024-10-28T00:00:00"/>
    <s v="C856"/>
    <s v="Brandon Smith"/>
    <x v="1"/>
    <x v="1"/>
    <s v="P003"/>
    <x v="8"/>
    <x v="0"/>
    <n v="1"/>
    <n v="3485"/>
    <n v="3485"/>
    <n v="2690.58"/>
    <n v="794.42"/>
    <n v="485"/>
    <n v="14"/>
    <x v="2"/>
    <n v="10"/>
    <n v="0.22795408895265423"/>
    <x v="0"/>
  </r>
  <r>
    <n v="1325"/>
    <d v="2024-07-19T00:00:00"/>
    <s v="C444"/>
    <s v="Jaime Ellison"/>
    <x v="0"/>
    <x v="0"/>
    <s v="P002"/>
    <x v="2"/>
    <x v="0"/>
    <n v="7"/>
    <n v="29286"/>
    <n v="205002"/>
    <n v="162712.49"/>
    <n v="42289.51"/>
    <n v="251"/>
    <n v="29"/>
    <x v="2"/>
    <n v="20"/>
    <n v="0.20628828011434036"/>
    <x v="0"/>
  </r>
  <r>
    <n v="1326"/>
    <d v="2024-06-07T00:00:00"/>
    <s v="C753"/>
    <s v="Heather Jackson"/>
    <x v="0"/>
    <x v="0"/>
    <s v="P004"/>
    <x v="1"/>
    <x v="1"/>
    <n v="1"/>
    <n v="28415"/>
    <n v="28415"/>
    <n v="17569.29"/>
    <n v="10845.71"/>
    <n v="239"/>
    <n v="89"/>
    <x v="1"/>
    <n v="10"/>
    <n v="0.38168960056308282"/>
    <x v="0"/>
  </r>
  <r>
    <n v="1327"/>
    <d v="2024-02-16T00:00:00"/>
    <s v="C164"/>
    <s v="Christopher Wilson"/>
    <x v="3"/>
    <x v="3"/>
    <s v="P005"/>
    <x v="9"/>
    <x v="1"/>
    <n v="7"/>
    <n v="45345"/>
    <n v="317415"/>
    <n v="251615.47"/>
    <n v="65799.53"/>
    <n v="372"/>
    <n v="67"/>
    <x v="7"/>
    <n v="15"/>
    <n v="0.20729811130538883"/>
    <x v="0"/>
  </r>
  <r>
    <n v="1328"/>
    <d v="2024-08-23T00:00:00"/>
    <s v="C245"/>
    <s v="Robert Williamson"/>
    <x v="0"/>
    <x v="0"/>
    <s v="P008"/>
    <x v="7"/>
    <x v="3"/>
    <n v="8"/>
    <n v="17951"/>
    <n v="143608"/>
    <n v="88028.49"/>
    <n v="55579.51"/>
    <n v="189"/>
    <n v="79"/>
    <x v="6"/>
    <n v="20"/>
    <n v="0.38702238036878167"/>
    <x v="0"/>
  </r>
  <r>
    <n v="1329"/>
    <d v="2024-07-09T00:00:00"/>
    <s v="C505"/>
    <s v="Kelli Owen"/>
    <x v="0"/>
    <x v="0"/>
    <s v="P001"/>
    <x v="4"/>
    <x v="1"/>
    <n v="2"/>
    <n v="45696"/>
    <n v="91392"/>
    <n v="63814.17"/>
    <n v="27577.83"/>
    <n v="244"/>
    <n v="20"/>
    <x v="4"/>
    <n v="20"/>
    <n v="0.30175321691176471"/>
    <x v="0"/>
  </r>
  <r>
    <n v="1330"/>
    <d v="2024-06-01T00:00:00"/>
    <s v="C821"/>
    <s v="Todd Flowers"/>
    <x v="0"/>
    <x v="0"/>
    <s v="P001"/>
    <x v="4"/>
    <x v="1"/>
    <n v="8"/>
    <n v="10938"/>
    <n v="87504"/>
    <n v="75979.77"/>
    <n v="11524.23"/>
    <n v="472"/>
    <n v="58"/>
    <x v="4"/>
    <n v="0"/>
    <n v="0.13169946516730663"/>
    <x v="0"/>
  </r>
  <r>
    <n v="1331"/>
    <d v="2024-01-25T00:00:00"/>
    <s v="C746"/>
    <s v="Howard Hudson"/>
    <x v="3"/>
    <x v="3"/>
    <s v="P001"/>
    <x v="4"/>
    <x v="1"/>
    <n v="6"/>
    <n v="41590"/>
    <n v="249540"/>
    <n v="151983.92000000001"/>
    <n v="97556.08"/>
    <n v="422"/>
    <n v="56"/>
    <x v="4"/>
    <n v="15"/>
    <n v="0.39094365632764289"/>
    <x v="0"/>
  </r>
  <r>
    <n v="1332"/>
    <d v="2024-12-27T00:00:00"/>
    <s v="C455"/>
    <s v="Charles Wilson"/>
    <x v="2"/>
    <x v="2"/>
    <s v="P002"/>
    <x v="2"/>
    <x v="0"/>
    <n v="4"/>
    <n v="21806"/>
    <n v="87224"/>
    <n v="70423.78"/>
    <n v="16800.22"/>
    <n v="165"/>
    <n v="25"/>
    <x v="2"/>
    <n v="0"/>
    <n v="0.19261006145097681"/>
    <x v="0"/>
  </r>
  <r>
    <n v="1333"/>
    <d v="2024-04-03T00:00:00"/>
    <s v="C289"/>
    <s v="Bryan Morgan"/>
    <x v="1"/>
    <x v="1"/>
    <s v="P007"/>
    <x v="5"/>
    <x v="1"/>
    <n v="2"/>
    <n v="36184"/>
    <n v="72368"/>
    <n v="47185.47"/>
    <n v="25182.53"/>
    <n v="306"/>
    <n v="40"/>
    <x v="5"/>
    <n v="5"/>
    <n v="0.34797880278576165"/>
    <x v="0"/>
  </r>
  <r>
    <n v="1334"/>
    <d v="2024-11-29T00:00:00"/>
    <s v="C881"/>
    <s v="Emily Gross"/>
    <x v="3"/>
    <x v="3"/>
    <s v="P004"/>
    <x v="1"/>
    <x v="1"/>
    <n v="1"/>
    <n v="51467"/>
    <n v="51467"/>
    <n v="41373.019999999997"/>
    <n v="10093.98"/>
    <n v="157"/>
    <n v="92"/>
    <x v="1"/>
    <n v="20"/>
    <n v="0.19612528416266733"/>
    <x v="0"/>
  </r>
  <r>
    <n v="1335"/>
    <d v="2024-01-13T00:00:00"/>
    <s v="C494"/>
    <s v="Michael Flores"/>
    <x v="2"/>
    <x v="2"/>
    <s v="P009"/>
    <x v="3"/>
    <x v="2"/>
    <n v="5"/>
    <n v="14908"/>
    <n v="74540"/>
    <n v="49184.6"/>
    <n v="25355.4"/>
    <n v="73"/>
    <n v="72"/>
    <x v="3"/>
    <n v="5"/>
    <n v="0.34015830426616583"/>
    <x v="0"/>
  </r>
  <r>
    <n v="1336"/>
    <d v="2024-03-28T00:00:00"/>
    <s v="C468"/>
    <s v="Kimberly Costa"/>
    <x v="0"/>
    <x v="0"/>
    <s v="P005"/>
    <x v="9"/>
    <x v="1"/>
    <n v="5"/>
    <n v="9994"/>
    <n v="49970"/>
    <n v="41902.089999999997"/>
    <n v="8067.91"/>
    <n v="66"/>
    <n v="16"/>
    <x v="7"/>
    <n v="5"/>
    <n v="0.16145507304382628"/>
    <x v="0"/>
  </r>
  <r>
    <n v="1337"/>
    <d v="2024-12-18T00:00:00"/>
    <s v="C672"/>
    <s v="Brian Hayes DVM"/>
    <x v="1"/>
    <x v="1"/>
    <s v="P006"/>
    <x v="0"/>
    <x v="0"/>
    <n v="7"/>
    <n v="23436"/>
    <n v="164052"/>
    <n v="125929.43"/>
    <n v="38122.57"/>
    <n v="27"/>
    <n v="78"/>
    <x v="0"/>
    <n v="15"/>
    <n v="0.23238101333723454"/>
    <x v="1"/>
  </r>
  <r>
    <n v="1338"/>
    <d v="2024-07-30T00:00:00"/>
    <s v="C206"/>
    <s v="Amanda Ibarra"/>
    <x v="1"/>
    <x v="1"/>
    <s v="P010"/>
    <x v="6"/>
    <x v="0"/>
    <n v="10"/>
    <n v="57203"/>
    <n v="572030"/>
    <n v="505677.24"/>
    <n v="66352.759999999995"/>
    <n v="478"/>
    <n v="74"/>
    <x v="2"/>
    <n v="5"/>
    <n v="0.11599524500463261"/>
    <x v="0"/>
  </r>
  <r>
    <n v="1339"/>
    <d v="2024-09-29T00:00:00"/>
    <s v="C720"/>
    <s v="Amanda Macdonald"/>
    <x v="3"/>
    <x v="3"/>
    <s v="P008"/>
    <x v="7"/>
    <x v="3"/>
    <n v="4"/>
    <n v="44068"/>
    <n v="176272"/>
    <n v="132523.98000000001"/>
    <n v="43748.02"/>
    <n v="225"/>
    <n v="93"/>
    <x v="6"/>
    <n v="5"/>
    <n v="0.24818473722428971"/>
    <x v="0"/>
  </r>
  <r>
    <n v="1340"/>
    <d v="2024-03-07T00:00:00"/>
    <s v="C302"/>
    <s v="Paula Lucas DDS"/>
    <x v="3"/>
    <x v="3"/>
    <s v="P006"/>
    <x v="0"/>
    <x v="0"/>
    <n v="3"/>
    <n v="4063"/>
    <n v="12189"/>
    <n v="9809.2199999999993"/>
    <n v="2379.7800000000002"/>
    <n v="136"/>
    <n v="70"/>
    <x v="0"/>
    <n v="15"/>
    <n v="0.19523997046517352"/>
    <x v="0"/>
  </r>
  <r>
    <n v="1341"/>
    <d v="2024-02-29T00:00:00"/>
    <s v="C665"/>
    <s v="Kaitlyn Moon"/>
    <x v="0"/>
    <x v="0"/>
    <s v="P007"/>
    <x v="5"/>
    <x v="1"/>
    <n v="8"/>
    <n v="5753"/>
    <n v="46024"/>
    <n v="33605.480000000003"/>
    <n v="12418.52"/>
    <n v="308"/>
    <n v="45"/>
    <x v="5"/>
    <n v="20"/>
    <n v="0.26982704675821312"/>
    <x v="0"/>
  </r>
  <r>
    <n v="1342"/>
    <d v="2024-10-14T00:00:00"/>
    <s v="C615"/>
    <s v="Michelle Townsend"/>
    <x v="1"/>
    <x v="1"/>
    <s v="P008"/>
    <x v="7"/>
    <x v="3"/>
    <n v="2"/>
    <n v="40091"/>
    <n v="80182"/>
    <n v="66860.84"/>
    <n v="13321.16"/>
    <n v="415"/>
    <n v="14"/>
    <x v="6"/>
    <n v="5"/>
    <n v="0.16613653937292658"/>
    <x v="0"/>
  </r>
  <r>
    <n v="1343"/>
    <d v="2024-10-06T00:00:00"/>
    <s v="C848"/>
    <s v="Brian Pena"/>
    <x v="2"/>
    <x v="2"/>
    <s v="P009"/>
    <x v="3"/>
    <x v="2"/>
    <n v="7"/>
    <n v="51238"/>
    <n v="358666"/>
    <n v="321588.19"/>
    <n v="37077.81"/>
    <n v="377"/>
    <n v="29"/>
    <x v="3"/>
    <n v="10"/>
    <n v="0.10337698583082867"/>
    <x v="0"/>
  </r>
  <r>
    <n v="1344"/>
    <d v="2024-06-30T00:00:00"/>
    <s v="C867"/>
    <s v="Megan Parker"/>
    <x v="1"/>
    <x v="1"/>
    <s v="P003"/>
    <x v="8"/>
    <x v="0"/>
    <n v="4"/>
    <n v="18959"/>
    <n v="75836"/>
    <n v="53691.199999999997"/>
    <n v="22144.799999999999"/>
    <n v="93"/>
    <n v="12"/>
    <x v="2"/>
    <n v="0"/>
    <n v="0.29200907220844979"/>
    <x v="0"/>
  </r>
  <r>
    <n v="1345"/>
    <d v="2024-08-20T00:00:00"/>
    <s v="C845"/>
    <s v="Monica Hudson"/>
    <x v="1"/>
    <x v="1"/>
    <s v="P007"/>
    <x v="5"/>
    <x v="1"/>
    <n v="1"/>
    <n v="19366"/>
    <n v="19366"/>
    <n v="13212.49"/>
    <n v="6153.51"/>
    <n v="267"/>
    <n v="62"/>
    <x v="5"/>
    <n v="10"/>
    <n v="0.31774811525353713"/>
    <x v="0"/>
  </r>
  <r>
    <n v="1346"/>
    <d v="2024-12-11T00:00:00"/>
    <s v="C173"/>
    <s v="David James"/>
    <x v="2"/>
    <x v="2"/>
    <s v="P003"/>
    <x v="8"/>
    <x v="0"/>
    <n v="3"/>
    <n v="3441"/>
    <n v="10323"/>
    <n v="9212.34"/>
    <n v="1110.6600000000001"/>
    <n v="273"/>
    <n v="49"/>
    <x v="2"/>
    <n v="20"/>
    <n v="0.10759081662307469"/>
    <x v="0"/>
  </r>
  <r>
    <n v="1347"/>
    <d v="2024-06-29T00:00:00"/>
    <s v="C622"/>
    <s v="Jennifer Campbell"/>
    <x v="2"/>
    <x v="2"/>
    <s v="P007"/>
    <x v="5"/>
    <x v="1"/>
    <n v="4"/>
    <n v="20679"/>
    <n v="82716"/>
    <n v="74251.42"/>
    <n v="8464.58"/>
    <n v="204"/>
    <n v="34"/>
    <x v="5"/>
    <n v="10"/>
    <n v="0.10233304318390637"/>
    <x v="0"/>
  </r>
  <r>
    <n v="1348"/>
    <d v="2024-09-13T00:00:00"/>
    <s v="C176"/>
    <s v="Dave Monroe"/>
    <x v="1"/>
    <x v="1"/>
    <s v="P003"/>
    <x v="8"/>
    <x v="0"/>
    <n v="1"/>
    <n v="5096"/>
    <n v="5096"/>
    <n v="3974.35"/>
    <n v="1121.6500000000001"/>
    <n v="457"/>
    <n v="13"/>
    <x v="2"/>
    <n v="0"/>
    <n v="0.22010400313971745"/>
    <x v="0"/>
  </r>
  <r>
    <n v="1349"/>
    <d v="2024-07-15T00:00:00"/>
    <s v="C775"/>
    <s v="Andrew Skinner"/>
    <x v="2"/>
    <x v="2"/>
    <s v="P007"/>
    <x v="5"/>
    <x v="1"/>
    <n v="6"/>
    <n v="52111"/>
    <n v="312666"/>
    <n v="252193.38"/>
    <n v="60472.62"/>
    <n v="398"/>
    <n v="34"/>
    <x v="5"/>
    <n v="5"/>
    <n v="0.19340964479668402"/>
    <x v="0"/>
  </r>
  <r>
    <n v="1350"/>
    <d v="2024-05-28T00:00:00"/>
    <s v="C926"/>
    <s v="Joseph Ferguson"/>
    <x v="2"/>
    <x v="2"/>
    <s v="P004"/>
    <x v="1"/>
    <x v="1"/>
    <n v="1"/>
    <n v="49758"/>
    <n v="49758"/>
    <n v="36316.019999999997"/>
    <n v="13441.98"/>
    <n v="321"/>
    <n v="32"/>
    <x v="1"/>
    <n v="20"/>
    <n v="0.27014711202218739"/>
    <x v="0"/>
  </r>
  <r>
    <n v="1351"/>
    <d v="2024-02-10T00:00:00"/>
    <s v="C149"/>
    <s v="Melissa Noble"/>
    <x v="0"/>
    <x v="0"/>
    <s v="P008"/>
    <x v="7"/>
    <x v="3"/>
    <n v="3"/>
    <n v="57539"/>
    <n v="172617"/>
    <n v="133501.79999999999"/>
    <n v="39115.199999999997"/>
    <n v="226"/>
    <n v="68"/>
    <x v="6"/>
    <n v="10"/>
    <n v="0.22660108795773301"/>
    <x v="0"/>
  </r>
  <r>
    <n v="1352"/>
    <d v="2024-05-21T00:00:00"/>
    <s v="C308"/>
    <s v="Eric Davis"/>
    <x v="0"/>
    <x v="0"/>
    <s v="P009"/>
    <x v="3"/>
    <x v="2"/>
    <n v="5"/>
    <n v="22634"/>
    <n v="113170"/>
    <n v="85055.56"/>
    <n v="28114.44"/>
    <n v="423"/>
    <n v="19"/>
    <x v="3"/>
    <n v="15"/>
    <n v="0.24842661482725104"/>
    <x v="0"/>
  </r>
  <r>
    <n v="1353"/>
    <d v="2024-10-29T00:00:00"/>
    <s v="C406"/>
    <s v="Ana Cobb"/>
    <x v="2"/>
    <x v="2"/>
    <s v="P008"/>
    <x v="7"/>
    <x v="3"/>
    <n v="3"/>
    <n v="43492"/>
    <n v="130476"/>
    <n v="94663.38"/>
    <n v="35812.620000000003"/>
    <n v="93"/>
    <n v="97"/>
    <x v="6"/>
    <n v="20"/>
    <n v="0.27447668536742392"/>
    <x v="1"/>
  </r>
  <r>
    <n v="1354"/>
    <d v="2024-06-10T00:00:00"/>
    <s v="C274"/>
    <s v="Samantha Hill"/>
    <x v="3"/>
    <x v="3"/>
    <s v="P007"/>
    <x v="5"/>
    <x v="1"/>
    <n v="4"/>
    <n v="48006"/>
    <n v="192024"/>
    <n v="117833.45"/>
    <n v="74190.55"/>
    <n v="85"/>
    <n v="56"/>
    <x v="5"/>
    <n v="5"/>
    <n v="0.38636081948089823"/>
    <x v="0"/>
  </r>
  <r>
    <n v="1355"/>
    <d v="2024-09-11T00:00:00"/>
    <s v="C619"/>
    <s v="Nancy Foster"/>
    <x v="3"/>
    <x v="3"/>
    <s v="P005"/>
    <x v="9"/>
    <x v="1"/>
    <n v="9"/>
    <n v="58413"/>
    <n v="525717"/>
    <n v="386579.39"/>
    <n v="139137.60999999999"/>
    <n v="493"/>
    <n v="69"/>
    <x v="7"/>
    <n v="15"/>
    <n v="0.26466256560088408"/>
    <x v="0"/>
  </r>
  <r>
    <n v="1356"/>
    <d v="2024-11-16T00:00:00"/>
    <s v="C271"/>
    <s v="Stephen Thompson"/>
    <x v="3"/>
    <x v="3"/>
    <s v="P003"/>
    <x v="8"/>
    <x v="0"/>
    <n v="10"/>
    <n v="8089"/>
    <n v="80890"/>
    <n v="65259.040000000001"/>
    <n v="15630.96"/>
    <n v="39"/>
    <n v="65"/>
    <x v="2"/>
    <n v="15"/>
    <n v="0.19323723575225613"/>
    <x v="1"/>
  </r>
  <r>
    <n v="1357"/>
    <d v="2024-05-26T00:00:00"/>
    <s v="C831"/>
    <s v="Patricia Bray"/>
    <x v="2"/>
    <x v="2"/>
    <s v="P003"/>
    <x v="8"/>
    <x v="0"/>
    <n v="5"/>
    <n v="21319"/>
    <n v="106595"/>
    <n v="87061.52"/>
    <n v="19533.48"/>
    <n v="160"/>
    <n v="31"/>
    <x v="2"/>
    <n v="10"/>
    <n v="0.18324949575496036"/>
    <x v="0"/>
  </r>
  <r>
    <n v="1358"/>
    <d v="2024-09-04T00:00:00"/>
    <s v="C599"/>
    <s v="Benjamin Dodson"/>
    <x v="3"/>
    <x v="3"/>
    <s v="P008"/>
    <x v="7"/>
    <x v="3"/>
    <n v="9"/>
    <n v="4478"/>
    <n v="40302"/>
    <n v="28065.99"/>
    <n v="12236.01"/>
    <n v="115"/>
    <n v="24"/>
    <x v="6"/>
    <n v="5"/>
    <n v="0.30360800952806311"/>
    <x v="0"/>
  </r>
  <r>
    <n v="1359"/>
    <d v="2024-05-03T00:00:00"/>
    <s v="C463"/>
    <s v="Katie Christensen"/>
    <x v="1"/>
    <x v="1"/>
    <s v="P003"/>
    <x v="8"/>
    <x v="0"/>
    <n v="9"/>
    <n v="17601"/>
    <n v="158409"/>
    <n v="129913.88"/>
    <n v="28495.119999999999"/>
    <n v="471"/>
    <n v="35"/>
    <x v="2"/>
    <n v="0"/>
    <n v="0.17988321370629193"/>
    <x v="0"/>
  </r>
  <r>
    <n v="1360"/>
    <d v="2024-07-19T00:00:00"/>
    <s v="C989"/>
    <s v="Trevor Perez"/>
    <x v="3"/>
    <x v="3"/>
    <s v="P007"/>
    <x v="5"/>
    <x v="1"/>
    <n v="4"/>
    <n v="35224"/>
    <n v="140896"/>
    <n v="106531.43"/>
    <n v="34364.57"/>
    <n v="375"/>
    <n v="58"/>
    <x v="5"/>
    <n v="10"/>
    <n v="0.24390025266863502"/>
    <x v="0"/>
  </r>
  <r>
    <n v="1361"/>
    <d v="2024-06-09T00:00:00"/>
    <s v="C401"/>
    <s v="Bill Long"/>
    <x v="1"/>
    <x v="1"/>
    <s v="P002"/>
    <x v="2"/>
    <x v="0"/>
    <n v="4"/>
    <n v="31254"/>
    <n v="125016"/>
    <n v="78012.960000000006"/>
    <n v="47003.040000000001"/>
    <n v="190"/>
    <n v="57"/>
    <x v="2"/>
    <n v="20"/>
    <n v="0.375976195047034"/>
    <x v="0"/>
  </r>
  <r>
    <n v="1362"/>
    <d v="2024-04-30T00:00:00"/>
    <s v="C966"/>
    <s v="Susan Schmidt"/>
    <x v="3"/>
    <x v="3"/>
    <s v="P008"/>
    <x v="7"/>
    <x v="3"/>
    <n v="10"/>
    <n v="41387"/>
    <n v="413870"/>
    <n v="325172.40000000002"/>
    <n v="88697.600000000006"/>
    <n v="478"/>
    <n v="51"/>
    <x v="6"/>
    <n v="15"/>
    <n v="0.21431270688863654"/>
    <x v="0"/>
  </r>
  <r>
    <n v="1363"/>
    <d v="2024-11-07T00:00:00"/>
    <s v="C241"/>
    <s v="Matthew Andrews"/>
    <x v="1"/>
    <x v="1"/>
    <s v="P008"/>
    <x v="7"/>
    <x v="3"/>
    <n v="3"/>
    <n v="29594"/>
    <n v="88782"/>
    <n v="56781.919999999998"/>
    <n v="32000.080000000002"/>
    <n v="325"/>
    <n v="61"/>
    <x v="6"/>
    <n v="10"/>
    <n v="0.36043432227253275"/>
    <x v="0"/>
  </r>
  <r>
    <n v="1364"/>
    <d v="2024-10-13T00:00:00"/>
    <s v="C504"/>
    <s v="Jorge Black"/>
    <x v="1"/>
    <x v="1"/>
    <s v="P004"/>
    <x v="1"/>
    <x v="1"/>
    <n v="8"/>
    <n v="12648"/>
    <n v="101184"/>
    <n v="65064.08"/>
    <n v="36119.919999999998"/>
    <n v="386"/>
    <n v="41"/>
    <x v="1"/>
    <n v="20"/>
    <n v="0.35697264389626815"/>
    <x v="0"/>
  </r>
  <r>
    <n v="1365"/>
    <d v="2024-04-21T00:00:00"/>
    <s v="C174"/>
    <s v="Sarah West"/>
    <x v="0"/>
    <x v="0"/>
    <s v="P006"/>
    <x v="0"/>
    <x v="0"/>
    <n v="1"/>
    <n v="22089"/>
    <n v="22089"/>
    <n v="14657.47"/>
    <n v="7431.53"/>
    <n v="68"/>
    <n v="78"/>
    <x v="0"/>
    <n v="0"/>
    <n v="0.3364357825161845"/>
    <x v="1"/>
  </r>
  <r>
    <n v="1366"/>
    <d v="2024-10-24T00:00:00"/>
    <s v="C814"/>
    <s v="Beverly Castro"/>
    <x v="2"/>
    <x v="2"/>
    <s v="P008"/>
    <x v="7"/>
    <x v="3"/>
    <n v="10"/>
    <n v="14594"/>
    <n v="145940"/>
    <n v="115880.81"/>
    <n v="30059.19"/>
    <n v="36"/>
    <n v="69"/>
    <x v="6"/>
    <n v="5"/>
    <n v="0.20596950801699326"/>
    <x v="1"/>
  </r>
  <r>
    <n v="1367"/>
    <d v="2024-06-08T00:00:00"/>
    <s v="C126"/>
    <s v="Karen Barnett"/>
    <x v="1"/>
    <x v="1"/>
    <s v="P010"/>
    <x v="6"/>
    <x v="0"/>
    <n v="3"/>
    <n v="30475"/>
    <n v="91425"/>
    <n v="80653.429999999993"/>
    <n v="10771.57"/>
    <n v="84"/>
    <n v="66"/>
    <x v="2"/>
    <n v="10"/>
    <n v="0.11781864916598304"/>
    <x v="0"/>
  </r>
  <r>
    <n v="1368"/>
    <d v="2024-07-29T00:00:00"/>
    <s v="C560"/>
    <s v="Sarah Duncan"/>
    <x v="0"/>
    <x v="0"/>
    <s v="P002"/>
    <x v="2"/>
    <x v="0"/>
    <n v="1"/>
    <n v="21238"/>
    <n v="21238"/>
    <n v="16588.650000000001"/>
    <n v="4649.3500000000004"/>
    <n v="219"/>
    <n v="96"/>
    <x v="2"/>
    <n v="5"/>
    <n v="0.21891656464827197"/>
    <x v="0"/>
  </r>
  <r>
    <n v="1369"/>
    <d v="2024-07-10T00:00:00"/>
    <s v="C725"/>
    <s v="David Davis"/>
    <x v="1"/>
    <x v="1"/>
    <s v="P004"/>
    <x v="1"/>
    <x v="1"/>
    <n v="7"/>
    <n v="10458"/>
    <n v="73206"/>
    <n v="59411.199999999997"/>
    <n v="13794.8"/>
    <n v="133"/>
    <n v="18"/>
    <x v="1"/>
    <n v="10"/>
    <n v="0.18843810616616125"/>
    <x v="0"/>
  </r>
  <r>
    <n v="1370"/>
    <d v="2024-11-15T00:00:00"/>
    <s v="C500"/>
    <s v="Gary Pennington"/>
    <x v="3"/>
    <x v="3"/>
    <s v="P005"/>
    <x v="9"/>
    <x v="1"/>
    <n v="9"/>
    <n v="19712"/>
    <n v="177408"/>
    <n v="151562"/>
    <n v="25846"/>
    <n v="211"/>
    <n v="76"/>
    <x v="7"/>
    <n v="15"/>
    <n v="0.1456867784992785"/>
    <x v="0"/>
  </r>
  <r>
    <n v="1371"/>
    <d v="2024-01-09T00:00:00"/>
    <s v="C785"/>
    <s v="Kimberly Norris"/>
    <x v="1"/>
    <x v="1"/>
    <s v="P004"/>
    <x v="1"/>
    <x v="1"/>
    <n v="8"/>
    <n v="668"/>
    <n v="5344"/>
    <n v="4035.2"/>
    <n v="1308.8"/>
    <n v="494"/>
    <n v="97"/>
    <x v="1"/>
    <n v="0"/>
    <n v="0.24491017964071857"/>
    <x v="0"/>
  </r>
  <r>
    <n v="1372"/>
    <d v="2024-08-15T00:00:00"/>
    <s v="C272"/>
    <s v="Rebecca Potter"/>
    <x v="1"/>
    <x v="1"/>
    <s v="P006"/>
    <x v="0"/>
    <x v="0"/>
    <n v="6"/>
    <n v="15714"/>
    <n v="94284"/>
    <n v="67234.55"/>
    <n v="27049.45"/>
    <n v="322"/>
    <n v="81"/>
    <x v="0"/>
    <n v="10"/>
    <n v="0.28689332230282977"/>
    <x v="0"/>
  </r>
  <r>
    <n v="1373"/>
    <d v="2024-10-27T00:00:00"/>
    <s v="C594"/>
    <s v="Brian Schmitt PhD"/>
    <x v="2"/>
    <x v="2"/>
    <s v="P006"/>
    <x v="0"/>
    <x v="0"/>
    <n v="3"/>
    <n v="40969"/>
    <n v="122907"/>
    <n v="79617.899999999994"/>
    <n v="43289.1"/>
    <n v="91"/>
    <n v="66"/>
    <x v="0"/>
    <n v="0"/>
    <n v="0.35221020771803069"/>
    <x v="0"/>
  </r>
  <r>
    <n v="1374"/>
    <d v="2024-05-10T00:00:00"/>
    <s v="C507"/>
    <s v="Rachel Terry"/>
    <x v="2"/>
    <x v="2"/>
    <s v="P008"/>
    <x v="7"/>
    <x v="3"/>
    <n v="7"/>
    <n v="4757"/>
    <n v="33299"/>
    <n v="25644.720000000001"/>
    <n v="7654.28"/>
    <n v="93"/>
    <n v="50"/>
    <x v="6"/>
    <n v="5"/>
    <n v="0.22986516111594943"/>
    <x v="0"/>
  </r>
  <r>
    <n v="1375"/>
    <d v="2024-06-24T00:00:00"/>
    <s v="C224"/>
    <s v="Roger Chavez"/>
    <x v="3"/>
    <x v="3"/>
    <s v="P009"/>
    <x v="3"/>
    <x v="2"/>
    <n v="3"/>
    <n v="15593"/>
    <n v="46779"/>
    <n v="33339.5"/>
    <n v="13439.5"/>
    <n v="396"/>
    <n v="63"/>
    <x v="3"/>
    <n v="0"/>
    <n v="0.28729771906197227"/>
    <x v="0"/>
  </r>
  <r>
    <n v="1376"/>
    <d v="2024-09-01T00:00:00"/>
    <s v="C578"/>
    <s v="Andrew Andrews"/>
    <x v="0"/>
    <x v="0"/>
    <s v="P007"/>
    <x v="5"/>
    <x v="1"/>
    <n v="3"/>
    <n v="59997"/>
    <n v="179991"/>
    <n v="161393.25"/>
    <n v="18597.75"/>
    <n v="266"/>
    <n v="86"/>
    <x v="5"/>
    <n v="5"/>
    <n v="0.103325999633315"/>
    <x v="0"/>
  </r>
  <r>
    <n v="1377"/>
    <d v="2024-02-23T00:00:00"/>
    <s v="C589"/>
    <s v="Mark Black"/>
    <x v="1"/>
    <x v="1"/>
    <s v="P001"/>
    <x v="4"/>
    <x v="1"/>
    <n v="8"/>
    <n v="40320"/>
    <n v="322560"/>
    <n v="269696.03999999998"/>
    <n v="52863.96"/>
    <n v="469"/>
    <n v="66"/>
    <x v="4"/>
    <n v="20"/>
    <n v="0.16388876488095239"/>
    <x v="0"/>
  </r>
  <r>
    <n v="1378"/>
    <d v="2024-08-23T00:00:00"/>
    <s v="C212"/>
    <s v="Joshua Mitchell DDS"/>
    <x v="2"/>
    <x v="2"/>
    <s v="P004"/>
    <x v="1"/>
    <x v="1"/>
    <n v="6"/>
    <n v="9823"/>
    <n v="58938"/>
    <n v="37066.959999999999"/>
    <n v="21871.040000000001"/>
    <n v="155"/>
    <n v="22"/>
    <x v="1"/>
    <n v="0"/>
    <n v="0.37108554752451728"/>
    <x v="0"/>
  </r>
  <r>
    <n v="1379"/>
    <d v="2024-05-24T00:00:00"/>
    <s v="C113"/>
    <s v="Tamara Hicks"/>
    <x v="1"/>
    <x v="1"/>
    <s v="P003"/>
    <x v="8"/>
    <x v="0"/>
    <n v="3"/>
    <n v="13255"/>
    <n v="39765"/>
    <n v="32144.32"/>
    <n v="7620.68"/>
    <n v="232"/>
    <n v="19"/>
    <x v="2"/>
    <n v="10"/>
    <n v="0.19164290204954107"/>
    <x v="0"/>
  </r>
  <r>
    <n v="1380"/>
    <d v="2024-04-26T00:00:00"/>
    <s v="C440"/>
    <s v="Daniel Alexander"/>
    <x v="3"/>
    <x v="3"/>
    <s v="P005"/>
    <x v="9"/>
    <x v="1"/>
    <n v="1"/>
    <n v="19356"/>
    <n v="19356"/>
    <n v="14931.29"/>
    <n v="4424.71"/>
    <n v="89"/>
    <n v="76"/>
    <x v="7"/>
    <n v="10"/>
    <n v="0.22859630088861335"/>
    <x v="0"/>
  </r>
  <r>
    <n v="1381"/>
    <d v="2024-03-13T00:00:00"/>
    <s v="C632"/>
    <s v="Alyssa Hopkins"/>
    <x v="0"/>
    <x v="0"/>
    <s v="P003"/>
    <x v="8"/>
    <x v="0"/>
    <n v="5"/>
    <n v="58365"/>
    <n v="291825"/>
    <n v="251353.2"/>
    <n v="40471.800000000003"/>
    <n v="451"/>
    <n v="31"/>
    <x v="2"/>
    <n v="20"/>
    <n v="0.13868517090722179"/>
    <x v="0"/>
  </r>
  <r>
    <n v="1382"/>
    <d v="2024-09-20T00:00:00"/>
    <s v="C584"/>
    <s v="Melody Chapman"/>
    <x v="2"/>
    <x v="2"/>
    <s v="P008"/>
    <x v="7"/>
    <x v="3"/>
    <n v="4"/>
    <n v="27833"/>
    <n v="111332"/>
    <n v="95055.02"/>
    <n v="16276.98"/>
    <n v="181"/>
    <n v="38"/>
    <x v="6"/>
    <n v="15"/>
    <n v="0.14620217008586928"/>
    <x v="0"/>
  </r>
  <r>
    <n v="1383"/>
    <d v="2024-10-25T00:00:00"/>
    <s v="C102"/>
    <s v="Matthew Mercado"/>
    <x v="1"/>
    <x v="1"/>
    <s v="P007"/>
    <x v="5"/>
    <x v="1"/>
    <n v="6"/>
    <n v="9089"/>
    <n v="54534"/>
    <n v="46647.22"/>
    <n v="7886.78"/>
    <n v="402"/>
    <n v="97"/>
    <x v="5"/>
    <n v="20"/>
    <n v="0.14462133714746764"/>
    <x v="0"/>
  </r>
  <r>
    <n v="1384"/>
    <d v="2024-12-25T00:00:00"/>
    <s v="C733"/>
    <s v="Tina Russell"/>
    <x v="0"/>
    <x v="0"/>
    <s v="P006"/>
    <x v="0"/>
    <x v="0"/>
    <n v="9"/>
    <n v="9866"/>
    <n v="88794"/>
    <n v="70056.53"/>
    <n v="18737.47"/>
    <n v="322"/>
    <n v="44"/>
    <x v="0"/>
    <n v="20"/>
    <n v="0.21102180327499606"/>
    <x v="0"/>
  </r>
  <r>
    <n v="1385"/>
    <d v="2024-08-24T00:00:00"/>
    <s v="C414"/>
    <s v="Connie Mason"/>
    <x v="1"/>
    <x v="1"/>
    <s v="P001"/>
    <x v="4"/>
    <x v="1"/>
    <n v="1"/>
    <n v="36388"/>
    <n v="36388"/>
    <n v="29355.85"/>
    <n v="7032.15"/>
    <n v="416"/>
    <n v="28"/>
    <x v="4"/>
    <n v="20"/>
    <n v="0.19325464438825984"/>
    <x v="0"/>
  </r>
  <r>
    <n v="1386"/>
    <d v="2024-10-28T00:00:00"/>
    <s v="C494"/>
    <s v="Anthony Navarro"/>
    <x v="2"/>
    <x v="2"/>
    <s v="P003"/>
    <x v="8"/>
    <x v="0"/>
    <n v="3"/>
    <n v="40490"/>
    <n v="121470"/>
    <n v="77080.320000000007"/>
    <n v="44389.68"/>
    <n v="115"/>
    <n v="75"/>
    <x v="2"/>
    <n v="15"/>
    <n v="0.36543739194862929"/>
    <x v="0"/>
  </r>
  <r>
    <n v="1387"/>
    <d v="2024-10-18T00:00:00"/>
    <s v="C662"/>
    <s v="Melissa Lee"/>
    <x v="0"/>
    <x v="0"/>
    <s v="P006"/>
    <x v="0"/>
    <x v="0"/>
    <n v="3"/>
    <n v="54310"/>
    <n v="162930"/>
    <n v="122605.4"/>
    <n v="40324.6"/>
    <n v="309"/>
    <n v="91"/>
    <x v="0"/>
    <n v="5"/>
    <n v="0.24749647087706375"/>
    <x v="0"/>
  </r>
  <r>
    <n v="1388"/>
    <d v="2024-12-16T00:00:00"/>
    <s v="C378"/>
    <s v="Jonathan Murray"/>
    <x v="2"/>
    <x v="2"/>
    <s v="P010"/>
    <x v="6"/>
    <x v="0"/>
    <n v="2"/>
    <n v="31372"/>
    <n v="62744"/>
    <n v="40926.410000000003"/>
    <n v="21817.59"/>
    <n v="203"/>
    <n v="37"/>
    <x v="2"/>
    <n v="20"/>
    <n v="0.34772392579370137"/>
    <x v="0"/>
  </r>
  <r>
    <n v="1389"/>
    <d v="2024-05-06T00:00:00"/>
    <s v="C182"/>
    <s v="Christina Salinas"/>
    <x v="3"/>
    <x v="3"/>
    <s v="P006"/>
    <x v="0"/>
    <x v="0"/>
    <n v="2"/>
    <n v="671"/>
    <n v="1342"/>
    <n v="973.07"/>
    <n v="368.93"/>
    <n v="190"/>
    <n v="98"/>
    <x v="0"/>
    <n v="20"/>
    <n v="0.27491058122205664"/>
    <x v="0"/>
  </r>
  <r>
    <n v="1390"/>
    <d v="2024-03-25T00:00:00"/>
    <s v="C174"/>
    <s v="Mark Martin"/>
    <x v="2"/>
    <x v="2"/>
    <s v="P007"/>
    <x v="5"/>
    <x v="1"/>
    <n v="8"/>
    <n v="49316"/>
    <n v="394528"/>
    <n v="288180.34999999998"/>
    <n v="106347.65"/>
    <n v="62"/>
    <n v="52"/>
    <x v="5"/>
    <n v="5"/>
    <n v="0.26955666011030899"/>
    <x v="0"/>
  </r>
  <r>
    <n v="1391"/>
    <d v="2024-12-15T00:00:00"/>
    <s v="C167"/>
    <s v="Brandon Santiago"/>
    <x v="1"/>
    <x v="1"/>
    <s v="P002"/>
    <x v="2"/>
    <x v="0"/>
    <n v="8"/>
    <n v="25645"/>
    <n v="205160"/>
    <n v="160955.93"/>
    <n v="44204.07"/>
    <n v="496"/>
    <n v="91"/>
    <x v="2"/>
    <n v="0"/>
    <n v="0.21546144472606746"/>
    <x v="0"/>
  </r>
  <r>
    <n v="1392"/>
    <d v="2024-11-07T00:00:00"/>
    <s v="C746"/>
    <s v="Samantha King"/>
    <x v="2"/>
    <x v="2"/>
    <s v="P002"/>
    <x v="2"/>
    <x v="0"/>
    <n v="8"/>
    <n v="33360"/>
    <n v="266880"/>
    <n v="169206.59"/>
    <n v="97673.41"/>
    <n v="393"/>
    <n v="93"/>
    <x v="2"/>
    <n v="20"/>
    <n v="0.36598250149880096"/>
    <x v="0"/>
  </r>
  <r>
    <n v="1393"/>
    <d v="2024-09-13T00:00:00"/>
    <s v="C652"/>
    <s v="Anna Hartman"/>
    <x v="0"/>
    <x v="0"/>
    <s v="P005"/>
    <x v="9"/>
    <x v="1"/>
    <n v="4"/>
    <n v="38416"/>
    <n v="153664"/>
    <n v="136714.5"/>
    <n v="16949.5"/>
    <n v="210"/>
    <n v="30"/>
    <x v="7"/>
    <n v="0"/>
    <n v="0.11030234798000833"/>
    <x v="0"/>
  </r>
  <r>
    <n v="1394"/>
    <d v="2024-11-01T00:00:00"/>
    <s v="C892"/>
    <s v="John Willis"/>
    <x v="0"/>
    <x v="0"/>
    <s v="P009"/>
    <x v="3"/>
    <x v="2"/>
    <n v="2"/>
    <n v="56477"/>
    <n v="112954"/>
    <n v="74561.75"/>
    <n v="38392.25"/>
    <n v="233"/>
    <n v="100"/>
    <x v="3"/>
    <n v="10"/>
    <n v="0.33989278821467145"/>
    <x v="0"/>
  </r>
  <r>
    <n v="1395"/>
    <d v="2024-02-29T00:00:00"/>
    <s v="C902"/>
    <s v="Justin Williams"/>
    <x v="3"/>
    <x v="3"/>
    <s v="P001"/>
    <x v="4"/>
    <x v="1"/>
    <n v="8"/>
    <n v="25833"/>
    <n v="206664"/>
    <n v="163767.73000000001"/>
    <n v="42896.27"/>
    <n v="153"/>
    <n v="71"/>
    <x v="4"/>
    <n v="20"/>
    <n v="0.20756527503580691"/>
    <x v="0"/>
  </r>
  <r>
    <n v="1396"/>
    <d v="2024-01-11T00:00:00"/>
    <s v="C769"/>
    <s v="Laura May"/>
    <x v="0"/>
    <x v="0"/>
    <s v="P005"/>
    <x v="9"/>
    <x v="1"/>
    <n v="10"/>
    <n v="36544"/>
    <n v="365440"/>
    <n v="272808.83"/>
    <n v="92631.17"/>
    <n v="22"/>
    <n v="46"/>
    <x v="7"/>
    <n v="0"/>
    <n v="0.25347846431698773"/>
    <x v="1"/>
  </r>
  <r>
    <n v="1397"/>
    <d v="2024-08-15T00:00:00"/>
    <s v="C119"/>
    <s v="Nathan Collins"/>
    <x v="3"/>
    <x v="3"/>
    <s v="P006"/>
    <x v="0"/>
    <x v="0"/>
    <n v="5"/>
    <n v="48365"/>
    <n v="241825"/>
    <n v="211712.69"/>
    <n v="30112.31"/>
    <n v="321"/>
    <n v="40"/>
    <x v="0"/>
    <n v="5"/>
    <n v="0.12452107929287709"/>
    <x v="0"/>
  </r>
  <r>
    <n v="1398"/>
    <d v="2024-04-03T00:00:00"/>
    <s v="C358"/>
    <s v="Kaitlyn Martin"/>
    <x v="3"/>
    <x v="3"/>
    <s v="P006"/>
    <x v="0"/>
    <x v="0"/>
    <n v="4"/>
    <n v="44970"/>
    <n v="179880"/>
    <n v="128116.27"/>
    <n v="51763.73"/>
    <n v="212"/>
    <n v="34"/>
    <x v="0"/>
    <n v="20"/>
    <n v="0.28776812319323997"/>
    <x v="0"/>
  </r>
  <r>
    <n v="1399"/>
    <d v="2024-01-09T00:00:00"/>
    <s v="C709"/>
    <s v="Angie Bryant"/>
    <x v="3"/>
    <x v="3"/>
    <s v="P007"/>
    <x v="5"/>
    <x v="1"/>
    <n v="8"/>
    <n v="5136"/>
    <n v="41088"/>
    <n v="27600.51"/>
    <n v="13487.49"/>
    <n v="103"/>
    <n v="75"/>
    <x v="5"/>
    <n v="5"/>
    <n v="0.32825861565420561"/>
    <x v="0"/>
  </r>
  <r>
    <n v="1400"/>
    <d v="2024-08-17T00:00:00"/>
    <s v="C346"/>
    <s v="Timothy Nguyen"/>
    <x v="0"/>
    <x v="0"/>
    <s v="P008"/>
    <x v="7"/>
    <x v="3"/>
    <n v="5"/>
    <n v="57061"/>
    <n v="285305"/>
    <n v="242908.1"/>
    <n v="42396.9"/>
    <n v="141"/>
    <n v="99"/>
    <x v="6"/>
    <n v="5"/>
    <n v="0.14860202239708384"/>
    <x v="0"/>
  </r>
  <r>
    <n v="1401"/>
    <d v="2024-04-06T00:00:00"/>
    <s v="C315"/>
    <s v="Elizabeth Velasquez"/>
    <x v="0"/>
    <x v="0"/>
    <s v="P008"/>
    <x v="7"/>
    <x v="3"/>
    <n v="4"/>
    <n v="42606"/>
    <n v="170424"/>
    <n v="145260.04"/>
    <n v="25163.96"/>
    <n v="35"/>
    <n v="95"/>
    <x v="6"/>
    <n v="15"/>
    <n v="0.14765502511383372"/>
    <x v="1"/>
  </r>
  <r>
    <n v="1402"/>
    <d v="2024-10-10T00:00:00"/>
    <s v="C108"/>
    <s v="Matthew Flynn"/>
    <x v="2"/>
    <x v="2"/>
    <s v="P007"/>
    <x v="5"/>
    <x v="1"/>
    <n v="5"/>
    <n v="8510"/>
    <n v="42550"/>
    <n v="25690.98"/>
    <n v="16859.02"/>
    <n v="302"/>
    <n v="76"/>
    <x v="5"/>
    <n v="20"/>
    <n v="0.39621668625146889"/>
    <x v="0"/>
  </r>
  <r>
    <n v="1403"/>
    <d v="2024-10-23T00:00:00"/>
    <s v="C939"/>
    <s v="Holly Cohen"/>
    <x v="2"/>
    <x v="2"/>
    <s v="P002"/>
    <x v="2"/>
    <x v="0"/>
    <n v="9"/>
    <n v="23657"/>
    <n v="212913"/>
    <n v="152740.94"/>
    <n v="60172.06"/>
    <n v="167"/>
    <n v="50"/>
    <x v="2"/>
    <n v="20"/>
    <n v="0.28261336790144331"/>
    <x v="0"/>
  </r>
  <r>
    <n v="1404"/>
    <d v="2024-12-23T00:00:00"/>
    <s v="C260"/>
    <s v="Regina Wong"/>
    <x v="3"/>
    <x v="3"/>
    <s v="P002"/>
    <x v="2"/>
    <x v="0"/>
    <n v="10"/>
    <n v="38559"/>
    <n v="385590"/>
    <n v="300867.07"/>
    <n v="84722.93"/>
    <n v="352"/>
    <n v="22"/>
    <x v="2"/>
    <n v="10"/>
    <n v="0.21972284032262246"/>
    <x v="0"/>
  </r>
  <r>
    <n v="1405"/>
    <d v="2024-10-23T00:00:00"/>
    <s v="C617"/>
    <s v="James Stephens"/>
    <x v="0"/>
    <x v="0"/>
    <s v="P008"/>
    <x v="7"/>
    <x v="3"/>
    <n v="7"/>
    <n v="26023"/>
    <n v="182161"/>
    <n v="156020.73000000001"/>
    <n v="26140.27"/>
    <n v="297"/>
    <n v="10"/>
    <x v="6"/>
    <n v="20"/>
    <n v="0.14350091402660284"/>
    <x v="0"/>
  </r>
  <r>
    <n v="1406"/>
    <d v="2024-01-30T00:00:00"/>
    <s v="C869"/>
    <s v="Anthony Salinas"/>
    <x v="3"/>
    <x v="3"/>
    <s v="P003"/>
    <x v="8"/>
    <x v="0"/>
    <n v="5"/>
    <n v="1638"/>
    <n v="8190"/>
    <n v="5616.76"/>
    <n v="2573.2399999999998"/>
    <n v="78"/>
    <n v="98"/>
    <x v="2"/>
    <n v="20"/>
    <n v="0.31419291819291817"/>
    <x v="1"/>
  </r>
  <r>
    <n v="1407"/>
    <d v="2024-09-15T00:00:00"/>
    <s v="C651"/>
    <s v="Johnny Robinson"/>
    <x v="0"/>
    <x v="0"/>
    <s v="P008"/>
    <x v="7"/>
    <x v="3"/>
    <n v="8"/>
    <n v="49809"/>
    <n v="398472"/>
    <n v="355297.04"/>
    <n v="43174.96"/>
    <n v="497"/>
    <n v="38"/>
    <x v="6"/>
    <n v="10"/>
    <n v="0.10835130197353891"/>
    <x v="0"/>
  </r>
  <r>
    <n v="1408"/>
    <d v="2024-11-30T00:00:00"/>
    <s v="C362"/>
    <s v="Craig Davidson"/>
    <x v="1"/>
    <x v="1"/>
    <s v="P007"/>
    <x v="5"/>
    <x v="1"/>
    <n v="8"/>
    <n v="18633"/>
    <n v="149064"/>
    <n v="111141.86"/>
    <n v="37922.14"/>
    <n v="431"/>
    <n v="62"/>
    <x v="5"/>
    <n v="5"/>
    <n v="0.25440173348360434"/>
    <x v="0"/>
  </r>
  <r>
    <n v="1409"/>
    <d v="2024-03-29T00:00:00"/>
    <s v="C170"/>
    <s v="James Daniels"/>
    <x v="2"/>
    <x v="2"/>
    <s v="P001"/>
    <x v="4"/>
    <x v="1"/>
    <n v="10"/>
    <n v="52937"/>
    <n v="529370"/>
    <n v="405685.9"/>
    <n v="123684.1"/>
    <n v="16"/>
    <n v="97"/>
    <x v="4"/>
    <n v="15"/>
    <n v="0.23364395413415948"/>
    <x v="1"/>
  </r>
  <r>
    <n v="1410"/>
    <d v="2024-10-17T00:00:00"/>
    <s v="C340"/>
    <s v="Katherine Johnston"/>
    <x v="2"/>
    <x v="2"/>
    <s v="P008"/>
    <x v="7"/>
    <x v="3"/>
    <n v="5"/>
    <n v="36208"/>
    <n v="181040"/>
    <n v="124030.21"/>
    <n v="57009.79"/>
    <n v="210"/>
    <n v="35"/>
    <x v="6"/>
    <n v="10"/>
    <n v="0.31490162395050819"/>
    <x v="0"/>
  </r>
  <r>
    <n v="1411"/>
    <d v="2024-03-12T00:00:00"/>
    <s v="C441"/>
    <s v="Hannah Moreno"/>
    <x v="2"/>
    <x v="2"/>
    <s v="P006"/>
    <x v="0"/>
    <x v="0"/>
    <n v="3"/>
    <n v="49855"/>
    <n v="149565"/>
    <n v="100473.14"/>
    <n v="49091.86"/>
    <n v="257"/>
    <n v="30"/>
    <x v="0"/>
    <n v="5"/>
    <n v="0.32823093638217499"/>
    <x v="0"/>
  </r>
  <r>
    <n v="1412"/>
    <d v="2024-09-14T00:00:00"/>
    <s v="C611"/>
    <s v="Daniel Taylor"/>
    <x v="3"/>
    <x v="3"/>
    <s v="P001"/>
    <x v="4"/>
    <x v="1"/>
    <n v="4"/>
    <n v="20861"/>
    <n v="83444"/>
    <n v="51118.74"/>
    <n v="32325.26"/>
    <n v="36"/>
    <n v="43"/>
    <x v="4"/>
    <n v="20"/>
    <n v="0.38738866784909637"/>
    <x v="1"/>
  </r>
  <r>
    <n v="1413"/>
    <d v="2024-10-19T00:00:00"/>
    <s v="C373"/>
    <s v="Karen Novak"/>
    <x v="1"/>
    <x v="1"/>
    <s v="P001"/>
    <x v="4"/>
    <x v="1"/>
    <n v="4"/>
    <n v="39559"/>
    <n v="158236"/>
    <n v="105491.27"/>
    <n v="52744.73"/>
    <n v="401"/>
    <n v="10"/>
    <x v="4"/>
    <n v="10"/>
    <n v="0.33332952046310577"/>
    <x v="0"/>
  </r>
  <r>
    <n v="1414"/>
    <d v="2024-10-06T00:00:00"/>
    <s v="C327"/>
    <s v="Jennifer Huber"/>
    <x v="1"/>
    <x v="1"/>
    <s v="P004"/>
    <x v="1"/>
    <x v="1"/>
    <n v="8"/>
    <n v="21589"/>
    <n v="172712"/>
    <n v="105656.02"/>
    <n v="67055.98"/>
    <n v="181"/>
    <n v="85"/>
    <x v="1"/>
    <n v="10"/>
    <n v="0.38825316133215987"/>
    <x v="0"/>
  </r>
  <r>
    <n v="1415"/>
    <d v="2024-06-21T00:00:00"/>
    <s v="C389"/>
    <s v="Jennifer Chapman"/>
    <x v="0"/>
    <x v="0"/>
    <s v="P007"/>
    <x v="5"/>
    <x v="1"/>
    <n v="10"/>
    <n v="44686"/>
    <n v="446860"/>
    <n v="364953.73"/>
    <n v="81906.27"/>
    <n v="163"/>
    <n v="63"/>
    <x v="5"/>
    <n v="15"/>
    <n v="0.18329291053126259"/>
    <x v="0"/>
  </r>
  <r>
    <n v="1416"/>
    <d v="2024-01-15T00:00:00"/>
    <s v="C861"/>
    <s v="Andrew Harris"/>
    <x v="3"/>
    <x v="3"/>
    <s v="P004"/>
    <x v="1"/>
    <x v="1"/>
    <n v="3"/>
    <n v="17044"/>
    <n v="51132"/>
    <n v="42917.37"/>
    <n v="8214.6299999999992"/>
    <n v="296"/>
    <n v="27"/>
    <x v="1"/>
    <n v="15"/>
    <n v="0.16065536259094107"/>
    <x v="0"/>
  </r>
  <r>
    <n v="1417"/>
    <d v="2024-09-20T00:00:00"/>
    <s v="C734"/>
    <s v="Jacob Chen"/>
    <x v="3"/>
    <x v="3"/>
    <s v="P009"/>
    <x v="3"/>
    <x v="2"/>
    <n v="2"/>
    <n v="10176"/>
    <n v="20352"/>
    <n v="12960.82"/>
    <n v="7391.18"/>
    <n v="363"/>
    <n v="49"/>
    <x v="3"/>
    <n v="10"/>
    <n v="0.36316725628930818"/>
    <x v="0"/>
  </r>
  <r>
    <n v="1418"/>
    <d v="2024-10-10T00:00:00"/>
    <s v="C104"/>
    <s v="Donna Lara"/>
    <x v="0"/>
    <x v="0"/>
    <s v="P005"/>
    <x v="9"/>
    <x v="1"/>
    <n v="6"/>
    <n v="51376"/>
    <n v="308256"/>
    <n v="213694.6"/>
    <n v="94561.4"/>
    <n v="326"/>
    <n v="40"/>
    <x v="7"/>
    <n v="10"/>
    <n v="0.30676256098826948"/>
    <x v="0"/>
  </r>
  <r>
    <n v="1419"/>
    <d v="2024-10-29T00:00:00"/>
    <s v="C372"/>
    <s v="Amanda Ward"/>
    <x v="0"/>
    <x v="0"/>
    <s v="P004"/>
    <x v="1"/>
    <x v="1"/>
    <n v="6"/>
    <n v="52899"/>
    <n v="317394"/>
    <n v="222232.16"/>
    <n v="95161.84"/>
    <n v="383"/>
    <n v="41"/>
    <x v="1"/>
    <n v="20"/>
    <n v="0.29982242890539834"/>
    <x v="0"/>
  </r>
  <r>
    <n v="1420"/>
    <d v="2024-01-29T00:00:00"/>
    <s v="C576"/>
    <s v="Lindsey Anderson"/>
    <x v="3"/>
    <x v="3"/>
    <s v="P009"/>
    <x v="3"/>
    <x v="2"/>
    <n v="3"/>
    <n v="50619"/>
    <n v="151857"/>
    <n v="122679.74"/>
    <n v="29177.26"/>
    <n v="93"/>
    <n v="91"/>
    <x v="3"/>
    <n v="5"/>
    <n v="0.19213641781412774"/>
    <x v="0"/>
  </r>
  <r>
    <n v="1421"/>
    <d v="2024-02-16T00:00:00"/>
    <s v="C867"/>
    <s v="Thomas Gutierrez"/>
    <x v="1"/>
    <x v="1"/>
    <s v="P009"/>
    <x v="3"/>
    <x v="2"/>
    <n v="4"/>
    <n v="54326"/>
    <n v="217304"/>
    <n v="161343.01999999999"/>
    <n v="55960.98"/>
    <n v="167"/>
    <n v="75"/>
    <x v="3"/>
    <n v="10"/>
    <n v="0.25752392961013143"/>
    <x v="0"/>
  </r>
  <r>
    <n v="1422"/>
    <d v="2024-10-05T00:00:00"/>
    <s v="C105"/>
    <s v="Holly Coleman"/>
    <x v="3"/>
    <x v="3"/>
    <s v="P003"/>
    <x v="8"/>
    <x v="0"/>
    <n v="5"/>
    <n v="28627"/>
    <n v="143135"/>
    <n v="117930.3"/>
    <n v="25204.7"/>
    <n v="288"/>
    <n v="47"/>
    <x v="2"/>
    <n v="0"/>
    <n v="0.1760904041639012"/>
    <x v="0"/>
  </r>
  <r>
    <n v="1423"/>
    <d v="2024-05-22T00:00:00"/>
    <s v="C917"/>
    <s v="Cody Clark"/>
    <x v="2"/>
    <x v="2"/>
    <s v="P009"/>
    <x v="3"/>
    <x v="2"/>
    <n v="7"/>
    <n v="28553"/>
    <n v="199871"/>
    <n v="149962.72"/>
    <n v="49908.28"/>
    <n v="22"/>
    <n v="14"/>
    <x v="3"/>
    <n v="15"/>
    <n v="0.24970245808546512"/>
    <x v="0"/>
  </r>
  <r>
    <n v="1424"/>
    <d v="2024-04-26T00:00:00"/>
    <s v="C294"/>
    <s v="Brian Rodriguez"/>
    <x v="1"/>
    <x v="1"/>
    <s v="P010"/>
    <x v="6"/>
    <x v="0"/>
    <n v="4"/>
    <n v="7966"/>
    <n v="31864"/>
    <n v="27992.9"/>
    <n v="3871.1"/>
    <n v="425"/>
    <n v="85"/>
    <x v="2"/>
    <n v="15"/>
    <n v="0.12148819984935978"/>
    <x v="0"/>
  </r>
  <r>
    <n v="1425"/>
    <d v="2024-12-21T00:00:00"/>
    <s v="C264"/>
    <s v="Heather Alvarez"/>
    <x v="1"/>
    <x v="1"/>
    <s v="P010"/>
    <x v="6"/>
    <x v="0"/>
    <n v="4"/>
    <n v="18025"/>
    <n v="72100"/>
    <n v="50316.66"/>
    <n v="21783.34"/>
    <n v="259"/>
    <n v="75"/>
    <x v="2"/>
    <n v="20"/>
    <n v="0.30212676837725383"/>
    <x v="0"/>
  </r>
  <r>
    <n v="1426"/>
    <d v="2024-06-28T00:00:00"/>
    <s v="C387"/>
    <s v="Jessica Blake"/>
    <x v="0"/>
    <x v="0"/>
    <s v="P005"/>
    <x v="9"/>
    <x v="1"/>
    <n v="8"/>
    <n v="11667"/>
    <n v="93336"/>
    <n v="80539.41"/>
    <n v="12796.59"/>
    <n v="429"/>
    <n v="68"/>
    <x v="7"/>
    <n v="10"/>
    <n v="0.13710240421702238"/>
    <x v="0"/>
  </r>
  <r>
    <n v="1427"/>
    <d v="2024-08-04T00:00:00"/>
    <s v="C943"/>
    <s v="Anthony Cannon"/>
    <x v="2"/>
    <x v="2"/>
    <s v="P009"/>
    <x v="3"/>
    <x v="2"/>
    <n v="6"/>
    <n v="31124"/>
    <n v="186744"/>
    <n v="129511.56"/>
    <n v="57232.44"/>
    <n v="173"/>
    <n v="16"/>
    <x v="3"/>
    <n v="10"/>
    <n v="0.30647538876751063"/>
    <x v="0"/>
  </r>
  <r>
    <n v="1428"/>
    <d v="2024-05-08T00:00:00"/>
    <s v="C843"/>
    <s v="Daniel Cook"/>
    <x v="3"/>
    <x v="3"/>
    <s v="P001"/>
    <x v="4"/>
    <x v="1"/>
    <n v="5"/>
    <n v="47867"/>
    <n v="239335"/>
    <n v="209548.52"/>
    <n v="29786.48"/>
    <n v="245"/>
    <n v="24"/>
    <x v="4"/>
    <n v="20"/>
    <n v="0.12445517788873336"/>
    <x v="0"/>
  </r>
  <r>
    <n v="1429"/>
    <d v="2024-10-15T00:00:00"/>
    <s v="C791"/>
    <s v="Ashley Lyons"/>
    <x v="2"/>
    <x v="2"/>
    <s v="P008"/>
    <x v="7"/>
    <x v="3"/>
    <n v="4"/>
    <n v="50436"/>
    <n v="201744"/>
    <n v="127307.23"/>
    <n v="74436.77"/>
    <n v="293"/>
    <n v="24"/>
    <x v="6"/>
    <n v="0"/>
    <n v="0.36896646244745818"/>
    <x v="0"/>
  </r>
  <r>
    <n v="1430"/>
    <d v="2024-10-17T00:00:00"/>
    <s v="C243"/>
    <s v="Heather Mccarthy"/>
    <x v="1"/>
    <x v="1"/>
    <s v="P008"/>
    <x v="7"/>
    <x v="3"/>
    <n v="7"/>
    <n v="16100"/>
    <n v="112700"/>
    <n v="93625.63"/>
    <n v="19074.37"/>
    <n v="343"/>
    <n v="46"/>
    <x v="6"/>
    <n v="15"/>
    <n v="0.16924906832298137"/>
    <x v="0"/>
  </r>
  <r>
    <n v="1431"/>
    <d v="2024-07-24T00:00:00"/>
    <s v="C163"/>
    <s v="Ronald Floyd"/>
    <x v="3"/>
    <x v="3"/>
    <s v="P009"/>
    <x v="3"/>
    <x v="2"/>
    <n v="6"/>
    <n v="43741"/>
    <n v="262446"/>
    <n v="199811.99"/>
    <n v="62634.01"/>
    <n v="479"/>
    <n v="27"/>
    <x v="3"/>
    <n v="15"/>
    <n v="0.23865484709235424"/>
    <x v="0"/>
  </r>
  <r>
    <n v="1432"/>
    <d v="2024-10-15T00:00:00"/>
    <s v="C968"/>
    <s v="Sheri Parker"/>
    <x v="1"/>
    <x v="1"/>
    <s v="P006"/>
    <x v="0"/>
    <x v="0"/>
    <n v="1"/>
    <n v="24749"/>
    <n v="24749"/>
    <n v="16943.009999999998"/>
    <n v="7805.99"/>
    <n v="387"/>
    <n v="37"/>
    <x v="0"/>
    <n v="0"/>
    <n v="0.31540627904157742"/>
    <x v="0"/>
  </r>
  <r>
    <n v="1433"/>
    <d v="2024-11-01T00:00:00"/>
    <s v="C482"/>
    <s v="Scott Fitzgerald"/>
    <x v="3"/>
    <x v="3"/>
    <s v="P010"/>
    <x v="6"/>
    <x v="0"/>
    <n v="8"/>
    <n v="17777"/>
    <n v="142216"/>
    <n v="118910.04"/>
    <n v="23305.96"/>
    <n v="490"/>
    <n v="26"/>
    <x v="2"/>
    <n v="10"/>
    <n v="0.16387720087753838"/>
    <x v="0"/>
  </r>
  <r>
    <n v="1434"/>
    <d v="2024-05-05T00:00:00"/>
    <s v="C389"/>
    <s v="David Cross"/>
    <x v="3"/>
    <x v="3"/>
    <s v="P005"/>
    <x v="9"/>
    <x v="1"/>
    <n v="3"/>
    <n v="10232"/>
    <n v="30696"/>
    <n v="27290.25"/>
    <n v="3405.75"/>
    <n v="66"/>
    <n v="55"/>
    <x v="7"/>
    <n v="5"/>
    <n v="0.11095093823299453"/>
    <x v="0"/>
  </r>
  <r>
    <n v="1435"/>
    <d v="2024-07-31T00:00:00"/>
    <s v="C399"/>
    <s v="David Cummings"/>
    <x v="1"/>
    <x v="1"/>
    <s v="P003"/>
    <x v="8"/>
    <x v="0"/>
    <n v="10"/>
    <n v="32284"/>
    <n v="322840"/>
    <n v="267406.5"/>
    <n v="55433.5"/>
    <n v="304"/>
    <n v="31"/>
    <x v="2"/>
    <n v="5"/>
    <n v="0.17170579853797546"/>
    <x v="0"/>
  </r>
  <r>
    <n v="1436"/>
    <d v="2024-11-17T00:00:00"/>
    <s v="C692"/>
    <s v="Aaron Hanna"/>
    <x v="0"/>
    <x v="0"/>
    <s v="P001"/>
    <x v="4"/>
    <x v="1"/>
    <n v="5"/>
    <n v="24847"/>
    <n v="124235"/>
    <n v="83640.240000000005"/>
    <n v="40594.76"/>
    <n v="231"/>
    <n v="68"/>
    <x v="4"/>
    <n v="0"/>
    <n v="0.32675783796836644"/>
    <x v="0"/>
  </r>
  <r>
    <n v="1437"/>
    <d v="2024-03-13T00:00:00"/>
    <s v="C617"/>
    <s v="Richard Hernandez"/>
    <x v="2"/>
    <x v="2"/>
    <s v="P010"/>
    <x v="6"/>
    <x v="0"/>
    <n v="8"/>
    <n v="59295"/>
    <n v="474360"/>
    <n v="321096.57"/>
    <n v="153263.43"/>
    <n v="117"/>
    <n v="30"/>
    <x v="2"/>
    <n v="20"/>
    <n v="0.3230951808752846"/>
    <x v="0"/>
  </r>
  <r>
    <n v="1438"/>
    <d v="2024-01-10T00:00:00"/>
    <s v="C261"/>
    <s v="Jessica Campbell"/>
    <x v="2"/>
    <x v="2"/>
    <s v="P009"/>
    <x v="3"/>
    <x v="2"/>
    <n v="8"/>
    <n v="59417"/>
    <n v="475336"/>
    <n v="367844.1"/>
    <n v="107491.9"/>
    <n v="492"/>
    <n v="70"/>
    <x v="3"/>
    <n v="10"/>
    <n v="0.2261387734150159"/>
    <x v="0"/>
  </r>
  <r>
    <n v="1439"/>
    <d v="2024-12-09T00:00:00"/>
    <s v="C503"/>
    <s v="Melody Miller"/>
    <x v="0"/>
    <x v="0"/>
    <s v="P006"/>
    <x v="0"/>
    <x v="0"/>
    <n v="10"/>
    <n v="21417"/>
    <n v="214170"/>
    <n v="152346.54999999999"/>
    <n v="61823.45"/>
    <n v="118"/>
    <n v="13"/>
    <x v="0"/>
    <n v="5"/>
    <n v="0.28866531260213846"/>
    <x v="0"/>
  </r>
  <r>
    <n v="1440"/>
    <d v="2024-10-02T00:00:00"/>
    <s v="C475"/>
    <s v="Linda Williams"/>
    <x v="2"/>
    <x v="2"/>
    <s v="P005"/>
    <x v="9"/>
    <x v="1"/>
    <n v="4"/>
    <n v="7821"/>
    <n v="31284"/>
    <n v="19806.07"/>
    <n v="11477.93"/>
    <n v="315"/>
    <n v="94"/>
    <x v="7"/>
    <n v="0"/>
    <n v="0.36689457869837616"/>
    <x v="0"/>
  </r>
  <r>
    <n v="1441"/>
    <d v="2024-11-26T00:00:00"/>
    <s v="C853"/>
    <s v="Jared Chambers"/>
    <x v="1"/>
    <x v="1"/>
    <s v="P002"/>
    <x v="2"/>
    <x v="0"/>
    <n v="1"/>
    <n v="41626"/>
    <n v="41626"/>
    <n v="31034.6"/>
    <n v="10591.4"/>
    <n v="153"/>
    <n v="11"/>
    <x v="2"/>
    <n v="20"/>
    <n v="0.25444193532888099"/>
    <x v="0"/>
  </r>
  <r>
    <n v="1442"/>
    <d v="2024-05-04T00:00:00"/>
    <s v="C950"/>
    <s v="Ruth Rodriguez"/>
    <x v="3"/>
    <x v="3"/>
    <s v="P010"/>
    <x v="6"/>
    <x v="0"/>
    <n v="3"/>
    <n v="5940"/>
    <n v="17820"/>
    <n v="13480.5"/>
    <n v="4339.5"/>
    <n v="12"/>
    <n v="53"/>
    <x v="2"/>
    <n v="20"/>
    <n v="0.24351851851851852"/>
    <x v="1"/>
  </r>
  <r>
    <n v="1443"/>
    <d v="2024-06-06T00:00:00"/>
    <s v="C575"/>
    <s v="Chelsea Kaiser"/>
    <x v="1"/>
    <x v="1"/>
    <s v="P008"/>
    <x v="7"/>
    <x v="3"/>
    <n v="1"/>
    <n v="29304"/>
    <n v="29304"/>
    <n v="19190.91"/>
    <n v="10113.09"/>
    <n v="150"/>
    <n v="86"/>
    <x v="6"/>
    <n v="20"/>
    <n v="0.34510954135954136"/>
    <x v="0"/>
  </r>
  <r>
    <n v="1444"/>
    <d v="2024-03-10T00:00:00"/>
    <s v="C802"/>
    <s v="Lindsay Cervantes"/>
    <x v="2"/>
    <x v="2"/>
    <s v="P001"/>
    <x v="4"/>
    <x v="1"/>
    <n v="4"/>
    <n v="26469"/>
    <n v="105876"/>
    <n v="77559.13"/>
    <n v="28316.87"/>
    <n v="172"/>
    <n v="29"/>
    <x v="4"/>
    <n v="0"/>
    <n v="0.2674531527447202"/>
    <x v="0"/>
  </r>
  <r>
    <n v="1445"/>
    <d v="2024-07-20T00:00:00"/>
    <s v="C272"/>
    <s v="David Bowman"/>
    <x v="0"/>
    <x v="0"/>
    <s v="P004"/>
    <x v="1"/>
    <x v="1"/>
    <n v="9"/>
    <n v="49115"/>
    <n v="442035"/>
    <n v="319746.78999999998"/>
    <n v="122288.21"/>
    <n v="91"/>
    <n v="32"/>
    <x v="1"/>
    <n v="10"/>
    <n v="0.27664825183526193"/>
    <x v="0"/>
  </r>
  <r>
    <n v="1446"/>
    <d v="2024-04-29T00:00:00"/>
    <s v="C717"/>
    <s v="Frank Walton"/>
    <x v="0"/>
    <x v="0"/>
    <s v="P006"/>
    <x v="0"/>
    <x v="0"/>
    <n v="8"/>
    <n v="17588"/>
    <n v="140704"/>
    <n v="88921.27"/>
    <n v="51782.73"/>
    <n v="362"/>
    <n v="20"/>
    <x v="0"/>
    <n v="15"/>
    <n v="0.36802599783943601"/>
    <x v="0"/>
  </r>
  <r>
    <n v="1447"/>
    <d v="2024-04-01T00:00:00"/>
    <s v="C301"/>
    <s v="Michael Cooley"/>
    <x v="2"/>
    <x v="2"/>
    <s v="P010"/>
    <x v="6"/>
    <x v="0"/>
    <n v="1"/>
    <n v="21382"/>
    <n v="21382"/>
    <n v="18398.41"/>
    <n v="2983.59"/>
    <n v="406"/>
    <n v="15"/>
    <x v="2"/>
    <n v="5"/>
    <n v="0.13953746141614443"/>
    <x v="0"/>
  </r>
  <r>
    <n v="1448"/>
    <d v="2024-08-13T00:00:00"/>
    <s v="C519"/>
    <s v="Virginia Burke"/>
    <x v="0"/>
    <x v="0"/>
    <s v="P010"/>
    <x v="6"/>
    <x v="0"/>
    <n v="1"/>
    <n v="47394"/>
    <n v="47394"/>
    <n v="38912.400000000001"/>
    <n v="8481.6"/>
    <n v="99"/>
    <n v="13"/>
    <x v="2"/>
    <n v="15"/>
    <n v="0.17895936194454995"/>
    <x v="0"/>
  </r>
  <r>
    <n v="1449"/>
    <d v="2024-08-21T00:00:00"/>
    <s v="C578"/>
    <s v="Kelsey Davenport"/>
    <x v="1"/>
    <x v="1"/>
    <s v="P002"/>
    <x v="2"/>
    <x v="0"/>
    <n v="10"/>
    <n v="50935"/>
    <n v="509350"/>
    <n v="308546.12"/>
    <n v="200803.88"/>
    <n v="470"/>
    <n v="43"/>
    <x v="2"/>
    <n v="20"/>
    <n v="0.39423555511926966"/>
    <x v="0"/>
  </r>
  <r>
    <n v="1450"/>
    <d v="2024-05-30T00:00:00"/>
    <s v="C489"/>
    <s v="Belinda Foster"/>
    <x v="1"/>
    <x v="1"/>
    <s v="P001"/>
    <x v="4"/>
    <x v="1"/>
    <n v="6"/>
    <n v="57857"/>
    <n v="347142"/>
    <n v="302855.36"/>
    <n v="44286.64"/>
    <n v="131"/>
    <n v="75"/>
    <x v="4"/>
    <n v="0"/>
    <n v="0.1275749981275674"/>
    <x v="0"/>
  </r>
  <r>
    <n v="1451"/>
    <d v="2024-08-07T00:00:00"/>
    <s v="C192"/>
    <s v="George Thompson"/>
    <x v="1"/>
    <x v="1"/>
    <s v="P009"/>
    <x v="3"/>
    <x v="2"/>
    <n v="7"/>
    <n v="46874"/>
    <n v="328118"/>
    <n v="248643.02"/>
    <n v="79474.98"/>
    <n v="243"/>
    <n v="24"/>
    <x v="3"/>
    <n v="15"/>
    <n v="0.24221463010258504"/>
    <x v="0"/>
  </r>
  <r>
    <n v="1452"/>
    <d v="2024-10-06T00:00:00"/>
    <s v="C769"/>
    <s v="Vanessa Swanson"/>
    <x v="1"/>
    <x v="1"/>
    <s v="P007"/>
    <x v="5"/>
    <x v="1"/>
    <n v="6"/>
    <n v="27175"/>
    <n v="163050"/>
    <n v="103235.65"/>
    <n v="59814.35"/>
    <n v="308"/>
    <n v="63"/>
    <x v="5"/>
    <n v="10"/>
    <n v="0.36684667279975469"/>
    <x v="0"/>
  </r>
  <r>
    <n v="1453"/>
    <d v="2024-04-05T00:00:00"/>
    <s v="C511"/>
    <s v="Barbara Holt MD"/>
    <x v="3"/>
    <x v="3"/>
    <s v="P010"/>
    <x v="6"/>
    <x v="0"/>
    <n v="5"/>
    <n v="29323"/>
    <n v="146615"/>
    <n v="110892.18"/>
    <n v="35722.82"/>
    <n v="39"/>
    <n v="69"/>
    <x v="2"/>
    <n v="0"/>
    <n v="0.24365051324898543"/>
    <x v="1"/>
  </r>
  <r>
    <n v="1454"/>
    <d v="2024-05-27T00:00:00"/>
    <s v="C246"/>
    <s v="Sara Johnson"/>
    <x v="1"/>
    <x v="1"/>
    <s v="P007"/>
    <x v="5"/>
    <x v="1"/>
    <n v="1"/>
    <n v="51554"/>
    <n v="51554"/>
    <n v="44974"/>
    <n v="6580"/>
    <n v="153"/>
    <n v="15"/>
    <x v="5"/>
    <n v="10"/>
    <n v="0.12763316134538541"/>
    <x v="0"/>
  </r>
  <r>
    <n v="1455"/>
    <d v="2024-01-31T00:00:00"/>
    <s v="C301"/>
    <s v="Christy Tate"/>
    <x v="2"/>
    <x v="2"/>
    <s v="P009"/>
    <x v="3"/>
    <x v="2"/>
    <n v="2"/>
    <n v="43027"/>
    <n v="86054"/>
    <n v="73085.740000000005"/>
    <n v="12968.26"/>
    <n v="214"/>
    <n v="80"/>
    <x v="3"/>
    <n v="15"/>
    <n v="0.15069909591651753"/>
    <x v="0"/>
  </r>
  <r>
    <n v="1456"/>
    <d v="2024-01-19T00:00:00"/>
    <s v="C320"/>
    <s v="Sara Greer"/>
    <x v="1"/>
    <x v="1"/>
    <s v="P003"/>
    <x v="8"/>
    <x v="0"/>
    <n v="7"/>
    <n v="27079"/>
    <n v="189553"/>
    <n v="147457.56"/>
    <n v="42095.44"/>
    <n v="220"/>
    <n v="20"/>
    <x v="2"/>
    <n v="15"/>
    <n v="0.2220774137048741"/>
    <x v="0"/>
  </r>
  <r>
    <n v="1457"/>
    <d v="2024-07-09T00:00:00"/>
    <s v="C910"/>
    <s v="Ronald Smith"/>
    <x v="3"/>
    <x v="3"/>
    <s v="P010"/>
    <x v="6"/>
    <x v="0"/>
    <n v="6"/>
    <n v="41960"/>
    <n v="251760"/>
    <n v="216830.63"/>
    <n v="34929.370000000003"/>
    <n v="264"/>
    <n v="84"/>
    <x v="2"/>
    <n v="20"/>
    <n v="0.13874074515411505"/>
    <x v="0"/>
  </r>
  <r>
    <n v="1458"/>
    <d v="2024-02-21T00:00:00"/>
    <s v="C548"/>
    <s v="Courtney Goodman"/>
    <x v="1"/>
    <x v="1"/>
    <s v="P001"/>
    <x v="4"/>
    <x v="1"/>
    <n v="7"/>
    <n v="58059"/>
    <n v="406413"/>
    <n v="307765.44"/>
    <n v="98647.56"/>
    <n v="168"/>
    <n v="72"/>
    <x v="4"/>
    <n v="15"/>
    <n v="0.24272737338618597"/>
    <x v="0"/>
  </r>
  <r>
    <n v="1459"/>
    <d v="2024-05-24T00:00:00"/>
    <s v="C176"/>
    <s v="Courtney Dyer"/>
    <x v="3"/>
    <x v="3"/>
    <s v="P008"/>
    <x v="7"/>
    <x v="3"/>
    <n v="2"/>
    <n v="48480"/>
    <n v="96960"/>
    <n v="74895.539999999994"/>
    <n v="22064.46"/>
    <n v="460"/>
    <n v="76"/>
    <x v="6"/>
    <n v="5"/>
    <n v="0.2275625"/>
    <x v="0"/>
  </r>
  <r>
    <n v="1460"/>
    <d v="2024-01-13T00:00:00"/>
    <s v="C698"/>
    <s v="Mark Williams"/>
    <x v="1"/>
    <x v="1"/>
    <s v="P001"/>
    <x v="4"/>
    <x v="1"/>
    <n v="5"/>
    <n v="44974"/>
    <n v="224870"/>
    <n v="187897.45"/>
    <n v="36972.550000000003"/>
    <n v="395"/>
    <n v="85"/>
    <x v="4"/>
    <n v="10"/>
    <n v="0.16441744118824211"/>
    <x v="0"/>
  </r>
  <r>
    <n v="1461"/>
    <d v="2024-08-21T00:00:00"/>
    <s v="C743"/>
    <s v="Leah Hubbard"/>
    <x v="2"/>
    <x v="2"/>
    <s v="P007"/>
    <x v="5"/>
    <x v="1"/>
    <n v="7"/>
    <n v="51646"/>
    <n v="361522"/>
    <n v="317790.32"/>
    <n v="43731.68"/>
    <n v="139"/>
    <n v="66"/>
    <x v="5"/>
    <n v="5"/>
    <n v="0.12096547374710252"/>
    <x v="0"/>
  </r>
  <r>
    <n v="1462"/>
    <d v="2024-12-12T00:00:00"/>
    <s v="C369"/>
    <s v="Melissa Humphrey"/>
    <x v="2"/>
    <x v="2"/>
    <s v="P002"/>
    <x v="2"/>
    <x v="0"/>
    <n v="1"/>
    <n v="43357"/>
    <n v="43357"/>
    <n v="26544.29"/>
    <n v="16812.71"/>
    <n v="66"/>
    <n v="88"/>
    <x v="2"/>
    <n v="10"/>
    <n v="0.38777383121525932"/>
    <x v="1"/>
  </r>
  <r>
    <n v="1463"/>
    <d v="2024-10-13T00:00:00"/>
    <s v="C922"/>
    <s v="Collin Collins"/>
    <x v="2"/>
    <x v="2"/>
    <s v="P002"/>
    <x v="2"/>
    <x v="0"/>
    <n v="2"/>
    <n v="40646"/>
    <n v="81292"/>
    <n v="66213.55"/>
    <n v="15078.45"/>
    <n v="62"/>
    <n v="30"/>
    <x v="2"/>
    <n v="5"/>
    <n v="0.18548504157850712"/>
    <x v="0"/>
  </r>
  <r>
    <n v="1464"/>
    <d v="2024-01-07T00:00:00"/>
    <s v="C206"/>
    <s v="Michael Farrell"/>
    <x v="2"/>
    <x v="2"/>
    <s v="P004"/>
    <x v="1"/>
    <x v="1"/>
    <n v="10"/>
    <n v="22857"/>
    <n v="228570"/>
    <n v="181042.14"/>
    <n v="47527.86"/>
    <n v="358"/>
    <n v="98"/>
    <x v="1"/>
    <n v="0"/>
    <n v="0.20793568709804436"/>
    <x v="0"/>
  </r>
  <r>
    <n v="1465"/>
    <d v="2024-12-18T00:00:00"/>
    <s v="C105"/>
    <s v="Joe Johnson"/>
    <x v="3"/>
    <x v="3"/>
    <s v="P001"/>
    <x v="4"/>
    <x v="1"/>
    <n v="1"/>
    <n v="2862"/>
    <n v="2862"/>
    <n v="2400.12"/>
    <n v="461.88"/>
    <n v="12"/>
    <n v="87"/>
    <x v="4"/>
    <n v="0"/>
    <n v="0.16138364779874215"/>
    <x v="1"/>
  </r>
  <r>
    <n v="1466"/>
    <d v="2024-09-27T00:00:00"/>
    <s v="C220"/>
    <s v="Isaac Miller"/>
    <x v="2"/>
    <x v="2"/>
    <s v="P010"/>
    <x v="6"/>
    <x v="0"/>
    <n v="4"/>
    <n v="3034"/>
    <n v="12136"/>
    <n v="7912.24"/>
    <n v="4223.76"/>
    <n v="144"/>
    <n v="84"/>
    <x v="2"/>
    <n v="15"/>
    <n v="0.34803559657218197"/>
    <x v="0"/>
  </r>
  <r>
    <n v="1467"/>
    <d v="2024-10-19T00:00:00"/>
    <s v="C205"/>
    <s v="Anthony Little"/>
    <x v="1"/>
    <x v="1"/>
    <s v="P002"/>
    <x v="2"/>
    <x v="0"/>
    <n v="8"/>
    <n v="27829"/>
    <n v="222632"/>
    <n v="176804.2"/>
    <n v="45827.8"/>
    <n v="315"/>
    <n v="35"/>
    <x v="2"/>
    <n v="5"/>
    <n v="0.20584552085953503"/>
    <x v="0"/>
  </r>
  <r>
    <n v="1468"/>
    <d v="2024-06-25T00:00:00"/>
    <s v="C917"/>
    <s v="Lacey Vazquez"/>
    <x v="2"/>
    <x v="2"/>
    <s v="P006"/>
    <x v="0"/>
    <x v="0"/>
    <n v="6"/>
    <n v="30346"/>
    <n v="182076"/>
    <n v="119885.75"/>
    <n v="62190.25"/>
    <n v="382"/>
    <n v="78"/>
    <x v="0"/>
    <n v="20"/>
    <n v="0.34156204002724139"/>
    <x v="0"/>
  </r>
  <r>
    <n v="1469"/>
    <d v="2024-07-24T00:00:00"/>
    <s v="C779"/>
    <s v="Diane Manning"/>
    <x v="0"/>
    <x v="0"/>
    <s v="P003"/>
    <x v="8"/>
    <x v="0"/>
    <n v="10"/>
    <n v="25810"/>
    <n v="258100"/>
    <n v="187488.5"/>
    <n v="70611.5"/>
    <n v="130"/>
    <n v="67"/>
    <x v="2"/>
    <n v="0"/>
    <n v="0.27358194498256488"/>
    <x v="0"/>
  </r>
  <r>
    <n v="1470"/>
    <d v="2024-10-20T00:00:00"/>
    <s v="C176"/>
    <s v="Susan Fuller"/>
    <x v="2"/>
    <x v="2"/>
    <s v="P008"/>
    <x v="7"/>
    <x v="3"/>
    <n v="6"/>
    <n v="50717"/>
    <n v="304302"/>
    <n v="215833.58"/>
    <n v="88468.42"/>
    <n v="461"/>
    <n v="27"/>
    <x v="6"/>
    <n v="0"/>
    <n v="0.29072572641652045"/>
    <x v="0"/>
  </r>
  <r>
    <n v="1471"/>
    <d v="2024-07-14T00:00:00"/>
    <s v="C741"/>
    <s v="Shannon Turner"/>
    <x v="2"/>
    <x v="2"/>
    <s v="P005"/>
    <x v="9"/>
    <x v="1"/>
    <n v="10"/>
    <n v="58306"/>
    <n v="583060"/>
    <n v="441796.92"/>
    <n v="141263.07999999999"/>
    <n v="372"/>
    <n v="72"/>
    <x v="7"/>
    <n v="15"/>
    <n v="0.24227880492573661"/>
    <x v="0"/>
  </r>
  <r>
    <n v="1472"/>
    <d v="2024-01-27T00:00:00"/>
    <s v="C621"/>
    <s v="Lawrence Thompson"/>
    <x v="2"/>
    <x v="2"/>
    <s v="P004"/>
    <x v="1"/>
    <x v="1"/>
    <n v="2"/>
    <n v="10122"/>
    <n v="20244"/>
    <n v="18140.810000000001"/>
    <n v="2103.19"/>
    <n v="162"/>
    <n v="70"/>
    <x v="1"/>
    <n v="15"/>
    <n v="0.10389201738786802"/>
    <x v="0"/>
  </r>
  <r>
    <n v="1473"/>
    <d v="2024-06-02T00:00:00"/>
    <s v="C828"/>
    <s v="Heather Turner"/>
    <x v="0"/>
    <x v="0"/>
    <s v="P005"/>
    <x v="9"/>
    <x v="1"/>
    <n v="7"/>
    <n v="3439"/>
    <n v="24073"/>
    <n v="18943.439999999999"/>
    <n v="5129.5600000000004"/>
    <n v="96"/>
    <n v="39"/>
    <x v="7"/>
    <n v="15"/>
    <n v="0.21308353757321483"/>
    <x v="0"/>
  </r>
  <r>
    <n v="1474"/>
    <d v="2024-07-18T00:00:00"/>
    <s v="C112"/>
    <s v="Erica Reyes"/>
    <x v="3"/>
    <x v="3"/>
    <s v="P001"/>
    <x v="4"/>
    <x v="1"/>
    <n v="1"/>
    <n v="47185"/>
    <n v="47185"/>
    <n v="36827.410000000003"/>
    <n v="10357.59"/>
    <n v="455"/>
    <n v="44"/>
    <x v="4"/>
    <n v="20"/>
    <n v="0.21951022570732223"/>
    <x v="0"/>
  </r>
  <r>
    <n v="1475"/>
    <d v="2024-01-25T00:00:00"/>
    <s v="C357"/>
    <s v="Lindsay Perez"/>
    <x v="0"/>
    <x v="0"/>
    <s v="P008"/>
    <x v="7"/>
    <x v="3"/>
    <n v="7"/>
    <n v="56671"/>
    <n v="396697"/>
    <n v="256705.71"/>
    <n v="139991.29"/>
    <n v="362"/>
    <n v="83"/>
    <x v="6"/>
    <n v="0"/>
    <n v="0.35289223261078356"/>
    <x v="0"/>
  </r>
  <r>
    <n v="1476"/>
    <d v="2024-12-15T00:00:00"/>
    <s v="C199"/>
    <s v="Maria Smith"/>
    <x v="2"/>
    <x v="2"/>
    <s v="P007"/>
    <x v="5"/>
    <x v="1"/>
    <n v="8"/>
    <n v="50544"/>
    <n v="404352"/>
    <n v="286093.58"/>
    <n v="118258.42"/>
    <n v="448"/>
    <n v="100"/>
    <x v="5"/>
    <n v="15"/>
    <n v="0.29246404123140235"/>
    <x v="0"/>
  </r>
  <r>
    <n v="1477"/>
    <d v="2024-11-03T00:00:00"/>
    <s v="C110"/>
    <s v="Charles Maldonado"/>
    <x v="0"/>
    <x v="0"/>
    <s v="P002"/>
    <x v="2"/>
    <x v="0"/>
    <n v="4"/>
    <n v="2149"/>
    <n v="8596"/>
    <n v="7699.86"/>
    <n v="896.14"/>
    <n v="427"/>
    <n v="63"/>
    <x v="2"/>
    <n v="5"/>
    <n v="0.10425081433224756"/>
    <x v="0"/>
  </r>
  <r>
    <n v="1478"/>
    <d v="2024-04-23T00:00:00"/>
    <s v="C660"/>
    <s v="Terrence Hall"/>
    <x v="3"/>
    <x v="3"/>
    <s v="P007"/>
    <x v="5"/>
    <x v="1"/>
    <n v="3"/>
    <n v="10675"/>
    <n v="32025"/>
    <n v="23241.39"/>
    <n v="8783.61"/>
    <n v="343"/>
    <n v="23"/>
    <x v="5"/>
    <n v="5"/>
    <n v="0.27427353629976581"/>
    <x v="0"/>
  </r>
  <r>
    <n v="1479"/>
    <d v="2024-08-03T00:00:00"/>
    <s v="C235"/>
    <s v="Jacqueline Scott"/>
    <x v="1"/>
    <x v="1"/>
    <s v="P008"/>
    <x v="7"/>
    <x v="3"/>
    <n v="9"/>
    <n v="29689"/>
    <n v="267201"/>
    <n v="173437.55"/>
    <n v="93763.45"/>
    <n v="386"/>
    <n v="70"/>
    <x v="6"/>
    <n v="10"/>
    <n v="0.35090980198427402"/>
    <x v="0"/>
  </r>
  <r>
    <n v="1480"/>
    <d v="2024-09-17T00:00:00"/>
    <s v="C746"/>
    <s v="Scott Cross"/>
    <x v="1"/>
    <x v="1"/>
    <s v="P006"/>
    <x v="0"/>
    <x v="0"/>
    <n v="6"/>
    <n v="1083"/>
    <n v="6498"/>
    <n v="4178.4799999999996"/>
    <n v="2319.52"/>
    <n v="467"/>
    <n v="69"/>
    <x v="0"/>
    <n v="20"/>
    <n v="0.35695906432748536"/>
    <x v="0"/>
  </r>
  <r>
    <n v="1481"/>
    <d v="2024-08-17T00:00:00"/>
    <s v="C535"/>
    <s v="Jennifer Gonzales"/>
    <x v="0"/>
    <x v="0"/>
    <s v="P008"/>
    <x v="7"/>
    <x v="3"/>
    <n v="8"/>
    <n v="46645"/>
    <n v="373160"/>
    <n v="313434.62"/>
    <n v="59725.38"/>
    <n v="380"/>
    <n v="47"/>
    <x v="6"/>
    <n v="20"/>
    <n v="0.16005300675313539"/>
    <x v="0"/>
  </r>
  <r>
    <n v="1482"/>
    <d v="2024-09-30T00:00:00"/>
    <s v="C347"/>
    <s v="Michael Mcmillan"/>
    <x v="0"/>
    <x v="0"/>
    <s v="P007"/>
    <x v="5"/>
    <x v="1"/>
    <n v="6"/>
    <n v="14220"/>
    <n v="85320"/>
    <n v="57576.1"/>
    <n v="27743.9"/>
    <n v="284"/>
    <n v="91"/>
    <x v="5"/>
    <n v="20"/>
    <n v="0.32517463666197843"/>
    <x v="0"/>
  </r>
  <r>
    <n v="1483"/>
    <d v="2024-05-08T00:00:00"/>
    <s v="C366"/>
    <s v="Christopher Holland"/>
    <x v="3"/>
    <x v="3"/>
    <s v="P001"/>
    <x v="4"/>
    <x v="1"/>
    <n v="3"/>
    <n v="51810"/>
    <n v="155430"/>
    <n v="121302.85"/>
    <n v="34127.15"/>
    <n v="489"/>
    <n v="39"/>
    <x v="4"/>
    <n v="10"/>
    <n v="0.21956604259152029"/>
    <x v="0"/>
  </r>
  <r>
    <n v="1484"/>
    <d v="2024-12-27T00:00:00"/>
    <s v="C179"/>
    <s v="Thomas Ritter"/>
    <x v="2"/>
    <x v="2"/>
    <s v="P004"/>
    <x v="1"/>
    <x v="1"/>
    <n v="4"/>
    <n v="59707"/>
    <n v="238828"/>
    <n v="182669.89"/>
    <n v="56158.11"/>
    <n v="280"/>
    <n v="76"/>
    <x v="1"/>
    <n v="0"/>
    <n v="0.23514039392366054"/>
    <x v="0"/>
  </r>
  <r>
    <n v="1485"/>
    <d v="2024-08-03T00:00:00"/>
    <s v="C349"/>
    <s v="Tammy Hoffman"/>
    <x v="1"/>
    <x v="1"/>
    <s v="P004"/>
    <x v="1"/>
    <x v="1"/>
    <n v="10"/>
    <n v="58485"/>
    <n v="584850"/>
    <n v="361383.75"/>
    <n v="223466.25"/>
    <n v="281"/>
    <n v="47"/>
    <x v="1"/>
    <n v="15"/>
    <n v="0.38209156193895871"/>
    <x v="0"/>
  </r>
  <r>
    <n v="1486"/>
    <d v="2024-10-22T00:00:00"/>
    <s v="C713"/>
    <s v="William Berry"/>
    <x v="3"/>
    <x v="3"/>
    <s v="P001"/>
    <x v="4"/>
    <x v="1"/>
    <n v="9"/>
    <n v="31218"/>
    <n v="280962"/>
    <n v="183346.72"/>
    <n v="97615.28"/>
    <n v="360"/>
    <n v="57"/>
    <x v="4"/>
    <n v="20"/>
    <n v="0.34743232180864314"/>
    <x v="0"/>
  </r>
  <r>
    <n v="1487"/>
    <d v="2024-05-24T00:00:00"/>
    <s v="C611"/>
    <s v="Victor Campbell"/>
    <x v="0"/>
    <x v="0"/>
    <s v="P003"/>
    <x v="8"/>
    <x v="0"/>
    <n v="8"/>
    <n v="42518"/>
    <n v="340144"/>
    <n v="290272.90000000002"/>
    <n v="49871.1"/>
    <n v="146"/>
    <n v="48"/>
    <x v="2"/>
    <n v="20"/>
    <n v="0.14661760901265347"/>
    <x v="0"/>
  </r>
  <r>
    <n v="1488"/>
    <d v="2024-10-10T00:00:00"/>
    <s v="C242"/>
    <s v="Nathan Mccoy"/>
    <x v="1"/>
    <x v="1"/>
    <s v="P004"/>
    <x v="1"/>
    <x v="1"/>
    <n v="9"/>
    <n v="25881"/>
    <n v="232929"/>
    <n v="172323.74"/>
    <n v="60605.26"/>
    <n v="133"/>
    <n v="96"/>
    <x v="1"/>
    <n v="0"/>
    <n v="0.26018769668010422"/>
    <x v="0"/>
  </r>
  <r>
    <n v="1489"/>
    <d v="2024-05-19T00:00:00"/>
    <s v="C336"/>
    <s v="Eric Salazar"/>
    <x v="0"/>
    <x v="0"/>
    <s v="P001"/>
    <x v="4"/>
    <x v="1"/>
    <n v="1"/>
    <n v="37902"/>
    <n v="37902"/>
    <n v="29446.65"/>
    <n v="8455.35"/>
    <n v="65"/>
    <n v="39"/>
    <x v="4"/>
    <n v="15"/>
    <n v="0.22308453379768878"/>
    <x v="0"/>
  </r>
  <r>
    <n v="1490"/>
    <d v="2024-03-31T00:00:00"/>
    <s v="C701"/>
    <s v="Alexander Rodriguez"/>
    <x v="3"/>
    <x v="3"/>
    <s v="P006"/>
    <x v="0"/>
    <x v="0"/>
    <n v="7"/>
    <n v="44931"/>
    <n v="314517"/>
    <n v="275147.34999999998"/>
    <n v="39369.65"/>
    <n v="180"/>
    <n v="11"/>
    <x v="0"/>
    <n v="0"/>
    <n v="0.12517495079757215"/>
    <x v="0"/>
  </r>
  <r>
    <n v="1491"/>
    <d v="2024-03-23T00:00:00"/>
    <s v="C822"/>
    <s v="Megan Freeman MD"/>
    <x v="2"/>
    <x v="2"/>
    <s v="P004"/>
    <x v="1"/>
    <x v="1"/>
    <n v="3"/>
    <n v="31367"/>
    <n v="94101"/>
    <n v="77969.2"/>
    <n v="16131.8"/>
    <n v="254"/>
    <n v="80"/>
    <x v="1"/>
    <n v="5"/>
    <n v="0.1714306968044973"/>
    <x v="0"/>
  </r>
  <r>
    <n v="1492"/>
    <d v="2024-12-12T00:00:00"/>
    <s v="C785"/>
    <s v="Christopher Robbins"/>
    <x v="0"/>
    <x v="0"/>
    <s v="P007"/>
    <x v="5"/>
    <x v="1"/>
    <n v="4"/>
    <n v="29572"/>
    <n v="118288"/>
    <n v="101119.01"/>
    <n v="17168.990000000002"/>
    <n v="174"/>
    <n v="39"/>
    <x v="5"/>
    <n v="10"/>
    <n v="0.14514566143649399"/>
    <x v="0"/>
  </r>
  <r>
    <n v="1493"/>
    <d v="2024-05-01T00:00:00"/>
    <s v="C433"/>
    <s v="Joanna Haley"/>
    <x v="0"/>
    <x v="0"/>
    <s v="P010"/>
    <x v="6"/>
    <x v="0"/>
    <n v="3"/>
    <n v="54389"/>
    <n v="163167"/>
    <n v="114737.51"/>
    <n v="48429.49"/>
    <n v="226"/>
    <n v="73"/>
    <x v="2"/>
    <n v="10"/>
    <n v="0.29680934257539821"/>
    <x v="0"/>
  </r>
  <r>
    <n v="1494"/>
    <d v="2024-02-10T00:00:00"/>
    <s v="C325"/>
    <s v="Adam Carpenter"/>
    <x v="0"/>
    <x v="0"/>
    <s v="P003"/>
    <x v="8"/>
    <x v="0"/>
    <n v="7"/>
    <n v="23828"/>
    <n v="166796"/>
    <n v="106408.91"/>
    <n v="60387.09"/>
    <n v="270"/>
    <n v="22"/>
    <x v="2"/>
    <n v="10"/>
    <n v="0.3620415957217199"/>
    <x v="0"/>
  </r>
  <r>
    <n v="1495"/>
    <d v="2024-09-05T00:00:00"/>
    <s v="C642"/>
    <s v="James Stewart"/>
    <x v="2"/>
    <x v="2"/>
    <s v="P001"/>
    <x v="4"/>
    <x v="1"/>
    <n v="7"/>
    <n v="8325"/>
    <n v="58275"/>
    <n v="38499.47"/>
    <n v="19775.53"/>
    <n v="48"/>
    <n v="60"/>
    <x v="4"/>
    <n v="15"/>
    <n v="0.33934843414843413"/>
    <x v="1"/>
  </r>
  <r>
    <n v="1496"/>
    <d v="2024-02-11T00:00:00"/>
    <s v="C583"/>
    <s v="Christina Li"/>
    <x v="1"/>
    <x v="1"/>
    <s v="P004"/>
    <x v="1"/>
    <x v="1"/>
    <n v="9"/>
    <n v="26692"/>
    <n v="240228"/>
    <n v="157775.12"/>
    <n v="82452.88"/>
    <n v="301"/>
    <n v="18"/>
    <x v="1"/>
    <n v="5"/>
    <n v="0.34322760044624273"/>
    <x v="0"/>
  </r>
  <r>
    <n v="1497"/>
    <d v="2024-07-22T00:00:00"/>
    <s v="C880"/>
    <s v="Jesus Fields"/>
    <x v="3"/>
    <x v="3"/>
    <s v="P002"/>
    <x v="2"/>
    <x v="0"/>
    <n v="8"/>
    <n v="6866"/>
    <n v="54928"/>
    <n v="37824.82"/>
    <n v="17103.18"/>
    <n v="202"/>
    <n v="61"/>
    <x v="2"/>
    <n v="10"/>
    <n v="0.31137452665307314"/>
    <x v="0"/>
  </r>
  <r>
    <n v="1498"/>
    <d v="2024-03-25T00:00:00"/>
    <s v="C881"/>
    <s v="Max Hendrix"/>
    <x v="1"/>
    <x v="1"/>
    <s v="P010"/>
    <x v="6"/>
    <x v="0"/>
    <n v="10"/>
    <n v="19230"/>
    <n v="192300"/>
    <n v="131817.74"/>
    <n v="60482.26"/>
    <n v="419"/>
    <n v="84"/>
    <x v="2"/>
    <n v="15"/>
    <n v="0.31452033281331254"/>
    <x v="0"/>
  </r>
  <r>
    <n v="1499"/>
    <d v="2024-10-26T00:00:00"/>
    <s v="C342"/>
    <s v="Michael Velazquez"/>
    <x v="2"/>
    <x v="2"/>
    <s v="P009"/>
    <x v="3"/>
    <x v="2"/>
    <n v="7"/>
    <n v="8903"/>
    <n v="62321"/>
    <n v="50871.08"/>
    <n v="11449.92"/>
    <n v="407"/>
    <n v="33"/>
    <x v="3"/>
    <n v="10"/>
    <n v="0.18372490813690409"/>
    <x v="0"/>
  </r>
  <r>
    <n v="1500"/>
    <d v="2024-07-05T00:00:00"/>
    <s v="C146"/>
    <s v="Daniel Fischer"/>
    <x v="1"/>
    <x v="1"/>
    <s v="P006"/>
    <x v="0"/>
    <x v="0"/>
    <n v="8"/>
    <n v="33495"/>
    <n v="267960"/>
    <n v="175172.64"/>
    <n v="92787.36"/>
    <n v="32"/>
    <n v="89"/>
    <x v="0"/>
    <n v="20"/>
    <n v="0.34627317510076133"/>
    <x v="1"/>
  </r>
  <r>
    <n v="1501"/>
    <d v="2024-06-28T00:00:00"/>
    <s v="C510"/>
    <s v="Sandra Moore"/>
    <x v="0"/>
    <x v="0"/>
    <s v="P008"/>
    <x v="7"/>
    <x v="3"/>
    <n v="4"/>
    <n v="25025"/>
    <n v="100100"/>
    <n v="63262.92"/>
    <n v="36837.08"/>
    <n v="293"/>
    <n v="95"/>
    <x v="6"/>
    <n v="15"/>
    <n v="0.36800279720279722"/>
    <x v="0"/>
  </r>
  <r>
    <n v="1502"/>
    <d v="2024-01-22T00:00:00"/>
    <s v="C991"/>
    <s v="Jennifer Hernandez"/>
    <x v="0"/>
    <x v="0"/>
    <s v="P007"/>
    <x v="5"/>
    <x v="1"/>
    <n v="6"/>
    <n v="24396"/>
    <n v="146376"/>
    <n v="94083.41"/>
    <n v="52292.59"/>
    <n v="347"/>
    <n v="10"/>
    <x v="5"/>
    <n v="20"/>
    <n v="0.35724838771383283"/>
    <x v="0"/>
  </r>
  <r>
    <n v="1503"/>
    <d v="2024-12-13T00:00:00"/>
    <s v="C492"/>
    <s v="Dr. Phillip Bauer DVM"/>
    <x v="2"/>
    <x v="2"/>
    <s v="P007"/>
    <x v="5"/>
    <x v="1"/>
    <n v="3"/>
    <n v="2976"/>
    <n v="8928"/>
    <n v="6416.1"/>
    <n v="2511.9"/>
    <n v="197"/>
    <n v="84"/>
    <x v="5"/>
    <n v="20"/>
    <n v="0.28135080645161292"/>
    <x v="0"/>
  </r>
  <r>
    <n v="1504"/>
    <d v="2024-02-22T00:00:00"/>
    <s v="C811"/>
    <s v="Megan Johnson"/>
    <x v="2"/>
    <x v="2"/>
    <s v="P002"/>
    <x v="2"/>
    <x v="0"/>
    <n v="2"/>
    <n v="59689"/>
    <n v="119378"/>
    <n v="77596.31"/>
    <n v="41781.69"/>
    <n v="42"/>
    <n v="28"/>
    <x v="2"/>
    <n v="0"/>
    <n v="0.34999489018077035"/>
    <x v="0"/>
  </r>
  <r>
    <n v="1505"/>
    <d v="2024-07-12T00:00:00"/>
    <s v="C851"/>
    <s v="Sandra Benjamin"/>
    <x v="2"/>
    <x v="2"/>
    <s v="P008"/>
    <x v="7"/>
    <x v="3"/>
    <n v="10"/>
    <n v="17703"/>
    <n v="177030"/>
    <n v="145288.07"/>
    <n v="31741.93"/>
    <n v="246"/>
    <n v="18"/>
    <x v="6"/>
    <n v="20"/>
    <n v="0.17930254759080383"/>
    <x v="0"/>
  </r>
  <r>
    <n v="1506"/>
    <d v="2024-03-24T00:00:00"/>
    <s v="C926"/>
    <s v="Paul Smith"/>
    <x v="3"/>
    <x v="3"/>
    <s v="P005"/>
    <x v="9"/>
    <x v="1"/>
    <n v="6"/>
    <n v="9531"/>
    <n v="57186"/>
    <n v="39866.81"/>
    <n v="17319.189999999999"/>
    <n v="187"/>
    <n v="40"/>
    <x v="7"/>
    <n v="15"/>
    <n v="0.30285716783828209"/>
    <x v="0"/>
  </r>
  <r>
    <n v="1507"/>
    <d v="2024-11-12T00:00:00"/>
    <s v="C276"/>
    <s v="Jonathan Young"/>
    <x v="3"/>
    <x v="3"/>
    <s v="P008"/>
    <x v="7"/>
    <x v="3"/>
    <n v="2"/>
    <n v="6770"/>
    <n v="13540"/>
    <n v="8528.27"/>
    <n v="5011.7299999999996"/>
    <n v="489"/>
    <n v="82"/>
    <x v="6"/>
    <n v="10"/>
    <n v="0.37014254062038404"/>
    <x v="0"/>
  </r>
  <r>
    <n v="1508"/>
    <d v="2024-05-25T00:00:00"/>
    <s v="C272"/>
    <s v="Cynthia Dunn"/>
    <x v="2"/>
    <x v="2"/>
    <s v="P008"/>
    <x v="7"/>
    <x v="3"/>
    <n v="2"/>
    <n v="21916"/>
    <n v="43832"/>
    <n v="38546.17"/>
    <n v="5285.83"/>
    <n v="81"/>
    <n v="75"/>
    <x v="6"/>
    <n v="5"/>
    <n v="0.12059294579302793"/>
    <x v="0"/>
  </r>
  <r>
    <n v="1509"/>
    <d v="2024-11-07T00:00:00"/>
    <s v="C650"/>
    <s v="Ryan Diaz"/>
    <x v="3"/>
    <x v="3"/>
    <s v="P010"/>
    <x v="6"/>
    <x v="0"/>
    <n v="1"/>
    <n v="8871"/>
    <n v="8871"/>
    <n v="7470.2"/>
    <n v="1400.8"/>
    <n v="196"/>
    <n v="16"/>
    <x v="2"/>
    <n v="10"/>
    <n v="0.15790778942622027"/>
    <x v="0"/>
  </r>
  <r>
    <n v="1510"/>
    <d v="2024-02-13T00:00:00"/>
    <s v="C699"/>
    <s v="Reginald Wagner"/>
    <x v="1"/>
    <x v="1"/>
    <s v="P004"/>
    <x v="1"/>
    <x v="1"/>
    <n v="10"/>
    <n v="24378"/>
    <n v="243780"/>
    <n v="146754.9"/>
    <n v="97025.1"/>
    <n v="362"/>
    <n v="94"/>
    <x v="1"/>
    <n v="10"/>
    <n v="0.39800270735909427"/>
    <x v="0"/>
  </r>
  <r>
    <n v="1511"/>
    <d v="2024-03-03T00:00:00"/>
    <s v="C498"/>
    <s v="Alison Powell"/>
    <x v="2"/>
    <x v="2"/>
    <s v="P010"/>
    <x v="6"/>
    <x v="0"/>
    <n v="7"/>
    <n v="19970"/>
    <n v="139790"/>
    <n v="97160.88"/>
    <n v="42629.120000000003"/>
    <n v="112"/>
    <n v="86"/>
    <x v="2"/>
    <n v="10"/>
    <n v="0.3049511409972101"/>
    <x v="0"/>
  </r>
  <r>
    <n v="1512"/>
    <d v="2024-09-06T00:00:00"/>
    <s v="C728"/>
    <s v="Derek Martin"/>
    <x v="2"/>
    <x v="2"/>
    <s v="P003"/>
    <x v="8"/>
    <x v="0"/>
    <n v="7"/>
    <n v="49216"/>
    <n v="344512"/>
    <n v="260350.03"/>
    <n v="84161.97"/>
    <n v="434"/>
    <n v="91"/>
    <x v="2"/>
    <n v="5"/>
    <n v="0.24429329021920862"/>
    <x v="0"/>
  </r>
  <r>
    <n v="1513"/>
    <d v="2024-03-29T00:00:00"/>
    <s v="C734"/>
    <s v="Jane Powell"/>
    <x v="3"/>
    <x v="3"/>
    <s v="P004"/>
    <x v="1"/>
    <x v="1"/>
    <n v="7"/>
    <n v="50343"/>
    <n v="352401"/>
    <n v="296960.03999999998"/>
    <n v="55440.959999999999"/>
    <n v="312"/>
    <n v="49"/>
    <x v="1"/>
    <n v="10"/>
    <n v="0.15732350362229391"/>
    <x v="0"/>
  </r>
  <r>
    <n v="1514"/>
    <d v="2024-05-21T00:00:00"/>
    <s v="C908"/>
    <s v="Mrs. Stefanie Mcclain"/>
    <x v="3"/>
    <x v="3"/>
    <s v="P009"/>
    <x v="3"/>
    <x v="2"/>
    <n v="3"/>
    <n v="53379"/>
    <n v="160137"/>
    <n v="141708.79999999999"/>
    <n v="18428.2"/>
    <n v="454"/>
    <n v="58"/>
    <x v="3"/>
    <n v="0"/>
    <n v="0.11507771470678232"/>
    <x v="0"/>
  </r>
  <r>
    <n v="1515"/>
    <d v="2024-05-26T00:00:00"/>
    <s v="C837"/>
    <s v="David Stokes"/>
    <x v="3"/>
    <x v="3"/>
    <s v="P006"/>
    <x v="0"/>
    <x v="0"/>
    <n v="9"/>
    <n v="23964"/>
    <n v="215676"/>
    <n v="147670.01999999999"/>
    <n v="68005.98"/>
    <n v="97"/>
    <n v="25"/>
    <x v="0"/>
    <n v="15"/>
    <n v="0.31531547320981468"/>
    <x v="0"/>
  </r>
  <r>
    <n v="1516"/>
    <d v="2024-07-31T00:00:00"/>
    <s v="C570"/>
    <s v="Kimberly Woodward"/>
    <x v="1"/>
    <x v="1"/>
    <s v="P005"/>
    <x v="9"/>
    <x v="1"/>
    <n v="2"/>
    <n v="37680"/>
    <n v="75360"/>
    <n v="65516.71"/>
    <n v="9843.2900000000009"/>
    <n v="162"/>
    <n v="56"/>
    <x v="7"/>
    <n v="0"/>
    <n v="0.13061690552016986"/>
    <x v="0"/>
  </r>
  <r>
    <n v="1517"/>
    <d v="2024-02-20T00:00:00"/>
    <s v="C478"/>
    <s v="David Hawkins"/>
    <x v="2"/>
    <x v="2"/>
    <s v="P009"/>
    <x v="3"/>
    <x v="2"/>
    <n v="3"/>
    <n v="50578"/>
    <n v="151734"/>
    <n v="103672.2"/>
    <n v="48061.8"/>
    <n v="174"/>
    <n v="59"/>
    <x v="3"/>
    <n v="0"/>
    <n v="0.31675036577167942"/>
    <x v="0"/>
  </r>
  <r>
    <n v="1518"/>
    <d v="2024-05-06T00:00:00"/>
    <s v="C171"/>
    <s v="Ruben Peterson"/>
    <x v="2"/>
    <x v="2"/>
    <s v="P001"/>
    <x v="4"/>
    <x v="1"/>
    <n v="10"/>
    <n v="23634"/>
    <n v="236340"/>
    <n v="150644.23000000001"/>
    <n v="85695.77"/>
    <n v="125"/>
    <n v="61"/>
    <x v="4"/>
    <n v="10"/>
    <n v="0.36259528645172212"/>
    <x v="0"/>
  </r>
  <r>
    <n v="1519"/>
    <d v="2024-07-21T00:00:00"/>
    <s v="C570"/>
    <s v="Melissa Brown"/>
    <x v="2"/>
    <x v="2"/>
    <s v="P001"/>
    <x v="4"/>
    <x v="1"/>
    <n v="4"/>
    <n v="45331"/>
    <n v="181324"/>
    <n v="146532.51"/>
    <n v="34791.49"/>
    <n v="347"/>
    <n v="53"/>
    <x v="4"/>
    <n v="0"/>
    <n v="0.19187471046303853"/>
    <x v="0"/>
  </r>
  <r>
    <n v="1520"/>
    <d v="2024-06-16T00:00:00"/>
    <s v="C224"/>
    <s v="Richard Nunez"/>
    <x v="0"/>
    <x v="0"/>
    <s v="P003"/>
    <x v="8"/>
    <x v="0"/>
    <n v="3"/>
    <n v="56097"/>
    <n v="168291"/>
    <n v="149435.88"/>
    <n v="18855.12"/>
    <n v="120"/>
    <n v="28"/>
    <x v="2"/>
    <n v="20"/>
    <n v="0.11203878995311692"/>
    <x v="0"/>
  </r>
  <r>
    <n v="1521"/>
    <d v="2024-01-07T00:00:00"/>
    <s v="C448"/>
    <s v="Jacob Fuentes"/>
    <x v="2"/>
    <x v="2"/>
    <s v="P004"/>
    <x v="1"/>
    <x v="1"/>
    <n v="2"/>
    <n v="11801"/>
    <n v="23602"/>
    <n v="17677.47"/>
    <n v="5924.53"/>
    <n v="416"/>
    <n v="62"/>
    <x v="1"/>
    <n v="0"/>
    <n v="0.25101813405643586"/>
    <x v="0"/>
  </r>
  <r>
    <n v="1522"/>
    <d v="2024-05-04T00:00:00"/>
    <s v="C275"/>
    <s v="Keith Jackson"/>
    <x v="1"/>
    <x v="1"/>
    <s v="P001"/>
    <x v="4"/>
    <x v="1"/>
    <n v="4"/>
    <n v="18535"/>
    <n v="74140"/>
    <n v="63883.23"/>
    <n v="10256.77"/>
    <n v="226"/>
    <n v="43"/>
    <x v="4"/>
    <n v="10"/>
    <n v="0.13834326949015377"/>
    <x v="0"/>
  </r>
  <r>
    <n v="1523"/>
    <d v="2024-10-21T00:00:00"/>
    <s v="C171"/>
    <s v="Virginia Page"/>
    <x v="2"/>
    <x v="2"/>
    <s v="P010"/>
    <x v="6"/>
    <x v="0"/>
    <n v="5"/>
    <n v="29569"/>
    <n v="147845"/>
    <n v="121982.34"/>
    <n v="25862.66"/>
    <n v="323"/>
    <n v="80"/>
    <x v="2"/>
    <n v="15"/>
    <n v="0.17493090736920422"/>
    <x v="0"/>
  </r>
  <r>
    <n v="1524"/>
    <d v="2024-08-12T00:00:00"/>
    <s v="C122"/>
    <s v="Ruth Hicks"/>
    <x v="1"/>
    <x v="1"/>
    <s v="P004"/>
    <x v="1"/>
    <x v="1"/>
    <n v="8"/>
    <n v="55106"/>
    <n v="440848"/>
    <n v="308487.14"/>
    <n v="132360.85999999999"/>
    <n v="476"/>
    <n v="65"/>
    <x v="1"/>
    <n v="5"/>
    <n v="0.30024148913004023"/>
    <x v="0"/>
  </r>
  <r>
    <n v="1525"/>
    <d v="2024-07-29T00:00:00"/>
    <s v="C738"/>
    <s v="Jennifer Moore"/>
    <x v="3"/>
    <x v="3"/>
    <s v="P005"/>
    <x v="9"/>
    <x v="1"/>
    <n v="3"/>
    <n v="44547"/>
    <n v="133641"/>
    <n v="116161.92"/>
    <n v="17479.080000000002"/>
    <n v="129"/>
    <n v="59"/>
    <x v="7"/>
    <n v="10"/>
    <n v="0.13079129907737896"/>
    <x v="0"/>
  </r>
  <r>
    <n v="1526"/>
    <d v="2024-06-20T00:00:00"/>
    <s v="C654"/>
    <s v="Barbara Fisher"/>
    <x v="1"/>
    <x v="1"/>
    <s v="P008"/>
    <x v="7"/>
    <x v="3"/>
    <n v="7"/>
    <n v="53854"/>
    <n v="376978"/>
    <n v="331233.36"/>
    <n v="45744.639999999999"/>
    <n v="96"/>
    <n v="84"/>
    <x v="6"/>
    <n v="0"/>
    <n v="0.12134564881770289"/>
    <x v="0"/>
  </r>
  <r>
    <n v="1527"/>
    <d v="2024-07-05T00:00:00"/>
    <s v="C628"/>
    <s v="Christina Bell"/>
    <x v="2"/>
    <x v="2"/>
    <s v="P007"/>
    <x v="5"/>
    <x v="1"/>
    <n v="8"/>
    <n v="11373"/>
    <n v="90984"/>
    <n v="60044.9"/>
    <n v="30939.1"/>
    <n v="473"/>
    <n v="11"/>
    <x v="5"/>
    <n v="10"/>
    <n v="0.3400498988833201"/>
    <x v="0"/>
  </r>
  <r>
    <n v="1528"/>
    <d v="2024-12-14T00:00:00"/>
    <s v="C226"/>
    <s v="Jay Willis"/>
    <x v="2"/>
    <x v="2"/>
    <s v="P009"/>
    <x v="3"/>
    <x v="2"/>
    <n v="8"/>
    <n v="45497"/>
    <n v="363976"/>
    <n v="278633.67"/>
    <n v="85342.33"/>
    <n v="377"/>
    <n v="14"/>
    <x v="3"/>
    <n v="0"/>
    <n v="0.23447241026880894"/>
    <x v="0"/>
  </r>
  <r>
    <n v="1529"/>
    <d v="2024-05-27T00:00:00"/>
    <s v="C939"/>
    <s v="Julie Chambers"/>
    <x v="1"/>
    <x v="1"/>
    <s v="P007"/>
    <x v="5"/>
    <x v="1"/>
    <n v="10"/>
    <n v="51836"/>
    <n v="518360"/>
    <n v="400756.53"/>
    <n v="117603.47"/>
    <n v="434"/>
    <n v="70"/>
    <x v="5"/>
    <n v="15"/>
    <n v="0.22687605139285438"/>
    <x v="0"/>
  </r>
  <r>
    <n v="1530"/>
    <d v="2024-12-26T00:00:00"/>
    <s v="C636"/>
    <s v="Trevor Wolfe"/>
    <x v="2"/>
    <x v="2"/>
    <s v="P003"/>
    <x v="8"/>
    <x v="0"/>
    <n v="8"/>
    <n v="55090"/>
    <n v="440720"/>
    <n v="350696.11"/>
    <n v="90023.89"/>
    <n v="430"/>
    <n v="97"/>
    <x v="2"/>
    <n v="20"/>
    <n v="0.20426549736794336"/>
    <x v="0"/>
  </r>
  <r>
    <n v="1531"/>
    <d v="2024-01-23T00:00:00"/>
    <s v="C503"/>
    <s v="Teresa Hall"/>
    <x v="1"/>
    <x v="1"/>
    <s v="P010"/>
    <x v="6"/>
    <x v="0"/>
    <n v="1"/>
    <n v="20464"/>
    <n v="20464"/>
    <n v="16770.66"/>
    <n v="3693.34"/>
    <n v="60"/>
    <n v="10"/>
    <x v="2"/>
    <n v="5"/>
    <n v="0.18047986708365912"/>
    <x v="0"/>
  </r>
  <r>
    <n v="1532"/>
    <d v="2024-03-17T00:00:00"/>
    <s v="C660"/>
    <s v="David Cook"/>
    <x v="1"/>
    <x v="1"/>
    <s v="P008"/>
    <x v="7"/>
    <x v="3"/>
    <n v="8"/>
    <n v="15579"/>
    <n v="124632"/>
    <n v="99340.23"/>
    <n v="25291.77"/>
    <n v="200"/>
    <n v="29"/>
    <x v="6"/>
    <n v="20"/>
    <n v="0.20293159060273444"/>
    <x v="0"/>
  </r>
  <r>
    <n v="1533"/>
    <d v="2024-07-29T00:00:00"/>
    <s v="C644"/>
    <s v="Brian Bautista"/>
    <x v="3"/>
    <x v="3"/>
    <s v="P009"/>
    <x v="3"/>
    <x v="2"/>
    <n v="6"/>
    <n v="43207"/>
    <n v="259242"/>
    <n v="198363.04"/>
    <n v="60878.96"/>
    <n v="10"/>
    <n v="67"/>
    <x v="3"/>
    <n v="10"/>
    <n v="0.2348344789810293"/>
    <x v="1"/>
  </r>
  <r>
    <n v="1534"/>
    <d v="2024-07-10T00:00:00"/>
    <s v="C675"/>
    <s v="Heather Wilson"/>
    <x v="1"/>
    <x v="1"/>
    <s v="P002"/>
    <x v="2"/>
    <x v="0"/>
    <n v="3"/>
    <n v="35951"/>
    <n v="107853"/>
    <n v="68360.39"/>
    <n v="39492.61"/>
    <n v="239"/>
    <n v="79"/>
    <x v="2"/>
    <n v="15"/>
    <n v="0.36617071384198863"/>
    <x v="0"/>
  </r>
  <r>
    <n v="1535"/>
    <d v="2024-06-22T00:00:00"/>
    <s v="C571"/>
    <s v="Patricia Acosta"/>
    <x v="2"/>
    <x v="2"/>
    <s v="P004"/>
    <x v="1"/>
    <x v="1"/>
    <n v="4"/>
    <n v="24402"/>
    <n v="97608"/>
    <n v="71068.570000000007"/>
    <n v="26539.43"/>
    <n v="320"/>
    <n v="73"/>
    <x v="1"/>
    <n v="20"/>
    <n v="0.27189810261453978"/>
    <x v="0"/>
  </r>
  <r>
    <n v="1536"/>
    <d v="2024-01-14T00:00:00"/>
    <s v="C327"/>
    <s v="Robert Carroll"/>
    <x v="3"/>
    <x v="3"/>
    <s v="P007"/>
    <x v="5"/>
    <x v="1"/>
    <n v="7"/>
    <n v="52457"/>
    <n v="367199"/>
    <n v="321189.73"/>
    <n v="46009.27"/>
    <n v="329"/>
    <n v="93"/>
    <x v="5"/>
    <n v="5"/>
    <n v="0.12529791747798877"/>
    <x v="0"/>
  </r>
  <r>
    <n v="1537"/>
    <d v="2024-03-14T00:00:00"/>
    <s v="C499"/>
    <s v="Ricardo Lewis"/>
    <x v="2"/>
    <x v="2"/>
    <s v="P007"/>
    <x v="5"/>
    <x v="1"/>
    <n v="1"/>
    <n v="45070"/>
    <n v="45070"/>
    <n v="30288.29"/>
    <n v="14781.71"/>
    <n v="420"/>
    <n v="71"/>
    <x v="5"/>
    <n v="20"/>
    <n v="0.3279722653649878"/>
    <x v="0"/>
  </r>
  <r>
    <n v="1538"/>
    <d v="2024-01-19T00:00:00"/>
    <s v="C768"/>
    <s v="Marcus Mathis"/>
    <x v="2"/>
    <x v="2"/>
    <s v="P010"/>
    <x v="6"/>
    <x v="0"/>
    <n v="2"/>
    <n v="7096"/>
    <n v="14192"/>
    <n v="12327.55"/>
    <n v="1864.45"/>
    <n v="177"/>
    <n v="33"/>
    <x v="2"/>
    <n v="10"/>
    <n v="0.13137330890642615"/>
    <x v="0"/>
  </r>
  <r>
    <n v="1539"/>
    <d v="2024-03-10T00:00:00"/>
    <s v="C286"/>
    <s v="Connie Anderson"/>
    <x v="1"/>
    <x v="1"/>
    <s v="P005"/>
    <x v="9"/>
    <x v="1"/>
    <n v="10"/>
    <n v="36658"/>
    <n v="366580"/>
    <n v="291349.71000000002"/>
    <n v="75230.289999999994"/>
    <n v="411"/>
    <n v="43"/>
    <x v="7"/>
    <n v="15"/>
    <n v="0.20522202520595775"/>
    <x v="0"/>
  </r>
  <r>
    <n v="1540"/>
    <d v="2024-09-06T00:00:00"/>
    <s v="C715"/>
    <s v="Donna Beck"/>
    <x v="1"/>
    <x v="1"/>
    <s v="P007"/>
    <x v="5"/>
    <x v="1"/>
    <n v="9"/>
    <n v="49781"/>
    <n v="448029"/>
    <n v="375233.78"/>
    <n v="72795.22"/>
    <n v="290"/>
    <n v="26"/>
    <x v="5"/>
    <n v="0"/>
    <n v="0.16247881275542431"/>
    <x v="0"/>
  </r>
  <r>
    <n v="1541"/>
    <d v="2024-07-27T00:00:00"/>
    <s v="C659"/>
    <s v="Laura Parker"/>
    <x v="1"/>
    <x v="1"/>
    <s v="P003"/>
    <x v="8"/>
    <x v="0"/>
    <n v="7"/>
    <n v="30871"/>
    <n v="216097"/>
    <n v="139623.60999999999"/>
    <n v="76473.39"/>
    <n v="120"/>
    <n v="60"/>
    <x v="2"/>
    <n v="0"/>
    <n v="0.35388455184477341"/>
    <x v="0"/>
  </r>
  <r>
    <n v="1542"/>
    <d v="2024-03-17T00:00:00"/>
    <s v="C628"/>
    <s v="Tiffany Roberts"/>
    <x v="3"/>
    <x v="3"/>
    <s v="P004"/>
    <x v="1"/>
    <x v="1"/>
    <n v="2"/>
    <n v="53641"/>
    <n v="107282"/>
    <n v="82996.75"/>
    <n v="24285.25"/>
    <n v="134"/>
    <n v="24"/>
    <x v="1"/>
    <n v="0"/>
    <n v="0.22636835629462537"/>
    <x v="0"/>
  </r>
  <r>
    <n v="1543"/>
    <d v="2024-12-05T00:00:00"/>
    <s v="C540"/>
    <s v="Michelle Fletcher"/>
    <x v="2"/>
    <x v="2"/>
    <s v="P007"/>
    <x v="5"/>
    <x v="1"/>
    <n v="1"/>
    <n v="3936"/>
    <n v="3936"/>
    <n v="2724.42"/>
    <n v="1211.58"/>
    <n v="144"/>
    <n v="13"/>
    <x v="5"/>
    <n v="15"/>
    <n v="0.30782012195121949"/>
    <x v="0"/>
  </r>
  <r>
    <n v="1544"/>
    <d v="2024-08-30T00:00:00"/>
    <s v="C916"/>
    <s v="William Bates"/>
    <x v="0"/>
    <x v="0"/>
    <s v="P003"/>
    <x v="8"/>
    <x v="0"/>
    <n v="2"/>
    <n v="55774"/>
    <n v="111548"/>
    <n v="82079.009999999995"/>
    <n v="29468.99"/>
    <n v="98"/>
    <n v="23"/>
    <x v="2"/>
    <n v="0"/>
    <n v="0.26418214580270377"/>
    <x v="0"/>
  </r>
  <r>
    <n v="1545"/>
    <d v="2024-05-20T00:00:00"/>
    <s v="C693"/>
    <s v="Joseph Thomas"/>
    <x v="2"/>
    <x v="2"/>
    <s v="P009"/>
    <x v="3"/>
    <x v="2"/>
    <n v="8"/>
    <n v="8806"/>
    <n v="70448"/>
    <n v="59918.59"/>
    <n v="10529.41"/>
    <n v="490"/>
    <n v="91"/>
    <x v="3"/>
    <n v="20"/>
    <n v="0.14946357597092891"/>
    <x v="0"/>
  </r>
  <r>
    <n v="1546"/>
    <d v="2024-03-27T00:00:00"/>
    <s v="C846"/>
    <s v="Nathaniel Ortega"/>
    <x v="2"/>
    <x v="2"/>
    <s v="P006"/>
    <x v="0"/>
    <x v="0"/>
    <n v="6"/>
    <n v="45584"/>
    <n v="273504"/>
    <n v="184405.48"/>
    <n v="89098.52"/>
    <n v="261"/>
    <n v="57"/>
    <x v="0"/>
    <n v="10"/>
    <n v="0.32576678951678956"/>
    <x v="0"/>
  </r>
  <r>
    <n v="1547"/>
    <d v="2024-10-30T00:00:00"/>
    <s v="C895"/>
    <s v="Jamie Mitchell"/>
    <x v="0"/>
    <x v="0"/>
    <s v="P004"/>
    <x v="1"/>
    <x v="1"/>
    <n v="6"/>
    <n v="37019"/>
    <n v="222114"/>
    <n v="181715.1"/>
    <n v="40398.9"/>
    <n v="264"/>
    <n v="58"/>
    <x v="1"/>
    <n v="10"/>
    <n v="0.18188362732650801"/>
    <x v="0"/>
  </r>
  <r>
    <n v="1548"/>
    <d v="2024-05-02T00:00:00"/>
    <s v="C778"/>
    <s v="Beth Carrillo"/>
    <x v="2"/>
    <x v="2"/>
    <s v="P005"/>
    <x v="9"/>
    <x v="1"/>
    <n v="2"/>
    <n v="20464"/>
    <n v="40928"/>
    <n v="33353.050000000003"/>
    <n v="7574.95"/>
    <n v="19"/>
    <n v="98"/>
    <x v="7"/>
    <n v="0"/>
    <n v="0.18507989640344019"/>
    <x v="1"/>
  </r>
  <r>
    <n v="1549"/>
    <d v="2024-02-29T00:00:00"/>
    <s v="C121"/>
    <s v="Karen Davis"/>
    <x v="0"/>
    <x v="0"/>
    <s v="P005"/>
    <x v="9"/>
    <x v="1"/>
    <n v="2"/>
    <n v="55402"/>
    <n v="110804"/>
    <n v="93308.84"/>
    <n v="17495.16"/>
    <n v="482"/>
    <n v="97"/>
    <x v="7"/>
    <n v="15"/>
    <n v="0.15789285585357929"/>
    <x v="0"/>
  </r>
  <r>
    <n v="1550"/>
    <d v="2024-06-05T00:00:00"/>
    <s v="C613"/>
    <s v="Marcus Palmer"/>
    <x v="0"/>
    <x v="0"/>
    <s v="P003"/>
    <x v="8"/>
    <x v="0"/>
    <n v="7"/>
    <n v="16444"/>
    <n v="115108"/>
    <n v="102597.46"/>
    <n v="12510.54"/>
    <n v="285"/>
    <n v="32"/>
    <x v="2"/>
    <n v="15"/>
    <n v="0.10868523473607396"/>
    <x v="0"/>
  </r>
  <r>
    <n v="1551"/>
    <d v="2024-03-04T00:00:00"/>
    <s v="C132"/>
    <s v="Jennifer Faulkner"/>
    <x v="3"/>
    <x v="3"/>
    <s v="P001"/>
    <x v="4"/>
    <x v="1"/>
    <n v="10"/>
    <n v="53426"/>
    <n v="534260"/>
    <n v="363972.34"/>
    <n v="170287.66"/>
    <n v="203"/>
    <n v="56"/>
    <x v="4"/>
    <n v="20"/>
    <n v="0.31873555946542881"/>
    <x v="0"/>
  </r>
  <r>
    <n v="1552"/>
    <d v="2024-01-11T00:00:00"/>
    <s v="C535"/>
    <s v="Kyle Wheeler"/>
    <x v="2"/>
    <x v="2"/>
    <s v="P003"/>
    <x v="8"/>
    <x v="0"/>
    <n v="10"/>
    <n v="4386"/>
    <n v="43860"/>
    <n v="27836.93"/>
    <n v="16023.07"/>
    <n v="23"/>
    <n v="32"/>
    <x v="2"/>
    <n v="20"/>
    <n v="0.36532307341541265"/>
    <x v="1"/>
  </r>
  <r>
    <n v="1553"/>
    <d v="2024-03-22T00:00:00"/>
    <s v="C767"/>
    <s v="Sheila Benjamin"/>
    <x v="0"/>
    <x v="0"/>
    <s v="P005"/>
    <x v="9"/>
    <x v="1"/>
    <n v="1"/>
    <n v="18646"/>
    <n v="18646"/>
    <n v="15679.19"/>
    <n v="2966.81"/>
    <n v="90"/>
    <n v="17"/>
    <x v="7"/>
    <n v="15"/>
    <n v="0.15911241016840072"/>
    <x v="0"/>
  </r>
  <r>
    <n v="1554"/>
    <d v="2024-02-02T00:00:00"/>
    <s v="C674"/>
    <s v="Cassidy Hernandez"/>
    <x v="0"/>
    <x v="0"/>
    <s v="P003"/>
    <x v="8"/>
    <x v="0"/>
    <n v="4"/>
    <n v="19880"/>
    <n v="79520"/>
    <n v="59664.47"/>
    <n v="19855.53"/>
    <n v="87"/>
    <n v="57"/>
    <x v="2"/>
    <n v="10"/>
    <n v="0.24969227867203217"/>
    <x v="0"/>
  </r>
  <r>
    <n v="1555"/>
    <d v="2024-06-11T00:00:00"/>
    <s v="C797"/>
    <s v="Brittney Burke"/>
    <x v="1"/>
    <x v="1"/>
    <s v="P001"/>
    <x v="4"/>
    <x v="1"/>
    <n v="4"/>
    <n v="1178"/>
    <n v="4712"/>
    <n v="3516.04"/>
    <n v="1195.96"/>
    <n v="134"/>
    <n v="20"/>
    <x v="4"/>
    <n v="20"/>
    <n v="0.25381154499151104"/>
    <x v="0"/>
  </r>
  <r>
    <n v="1556"/>
    <d v="2024-03-29T00:00:00"/>
    <s v="C624"/>
    <s v="Joanne Johnson"/>
    <x v="2"/>
    <x v="2"/>
    <s v="P003"/>
    <x v="8"/>
    <x v="0"/>
    <n v="10"/>
    <n v="14856"/>
    <n v="148560"/>
    <n v="100784.12"/>
    <n v="47775.88"/>
    <n v="211"/>
    <n v="35"/>
    <x v="2"/>
    <n v="15"/>
    <n v="0.32159316101238555"/>
    <x v="0"/>
  </r>
  <r>
    <n v="1557"/>
    <d v="2024-06-26T00:00:00"/>
    <s v="C764"/>
    <s v="Christopher Smith"/>
    <x v="2"/>
    <x v="2"/>
    <s v="P004"/>
    <x v="1"/>
    <x v="1"/>
    <n v="10"/>
    <n v="42033"/>
    <n v="420330"/>
    <n v="294637.71999999997"/>
    <n v="125692.28"/>
    <n v="406"/>
    <n v="88"/>
    <x v="1"/>
    <n v="15"/>
    <n v="0.29903237932100968"/>
    <x v="0"/>
  </r>
  <r>
    <n v="1558"/>
    <d v="2024-07-14T00:00:00"/>
    <s v="C314"/>
    <s v="Mrs. Nicole Martin"/>
    <x v="0"/>
    <x v="0"/>
    <s v="P009"/>
    <x v="3"/>
    <x v="2"/>
    <n v="8"/>
    <n v="10955"/>
    <n v="87640"/>
    <n v="65019.89"/>
    <n v="22620.11"/>
    <n v="21"/>
    <n v="64"/>
    <x v="3"/>
    <n v="5"/>
    <n v="0.25810257873117298"/>
    <x v="1"/>
  </r>
  <r>
    <n v="1559"/>
    <d v="2024-12-30T00:00:00"/>
    <s v="C566"/>
    <s v="Cassandra Jones"/>
    <x v="3"/>
    <x v="3"/>
    <s v="P007"/>
    <x v="5"/>
    <x v="1"/>
    <n v="7"/>
    <n v="44539"/>
    <n v="311773"/>
    <n v="243578.31"/>
    <n v="68194.69"/>
    <n v="320"/>
    <n v="24"/>
    <x v="5"/>
    <n v="0"/>
    <n v="0.21873186581262649"/>
    <x v="0"/>
  </r>
  <r>
    <n v="1560"/>
    <d v="2024-06-21T00:00:00"/>
    <s v="C554"/>
    <s v="Christopher Garcia"/>
    <x v="3"/>
    <x v="3"/>
    <s v="P010"/>
    <x v="6"/>
    <x v="0"/>
    <n v="3"/>
    <n v="25383"/>
    <n v="76149"/>
    <n v="49698.84"/>
    <n v="26450.16"/>
    <n v="127"/>
    <n v="12"/>
    <x v="2"/>
    <n v="20"/>
    <n v="0.34734743726115902"/>
    <x v="0"/>
  </r>
  <r>
    <n v="1561"/>
    <d v="2024-08-04T00:00:00"/>
    <s v="C657"/>
    <s v="Miguel Estrada"/>
    <x v="1"/>
    <x v="1"/>
    <s v="P010"/>
    <x v="6"/>
    <x v="0"/>
    <n v="5"/>
    <n v="1445"/>
    <n v="7225"/>
    <n v="4816.0600000000004"/>
    <n v="2408.94"/>
    <n v="18"/>
    <n v="12"/>
    <x v="2"/>
    <n v="15"/>
    <n v="0.33341730103806227"/>
    <x v="0"/>
  </r>
  <r>
    <n v="1562"/>
    <d v="2024-07-17T00:00:00"/>
    <s v="C735"/>
    <s v="Tracy Cooper"/>
    <x v="3"/>
    <x v="3"/>
    <s v="P008"/>
    <x v="7"/>
    <x v="3"/>
    <n v="9"/>
    <n v="52677"/>
    <n v="474093"/>
    <n v="304201.03000000003"/>
    <n v="169891.97"/>
    <n v="109"/>
    <n v="79"/>
    <x v="6"/>
    <n v="0"/>
    <n v="0.35835156815224017"/>
    <x v="0"/>
  </r>
  <r>
    <n v="1563"/>
    <d v="2024-02-18T00:00:00"/>
    <s v="C808"/>
    <s v="Monique Sanchez"/>
    <x v="3"/>
    <x v="3"/>
    <s v="P007"/>
    <x v="5"/>
    <x v="1"/>
    <n v="3"/>
    <n v="28590"/>
    <n v="85770"/>
    <n v="61572.4"/>
    <n v="24197.599999999999"/>
    <n v="227"/>
    <n v="75"/>
    <x v="5"/>
    <n v="20"/>
    <n v="0.28212195406319224"/>
    <x v="0"/>
  </r>
  <r>
    <n v="1564"/>
    <d v="2024-05-16T00:00:00"/>
    <s v="C795"/>
    <s v="Allen Spencer"/>
    <x v="2"/>
    <x v="2"/>
    <s v="P003"/>
    <x v="8"/>
    <x v="0"/>
    <n v="5"/>
    <n v="51106"/>
    <n v="255530"/>
    <n v="191039.98"/>
    <n v="64490.02"/>
    <n v="332"/>
    <n v="72"/>
    <x v="2"/>
    <n v="10"/>
    <n v="0.25237748992290532"/>
    <x v="0"/>
  </r>
  <r>
    <n v="1565"/>
    <d v="2024-07-03T00:00:00"/>
    <s v="C760"/>
    <s v="Christopher Taylor"/>
    <x v="3"/>
    <x v="3"/>
    <s v="P008"/>
    <x v="7"/>
    <x v="3"/>
    <n v="9"/>
    <n v="57204"/>
    <n v="514836"/>
    <n v="317190.84000000003"/>
    <n v="197645.16"/>
    <n v="17"/>
    <n v="11"/>
    <x v="6"/>
    <n v="0"/>
    <n v="0.38389926112393075"/>
    <x v="0"/>
  </r>
  <r>
    <n v="1566"/>
    <d v="2024-05-14T00:00:00"/>
    <s v="C791"/>
    <s v="Joseph Mueller"/>
    <x v="0"/>
    <x v="0"/>
    <s v="P009"/>
    <x v="3"/>
    <x v="2"/>
    <n v="5"/>
    <n v="30943"/>
    <n v="154715"/>
    <n v="96994.43"/>
    <n v="57720.57"/>
    <n v="442"/>
    <n v="63"/>
    <x v="3"/>
    <n v="15"/>
    <n v="0.37307675403160651"/>
    <x v="0"/>
  </r>
  <r>
    <n v="1567"/>
    <d v="2024-07-02T00:00:00"/>
    <s v="C993"/>
    <s v="Catherine Werner"/>
    <x v="1"/>
    <x v="1"/>
    <s v="P010"/>
    <x v="6"/>
    <x v="0"/>
    <n v="10"/>
    <n v="1913"/>
    <n v="19130"/>
    <n v="15048.11"/>
    <n v="4081.89"/>
    <n v="129"/>
    <n v="85"/>
    <x v="2"/>
    <n v="5"/>
    <n v="0.21337637219027705"/>
    <x v="0"/>
  </r>
  <r>
    <n v="1568"/>
    <d v="2024-09-11T00:00:00"/>
    <s v="C555"/>
    <s v="Scott Andrews"/>
    <x v="1"/>
    <x v="1"/>
    <s v="P007"/>
    <x v="5"/>
    <x v="1"/>
    <n v="7"/>
    <n v="14030"/>
    <n v="98210"/>
    <n v="76915.92"/>
    <n v="21294.080000000002"/>
    <n v="214"/>
    <n v="83"/>
    <x v="5"/>
    <n v="20"/>
    <n v="0.21682191222889727"/>
    <x v="0"/>
  </r>
  <r>
    <n v="1569"/>
    <d v="2024-10-14T00:00:00"/>
    <s v="C544"/>
    <s v="David French"/>
    <x v="3"/>
    <x v="3"/>
    <s v="P004"/>
    <x v="1"/>
    <x v="1"/>
    <n v="1"/>
    <n v="55002"/>
    <n v="55002"/>
    <n v="40475.11"/>
    <n v="14526.89"/>
    <n v="387"/>
    <n v="73"/>
    <x v="1"/>
    <n v="5"/>
    <n v="0.26411566852114465"/>
    <x v="0"/>
  </r>
  <r>
    <n v="1570"/>
    <d v="2024-07-30T00:00:00"/>
    <s v="C202"/>
    <s v="Sarah Barker"/>
    <x v="1"/>
    <x v="1"/>
    <s v="P009"/>
    <x v="3"/>
    <x v="2"/>
    <n v="5"/>
    <n v="57531"/>
    <n v="287655"/>
    <n v="239311.15"/>
    <n v="48343.85"/>
    <n v="231"/>
    <n v="30"/>
    <x v="3"/>
    <n v="10"/>
    <n v="0.1680619144461247"/>
    <x v="0"/>
  </r>
  <r>
    <n v="1571"/>
    <d v="2024-12-28T00:00:00"/>
    <s v="C653"/>
    <s v="Paul Wood"/>
    <x v="3"/>
    <x v="3"/>
    <s v="P006"/>
    <x v="0"/>
    <x v="0"/>
    <n v="2"/>
    <n v="50262"/>
    <n v="100524"/>
    <n v="66622.17"/>
    <n v="33901.83"/>
    <n v="140"/>
    <n v="85"/>
    <x v="0"/>
    <n v="15"/>
    <n v="0.33725110421391907"/>
    <x v="0"/>
  </r>
  <r>
    <n v="1572"/>
    <d v="2024-11-15T00:00:00"/>
    <s v="C887"/>
    <s v="Brandon Johnson"/>
    <x v="0"/>
    <x v="0"/>
    <s v="P003"/>
    <x v="8"/>
    <x v="0"/>
    <n v="2"/>
    <n v="42869"/>
    <n v="85738"/>
    <n v="64944.29"/>
    <n v="20793.71"/>
    <n v="114"/>
    <n v="89"/>
    <x v="2"/>
    <n v="5"/>
    <n v="0.2425261844223098"/>
    <x v="0"/>
  </r>
  <r>
    <n v="1573"/>
    <d v="2024-04-05T00:00:00"/>
    <s v="C538"/>
    <s v="Heather Robinson"/>
    <x v="0"/>
    <x v="0"/>
    <s v="P001"/>
    <x v="4"/>
    <x v="1"/>
    <n v="8"/>
    <n v="21522"/>
    <n v="172176"/>
    <n v="149228.74"/>
    <n v="22947.26"/>
    <n v="216"/>
    <n v="81"/>
    <x v="4"/>
    <n v="15"/>
    <n v="0.13327792491404145"/>
    <x v="0"/>
  </r>
  <r>
    <n v="1574"/>
    <d v="2024-10-17T00:00:00"/>
    <s v="C844"/>
    <s v="Amanda Woods"/>
    <x v="1"/>
    <x v="1"/>
    <s v="P007"/>
    <x v="5"/>
    <x v="1"/>
    <n v="1"/>
    <n v="44121"/>
    <n v="44121"/>
    <n v="26570.92"/>
    <n v="17550.080000000002"/>
    <n v="375"/>
    <n v="62"/>
    <x v="5"/>
    <n v="20"/>
    <n v="0.39777158269304869"/>
    <x v="0"/>
  </r>
  <r>
    <n v="1575"/>
    <d v="2024-03-20T00:00:00"/>
    <s v="C191"/>
    <s v="Chad Smith"/>
    <x v="0"/>
    <x v="0"/>
    <s v="P003"/>
    <x v="8"/>
    <x v="0"/>
    <n v="9"/>
    <n v="40451"/>
    <n v="364059"/>
    <n v="258429.42"/>
    <n v="105629.58"/>
    <n v="125"/>
    <n v="100"/>
    <x v="2"/>
    <n v="0"/>
    <n v="0.2901441249907295"/>
    <x v="0"/>
  </r>
  <r>
    <n v="1576"/>
    <d v="2024-03-16T00:00:00"/>
    <s v="C615"/>
    <s v="David Berry"/>
    <x v="2"/>
    <x v="2"/>
    <s v="P006"/>
    <x v="0"/>
    <x v="0"/>
    <n v="10"/>
    <n v="13021"/>
    <n v="130210"/>
    <n v="95420.96"/>
    <n v="34789.040000000001"/>
    <n v="392"/>
    <n v="10"/>
    <x v="0"/>
    <n v="10"/>
    <n v="0.26717640734198606"/>
    <x v="0"/>
  </r>
  <r>
    <n v="1577"/>
    <d v="2024-06-24T00:00:00"/>
    <s v="C528"/>
    <s v="Tina Graham"/>
    <x v="1"/>
    <x v="1"/>
    <s v="P001"/>
    <x v="4"/>
    <x v="1"/>
    <n v="7"/>
    <n v="38233"/>
    <n v="267631"/>
    <n v="186528.8"/>
    <n v="81102.2"/>
    <n v="41"/>
    <n v="89"/>
    <x v="4"/>
    <n v="0"/>
    <n v="0.30303739103467087"/>
    <x v="1"/>
  </r>
  <r>
    <n v="1578"/>
    <d v="2024-05-04T00:00:00"/>
    <s v="C565"/>
    <s v="Cynthia Sanders"/>
    <x v="3"/>
    <x v="3"/>
    <s v="P002"/>
    <x v="2"/>
    <x v="0"/>
    <n v="6"/>
    <n v="58470"/>
    <n v="350820"/>
    <n v="253013.46"/>
    <n v="97806.54"/>
    <n v="84"/>
    <n v="88"/>
    <x v="2"/>
    <n v="5"/>
    <n v="0.27879408243543696"/>
    <x v="1"/>
  </r>
  <r>
    <n v="1579"/>
    <d v="2024-12-06T00:00:00"/>
    <s v="C762"/>
    <s v="Jennifer Rodriguez"/>
    <x v="1"/>
    <x v="1"/>
    <s v="P009"/>
    <x v="3"/>
    <x v="2"/>
    <n v="5"/>
    <n v="24541"/>
    <n v="122705"/>
    <n v="73742.5"/>
    <n v="48962.5"/>
    <n v="292"/>
    <n v="40"/>
    <x v="3"/>
    <n v="5"/>
    <n v="0.39902611955503037"/>
    <x v="0"/>
  </r>
  <r>
    <n v="1580"/>
    <d v="2024-03-28T00:00:00"/>
    <s v="C421"/>
    <s v="James Davis"/>
    <x v="0"/>
    <x v="0"/>
    <s v="P010"/>
    <x v="6"/>
    <x v="0"/>
    <n v="1"/>
    <n v="51021"/>
    <n v="51021"/>
    <n v="38131.83"/>
    <n v="12889.17"/>
    <n v="364"/>
    <n v="38"/>
    <x v="2"/>
    <n v="15"/>
    <n v="0.25262480155230199"/>
    <x v="0"/>
  </r>
  <r>
    <n v="1581"/>
    <d v="2024-03-06T00:00:00"/>
    <s v="C385"/>
    <s v="Mrs. Teresa Hill"/>
    <x v="3"/>
    <x v="3"/>
    <s v="P001"/>
    <x v="4"/>
    <x v="1"/>
    <n v="10"/>
    <n v="32022"/>
    <n v="320220"/>
    <n v="206088.24"/>
    <n v="114131.76"/>
    <n v="58"/>
    <n v="43"/>
    <x v="4"/>
    <n v="5"/>
    <n v="0.35641671350946225"/>
    <x v="0"/>
  </r>
  <r>
    <n v="1582"/>
    <d v="2024-12-15T00:00:00"/>
    <s v="C184"/>
    <s v="Brandon Johnson"/>
    <x v="3"/>
    <x v="3"/>
    <s v="P006"/>
    <x v="0"/>
    <x v="0"/>
    <n v="5"/>
    <n v="35261"/>
    <n v="176305"/>
    <n v="111449.5"/>
    <n v="64855.5"/>
    <n v="408"/>
    <n v="59"/>
    <x v="0"/>
    <n v="10"/>
    <n v="0.36785967499503702"/>
    <x v="0"/>
  </r>
  <r>
    <n v="1583"/>
    <d v="2024-10-29T00:00:00"/>
    <s v="C595"/>
    <s v="Kiara Hernandez"/>
    <x v="2"/>
    <x v="2"/>
    <s v="P004"/>
    <x v="1"/>
    <x v="1"/>
    <n v="10"/>
    <n v="10415"/>
    <n v="104150"/>
    <n v="68519.360000000001"/>
    <n v="35630.639999999999"/>
    <n v="78"/>
    <n v="10"/>
    <x v="1"/>
    <n v="10"/>
    <n v="0.34210888142102736"/>
    <x v="0"/>
  </r>
  <r>
    <n v="1584"/>
    <d v="2024-06-10T00:00:00"/>
    <s v="C397"/>
    <s v="Kelly Garcia"/>
    <x v="3"/>
    <x v="3"/>
    <s v="P001"/>
    <x v="4"/>
    <x v="1"/>
    <n v="4"/>
    <n v="20116"/>
    <n v="80464"/>
    <n v="62491.46"/>
    <n v="17972.54"/>
    <n v="237"/>
    <n v="36"/>
    <x v="4"/>
    <n v="0"/>
    <n v="0.22336125472260887"/>
    <x v="0"/>
  </r>
  <r>
    <n v="1585"/>
    <d v="2024-01-28T00:00:00"/>
    <s v="C299"/>
    <s v="Deborah Lopez"/>
    <x v="3"/>
    <x v="3"/>
    <s v="P007"/>
    <x v="5"/>
    <x v="1"/>
    <n v="7"/>
    <n v="5825"/>
    <n v="40775"/>
    <n v="27129.79"/>
    <n v="13645.21"/>
    <n v="172"/>
    <n v="58"/>
    <x v="5"/>
    <n v="0"/>
    <n v="0.33464647455548741"/>
    <x v="0"/>
  </r>
  <r>
    <n v="1586"/>
    <d v="2024-06-01T00:00:00"/>
    <s v="C875"/>
    <s v="Phillip Jenkins"/>
    <x v="2"/>
    <x v="2"/>
    <s v="P001"/>
    <x v="4"/>
    <x v="1"/>
    <n v="3"/>
    <n v="10208"/>
    <n v="30624"/>
    <n v="22962.81"/>
    <n v="7661.19"/>
    <n v="430"/>
    <n v="41"/>
    <x v="4"/>
    <n v="15"/>
    <n v="0.25016947492163011"/>
    <x v="0"/>
  </r>
  <r>
    <n v="1587"/>
    <d v="2024-09-14T00:00:00"/>
    <s v="C209"/>
    <s v="Ashlee Lawrence"/>
    <x v="3"/>
    <x v="3"/>
    <s v="P006"/>
    <x v="0"/>
    <x v="0"/>
    <n v="5"/>
    <n v="18561"/>
    <n v="92805"/>
    <n v="67678.320000000007"/>
    <n v="25126.68"/>
    <n v="188"/>
    <n v="86"/>
    <x v="0"/>
    <n v="0"/>
    <n v="0.27074705026668822"/>
    <x v="0"/>
  </r>
  <r>
    <n v="1588"/>
    <d v="2024-08-02T00:00:00"/>
    <s v="C187"/>
    <s v="Bruce Green"/>
    <x v="0"/>
    <x v="0"/>
    <s v="P003"/>
    <x v="8"/>
    <x v="0"/>
    <n v="3"/>
    <n v="35803"/>
    <n v="107409"/>
    <n v="91602.68"/>
    <n v="15806.32"/>
    <n v="34"/>
    <n v="61"/>
    <x v="2"/>
    <n v="15"/>
    <n v="0.14716010762599038"/>
    <x v="1"/>
  </r>
  <r>
    <n v="1589"/>
    <d v="2024-11-07T00:00:00"/>
    <s v="C519"/>
    <s v="Jocelyn Martin"/>
    <x v="1"/>
    <x v="1"/>
    <s v="P009"/>
    <x v="3"/>
    <x v="2"/>
    <n v="4"/>
    <n v="8771"/>
    <n v="35084"/>
    <n v="21137.56"/>
    <n v="13946.44"/>
    <n v="178"/>
    <n v="77"/>
    <x v="3"/>
    <n v="20"/>
    <n v="0.39751567666172616"/>
    <x v="0"/>
  </r>
  <r>
    <n v="1590"/>
    <d v="2024-12-24T00:00:00"/>
    <s v="C853"/>
    <s v="Brian Day"/>
    <x v="1"/>
    <x v="1"/>
    <s v="P004"/>
    <x v="1"/>
    <x v="1"/>
    <n v="5"/>
    <n v="40833"/>
    <n v="204165"/>
    <n v="130885.42"/>
    <n v="73279.58"/>
    <n v="243"/>
    <n v="37"/>
    <x v="1"/>
    <n v="5"/>
    <n v="0.35892332182303532"/>
    <x v="0"/>
  </r>
  <r>
    <n v="1591"/>
    <d v="2024-11-20T00:00:00"/>
    <s v="C967"/>
    <s v="Michael Cruz"/>
    <x v="0"/>
    <x v="0"/>
    <s v="P004"/>
    <x v="1"/>
    <x v="1"/>
    <n v="6"/>
    <n v="3000"/>
    <n v="18000"/>
    <n v="12095.22"/>
    <n v="5904.78"/>
    <n v="402"/>
    <n v="39"/>
    <x v="1"/>
    <n v="0"/>
    <n v="0.3280433333333333"/>
    <x v="0"/>
  </r>
  <r>
    <n v="1592"/>
    <d v="2024-06-12T00:00:00"/>
    <s v="C159"/>
    <s v="Hector Jennings"/>
    <x v="0"/>
    <x v="0"/>
    <s v="P010"/>
    <x v="6"/>
    <x v="0"/>
    <n v="9"/>
    <n v="15508"/>
    <n v="139572"/>
    <n v="88237.77"/>
    <n v="51334.23"/>
    <n v="260"/>
    <n v="38"/>
    <x v="2"/>
    <n v="10"/>
    <n v="0.36779748087008857"/>
    <x v="0"/>
  </r>
  <r>
    <n v="1593"/>
    <d v="2024-04-05T00:00:00"/>
    <s v="C994"/>
    <s v="Beth Chavez"/>
    <x v="1"/>
    <x v="1"/>
    <s v="P004"/>
    <x v="1"/>
    <x v="1"/>
    <n v="5"/>
    <n v="46630"/>
    <n v="233150"/>
    <n v="148743.4"/>
    <n v="84406.6"/>
    <n v="195"/>
    <n v="81"/>
    <x v="1"/>
    <n v="15"/>
    <n v="0.36202702123096719"/>
    <x v="0"/>
  </r>
  <r>
    <n v="1594"/>
    <d v="2024-07-19T00:00:00"/>
    <s v="C236"/>
    <s v="Karen Andersen"/>
    <x v="0"/>
    <x v="0"/>
    <s v="P004"/>
    <x v="1"/>
    <x v="1"/>
    <n v="8"/>
    <n v="33082"/>
    <n v="264656"/>
    <n v="166031.35"/>
    <n v="98624.65"/>
    <n v="54"/>
    <n v="74"/>
    <x v="1"/>
    <n v="10"/>
    <n v="0.37265223535457348"/>
    <x v="1"/>
  </r>
  <r>
    <n v="1595"/>
    <d v="2024-12-01T00:00:00"/>
    <s v="C582"/>
    <s v="Alexander Barry"/>
    <x v="2"/>
    <x v="2"/>
    <s v="P005"/>
    <x v="9"/>
    <x v="1"/>
    <n v="4"/>
    <n v="36178"/>
    <n v="144712"/>
    <n v="91636.84"/>
    <n v="53075.16"/>
    <n v="133"/>
    <n v="90"/>
    <x v="7"/>
    <n v="0"/>
    <n v="0.36676405550334462"/>
    <x v="0"/>
  </r>
  <r>
    <n v="1596"/>
    <d v="2024-06-14T00:00:00"/>
    <s v="C757"/>
    <s v="Erin Burnett"/>
    <x v="1"/>
    <x v="1"/>
    <s v="P002"/>
    <x v="2"/>
    <x v="0"/>
    <n v="9"/>
    <n v="42678"/>
    <n v="384102"/>
    <n v="314822.92"/>
    <n v="69279.08"/>
    <n v="25"/>
    <n v="28"/>
    <x v="2"/>
    <n v="15"/>
    <n v="0.18036636101868775"/>
    <x v="1"/>
  </r>
  <r>
    <n v="1597"/>
    <d v="2024-03-20T00:00:00"/>
    <s v="C832"/>
    <s v="Sydney Wade"/>
    <x v="0"/>
    <x v="0"/>
    <s v="P002"/>
    <x v="2"/>
    <x v="0"/>
    <n v="3"/>
    <n v="6790"/>
    <n v="20370"/>
    <n v="13702.05"/>
    <n v="6667.95"/>
    <n v="82"/>
    <n v="36"/>
    <x v="2"/>
    <n v="15"/>
    <n v="0.32734167893961708"/>
    <x v="0"/>
  </r>
  <r>
    <n v="1598"/>
    <d v="2024-12-29T00:00:00"/>
    <s v="C267"/>
    <s v="Jamie Thompson"/>
    <x v="2"/>
    <x v="2"/>
    <s v="P002"/>
    <x v="2"/>
    <x v="0"/>
    <n v="5"/>
    <n v="43710"/>
    <n v="218550"/>
    <n v="147843.79"/>
    <n v="70706.210000000006"/>
    <n v="393"/>
    <n v="69"/>
    <x v="2"/>
    <n v="5"/>
    <n v="0.32352418210935718"/>
    <x v="0"/>
  </r>
  <r>
    <n v="1599"/>
    <d v="2024-02-10T00:00:00"/>
    <s v="C950"/>
    <s v="Andrew Hood"/>
    <x v="1"/>
    <x v="1"/>
    <s v="P001"/>
    <x v="4"/>
    <x v="1"/>
    <n v="10"/>
    <n v="17333"/>
    <n v="173330"/>
    <n v="142209.82"/>
    <n v="31120.18"/>
    <n v="172"/>
    <n v="50"/>
    <x v="4"/>
    <n v="20"/>
    <n v="0.17954295274909132"/>
    <x v="0"/>
  </r>
  <r>
    <n v="1600"/>
    <d v="2024-01-03T00:00:00"/>
    <s v="C504"/>
    <s v="Henry Cook"/>
    <x v="2"/>
    <x v="2"/>
    <s v="P002"/>
    <x v="2"/>
    <x v="0"/>
    <n v="6"/>
    <n v="52744"/>
    <n v="316464"/>
    <n v="202672.52"/>
    <n v="113791.48"/>
    <n v="339"/>
    <n v="63"/>
    <x v="2"/>
    <n v="20"/>
    <n v="0.35957164164012334"/>
    <x v="0"/>
  </r>
  <r>
    <n v="1601"/>
    <d v="2024-10-15T00:00:00"/>
    <s v="C669"/>
    <s v="James Randolph"/>
    <x v="1"/>
    <x v="1"/>
    <s v="P003"/>
    <x v="8"/>
    <x v="0"/>
    <n v="1"/>
    <n v="45658"/>
    <n v="45658"/>
    <n v="33083.61"/>
    <n v="12574.39"/>
    <n v="221"/>
    <n v="18"/>
    <x v="2"/>
    <n v="5"/>
    <n v="0.27540387226772961"/>
    <x v="0"/>
  </r>
  <r>
    <n v="1602"/>
    <d v="2024-05-17T00:00:00"/>
    <s v="C515"/>
    <s v="Ronald Payne"/>
    <x v="1"/>
    <x v="1"/>
    <s v="P008"/>
    <x v="7"/>
    <x v="3"/>
    <n v="3"/>
    <n v="43888"/>
    <n v="131664"/>
    <n v="99498.47"/>
    <n v="32165.53"/>
    <n v="106"/>
    <n v="80"/>
    <x v="6"/>
    <n v="20"/>
    <n v="0.2443001124073399"/>
    <x v="0"/>
  </r>
  <r>
    <n v="1603"/>
    <d v="2024-04-04T00:00:00"/>
    <s v="C522"/>
    <s v="Gregory Ramirez"/>
    <x v="3"/>
    <x v="3"/>
    <s v="P001"/>
    <x v="4"/>
    <x v="1"/>
    <n v="9"/>
    <n v="27595"/>
    <n v="248355"/>
    <n v="197442.86"/>
    <n v="50912.14"/>
    <n v="441"/>
    <n v="73"/>
    <x v="4"/>
    <n v="20"/>
    <n v="0.20499744317609872"/>
    <x v="0"/>
  </r>
  <r>
    <n v="1604"/>
    <d v="2024-09-11T00:00:00"/>
    <s v="C547"/>
    <s v="Adam Gonzalez"/>
    <x v="3"/>
    <x v="3"/>
    <s v="P010"/>
    <x v="6"/>
    <x v="0"/>
    <n v="3"/>
    <n v="13621"/>
    <n v="40863"/>
    <n v="36010.89"/>
    <n v="4852.1099999999997"/>
    <n v="54"/>
    <n v="48"/>
    <x v="2"/>
    <n v="15"/>
    <n v="0.11874091476396739"/>
    <x v="0"/>
  </r>
  <r>
    <n v="1605"/>
    <d v="2024-01-06T00:00:00"/>
    <s v="C993"/>
    <s v="Jennifer Ortiz"/>
    <x v="0"/>
    <x v="0"/>
    <s v="P001"/>
    <x v="4"/>
    <x v="1"/>
    <n v="2"/>
    <n v="22756"/>
    <n v="45512"/>
    <n v="38030.76"/>
    <n v="7481.24"/>
    <n v="273"/>
    <n v="33"/>
    <x v="4"/>
    <n v="10"/>
    <n v="0.16437950430655651"/>
    <x v="0"/>
  </r>
  <r>
    <n v="1606"/>
    <d v="2024-03-09T00:00:00"/>
    <s v="C888"/>
    <s v="Brittney Young"/>
    <x v="3"/>
    <x v="3"/>
    <s v="P001"/>
    <x v="4"/>
    <x v="1"/>
    <n v="2"/>
    <n v="41571"/>
    <n v="83142"/>
    <n v="59962.35"/>
    <n v="23179.65"/>
    <n v="25"/>
    <n v="67"/>
    <x v="4"/>
    <n v="0"/>
    <n v="0.27879591542180848"/>
    <x v="1"/>
  </r>
  <r>
    <n v="1607"/>
    <d v="2024-10-06T00:00:00"/>
    <s v="C959"/>
    <s v="Joseph Franklin"/>
    <x v="2"/>
    <x v="2"/>
    <s v="P002"/>
    <x v="2"/>
    <x v="0"/>
    <n v="8"/>
    <n v="3968"/>
    <n v="31744"/>
    <n v="24159.13"/>
    <n v="7584.87"/>
    <n v="480"/>
    <n v="65"/>
    <x v="2"/>
    <n v="15"/>
    <n v="0.23893869707661289"/>
    <x v="0"/>
  </r>
  <r>
    <n v="1608"/>
    <d v="2024-07-28T00:00:00"/>
    <s v="C209"/>
    <s v="Wayne Rivera"/>
    <x v="2"/>
    <x v="2"/>
    <s v="P007"/>
    <x v="5"/>
    <x v="1"/>
    <n v="2"/>
    <n v="39548"/>
    <n v="79096"/>
    <n v="55814.46"/>
    <n v="23281.54"/>
    <n v="109"/>
    <n v="48"/>
    <x v="5"/>
    <n v="15"/>
    <n v="0.2943453524830586"/>
    <x v="0"/>
  </r>
  <r>
    <n v="1609"/>
    <d v="2024-11-24T00:00:00"/>
    <s v="C182"/>
    <s v="Kathleen Huang"/>
    <x v="2"/>
    <x v="2"/>
    <s v="P010"/>
    <x v="6"/>
    <x v="0"/>
    <n v="2"/>
    <n v="53877"/>
    <n v="107754"/>
    <n v="93395.64"/>
    <n v="14358.36"/>
    <n v="496"/>
    <n v="91"/>
    <x v="2"/>
    <n v="5"/>
    <n v="0.13325129461551311"/>
    <x v="0"/>
  </r>
  <r>
    <n v="1610"/>
    <d v="2024-07-01T00:00:00"/>
    <s v="C998"/>
    <s v="Barbara Wright"/>
    <x v="2"/>
    <x v="2"/>
    <s v="P009"/>
    <x v="3"/>
    <x v="2"/>
    <n v="4"/>
    <n v="15585"/>
    <n v="62340"/>
    <n v="55509.760000000002"/>
    <n v="6830.24"/>
    <n v="243"/>
    <n v="58"/>
    <x v="3"/>
    <n v="15"/>
    <n v="0.10956432467115816"/>
    <x v="0"/>
  </r>
  <r>
    <n v="1611"/>
    <d v="2024-05-04T00:00:00"/>
    <s v="C675"/>
    <s v="Morgan Glenn"/>
    <x v="0"/>
    <x v="0"/>
    <s v="P008"/>
    <x v="7"/>
    <x v="3"/>
    <n v="6"/>
    <n v="52629"/>
    <n v="315774"/>
    <n v="283337.46999999997"/>
    <n v="32436.53"/>
    <n v="345"/>
    <n v="27"/>
    <x v="6"/>
    <n v="20"/>
    <n v="0.10272071164820409"/>
    <x v="0"/>
  </r>
  <r>
    <n v="1612"/>
    <d v="2024-06-15T00:00:00"/>
    <s v="C161"/>
    <s v="Jennifer Parks"/>
    <x v="1"/>
    <x v="1"/>
    <s v="P009"/>
    <x v="3"/>
    <x v="2"/>
    <n v="5"/>
    <n v="17062"/>
    <n v="85310"/>
    <n v="55524.43"/>
    <n v="29785.57"/>
    <n v="358"/>
    <n v="79"/>
    <x v="3"/>
    <n v="10"/>
    <n v="0.34914511780565"/>
    <x v="0"/>
  </r>
  <r>
    <n v="1613"/>
    <d v="2024-11-10T00:00:00"/>
    <s v="C938"/>
    <s v="Robert Hamilton"/>
    <x v="0"/>
    <x v="0"/>
    <s v="P007"/>
    <x v="5"/>
    <x v="1"/>
    <n v="6"/>
    <n v="30382"/>
    <n v="182292"/>
    <n v="131443.97"/>
    <n v="50848.03"/>
    <n v="161"/>
    <n v="83"/>
    <x v="5"/>
    <n v="0"/>
    <n v="0.27893725451473461"/>
    <x v="0"/>
  </r>
  <r>
    <n v="1614"/>
    <d v="2024-06-02T00:00:00"/>
    <s v="C499"/>
    <s v="Mary Joyce"/>
    <x v="2"/>
    <x v="2"/>
    <s v="P003"/>
    <x v="8"/>
    <x v="0"/>
    <n v="8"/>
    <n v="3179"/>
    <n v="25432"/>
    <n v="16322.35"/>
    <n v="9109.65"/>
    <n v="191"/>
    <n v="61"/>
    <x v="2"/>
    <n v="15"/>
    <n v="0.35819636678200689"/>
    <x v="0"/>
  </r>
  <r>
    <n v="1615"/>
    <d v="2024-01-09T00:00:00"/>
    <s v="C846"/>
    <s v="William Bates"/>
    <x v="3"/>
    <x v="3"/>
    <s v="P003"/>
    <x v="8"/>
    <x v="0"/>
    <n v="7"/>
    <n v="51551"/>
    <n v="360857"/>
    <n v="222633.51"/>
    <n v="138223.49"/>
    <n v="399"/>
    <n v="71"/>
    <x v="2"/>
    <n v="15"/>
    <n v="0.38304228544825231"/>
    <x v="0"/>
  </r>
  <r>
    <n v="1616"/>
    <d v="2024-10-23T00:00:00"/>
    <s v="C958"/>
    <s v="Dylan Riley"/>
    <x v="2"/>
    <x v="2"/>
    <s v="P007"/>
    <x v="5"/>
    <x v="1"/>
    <n v="7"/>
    <n v="34537"/>
    <n v="241759"/>
    <n v="176154.92"/>
    <n v="65604.08"/>
    <n v="349"/>
    <n v="10"/>
    <x v="5"/>
    <n v="5"/>
    <n v="0.27136147982081332"/>
    <x v="0"/>
  </r>
  <r>
    <n v="1617"/>
    <d v="2024-08-18T00:00:00"/>
    <s v="C670"/>
    <s v="Deanna Cook"/>
    <x v="1"/>
    <x v="1"/>
    <s v="P005"/>
    <x v="9"/>
    <x v="1"/>
    <n v="2"/>
    <n v="26224"/>
    <n v="52448"/>
    <n v="45915.01"/>
    <n v="6532.99"/>
    <n v="39"/>
    <n v="49"/>
    <x v="7"/>
    <n v="20"/>
    <n v="0.12456127974374619"/>
    <x v="1"/>
  </r>
  <r>
    <n v="1618"/>
    <d v="2024-03-23T00:00:00"/>
    <s v="C367"/>
    <s v="Robert Harris"/>
    <x v="0"/>
    <x v="0"/>
    <s v="P009"/>
    <x v="3"/>
    <x v="2"/>
    <n v="8"/>
    <n v="38885"/>
    <n v="311080"/>
    <n v="245511.89"/>
    <n v="65568.11"/>
    <n v="174"/>
    <n v="66"/>
    <x v="3"/>
    <n v="10"/>
    <n v="0.21077571685740001"/>
    <x v="0"/>
  </r>
  <r>
    <n v="1619"/>
    <d v="2024-04-25T00:00:00"/>
    <s v="C733"/>
    <s v="Brianna Lewis"/>
    <x v="0"/>
    <x v="0"/>
    <s v="P004"/>
    <x v="1"/>
    <x v="1"/>
    <n v="9"/>
    <n v="58350"/>
    <n v="525150"/>
    <n v="320054.67"/>
    <n v="205095.33"/>
    <n v="126"/>
    <n v="21"/>
    <x v="1"/>
    <n v="5"/>
    <n v="0.39054618680377035"/>
    <x v="0"/>
  </r>
  <r>
    <n v="1620"/>
    <d v="2024-08-27T00:00:00"/>
    <s v="C297"/>
    <s v="Brittney Garcia"/>
    <x v="2"/>
    <x v="2"/>
    <s v="P003"/>
    <x v="8"/>
    <x v="0"/>
    <n v="3"/>
    <n v="752"/>
    <n v="2256"/>
    <n v="1737.09"/>
    <n v="518.91"/>
    <n v="172"/>
    <n v="81"/>
    <x v="2"/>
    <n v="15"/>
    <n v="0.2300132978723404"/>
    <x v="0"/>
  </r>
  <r>
    <n v="1621"/>
    <d v="2024-04-19T00:00:00"/>
    <s v="C685"/>
    <s v="Jessica Harris"/>
    <x v="2"/>
    <x v="2"/>
    <s v="P001"/>
    <x v="4"/>
    <x v="1"/>
    <n v="2"/>
    <n v="56354"/>
    <n v="112708"/>
    <n v="74159.81"/>
    <n v="38548.19"/>
    <n v="290"/>
    <n v="48"/>
    <x v="4"/>
    <n v="0"/>
    <n v="0.34201822408347238"/>
    <x v="0"/>
  </r>
  <r>
    <n v="1622"/>
    <d v="2024-07-13T00:00:00"/>
    <s v="C700"/>
    <s v="Kimberly Williams"/>
    <x v="0"/>
    <x v="0"/>
    <s v="P009"/>
    <x v="3"/>
    <x v="2"/>
    <n v="5"/>
    <n v="6337"/>
    <n v="31685"/>
    <n v="23450.73"/>
    <n v="8234.27"/>
    <n v="245"/>
    <n v="24"/>
    <x v="3"/>
    <n v="15"/>
    <n v="0.25987912261322393"/>
    <x v="0"/>
  </r>
  <r>
    <n v="1623"/>
    <d v="2024-10-14T00:00:00"/>
    <s v="C801"/>
    <s v="Angela Valencia"/>
    <x v="3"/>
    <x v="3"/>
    <s v="P008"/>
    <x v="7"/>
    <x v="3"/>
    <n v="10"/>
    <n v="52175"/>
    <n v="521750"/>
    <n v="462402.17"/>
    <n v="59347.83"/>
    <n v="390"/>
    <n v="93"/>
    <x v="6"/>
    <n v="0"/>
    <n v="0.11374763775754672"/>
    <x v="0"/>
  </r>
  <r>
    <n v="1624"/>
    <d v="2024-04-26T00:00:00"/>
    <s v="C600"/>
    <s v="Nicole Garcia"/>
    <x v="3"/>
    <x v="3"/>
    <s v="P006"/>
    <x v="0"/>
    <x v="0"/>
    <n v="9"/>
    <n v="38004"/>
    <n v="342036"/>
    <n v="274510.88"/>
    <n v="67525.119999999995"/>
    <n v="192"/>
    <n v="22"/>
    <x v="0"/>
    <n v="0"/>
    <n v="0.19742109017764212"/>
    <x v="0"/>
  </r>
  <r>
    <n v="1625"/>
    <d v="2024-10-04T00:00:00"/>
    <s v="C810"/>
    <s v="Andrew Jones"/>
    <x v="2"/>
    <x v="2"/>
    <s v="P004"/>
    <x v="1"/>
    <x v="1"/>
    <n v="9"/>
    <n v="55025"/>
    <n v="495225"/>
    <n v="384593.2"/>
    <n v="110631.8"/>
    <n v="105"/>
    <n v="64"/>
    <x v="1"/>
    <n v="20"/>
    <n v="0.22339704174870009"/>
    <x v="0"/>
  </r>
  <r>
    <n v="1626"/>
    <d v="2024-10-21T00:00:00"/>
    <s v="C751"/>
    <s v="Cheryl Shah"/>
    <x v="0"/>
    <x v="0"/>
    <s v="P006"/>
    <x v="0"/>
    <x v="0"/>
    <n v="8"/>
    <n v="21404"/>
    <n v="171232"/>
    <n v="121752.71"/>
    <n v="49479.29"/>
    <n v="477"/>
    <n v="98"/>
    <x v="0"/>
    <n v="20"/>
    <n v="0.28896053307792935"/>
    <x v="0"/>
  </r>
  <r>
    <n v="1627"/>
    <d v="2024-06-04T00:00:00"/>
    <s v="C893"/>
    <s v="Tracy Leblanc"/>
    <x v="0"/>
    <x v="0"/>
    <s v="P007"/>
    <x v="5"/>
    <x v="1"/>
    <n v="7"/>
    <n v="21133"/>
    <n v="147931"/>
    <n v="103660.04"/>
    <n v="44270.96"/>
    <n v="386"/>
    <n v="85"/>
    <x v="5"/>
    <n v="10"/>
    <n v="0.29926763153091646"/>
    <x v="0"/>
  </r>
  <r>
    <n v="1628"/>
    <d v="2024-06-13T00:00:00"/>
    <s v="C335"/>
    <s v="Norman Bailey"/>
    <x v="2"/>
    <x v="2"/>
    <s v="P010"/>
    <x v="6"/>
    <x v="0"/>
    <n v="10"/>
    <n v="21374"/>
    <n v="213740"/>
    <n v="149601.62"/>
    <n v="64138.38"/>
    <n v="16"/>
    <n v="48"/>
    <x v="2"/>
    <n v="10"/>
    <n v="0.30007663516421818"/>
    <x v="1"/>
  </r>
  <r>
    <n v="1629"/>
    <d v="2024-01-10T00:00:00"/>
    <s v="C185"/>
    <s v="Matthew Matthews"/>
    <x v="0"/>
    <x v="0"/>
    <s v="P006"/>
    <x v="0"/>
    <x v="0"/>
    <n v="2"/>
    <n v="47937"/>
    <n v="95874"/>
    <n v="85274.36"/>
    <n v="10599.64"/>
    <n v="206"/>
    <n v="90"/>
    <x v="0"/>
    <n v="10"/>
    <n v="0.11055802407326282"/>
    <x v="0"/>
  </r>
  <r>
    <n v="1630"/>
    <d v="2024-09-06T00:00:00"/>
    <s v="C995"/>
    <s v="Edward Norton"/>
    <x v="1"/>
    <x v="1"/>
    <s v="P005"/>
    <x v="9"/>
    <x v="1"/>
    <n v="6"/>
    <n v="41022"/>
    <n v="246132"/>
    <n v="184111.23"/>
    <n v="62020.77"/>
    <n v="232"/>
    <n v="49"/>
    <x v="7"/>
    <n v="0"/>
    <n v="0.25198174150455854"/>
    <x v="0"/>
  </r>
  <r>
    <n v="1631"/>
    <d v="2024-10-28T00:00:00"/>
    <s v="C249"/>
    <s v="Jody Morgan"/>
    <x v="2"/>
    <x v="2"/>
    <s v="P007"/>
    <x v="5"/>
    <x v="1"/>
    <n v="9"/>
    <n v="21063"/>
    <n v="189567"/>
    <n v="128474.16"/>
    <n v="61092.84"/>
    <n v="295"/>
    <n v="96"/>
    <x v="5"/>
    <n v="5"/>
    <n v="0.32227571254490495"/>
    <x v="0"/>
  </r>
  <r>
    <n v="1632"/>
    <d v="2024-09-07T00:00:00"/>
    <s v="C684"/>
    <s v="William Jones"/>
    <x v="3"/>
    <x v="3"/>
    <s v="P004"/>
    <x v="1"/>
    <x v="1"/>
    <n v="6"/>
    <n v="42700"/>
    <n v="256200"/>
    <n v="199705.85"/>
    <n v="56494.15"/>
    <n v="404"/>
    <n v="54"/>
    <x v="1"/>
    <n v="20"/>
    <n v="0.22050800156128025"/>
    <x v="0"/>
  </r>
  <r>
    <n v="1633"/>
    <d v="2024-06-16T00:00:00"/>
    <s v="C531"/>
    <s v="Jean Campbell"/>
    <x v="1"/>
    <x v="1"/>
    <s v="P004"/>
    <x v="1"/>
    <x v="1"/>
    <n v="8"/>
    <n v="29136"/>
    <n v="233088"/>
    <n v="177652.58"/>
    <n v="55435.42"/>
    <n v="279"/>
    <n v="76"/>
    <x v="1"/>
    <n v="15"/>
    <n v="0.23783043314113123"/>
    <x v="0"/>
  </r>
  <r>
    <n v="1634"/>
    <d v="2024-02-12T00:00:00"/>
    <s v="C650"/>
    <s v="Courtney Lambert"/>
    <x v="0"/>
    <x v="0"/>
    <s v="P002"/>
    <x v="2"/>
    <x v="0"/>
    <n v="6"/>
    <n v="41130"/>
    <n v="246780"/>
    <n v="166641.97"/>
    <n v="80138.03"/>
    <n v="427"/>
    <n v="59"/>
    <x v="2"/>
    <n v="15"/>
    <n v="0.32473470297430912"/>
    <x v="0"/>
  </r>
  <r>
    <n v="1635"/>
    <d v="2024-02-18T00:00:00"/>
    <s v="C827"/>
    <s v="Stephen Guerra"/>
    <x v="0"/>
    <x v="0"/>
    <s v="P002"/>
    <x v="2"/>
    <x v="0"/>
    <n v="1"/>
    <n v="50082"/>
    <n v="50082"/>
    <n v="36151.089999999997"/>
    <n v="13930.91"/>
    <n v="279"/>
    <n v="60"/>
    <x v="2"/>
    <n v="5"/>
    <n v="0.27816201429655363"/>
    <x v="0"/>
  </r>
  <r>
    <n v="1636"/>
    <d v="2024-05-11T00:00:00"/>
    <s v="C188"/>
    <s v="Anthony Pena"/>
    <x v="3"/>
    <x v="3"/>
    <s v="P008"/>
    <x v="7"/>
    <x v="3"/>
    <n v="10"/>
    <n v="13273"/>
    <n v="132730"/>
    <n v="94638.78"/>
    <n v="38091.22"/>
    <n v="409"/>
    <n v="30"/>
    <x v="6"/>
    <n v="20"/>
    <n v="0.28698274692985759"/>
    <x v="0"/>
  </r>
  <r>
    <n v="1637"/>
    <d v="2024-06-14T00:00:00"/>
    <s v="C144"/>
    <s v="Victor Duncan"/>
    <x v="0"/>
    <x v="0"/>
    <s v="P004"/>
    <x v="1"/>
    <x v="1"/>
    <n v="10"/>
    <n v="37941"/>
    <n v="379410"/>
    <n v="236368.91"/>
    <n v="143041.09"/>
    <n v="24"/>
    <n v="65"/>
    <x v="1"/>
    <n v="20"/>
    <n v="0.37700927756253128"/>
    <x v="1"/>
  </r>
  <r>
    <n v="1638"/>
    <d v="2024-02-29T00:00:00"/>
    <s v="C994"/>
    <s v="Cheyenne Boyle"/>
    <x v="0"/>
    <x v="0"/>
    <s v="P006"/>
    <x v="0"/>
    <x v="0"/>
    <n v="1"/>
    <n v="54974"/>
    <n v="54974"/>
    <n v="37226.03"/>
    <n v="17747.97"/>
    <n v="101"/>
    <n v="84"/>
    <x v="0"/>
    <n v="5"/>
    <n v="0.32284298031796854"/>
    <x v="0"/>
  </r>
  <r>
    <n v="1639"/>
    <d v="2024-05-12T00:00:00"/>
    <s v="C439"/>
    <s v="Erik Sanchez"/>
    <x v="3"/>
    <x v="3"/>
    <s v="P009"/>
    <x v="3"/>
    <x v="2"/>
    <n v="6"/>
    <n v="46476"/>
    <n v="278856"/>
    <n v="210522.5"/>
    <n v="68333.5"/>
    <n v="300"/>
    <n v="100"/>
    <x v="3"/>
    <n v="15"/>
    <n v="0.24504941618613191"/>
    <x v="0"/>
  </r>
  <r>
    <n v="1640"/>
    <d v="2024-06-17T00:00:00"/>
    <s v="C721"/>
    <s v="Jennifer Austin"/>
    <x v="1"/>
    <x v="1"/>
    <s v="P006"/>
    <x v="0"/>
    <x v="0"/>
    <n v="2"/>
    <n v="40632"/>
    <n v="81264"/>
    <n v="58418.93"/>
    <n v="22845.07"/>
    <n v="21"/>
    <n v="78"/>
    <x v="0"/>
    <n v="0"/>
    <n v="0.28112165288442609"/>
    <x v="1"/>
  </r>
  <r>
    <n v="1641"/>
    <d v="2024-12-21T00:00:00"/>
    <s v="C317"/>
    <s v="Steve Spears"/>
    <x v="1"/>
    <x v="1"/>
    <s v="P006"/>
    <x v="0"/>
    <x v="0"/>
    <n v="1"/>
    <n v="12563"/>
    <n v="12563"/>
    <n v="8421.66"/>
    <n v="4141.34"/>
    <n v="148"/>
    <n v="96"/>
    <x v="0"/>
    <n v="20"/>
    <n v="0.32964578524237842"/>
    <x v="0"/>
  </r>
  <r>
    <n v="1642"/>
    <d v="2024-08-21T00:00:00"/>
    <s v="C519"/>
    <s v="Whitney Lloyd"/>
    <x v="1"/>
    <x v="1"/>
    <s v="P003"/>
    <x v="8"/>
    <x v="0"/>
    <n v="4"/>
    <n v="59969"/>
    <n v="239876"/>
    <n v="179820.04"/>
    <n v="60055.96"/>
    <n v="298"/>
    <n v="32"/>
    <x v="2"/>
    <n v="0"/>
    <n v="0.25036252063566178"/>
    <x v="0"/>
  </r>
  <r>
    <n v="1643"/>
    <d v="2024-01-17T00:00:00"/>
    <s v="C922"/>
    <s v="Maria Johnson"/>
    <x v="3"/>
    <x v="3"/>
    <s v="P007"/>
    <x v="5"/>
    <x v="1"/>
    <n v="6"/>
    <n v="32478"/>
    <n v="194868"/>
    <n v="158533.15"/>
    <n v="36334.85"/>
    <n v="76"/>
    <n v="49"/>
    <x v="5"/>
    <n v="0"/>
    <n v="0.18645878235523533"/>
    <x v="0"/>
  </r>
  <r>
    <n v="1644"/>
    <d v="2024-07-07T00:00:00"/>
    <s v="C595"/>
    <s v="Arthur Reese"/>
    <x v="3"/>
    <x v="3"/>
    <s v="P005"/>
    <x v="9"/>
    <x v="1"/>
    <n v="10"/>
    <n v="5117"/>
    <n v="51170"/>
    <n v="45540.21"/>
    <n v="5629.79"/>
    <n v="163"/>
    <n v="96"/>
    <x v="7"/>
    <n v="10"/>
    <n v="0.11002130154387336"/>
    <x v="0"/>
  </r>
  <r>
    <n v="1645"/>
    <d v="2024-06-29T00:00:00"/>
    <s v="C579"/>
    <s v="Tara Dillon"/>
    <x v="0"/>
    <x v="0"/>
    <s v="P009"/>
    <x v="3"/>
    <x v="2"/>
    <n v="2"/>
    <n v="23782"/>
    <n v="47564"/>
    <n v="35335.53"/>
    <n v="12228.47"/>
    <n v="196"/>
    <n v="44"/>
    <x v="3"/>
    <n v="0"/>
    <n v="0.25709507190311998"/>
    <x v="0"/>
  </r>
  <r>
    <n v="1646"/>
    <d v="2024-01-29T00:00:00"/>
    <s v="C598"/>
    <s v="Diana Whitehead"/>
    <x v="0"/>
    <x v="0"/>
    <s v="P007"/>
    <x v="5"/>
    <x v="1"/>
    <n v="4"/>
    <n v="33020"/>
    <n v="132080"/>
    <n v="118091.95"/>
    <n v="13988.05"/>
    <n v="455"/>
    <n v="32"/>
    <x v="5"/>
    <n v="0"/>
    <n v="0.10590589036947304"/>
    <x v="0"/>
  </r>
  <r>
    <n v="1647"/>
    <d v="2024-10-11T00:00:00"/>
    <s v="C292"/>
    <s v="Jennifer Glenn"/>
    <x v="1"/>
    <x v="1"/>
    <s v="P002"/>
    <x v="2"/>
    <x v="0"/>
    <n v="8"/>
    <n v="26677"/>
    <n v="213416"/>
    <n v="157837.91"/>
    <n v="55578.09"/>
    <n v="281"/>
    <n v="75"/>
    <x v="2"/>
    <n v="15"/>
    <n v="0.2604213835888593"/>
    <x v="0"/>
  </r>
  <r>
    <n v="1648"/>
    <d v="2024-03-22T00:00:00"/>
    <s v="C134"/>
    <s v="Matthew Harris"/>
    <x v="0"/>
    <x v="0"/>
    <s v="P010"/>
    <x v="6"/>
    <x v="0"/>
    <n v="10"/>
    <n v="31298"/>
    <n v="312980"/>
    <n v="252644.28"/>
    <n v="60335.72"/>
    <n v="370"/>
    <n v="75"/>
    <x v="2"/>
    <n v="15"/>
    <n v="0.19277819668988433"/>
    <x v="0"/>
  </r>
  <r>
    <n v="1649"/>
    <d v="2024-10-31T00:00:00"/>
    <s v="C553"/>
    <s v="Jennifer Meyer"/>
    <x v="1"/>
    <x v="1"/>
    <s v="P001"/>
    <x v="4"/>
    <x v="1"/>
    <n v="6"/>
    <n v="34327"/>
    <n v="205962"/>
    <n v="179392.77"/>
    <n v="26569.23"/>
    <n v="224"/>
    <n v="24"/>
    <x v="4"/>
    <n v="5"/>
    <n v="0.12900064089492236"/>
    <x v="0"/>
  </r>
  <r>
    <n v="1650"/>
    <d v="2024-02-01T00:00:00"/>
    <s v="C400"/>
    <s v="Jon Cabrera"/>
    <x v="0"/>
    <x v="0"/>
    <s v="P007"/>
    <x v="5"/>
    <x v="1"/>
    <n v="9"/>
    <n v="24917"/>
    <n v="224253"/>
    <n v="155460.15"/>
    <n v="68792.850000000006"/>
    <n v="405"/>
    <n v="38"/>
    <x v="5"/>
    <n v="20"/>
    <n v="0.3067644580005619"/>
    <x v="0"/>
  </r>
  <r>
    <n v="1651"/>
    <d v="2024-05-20T00:00:00"/>
    <s v="C932"/>
    <s v="Breanna Wood"/>
    <x v="1"/>
    <x v="1"/>
    <s v="P008"/>
    <x v="7"/>
    <x v="3"/>
    <n v="2"/>
    <n v="33514"/>
    <n v="67028"/>
    <n v="45759.01"/>
    <n v="21268.99"/>
    <n v="392"/>
    <n v="34"/>
    <x v="6"/>
    <n v="15"/>
    <n v="0.31731500268544494"/>
    <x v="0"/>
  </r>
  <r>
    <n v="1652"/>
    <d v="2024-01-26T00:00:00"/>
    <s v="C384"/>
    <s v="Ellen Shaw"/>
    <x v="2"/>
    <x v="2"/>
    <s v="P010"/>
    <x v="6"/>
    <x v="0"/>
    <n v="4"/>
    <n v="49056"/>
    <n v="196224"/>
    <n v="148004.82"/>
    <n v="48219.18"/>
    <n v="150"/>
    <n v="33"/>
    <x v="2"/>
    <n v="0"/>
    <n v="0.24573538405088063"/>
    <x v="0"/>
  </r>
  <r>
    <n v="1653"/>
    <d v="2024-09-14T00:00:00"/>
    <s v="C999"/>
    <s v="Deborah Jones"/>
    <x v="2"/>
    <x v="2"/>
    <s v="P001"/>
    <x v="4"/>
    <x v="1"/>
    <n v="7"/>
    <n v="39727"/>
    <n v="278089"/>
    <n v="182331.96"/>
    <n v="95757.04"/>
    <n v="219"/>
    <n v="58"/>
    <x v="4"/>
    <n v="10"/>
    <n v="0.34433954597269217"/>
    <x v="0"/>
  </r>
  <r>
    <n v="1654"/>
    <d v="2024-03-27T00:00:00"/>
    <s v="C590"/>
    <s v="James Gomez"/>
    <x v="0"/>
    <x v="0"/>
    <s v="P003"/>
    <x v="8"/>
    <x v="0"/>
    <n v="10"/>
    <n v="51373"/>
    <n v="513730"/>
    <n v="310918.87"/>
    <n v="202811.13"/>
    <n v="384"/>
    <n v="42"/>
    <x v="2"/>
    <n v="10"/>
    <n v="0.39478155840616669"/>
    <x v="0"/>
  </r>
  <r>
    <n v="1655"/>
    <d v="2024-08-03T00:00:00"/>
    <s v="C451"/>
    <s v="Nancy Gonzalez"/>
    <x v="3"/>
    <x v="3"/>
    <s v="P003"/>
    <x v="8"/>
    <x v="0"/>
    <n v="3"/>
    <n v="46826"/>
    <n v="140478"/>
    <n v="98405.69"/>
    <n v="42072.31"/>
    <n v="406"/>
    <n v="100"/>
    <x v="2"/>
    <n v="5"/>
    <n v="0.29949394211193209"/>
    <x v="0"/>
  </r>
  <r>
    <n v="1656"/>
    <d v="2024-03-20T00:00:00"/>
    <s v="C872"/>
    <s v="Joseph Steele"/>
    <x v="3"/>
    <x v="3"/>
    <s v="P001"/>
    <x v="4"/>
    <x v="1"/>
    <n v="9"/>
    <n v="4901"/>
    <n v="44109"/>
    <n v="37726.93"/>
    <n v="6382.07"/>
    <n v="301"/>
    <n v="40"/>
    <x v="4"/>
    <n v="5"/>
    <n v="0.14468861230134439"/>
    <x v="0"/>
  </r>
  <r>
    <n v="1657"/>
    <d v="2024-10-13T00:00:00"/>
    <s v="C916"/>
    <s v="Jason Martinez"/>
    <x v="2"/>
    <x v="2"/>
    <s v="P006"/>
    <x v="0"/>
    <x v="0"/>
    <n v="9"/>
    <n v="5055"/>
    <n v="45495"/>
    <n v="40922.129999999997"/>
    <n v="4572.87"/>
    <n v="377"/>
    <n v="78"/>
    <x v="0"/>
    <n v="20"/>
    <n v="0.10051368282228816"/>
    <x v="0"/>
  </r>
  <r>
    <n v="1658"/>
    <d v="2024-08-04T00:00:00"/>
    <s v="C981"/>
    <s v="James Jones"/>
    <x v="0"/>
    <x v="0"/>
    <s v="P010"/>
    <x v="6"/>
    <x v="0"/>
    <n v="7"/>
    <n v="50308"/>
    <n v="352156"/>
    <n v="316537.32"/>
    <n v="35618.68"/>
    <n v="349"/>
    <n v="83"/>
    <x v="2"/>
    <n v="10"/>
    <n v="0.10114460636763253"/>
    <x v="0"/>
  </r>
  <r>
    <n v="1659"/>
    <d v="2024-05-19T00:00:00"/>
    <s v="C175"/>
    <s v="Ronald Weaver"/>
    <x v="1"/>
    <x v="1"/>
    <s v="P010"/>
    <x v="6"/>
    <x v="0"/>
    <n v="9"/>
    <n v="43561"/>
    <n v="392049"/>
    <n v="280174.3"/>
    <n v="111874.7"/>
    <n v="303"/>
    <n v="55"/>
    <x v="2"/>
    <n v="5"/>
    <n v="0.28535897298551965"/>
    <x v="0"/>
  </r>
  <r>
    <n v="1660"/>
    <d v="2024-06-23T00:00:00"/>
    <s v="C308"/>
    <s v="Michelle Floyd"/>
    <x v="1"/>
    <x v="1"/>
    <s v="P005"/>
    <x v="9"/>
    <x v="1"/>
    <n v="3"/>
    <n v="41149"/>
    <n v="123447"/>
    <n v="97917.74"/>
    <n v="25529.26"/>
    <n v="83"/>
    <n v="88"/>
    <x v="7"/>
    <n v="20"/>
    <n v="0.20680340551005694"/>
    <x v="1"/>
  </r>
  <r>
    <n v="1661"/>
    <d v="2024-09-26T00:00:00"/>
    <s v="C235"/>
    <s v="Renee Hester"/>
    <x v="1"/>
    <x v="1"/>
    <s v="P010"/>
    <x v="6"/>
    <x v="0"/>
    <n v="9"/>
    <n v="47652"/>
    <n v="428868"/>
    <n v="317662.58"/>
    <n v="111205.42"/>
    <n v="198"/>
    <n v="19"/>
    <x v="2"/>
    <n v="5"/>
    <n v="0.25929987781788333"/>
    <x v="0"/>
  </r>
  <r>
    <n v="1662"/>
    <d v="2024-09-20T00:00:00"/>
    <s v="C591"/>
    <s v="Xavier Clark"/>
    <x v="1"/>
    <x v="1"/>
    <s v="P001"/>
    <x v="4"/>
    <x v="1"/>
    <n v="8"/>
    <n v="45902"/>
    <n v="367216"/>
    <n v="233347.92"/>
    <n v="133868.07999999999"/>
    <n v="288"/>
    <n v="79"/>
    <x v="4"/>
    <n v="0"/>
    <n v="0.36454860354668639"/>
    <x v="0"/>
  </r>
  <r>
    <n v="1663"/>
    <d v="2024-12-14T00:00:00"/>
    <s v="C980"/>
    <s v="Erika Kennedy"/>
    <x v="2"/>
    <x v="2"/>
    <s v="P005"/>
    <x v="9"/>
    <x v="1"/>
    <n v="5"/>
    <n v="26353"/>
    <n v="131765"/>
    <n v="103048.44"/>
    <n v="28716.560000000001"/>
    <n v="329"/>
    <n v="17"/>
    <x v="7"/>
    <n v="20"/>
    <n v="0.21793769210336586"/>
    <x v="0"/>
  </r>
  <r>
    <n v="1664"/>
    <d v="2024-03-26T00:00:00"/>
    <s v="C234"/>
    <s v="Mark Edwards"/>
    <x v="1"/>
    <x v="1"/>
    <s v="P002"/>
    <x v="2"/>
    <x v="0"/>
    <n v="10"/>
    <n v="59231"/>
    <n v="592310"/>
    <n v="413036.48"/>
    <n v="179273.52"/>
    <n v="149"/>
    <n v="12"/>
    <x v="2"/>
    <n v="20"/>
    <n v="0.30266839999324674"/>
    <x v="0"/>
  </r>
  <r>
    <n v="1665"/>
    <d v="2024-12-04T00:00:00"/>
    <s v="C862"/>
    <s v="Jacqueline Doyle"/>
    <x v="3"/>
    <x v="3"/>
    <s v="P002"/>
    <x v="2"/>
    <x v="0"/>
    <n v="2"/>
    <n v="18187"/>
    <n v="36374"/>
    <n v="25877.57"/>
    <n v="10496.43"/>
    <n v="245"/>
    <n v="43"/>
    <x v="2"/>
    <n v="5"/>
    <n v="0.28856958266893934"/>
    <x v="0"/>
  </r>
  <r>
    <n v="1666"/>
    <d v="2024-02-20T00:00:00"/>
    <s v="C527"/>
    <s v="Sara Camacho"/>
    <x v="1"/>
    <x v="1"/>
    <s v="P007"/>
    <x v="5"/>
    <x v="1"/>
    <n v="5"/>
    <n v="18263"/>
    <n v="91315"/>
    <n v="60057.34"/>
    <n v="31257.66"/>
    <n v="76"/>
    <n v="27"/>
    <x v="5"/>
    <n v="20"/>
    <n v="0.34230586431582982"/>
    <x v="0"/>
  </r>
  <r>
    <n v="1667"/>
    <d v="2024-11-28T00:00:00"/>
    <s v="C496"/>
    <s v="Mia Miller"/>
    <x v="0"/>
    <x v="0"/>
    <s v="P005"/>
    <x v="9"/>
    <x v="1"/>
    <n v="8"/>
    <n v="52997"/>
    <n v="423976"/>
    <n v="367231.78"/>
    <n v="56744.22"/>
    <n v="80"/>
    <n v="85"/>
    <x v="7"/>
    <n v="15"/>
    <n v="0.13383828329905467"/>
    <x v="1"/>
  </r>
  <r>
    <n v="1668"/>
    <d v="2024-12-12T00:00:00"/>
    <s v="C490"/>
    <s v="Steven Estrada"/>
    <x v="3"/>
    <x v="3"/>
    <s v="P003"/>
    <x v="8"/>
    <x v="0"/>
    <n v="7"/>
    <n v="29803"/>
    <n v="208621"/>
    <n v="169699.47"/>
    <n v="38921.53"/>
    <n v="394"/>
    <n v="54"/>
    <x v="2"/>
    <n v="5"/>
    <n v="0.18656573403444524"/>
    <x v="0"/>
  </r>
  <r>
    <n v="1669"/>
    <d v="2024-02-24T00:00:00"/>
    <s v="C367"/>
    <s v="Robert Williams"/>
    <x v="3"/>
    <x v="3"/>
    <s v="P006"/>
    <x v="0"/>
    <x v="0"/>
    <n v="1"/>
    <n v="57901"/>
    <n v="57901"/>
    <n v="40829.410000000003"/>
    <n v="17071.59"/>
    <n v="146"/>
    <n v="51"/>
    <x v="0"/>
    <n v="0"/>
    <n v="0.29484102174401133"/>
    <x v="0"/>
  </r>
  <r>
    <n v="1670"/>
    <d v="2024-01-21T00:00:00"/>
    <s v="C339"/>
    <s v="Juan Martin IV"/>
    <x v="3"/>
    <x v="3"/>
    <s v="P001"/>
    <x v="4"/>
    <x v="1"/>
    <n v="1"/>
    <n v="34031"/>
    <n v="34031"/>
    <n v="22912.639999999999"/>
    <n v="11118.36"/>
    <n v="68"/>
    <n v="94"/>
    <x v="4"/>
    <n v="5"/>
    <n v="0.32671270312362261"/>
    <x v="1"/>
  </r>
  <r>
    <n v="1671"/>
    <d v="2024-10-13T00:00:00"/>
    <s v="C449"/>
    <s v="Carla Lindsey"/>
    <x v="2"/>
    <x v="2"/>
    <s v="P005"/>
    <x v="9"/>
    <x v="1"/>
    <n v="1"/>
    <n v="27532"/>
    <n v="27532"/>
    <n v="23250.42"/>
    <n v="4281.58"/>
    <n v="210"/>
    <n v="72"/>
    <x v="7"/>
    <n v="10"/>
    <n v="0.15551285776550922"/>
    <x v="0"/>
  </r>
  <r>
    <n v="1672"/>
    <d v="2024-06-15T00:00:00"/>
    <s v="C430"/>
    <s v="Scott Phillips"/>
    <x v="2"/>
    <x v="2"/>
    <s v="P008"/>
    <x v="7"/>
    <x v="3"/>
    <n v="4"/>
    <n v="55628"/>
    <n v="222512"/>
    <n v="171928.81"/>
    <n v="50583.19"/>
    <n v="495"/>
    <n v="17"/>
    <x v="6"/>
    <n v="20"/>
    <n v="0.22732791939311139"/>
    <x v="0"/>
  </r>
  <r>
    <n v="1673"/>
    <d v="2024-09-27T00:00:00"/>
    <s v="C151"/>
    <s v="Tracy Reynolds"/>
    <x v="3"/>
    <x v="3"/>
    <s v="P006"/>
    <x v="0"/>
    <x v="0"/>
    <n v="3"/>
    <n v="16070"/>
    <n v="48210"/>
    <n v="29608.25"/>
    <n v="18601.75"/>
    <n v="170"/>
    <n v="70"/>
    <x v="0"/>
    <n v="15"/>
    <n v="0.38584837170711472"/>
    <x v="0"/>
  </r>
  <r>
    <n v="1674"/>
    <d v="2024-08-04T00:00:00"/>
    <s v="C832"/>
    <s v="Donald Carter"/>
    <x v="2"/>
    <x v="2"/>
    <s v="P008"/>
    <x v="7"/>
    <x v="3"/>
    <n v="9"/>
    <n v="52859"/>
    <n v="475731"/>
    <n v="303798.83"/>
    <n v="171932.17"/>
    <n v="253"/>
    <n v="44"/>
    <x v="6"/>
    <n v="15"/>
    <n v="0.36140627791756269"/>
    <x v="0"/>
  </r>
  <r>
    <n v="1675"/>
    <d v="2024-08-11T00:00:00"/>
    <s v="C996"/>
    <s v="Valerie Doyle"/>
    <x v="3"/>
    <x v="3"/>
    <s v="P005"/>
    <x v="9"/>
    <x v="1"/>
    <n v="9"/>
    <n v="17318"/>
    <n v="155862"/>
    <n v="110266.58"/>
    <n v="45595.42"/>
    <n v="219"/>
    <n v="60"/>
    <x v="7"/>
    <n v="5"/>
    <n v="0.29253711616686556"/>
    <x v="0"/>
  </r>
  <r>
    <n v="1676"/>
    <d v="2024-03-09T00:00:00"/>
    <s v="C374"/>
    <s v="Kenneth Hoover"/>
    <x v="3"/>
    <x v="3"/>
    <s v="P001"/>
    <x v="4"/>
    <x v="1"/>
    <n v="2"/>
    <n v="15350"/>
    <n v="30700"/>
    <n v="19939.98"/>
    <n v="10760.02"/>
    <n v="498"/>
    <n v="16"/>
    <x v="4"/>
    <n v="20"/>
    <n v="0.35048925081433224"/>
    <x v="0"/>
  </r>
  <r>
    <n v="1677"/>
    <d v="2024-01-04T00:00:00"/>
    <s v="C988"/>
    <s v="Robert Yates"/>
    <x v="2"/>
    <x v="2"/>
    <s v="P003"/>
    <x v="8"/>
    <x v="0"/>
    <n v="6"/>
    <n v="54079"/>
    <n v="324474"/>
    <n v="232919.17"/>
    <n v="91554.83"/>
    <n v="122"/>
    <n v="56"/>
    <x v="2"/>
    <n v="15"/>
    <n v="0.28216384055425087"/>
    <x v="0"/>
  </r>
  <r>
    <n v="1678"/>
    <d v="2024-07-25T00:00:00"/>
    <s v="C483"/>
    <s v="Leslie Parrish"/>
    <x v="1"/>
    <x v="1"/>
    <s v="P008"/>
    <x v="7"/>
    <x v="3"/>
    <n v="10"/>
    <n v="37049"/>
    <n v="370490"/>
    <n v="299608.65999999997"/>
    <n v="70881.34"/>
    <n v="14"/>
    <n v="79"/>
    <x v="6"/>
    <n v="15"/>
    <n v="0.19131782234338307"/>
    <x v="1"/>
  </r>
  <r>
    <n v="1679"/>
    <d v="2024-04-01T00:00:00"/>
    <s v="C137"/>
    <s v="Michael Olson"/>
    <x v="0"/>
    <x v="0"/>
    <s v="P006"/>
    <x v="0"/>
    <x v="0"/>
    <n v="7"/>
    <n v="16334"/>
    <n v="114338"/>
    <n v="100201.96"/>
    <n v="14136.04"/>
    <n v="253"/>
    <n v="21"/>
    <x v="0"/>
    <n v="10"/>
    <n v="0.12363378754219945"/>
    <x v="0"/>
  </r>
  <r>
    <n v="1680"/>
    <d v="2024-05-22T00:00:00"/>
    <s v="C390"/>
    <s v="James Colon"/>
    <x v="2"/>
    <x v="2"/>
    <s v="P010"/>
    <x v="6"/>
    <x v="0"/>
    <n v="9"/>
    <n v="55388"/>
    <n v="498492"/>
    <n v="386673.43"/>
    <n v="111818.57"/>
    <n v="143"/>
    <n v="52"/>
    <x v="2"/>
    <n v="5"/>
    <n v="0.22431367002880689"/>
    <x v="0"/>
  </r>
  <r>
    <n v="1681"/>
    <d v="2024-04-17T00:00:00"/>
    <s v="C423"/>
    <s v="John Shelton"/>
    <x v="2"/>
    <x v="2"/>
    <s v="P007"/>
    <x v="5"/>
    <x v="1"/>
    <n v="3"/>
    <n v="11436"/>
    <n v="34308"/>
    <n v="25712.53"/>
    <n v="8595.4699999999993"/>
    <n v="72"/>
    <n v="49"/>
    <x v="5"/>
    <n v="20"/>
    <n v="0.25053835840037308"/>
    <x v="0"/>
  </r>
  <r>
    <n v="1682"/>
    <d v="2024-12-02T00:00:00"/>
    <s v="C721"/>
    <s v="James Harris"/>
    <x v="3"/>
    <x v="3"/>
    <s v="P005"/>
    <x v="9"/>
    <x v="1"/>
    <n v="7"/>
    <n v="4947"/>
    <n v="34629"/>
    <n v="24931.42"/>
    <n v="9697.58"/>
    <n v="189"/>
    <n v="71"/>
    <x v="7"/>
    <n v="20"/>
    <n v="0.28004216119437464"/>
    <x v="0"/>
  </r>
  <r>
    <n v="1683"/>
    <d v="2024-10-24T00:00:00"/>
    <s v="C358"/>
    <s v="Mark Thomas"/>
    <x v="3"/>
    <x v="3"/>
    <s v="P001"/>
    <x v="4"/>
    <x v="1"/>
    <n v="8"/>
    <n v="58630"/>
    <n v="469040"/>
    <n v="312163.7"/>
    <n v="156876.29999999999"/>
    <n v="145"/>
    <n v="16"/>
    <x v="4"/>
    <n v="15"/>
    <n v="0.33446251918812892"/>
    <x v="0"/>
  </r>
  <r>
    <n v="1684"/>
    <d v="2024-12-05T00:00:00"/>
    <s v="C957"/>
    <s v="Debra Harris"/>
    <x v="3"/>
    <x v="3"/>
    <s v="P005"/>
    <x v="9"/>
    <x v="1"/>
    <n v="7"/>
    <n v="55922"/>
    <n v="391454"/>
    <n v="320983.38"/>
    <n v="70470.62"/>
    <n v="55"/>
    <n v="86"/>
    <x v="7"/>
    <n v="5"/>
    <n v="0.18002273574928343"/>
    <x v="1"/>
  </r>
  <r>
    <n v="1685"/>
    <d v="2024-12-06T00:00:00"/>
    <s v="C816"/>
    <s v="Jason Grant"/>
    <x v="2"/>
    <x v="2"/>
    <s v="P001"/>
    <x v="4"/>
    <x v="1"/>
    <n v="4"/>
    <n v="20275"/>
    <n v="81100"/>
    <n v="63164.06"/>
    <n v="17935.939999999999"/>
    <n v="138"/>
    <n v="88"/>
    <x v="4"/>
    <n v="0"/>
    <n v="0.22115832305795313"/>
    <x v="0"/>
  </r>
  <r>
    <n v="1686"/>
    <d v="2024-09-09T00:00:00"/>
    <s v="C100"/>
    <s v="Jessica Harris"/>
    <x v="0"/>
    <x v="0"/>
    <s v="P009"/>
    <x v="3"/>
    <x v="2"/>
    <n v="9"/>
    <n v="51567"/>
    <n v="464103"/>
    <n v="399823.37"/>
    <n v="64279.63"/>
    <n v="61"/>
    <n v="68"/>
    <x v="3"/>
    <n v="15"/>
    <n v="0.13850294008011152"/>
    <x v="1"/>
  </r>
  <r>
    <n v="1687"/>
    <d v="2024-04-21T00:00:00"/>
    <s v="C356"/>
    <s v="Jacob Harris"/>
    <x v="3"/>
    <x v="3"/>
    <s v="P001"/>
    <x v="4"/>
    <x v="1"/>
    <n v="3"/>
    <n v="25451"/>
    <n v="76353"/>
    <n v="57934.16"/>
    <n v="18418.84"/>
    <n v="437"/>
    <n v="75"/>
    <x v="4"/>
    <n v="10"/>
    <n v="0.24123269550639792"/>
    <x v="0"/>
  </r>
  <r>
    <n v="1688"/>
    <d v="2024-07-26T00:00:00"/>
    <s v="C203"/>
    <s v="Gail Davenport"/>
    <x v="3"/>
    <x v="3"/>
    <s v="P007"/>
    <x v="5"/>
    <x v="1"/>
    <n v="7"/>
    <n v="9687"/>
    <n v="67809"/>
    <n v="46913.57"/>
    <n v="20895.43"/>
    <n v="494"/>
    <n v="59"/>
    <x v="5"/>
    <n v="10"/>
    <n v="0.30815127785397217"/>
    <x v="0"/>
  </r>
  <r>
    <n v="1689"/>
    <d v="2024-01-08T00:00:00"/>
    <s v="C797"/>
    <s v="Christopher Stephens"/>
    <x v="0"/>
    <x v="0"/>
    <s v="P008"/>
    <x v="7"/>
    <x v="3"/>
    <n v="6"/>
    <n v="9719"/>
    <n v="58314"/>
    <n v="51917.94"/>
    <n v="6396.06"/>
    <n v="372"/>
    <n v="63"/>
    <x v="6"/>
    <n v="20"/>
    <n v="0.10968309496861818"/>
    <x v="0"/>
  </r>
  <r>
    <n v="1690"/>
    <d v="2024-10-19T00:00:00"/>
    <s v="C549"/>
    <s v="Carrie Fowler"/>
    <x v="0"/>
    <x v="0"/>
    <s v="P008"/>
    <x v="7"/>
    <x v="3"/>
    <n v="2"/>
    <n v="17563"/>
    <n v="35126"/>
    <n v="23451.97"/>
    <n v="11674.03"/>
    <n v="354"/>
    <n v="62"/>
    <x v="6"/>
    <n v="15"/>
    <n v="0.3323472641348289"/>
    <x v="0"/>
  </r>
  <r>
    <n v="1691"/>
    <d v="2024-12-15T00:00:00"/>
    <s v="C410"/>
    <s v="Dr. Bobby Olsen"/>
    <x v="2"/>
    <x v="2"/>
    <s v="P001"/>
    <x v="4"/>
    <x v="1"/>
    <n v="10"/>
    <n v="17946"/>
    <n v="179460"/>
    <n v="120096.98"/>
    <n v="59363.02"/>
    <n v="250"/>
    <n v="32"/>
    <x v="4"/>
    <n v="10"/>
    <n v="0.33078691630446894"/>
    <x v="0"/>
  </r>
  <r>
    <n v="1692"/>
    <d v="2024-06-25T00:00:00"/>
    <s v="C321"/>
    <s v="Kimberly Sanchez"/>
    <x v="1"/>
    <x v="1"/>
    <s v="P002"/>
    <x v="2"/>
    <x v="0"/>
    <n v="7"/>
    <n v="52951"/>
    <n v="370657"/>
    <n v="312714.86"/>
    <n v="57942.14"/>
    <n v="297"/>
    <n v="86"/>
    <x v="2"/>
    <n v="20"/>
    <n v="0.15632279978524619"/>
    <x v="0"/>
  </r>
  <r>
    <n v="1693"/>
    <d v="2024-06-15T00:00:00"/>
    <s v="C825"/>
    <s v="Jeffrey Martin"/>
    <x v="1"/>
    <x v="1"/>
    <s v="P010"/>
    <x v="6"/>
    <x v="0"/>
    <n v="4"/>
    <n v="20512"/>
    <n v="82048"/>
    <n v="66276.73"/>
    <n v="15771.27"/>
    <n v="269"/>
    <n v="66"/>
    <x v="2"/>
    <n v="5"/>
    <n v="0.19222004192667708"/>
    <x v="0"/>
  </r>
  <r>
    <n v="1694"/>
    <d v="2024-05-31T00:00:00"/>
    <s v="C369"/>
    <s v="Melvin Bennett"/>
    <x v="0"/>
    <x v="0"/>
    <s v="P004"/>
    <x v="1"/>
    <x v="1"/>
    <n v="9"/>
    <n v="36355"/>
    <n v="327195"/>
    <n v="250125.48"/>
    <n v="77069.52"/>
    <n v="253"/>
    <n v="81"/>
    <x v="1"/>
    <n v="15"/>
    <n v="0.23554614220877459"/>
    <x v="0"/>
  </r>
  <r>
    <n v="1695"/>
    <d v="2024-07-30T00:00:00"/>
    <s v="C720"/>
    <s v="Karen Conway"/>
    <x v="3"/>
    <x v="3"/>
    <s v="P009"/>
    <x v="3"/>
    <x v="2"/>
    <n v="1"/>
    <n v="37023"/>
    <n v="37023"/>
    <n v="24564.86"/>
    <n v="12458.14"/>
    <n v="304"/>
    <n v="43"/>
    <x v="3"/>
    <n v="20"/>
    <n v="0.33649731248143044"/>
    <x v="0"/>
  </r>
  <r>
    <n v="1696"/>
    <d v="2024-10-19T00:00:00"/>
    <s v="C532"/>
    <s v="Matthew Berry"/>
    <x v="0"/>
    <x v="0"/>
    <s v="P005"/>
    <x v="9"/>
    <x v="1"/>
    <n v="9"/>
    <n v="28130"/>
    <n v="253170"/>
    <n v="209475.06"/>
    <n v="43694.94"/>
    <n v="72"/>
    <n v="45"/>
    <x v="7"/>
    <n v="10"/>
    <n v="0.17259130228700084"/>
    <x v="0"/>
  </r>
  <r>
    <n v="1697"/>
    <d v="2024-10-15T00:00:00"/>
    <s v="C354"/>
    <s v="Brittany Warner"/>
    <x v="2"/>
    <x v="2"/>
    <s v="P006"/>
    <x v="0"/>
    <x v="0"/>
    <n v="10"/>
    <n v="6955"/>
    <n v="69550"/>
    <n v="43382.23"/>
    <n v="26167.77"/>
    <n v="17"/>
    <n v="78"/>
    <x v="0"/>
    <n v="5"/>
    <n v="0.37624399712437095"/>
    <x v="1"/>
  </r>
  <r>
    <n v="1698"/>
    <d v="2024-05-05T00:00:00"/>
    <s v="C668"/>
    <s v="Adrian Simmons DDS"/>
    <x v="2"/>
    <x v="2"/>
    <s v="P007"/>
    <x v="5"/>
    <x v="1"/>
    <n v="9"/>
    <n v="30330"/>
    <n v="272970"/>
    <n v="165111.92000000001"/>
    <n v="107858.08"/>
    <n v="347"/>
    <n v="27"/>
    <x v="5"/>
    <n v="5"/>
    <n v="0.39512796277979267"/>
    <x v="0"/>
  </r>
  <r>
    <n v="1699"/>
    <d v="2024-04-02T00:00:00"/>
    <s v="C290"/>
    <s v="Mark Torres"/>
    <x v="0"/>
    <x v="0"/>
    <s v="P010"/>
    <x v="6"/>
    <x v="0"/>
    <n v="10"/>
    <n v="28702"/>
    <n v="287020"/>
    <n v="249743.49"/>
    <n v="37276.51"/>
    <n v="209"/>
    <n v="34"/>
    <x v="2"/>
    <n v="10"/>
    <n v="0.12987425963347501"/>
    <x v="0"/>
  </r>
  <r>
    <n v="1700"/>
    <d v="2024-02-28T00:00:00"/>
    <s v="C575"/>
    <s v="Brian Pruitt"/>
    <x v="0"/>
    <x v="0"/>
    <s v="P010"/>
    <x v="6"/>
    <x v="0"/>
    <n v="5"/>
    <n v="12632"/>
    <n v="63160"/>
    <n v="55419.55"/>
    <n v="7740.45"/>
    <n v="35"/>
    <n v="91"/>
    <x v="2"/>
    <n v="20"/>
    <n v="0.12255303989867004"/>
    <x v="1"/>
  </r>
  <r>
    <n v="1701"/>
    <d v="2024-11-30T00:00:00"/>
    <s v="C251"/>
    <s v="Cynthia Estes"/>
    <x v="0"/>
    <x v="0"/>
    <s v="P005"/>
    <x v="9"/>
    <x v="1"/>
    <n v="7"/>
    <n v="24214"/>
    <n v="169498"/>
    <n v="111911.49"/>
    <n v="57586.51"/>
    <n v="341"/>
    <n v="96"/>
    <x v="7"/>
    <n v="5"/>
    <n v="0.33974743064814927"/>
    <x v="0"/>
  </r>
  <r>
    <n v="1702"/>
    <d v="2024-02-14T00:00:00"/>
    <s v="C431"/>
    <s v="Crystal Foster"/>
    <x v="0"/>
    <x v="0"/>
    <s v="P006"/>
    <x v="0"/>
    <x v="0"/>
    <n v="5"/>
    <n v="50757"/>
    <n v="253785"/>
    <n v="199880.15"/>
    <n v="53904.85"/>
    <n v="208"/>
    <n v="61"/>
    <x v="0"/>
    <n v="0"/>
    <n v="0.21240360935437477"/>
    <x v="0"/>
  </r>
  <r>
    <n v="1703"/>
    <d v="2024-03-15T00:00:00"/>
    <s v="C311"/>
    <s v="Robert Hatfield"/>
    <x v="0"/>
    <x v="0"/>
    <s v="P005"/>
    <x v="9"/>
    <x v="1"/>
    <n v="6"/>
    <n v="31410"/>
    <n v="188460"/>
    <n v="132690.97"/>
    <n v="55769.03"/>
    <n v="248"/>
    <n v="91"/>
    <x v="7"/>
    <n v="10"/>
    <n v="0.29591971771198133"/>
    <x v="0"/>
  </r>
  <r>
    <n v="1704"/>
    <d v="2024-07-16T00:00:00"/>
    <s v="C186"/>
    <s v="Thomas Vasquez"/>
    <x v="2"/>
    <x v="2"/>
    <s v="P008"/>
    <x v="7"/>
    <x v="3"/>
    <n v="10"/>
    <n v="34215"/>
    <n v="342150"/>
    <n v="230311.9"/>
    <n v="111838.1"/>
    <n v="267"/>
    <n v="38"/>
    <x v="6"/>
    <n v="5"/>
    <n v="0.32686862487213214"/>
    <x v="0"/>
  </r>
  <r>
    <n v="1705"/>
    <d v="2024-05-23T00:00:00"/>
    <s v="C434"/>
    <s v="David Williams"/>
    <x v="3"/>
    <x v="3"/>
    <s v="P009"/>
    <x v="3"/>
    <x v="2"/>
    <n v="6"/>
    <n v="11622"/>
    <n v="69732"/>
    <n v="41956.83"/>
    <n v="27775.17"/>
    <n v="189"/>
    <n v="44"/>
    <x v="3"/>
    <n v="0"/>
    <n v="0.39831311306143519"/>
    <x v="0"/>
  </r>
  <r>
    <n v="1706"/>
    <d v="2024-11-30T00:00:00"/>
    <s v="C843"/>
    <s v="David Bennett"/>
    <x v="1"/>
    <x v="1"/>
    <s v="P009"/>
    <x v="3"/>
    <x v="2"/>
    <n v="8"/>
    <n v="59365"/>
    <n v="474920"/>
    <n v="318435.28999999998"/>
    <n v="156484.71"/>
    <n v="14"/>
    <n v="37"/>
    <x v="3"/>
    <n v="10"/>
    <n v="0.32949698896656276"/>
    <x v="1"/>
  </r>
  <r>
    <n v="1707"/>
    <d v="2024-03-09T00:00:00"/>
    <s v="C150"/>
    <s v="Jacob Hernandez"/>
    <x v="1"/>
    <x v="1"/>
    <s v="P002"/>
    <x v="2"/>
    <x v="0"/>
    <n v="4"/>
    <n v="43469"/>
    <n v="173876"/>
    <n v="154113.63"/>
    <n v="19762.37"/>
    <n v="48"/>
    <n v="69"/>
    <x v="2"/>
    <n v="20"/>
    <n v="0.11365783661919988"/>
    <x v="1"/>
  </r>
  <r>
    <n v="1708"/>
    <d v="2024-04-02T00:00:00"/>
    <s v="C237"/>
    <s v="Christopher Wilkinson"/>
    <x v="3"/>
    <x v="3"/>
    <s v="P010"/>
    <x v="6"/>
    <x v="0"/>
    <n v="7"/>
    <n v="14333"/>
    <n v="100331"/>
    <n v="84305.45"/>
    <n v="16025.55"/>
    <n v="221"/>
    <n v="50"/>
    <x v="2"/>
    <n v="0"/>
    <n v="0.15972680427784033"/>
    <x v="0"/>
  </r>
  <r>
    <n v="1709"/>
    <d v="2024-09-26T00:00:00"/>
    <s v="C341"/>
    <s v="Holly Gray"/>
    <x v="2"/>
    <x v="2"/>
    <s v="P009"/>
    <x v="3"/>
    <x v="2"/>
    <n v="1"/>
    <n v="51999"/>
    <n v="51999"/>
    <n v="32841.699999999997"/>
    <n v="19157.3"/>
    <n v="166"/>
    <n v="22"/>
    <x v="3"/>
    <n v="20"/>
    <n v="0.36841670032116003"/>
    <x v="0"/>
  </r>
  <r>
    <n v="1710"/>
    <d v="2024-08-15T00:00:00"/>
    <s v="C495"/>
    <s v="Marcus Hall"/>
    <x v="2"/>
    <x v="2"/>
    <s v="P003"/>
    <x v="8"/>
    <x v="0"/>
    <n v="6"/>
    <n v="22361"/>
    <n v="134166"/>
    <n v="105778.85"/>
    <n v="28387.15"/>
    <n v="315"/>
    <n v="53"/>
    <x v="2"/>
    <n v="15"/>
    <n v="0.21158229357661407"/>
    <x v="0"/>
  </r>
  <r>
    <n v="1711"/>
    <d v="2024-04-16T00:00:00"/>
    <s v="C829"/>
    <s v="Nicholas Lucero"/>
    <x v="0"/>
    <x v="0"/>
    <s v="P009"/>
    <x v="3"/>
    <x v="2"/>
    <n v="10"/>
    <n v="7448"/>
    <n v="74480"/>
    <n v="45791.27"/>
    <n v="28688.73"/>
    <n v="464"/>
    <n v="94"/>
    <x v="3"/>
    <n v="10"/>
    <n v="0.38518703007518795"/>
    <x v="0"/>
  </r>
  <r>
    <n v="1712"/>
    <d v="2024-11-20T00:00:00"/>
    <s v="C729"/>
    <s v="Elizabeth Knight"/>
    <x v="1"/>
    <x v="1"/>
    <s v="P009"/>
    <x v="3"/>
    <x v="2"/>
    <n v="1"/>
    <n v="13166"/>
    <n v="13166"/>
    <n v="8634.91"/>
    <n v="4531.09"/>
    <n v="72"/>
    <n v="64"/>
    <x v="3"/>
    <n v="10"/>
    <n v="0.34415084308066235"/>
    <x v="0"/>
  </r>
  <r>
    <n v="1713"/>
    <d v="2024-12-30T00:00:00"/>
    <s v="C271"/>
    <s v="Chad Myers"/>
    <x v="0"/>
    <x v="0"/>
    <s v="P008"/>
    <x v="7"/>
    <x v="3"/>
    <n v="5"/>
    <n v="37587"/>
    <n v="187935"/>
    <n v="155570.75"/>
    <n v="32364.25"/>
    <n v="165"/>
    <n v="44"/>
    <x v="6"/>
    <n v="10"/>
    <n v="0.17220980658206295"/>
    <x v="0"/>
  </r>
  <r>
    <n v="1714"/>
    <d v="2024-12-16T00:00:00"/>
    <s v="C816"/>
    <s v="Andrew Bishop"/>
    <x v="1"/>
    <x v="1"/>
    <s v="P004"/>
    <x v="1"/>
    <x v="1"/>
    <n v="7"/>
    <n v="24041"/>
    <n v="168287"/>
    <n v="147668.14000000001"/>
    <n v="20618.86"/>
    <n v="55"/>
    <n v="80"/>
    <x v="1"/>
    <n v="20"/>
    <n v="0.12252200110525471"/>
    <x v="1"/>
  </r>
  <r>
    <n v="1715"/>
    <d v="2024-04-08T00:00:00"/>
    <s v="C237"/>
    <s v="Kevin Holland"/>
    <x v="2"/>
    <x v="2"/>
    <s v="P006"/>
    <x v="0"/>
    <x v="0"/>
    <n v="10"/>
    <n v="6732"/>
    <n v="67320"/>
    <n v="45184.68"/>
    <n v="22135.32"/>
    <n v="245"/>
    <n v="26"/>
    <x v="0"/>
    <n v="15"/>
    <n v="0.32880748663101605"/>
    <x v="0"/>
  </r>
  <r>
    <n v="1716"/>
    <d v="2024-08-06T00:00:00"/>
    <s v="C363"/>
    <s v="Amber Mcdonald"/>
    <x v="3"/>
    <x v="3"/>
    <s v="P008"/>
    <x v="7"/>
    <x v="3"/>
    <n v="8"/>
    <n v="2284"/>
    <n v="18272"/>
    <n v="14080.08"/>
    <n v="4191.92"/>
    <n v="234"/>
    <n v="56"/>
    <x v="6"/>
    <n v="10"/>
    <n v="0.22941768826619965"/>
    <x v="0"/>
  </r>
  <r>
    <n v="1717"/>
    <d v="2024-10-08T00:00:00"/>
    <s v="C303"/>
    <s v="Joel Spencer"/>
    <x v="3"/>
    <x v="3"/>
    <s v="P009"/>
    <x v="3"/>
    <x v="2"/>
    <n v="9"/>
    <n v="3105"/>
    <n v="27945"/>
    <n v="17638.259999999998"/>
    <n v="10306.74"/>
    <n v="438"/>
    <n v="17"/>
    <x v="3"/>
    <n v="10"/>
    <n v="0.36882232957595273"/>
    <x v="0"/>
  </r>
  <r>
    <n v="1718"/>
    <d v="2024-12-09T00:00:00"/>
    <s v="C336"/>
    <s v="Mr. Frank Mendoza"/>
    <x v="2"/>
    <x v="2"/>
    <s v="P008"/>
    <x v="7"/>
    <x v="3"/>
    <n v="1"/>
    <n v="8844"/>
    <n v="8844"/>
    <n v="7268.67"/>
    <n v="1575.33"/>
    <n v="404"/>
    <n v="29"/>
    <x v="6"/>
    <n v="5"/>
    <n v="0.17812415196743553"/>
    <x v="0"/>
  </r>
  <r>
    <n v="1719"/>
    <d v="2024-07-16T00:00:00"/>
    <s v="C613"/>
    <s v="Daniel Morrow"/>
    <x v="0"/>
    <x v="0"/>
    <s v="P005"/>
    <x v="9"/>
    <x v="1"/>
    <n v="1"/>
    <n v="31878"/>
    <n v="31878"/>
    <n v="24844.23"/>
    <n v="7033.77"/>
    <n v="164"/>
    <n v="32"/>
    <x v="7"/>
    <n v="10"/>
    <n v="0.22064652738565785"/>
    <x v="0"/>
  </r>
  <r>
    <n v="1720"/>
    <d v="2024-11-27T00:00:00"/>
    <s v="C836"/>
    <s v="Rhonda Perry"/>
    <x v="0"/>
    <x v="0"/>
    <s v="P001"/>
    <x v="4"/>
    <x v="1"/>
    <n v="4"/>
    <n v="1086"/>
    <n v="4344"/>
    <n v="3433.13"/>
    <n v="910.87"/>
    <n v="182"/>
    <n v="40"/>
    <x v="4"/>
    <n v="0"/>
    <n v="0.20968462246777164"/>
    <x v="0"/>
  </r>
  <r>
    <n v="1721"/>
    <d v="2024-02-10T00:00:00"/>
    <s v="C306"/>
    <s v="Shaun Berry"/>
    <x v="2"/>
    <x v="2"/>
    <s v="P009"/>
    <x v="3"/>
    <x v="2"/>
    <n v="7"/>
    <n v="11216"/>
    <n v="78512"/>
    <n v="52341.02"/>
    <n v="26170.98"/>
    <n v="58"/>
    <n v="15"/>
    <x v="3"/>
    <n v="5"/>
    <n v="0.33333732423069085"/>
    <x v="0"/>
  </r>
  <r>
    <n v="1722"/>
    <d v="2024-10-27T00:00:00"/>
    <s v="C950"/>
    <s v="Tracy Smith"/>
    <x v="2"/>
    <x v="2"/>
    <s v="P002"/>
    <x v="2"/>
    <x v="0"/>
    <n v="2"/>
    <n v="44351"/>
    <n v="88702"/>
    <n v="55804.83"/>
    <n v="32897.17"/>
    <n v="20"/>
    <n v="78"/>
    <x v="2"/>
    <n v="20"/>
    <n v="0.37087292282022949"/>
    <x v="1"/>
  </r>
  <r>
    <n v="1723"/>
    <d v="2024-02-21T00:00:00"/>
    <s v="C123"/>
    <s v="Michael Hernandez"/>
    <x v="0"/>
    <x v="0"/>
    <s v="P005"/>
    <x v="9"/>
    <x v="1"/>
    <n v="5"/>
    <n v="20145"/>
    <n v="100725"/>
    <n v="70794.25"/>
    <n v="29930.75"/>
    <n v="457"/>
    <n v="38"/>
    <x v="7"/>
    <n v="5"/>
    <n v="0.29715313973690743"/>
    <x v="0"/>
  </r>
  <r>
    <n v="1724"/>
    <d v="2024-12-01T00:00:00"/>
    <s v="C561"/>
    <s v="Richard Keller"/>
    <x v="2"/>
    <x v="2"/>
    <s v="P008"/>
    <x v="7"/>
    <x v="3"/>
    <n v="10"/>
    <n v="30942"/>
    <n v="309420"/>
    <n v="272767.02"/>
    <n v="36652.980000000003"/>
    <n v="410"/>
    <n v="46"/>
    <x v="6"/>
    <n v="0"/>
    <n v="0.11845704867170836"/>
    <x v="0"/>
  </r>
  <r>
    <n v="1725"/>
    <d v="2024-03-30T00:00:00"/>
    <s v="C791"/>
    <s v="James Young"/>
    <x v="2"/>
    <x v="2"/>
    <s v="P010"/>
    <x v="6"/>
    <x v="0"/>
    <n v="2"/>
    <n v="15155"/>
    <n v="30310"/>
    <n v="20260.12"/>
    <n v="10049.879999999999"/>
    <n v="70"/>
    <n v="57"/>
    <x v="2"/>
    <n v="15"/>
    <n v="0.33156977895084128"/>
    <x v="0"/>
  </r>
  <r>
    <n v="1726"/>
    <d v="2024-02-19T00:00:00"/>
    <s v="C905"/>
    <s v="Michael Burnett"/>
    <x v="2"/>
    <x v="2"/>
    <s v="P008"/>
    <x v="7"/>
    <x v="3"/>
    <n v="8"/>
    <n v="26384"/>
    <n v="211072"/>
    <n v="150374.16"/>
    <n v="60697.84"/>
    <n v="397"/>
    <n v="77"/>
    <x v="6"/>
    <n v="15"/>
    <n v="0.28756936021831414"/>
    <x v="0"/>
  </r>
  <r>
    <n v="1727"/>
    <d v="2024-05-07T00:00:00"/>
    <s v="C715"/>
    <s v="Linda Powell"/>
    <x v="0"/>
    <x v="0"/>
    <s v="P004"/>
    <x v="1"/>
    <x v="1"/>
    <n v="10"/>
    <n v="13947"/>
    <n v="139470"/>
    <n v="106877.51"/>
    <n v="32592.49"/>
    <n v="215"/>
    <n v="24"/>
    <x v="1"/>
    <n v="15"/>
    <n v="0.23368817666881767"/>
    <x v="0"/>
  </r>
  <r>
    <n v="1728"/>
    <d v="2024-08-21T00:00:00"/>
    <s v="C855"/>
    <s v="Scott Horton"/>
    <x v="1"/>
    <x v="1"/>
    <s v="P003"/>
    <x v="8"/>
    <x v="0"/>
    <n v="6"/>
    <n v="43103"/>
    <n v="258618"/>
    <n v="167113.04999999999"/>
    <n v="91504.95"/>
    <n v="57"/>
    <n v="34"/>
    <x v="2"/>
    <n v="10"/>
    <n v="0.35382281975732549"/>
    <x v="0"/>
  </r>
  <r>
    <n v="1729"/>
    <d v="2024-01-10T00:00:00"/>
    <s v="C886"/>
    <s v="Julie Johnson"/>
    <x v="3"/>
    <x v="3"/>
    <s v="P002"/>
    <x v="2"/>
    <x v="0"/>
    <n v="7"/>
    <n v="3493"/>
    <n v="24451"/>
    <n v="19543.060000000001"/>
    <n v="4907.9399999999996"/>
    <n v="361"/>
    <n v="26"/>
    <x v="2"/>
    <n v="5"/>
    <n v="0.20072553269804913"/>
    <x v="0"/>
  </r>
  <r>
    <n v="1730"/>
    <d v="2024-06-15T00:00:00"/>
    <s v="C605"/>
    <s v="Dr. Matthew Oconnor"/>
    <x v="3"/>
    <x v="3"/>
    <s v="P004"/>
    <x v="1"/>
    <x v="1"/>
    <n v="6"/>
    <n v="33759"/>
    <n v="202554"/>
    <n v="128928.2"/>
    <n v="73625.8"/>
    <n v="21"/>
    <n v="60"/>
    <x v="1"/>
    <n v="5"/>
    <n v="0.36348726759283945"/>
    <x v="1"/>
  </r>
  <r>
    <n v="1731"/>
    <d v="2024-09-01T00:00:00"/>
    <s v="C391"/>
    <s v="Paula Jackson"/>
    <x v="2"/>
    <x v="2"/>
    <s v="P008"/>
    <x v="7"/>
    <x v="3"/>
    <n v="8"/>
    <n v="1673"/>
    <n v="13384"/>
    <n v="8463.33"/>
    <n v="4920.67"/>
    <n v="325"/>
    <n v="59"/>
    <x v="6"/>
    <n v="5"/>
    <n v="0.36765316796174535"/>
    <x v="0"/>
  </r>
  <r>
    <n v="1732"/>
    <d v="2024-10-01T00:00:00"/>
    <s v="C872"/>
    <s v="Brett Jackson"/>
    <x v="0"/>
    <x v="0"/>
    <s v="P009"/>
    <x v="3"/>
    <x v="2"/>
    <n v="2"/>
    <n v="59569"/>
    <n v="119138"/>
    <n v="73341.83"/>
    <n v="45796.17"/>
    <n v="494"/>
    <n v="25"/>
    <x v="3"/>
    <n v="0"/>
    <n v="0.38439599456092932"/>
    <x v="0"/>
  </r>
  <r>
    <n v="1733"/>
    <d v="2024-10-25T00:00:00"/>
    <s v="C545"/>
    <s v="John Mooney"/>
    <x v="0"/>
    <x v="0"/>
    <s v="P010"/>
    <x v="6"/>
    <x v="0"/>
    <n v="2"/>
    <n v="1862"/>
    <n v="3724"/>
    <n v="2446.65"/>
    <n v="1277.3499999999999"/>
    <n v="286"/>
    <n v="16"/>
    <x v="2"/>
    <n v="15"/>
    <n v="0.34300483351235228"/>
    <x v="0"/>
  </r>
  <r>
    <n v="1734"/>
    <d v="2024-09-06T00:00:00"/>
    <s v="C482"/>
    <s v="Norma Banks"/>
    <x v="0"/>
    <x v="0"/>
    <s v="P009"/>
    <x v="3"/>
    <x v="2"/>
    <n v="5"/>
    <n v="19821"/>
    <n v="99105"/>
    <n v="63871.95"/>
    <n v="35233.050000000003"/>
    <n v="160"/>
    <n v="90"/>
    <x v="3"/>
    <n v="15"/>
    <n v="0.35551233540184657"/>
    <x v="0"/>
  </r>
  <r>
    <n v="1735"/>
    <d v="2024-02-14T00:00:00"/>
    <s v="C212"/>
    <s v="Juan Ryan"/>
    <x v="1"/>
    <x v="1"/>
    <s v="P007"/>
    <x v="5"/>
    <x v="1"/>
    <n v="4"/>
    <n v="37672"/>
    <n v="150688"/>
    <n v="125644.8"/>
    <n v="25043.200000000001"/>
    <n v="494"/>
    <n v="15"/>
    <x v="5"/>
    <n v="10"/>
    <n v="0.16619239753663198"/>
    <x v="0"/>
  </r>
  <r>
    <n v="1736"/>
    <d v="2024-03-24T00:00:00"/>
    <s v="C551"/>
    <s v="Kristen Doyle"/>
    <x v="0"/>
    <x v="0"/>
    <s v="P004"/>
    <x v="1"/>
    <x v="1"/>
    <n v="1"/>
    <n v="47436"/>
    <n v="47436"/>
    <n v="34149.160000000003"/>
    <n v="13286.84"/>
    <n v="286"/>
    <n v="63"/>
    <x v="1"/>
    <n v="5"/>
    <n v="0.28010034572898224"/>
    <x v="0"/>
  </r>
  <r>
    <n v="1737"/>
    <d v="2024-11-07T00:00:00"/>
    <s v="C201"/>
    <s v="Timothy Ramirez"/>
    <x v="3"/>
    <x v="3"/>
    <s v="P010"/>
    <x v="6"/>
    <x v="0"/>
    <n v="8"/>
    <n v="40009"/>
    <n v="320072"/>
    <n v="287420.86"/>
    <n v="32651.14"/>
    <n v="289"/>
    <n v="10"/>
    <x v="2"/>
    <n v="0"/>
    <n v="0.1020118598315379"/>
    <x v="0"/>
  </r>
  <r>
    <n v="1738"/>
    <d v="2024-12-18T00:00:00"/>
    <s v="C124"/>
    <s v="Brianna Davis"/>
    <x v="0"/>
    <x v="0"/>
    <s v="P009"/>
    <x v="3"/>
    <x v="2"/>
    <n v="5"/>
    <n v="49342"/>
    <n v="246710"/>
    <n v="220079.09"/>
    <n v="26630.91"/>
    <n v="265"/>
    <n v="56"/>
    <x v="3"/>
    <n v="20"/>
    <n v="0.10794418548092903"/>
    <x v="0"/>
  </r>
  <r>
    <n v="1739"/>
    <d v="2024-01-19T00:00:00"/>
    <s v="C371"/>
    <s v="Mark Johnson"/>
    <x v="0"/>
    <x v="0"/>
    <s v="P003"/>
    <x v="8"/>
    <x v="0"/>
    <n v="5"/>
    <n v="46375"/>
    <n v="231875"/>
    <n v="176090.3"/>
    <n v="55784.7"/>
    <n v="273"/>
    <n v="19"/>
    <x v="2"/>
    <n v="15"/>
    <n v="0.24058091644204851"/>
    <x v="0"/>
  </r>
  <r>
    <n v="1740"/>
    <d v="2024-03-03T00:00:00"/>
    <s v="C490"/>
    <s v="Erica Anderson"/>
    <x v="0"/>
    <x v="0"/>
    <s v="P010"/>
    <x v="6"/>
    <x v="0"/>
    <n v="5"/>
    <n v="55714"/>
    <n v="278570"/>
    <n v="229405.05"/>
    <n v="49164.95"/>
    <n v="204"/>
    <n v="32"/>
    <x v="2"/>
    <n v="15"/>
    <n v="0.17649046918189323"/>
    <x v="0"/>
  </r>
  <r>
    <n v="1741"/>
    <d v="2024-04-26T00:00:00"/>
    <s v="C829"/>
    <s v="Erin Morris"/>
    <x v="1"/>
    <x v="1"/>
    <s v="P002"/>
    <x v="2"/>
    <x v="0"/>
    <n v="9"/>
    <n v="33547"/>
    <n v="301923"/>
    <n v="203074.63"/>
    <n v="98848.37"/>
    <n v="189"/>
    <n v="65"/>
    <x v="2"/>
    <n v="10"/>
    <n v="0.3273959585722187"/>
    <x v="0"/>
  </r>
  <r>
    <n v="1742"/>
    <d v="2024-11-12T00:00:00"/>
    <s v="C784"/>
    <s v="Jordan Baker"/>
    <x v="2"/>
    <x v="2"/>
    <s v="P002"/>
    <x v="2"/>
    <x v="0"/>
    <n v="9"/>
    <n v="42905"/>
    <n v="386145"/>
    <n v="339624.68"/>
    <n v="46520.32"/>
    <n v="95"/>
    <n v="55"/>
    <x v="2"/>
    <n v="10"/>
    <n v="0.12047370806303331"/>
    <x v="0"/>
  </r>
  <r>
    <n v="1743"/>
    <d v="2024-01-31T00:00:00"/>
    <s v="C418"/>
    <s v="Theresa Humphrey"/>
    <x v="1"/>
    <x v="1"/>
    <s v="P004"/>
    <x v="1"/>
    <x v="1"/>
    <n v="4"/>
    <n v="16849"/>
    <n v="67396"/>
    <n v="57428.01"/>
    <n v="9967.99"/>
    <n v="369"/>
    <n v="38"/>
    <x v="1"/>
    <n v="5"/>
    <n v="0.1479018042613805"/>
    <x v="0"/>
  </r>
  <r>
    <n v="1744"/>
    <d v="2024-11-23T00:00:00"/>
    <s v="C338"/>
    <s v="John Chambers"/>
    <x v="0"/>
    <x v="0"/>
    <s v="P005"/>
    <x v="9"/>
    <x v="1"/>
    <n v="5"/>
    <n v="43720"/>
    <n v="218600"/>
    <n v="178832.29"/>
    <n v="39767.71"/>
    <n v="69"/>
    <n v="59"/>
    <x v="7"/>
    <n v="10"/>
    <n v="0.18191999085086916"/>
    <x v="0"/>
  </r>
  <r>
    <n v="1745"/>
    <d v="2024-03-29T00:00:00"/>
    <s v="C343"/>
    <s v="Joshua Mitchell"/>
    <x v="3"/>
    <x v="3"/>
    <s v="P010"/>
    <x v="6"/>
    <x v="0"/>
    <n v="7"/>
    <n v="33503"/>
    <n v="234521"/>
    <n v="141166.18"/>
    <n v="93354.82"/>
    <n v="275"/>
    <n v="45"/>
    <x v="2"/>
    <n v="0"/>
    <n v="0.39806593012992442"/>
    <x v="0"/>
  </r>
  <r>
    <n v="1746"/>
    <d v="2024-02-12T00:00:00"/>
    <s v="C470"/>
    <s v="Stephanie Leonard"/>
    <x v="1"/>
    <x v="1"/>
    <s v="P002"/>
    <x v="2"/>
    <x v="0"/>
    <n v="4"/>
    <n v="40318"/>
    <n v="161272"/>
    <n v="131570.9"/>
    <n v="29701.1"/>
    <n v="379"/>
    <n v="38"/>
    <x v="2"/>
    <n v="20"/>
    <n v="0.18416774145542933"/>
    <x v="0"/>
  </r>
  <r>
    <n v="1747"/>
    <d v="2024-06-30T00:00:00"/>
    <s v="C548"/>
    <s v="Patrick Holland"/>
    <x v="3"/>
    <x v="3"/>
    <s v="P003"/>
    <x v="8"/>
    <x v="0"/>
    <n v="7"/>
    <n v="9831"/>
    <n v="68817"/>
    <n v="41585.53"/>
    <n v="27231.47"/>
    <n v="117"/>
    <n v="78"/>
    <x v="2"/>
    <n v="10"/>
    <n v="0.39570847319702984"/>
    <x v="0"/>
  </r>
  <r>
    <n v="1748"/>
    <d v="2024-05-29T00:00:00"/>
    <s v="C662"/>
    <s v="Vanessa Patrick"/>
    <x v="2"/>
    <x v="2"/>
    <s v="P001"/>
    <x v="4"/>
    <x v="1"/>
    <n v="5"/>
    <n v="54195"/>
    <n v="270975"/>
    <n v="175721.28"/>
    <n v="95253.72"/>
    <n v="127"/>
    <n v="64"/>
    <x v="4"/>
    <n v="10"/>
    <n v="0.35152216994187657"/>
    <x v="0"/>
  </r>
  <r>
    <n v="1749"/>
    <d v="2024-06-07T00:00:00"/>
    <s v="C760"/>
    <s v="Benjamin Ross"/>
    <x v="2"/>
    <x v="2"/>
    <s v="P004"/>
    <x v="1"/>
    <x v="1"/>
    <n v="5"/>
    <n v="5199"/>
    <n v="25995"/>
    <n v="16489.13"/>
    <n v="9505.8700000000008"/>
    <n v="264"/>
    <n v="47"/>
    <x v="1"/>
    <n v="20"/>
    <n v="0.3656807078284286"/>
    <x v="0"/>
  </r>
  <r>
    <n v="1750"/>
    <d v="2024-03-19T00:00:00"/>
    <s v="C456"/>
    <s v="Kelly Randolph"/>
    <x v="0"/>
    <x v="0"/>
    <s v="P006"/>
    <x v="0"/>
    <x v="0"/>
    <n v="4"/>
    <n v="33351"/>
    <n v="133404"/>
    <n v="91606.18"/>
    <n v="41797.82"/>
    <n v="206"/>
    <n v="37"/>
    <x v="0"/>
    <n v="5"/>
    <n v="0.31331759167641149"/>
    <x v="0"/>
  </r>
  <r>
    <n v="1751"/>
    <d v="2024-12-24T00:00:00"/>
    <s v="C398"/>
    <s v="Jonathan Nash"/>
    <x v="0"/>
    <x v="0"/>
    <s v="P003"/>
    <x v="8"/>
    <x v="0"/>
    <n v="3"/>
    <n v="53247"/>
    <n v="159741"/>
    <n v="122501.05"/>
    <n v="37239.949999999997"/>
    <n v="33"/>
    <n v="63"/>
    <x v="2"/>
    <n v="0"/>
    <n v="0.23312706193150159"/>
    <x v="1"/>
  </r>
  <r>
    <n v="1752"/>
    <d v="2024-03-10T00:00:00"/>
    <s v="C105"/>
    <s v="Nicholas Gill"/>
    <x v="0"/>
    <x v="0"/>
    <s v="P007"/>
    <x v="5"/>
    <x v="1"/>
    <n v="7"/>
    <n v="7419"/>
    <n v="51933"/>
    <n v="32413.8"/>
    <n v="19519.2"/>
    <n v="366"/>
    <n v="21"/>
    <x v="5"/>
    <n v="10"/>
    <n v="0.3758535035526544"/>
    <x v="0"/>
  </r>
  <r>
    <n v="1753"/>
    <d v="2024-01-16T00:00:00"/>
    <s v="C547"/>
    <s v="Jasmine Stanley"/>
    <x v="3"/>
    <x v="3"/>
    <s v="P004"/>
    <x v="1"/>
    <x v="1"/>
    <n v="4"/>
    <n v="14754"/>
    <n v="59016"/>
    <n v="45970.53"/>
    <n v="13045.47"/>
    <n v="172"/>
    <n v="91"/>
    <x v="1"/>
    <n v="15"/>
    <n v="0.22104971533143553"/>
    <x v="0"/>
  </r>
  <r>
    <n v="1754"/>
    <d v="2024-04-19T00:00:00"/>
    <s v="C807"/>
    <s v="Christopher Smith"/>
    <x v="0"/>
    <x v="0"/>
    <s v="P003"/>
    <x v="8"/>
    <x v="0"/>
    <n v="10"/>
    <n v="31637"/>
    <n v="316370"/>
    <n v="205049.13"/>
    <n v="111320.87"/>
    <n v="241"/>
    <n v="30"/>
    <x v="2"/>
    <n v="5"/>
    <n v="0.35186923538894332"/>
    <x v="0"/>
  </r>
  <r>
    <n v="1755"/>
    <d v="2024-03-22T00:00:00"/>
    <s v="C786"/>
    <s v="Clifford Dixon"/>
    <x v="0"/>
    <x v="0"/>
    <s v="P008"/>
    <x v="7"/>
    <x v="3"/>
    <n v="2"/>
    <n v="38234"/>
    <n v="76468"/>
    <n v="46873.89"/>
    <n v="29594.11"/>
    <n v="47"/>
    <n v="59"/>
    <x v="6"/>
    <n v="5"/>
    <n v="0.38701299890150131"/>
    <x v="1"/>
  </r>
  <r>
    <n v="1756"/>
    <d v="2024-01-07T00:00:00"/>
    <s v="C718"/>
    <s v="Dawn Miller"/>
    <x v="1"/>
    <x v="1"/>
    <s v="P005"/>
    <x v="9"/>
    <x v="1"/>
    <n v="9"/>
    <n v="26003"/>
    <n v="234027"/>
    <n v="183431.9"/>
    <n v="50595.1"/>
    <n v="400"/>
    <n v="18"/>
    <x v="7"/>
    <n v="10"/>
    <n v="0.21619343067252922"/>
    <x v="0"/>
  </r>
  <r>
    <n v="1757"/>
    <d v="2024-03-08T00:00:00"/>
    <s v="C680"/>
    <s v="Anthony Jones"/>
    <x v="3"/>
    <x v="3"/>
    <s v="P005"/>
    <x v="9"/>
    <x v="1"/>
    <n v="7"/>
    <n v="6459"/>
    <n v="45213"/>
    <n v="33691.660000000003"/>
    <n v="11521.34"/>
    <n v="484"/>
    <n v="89"/>
    <x v="7"/>
    <n v="10"/>
    <n v="0.25482361267776965"/>
    <x v="0"/>
  </r>
  <r>
    <n v="1758"/>
    <d v="2024-06-01T00:00:00"/>
    <s v="C183"/>
    <s v="Randy Wilkins"/>
    <x v="1"/>
    <x v="1"/>
    <s v="P009"/>
    <x v="3"/>
    <x v="2"/>
    <n v="1"/>
    <n v="59586"/>
    <n v="59586"/>
    <n v="46940.92"/>
    <n v="12645.08"/>
    <n v="12"/>
    <n v="51"/>
    <x v="3"/>
    <n v="20"/>
    <n v="0.21221562111905481"/>
    <x v="1"/>
  </r>
  <r>
    <n v="1759"/>
    <d v="2024-10-06T00:00:00"/>
    <s v="C366"/>
    <s v="John Johnson"/>
    <x v="2"/>
    <x v="2"/>
    <s v="P001"/>
    <x v="4"/>
    <x v="1"/>
    <n v="9"/>
    <n v="1321"/>
    <n v="11889"/>
    <n v="9605.51"/>
    <n v="2283.4899999999998"/>
    <n v="93"/>
    <n v="44"/>
    <x v="4"/>
    <n v="15"/>
    <n v="0.19206745731348304"/>
    <x v="0"/>
  </r>
  <r>
    <n v="1760"/>
    <d v="2024-08-11T00:00:00"/>
    <s v="C367"/>
    <s v="Alyssa Rose"/>
    <x v="2"/>
    <x v="2"/>
    <s v="P004"/>
    <x v="1"/>
    <x v="1"/>
    <n v="4"/>
    <n v="14695"/>
    <n v="58780"/>
    <n v="51526.79"/>
    <n v="7253.21"/>
    <n v="480"/>
    <n v="84"/>
    <x v="1"/>
    <n v="10"/>
    <n v="0.12339588295338551"/>
    <x v="0"/>
  </r>
  <r>
    <n v="1761"/>
    <d v="2024-06-21T00:00:00"/>
    <s v="C745"/>
    <s v="Jordan Roberts"/>
    <x v="3"/>
    <x v="3"/>
    <s v="P004"/>
    <x v="1"/>
    <x v="1"/>
    <n v="6"/>
    <n v="6133"/>
    <n v="36798"/>
    <n v="31501.82"/>
    <n v="5296.18"/>
    <n v="219"/>
    <n v="83"/>
    <x v="1"/>
    <n v="15"/>
    <n v="0.14392575683461059"/>
    <x v="0"/>
  </r>
  <r>
    <n v="1762"/>
    <d v="2024-02-19T00:00:00"/>
    <s v="C470"/>
    <s v="John Bailey"/>
    <x v="1"/>
    <x v="1"/>
    <s v="P010"/>
    <x v="6"/>
    <x v="0"/>
    <n v="1"/>
    <n v="12000"/>
    <n v="12000"/>
    <n v="10466.84"/>
    <n v="1533.16"/>
    <n v="383"/>
    <n v="73"/>
    <x v="2"/>
    <n v="5"/>
    <n v="0.12776333333333334"/>
    <x v="0"/>
  </r>
  <r>
    <n v="1763"/>
    <d v="2024-06-24T00:00:00"/>
    <s v="C968"/>
    <s v="Joy Cox"/>
    <x v="0"/>
    <x v="0"/>
    <s v="P002"/>
    <x v="2"/>
    <x v="0"/>
    <n v="5"/>
    <n v="40204"/>
    <n v="201020"/>
    <n v="141780.72"/>
    <n v="59239.28"/>
    <n v="134"/>
    <n v="28"/>
    <x v="2"/>
    <n v="15"/>
    <n v="0.29469346333698138"/>
    <x v="0"/>
  </r>
  <r>
    <n v="1764"/>
    <d v="2024-06-26T00:00:00"/>
    <s v="C452"/>
    <s v="Christopher Grant"/>
    <x v="0"/>
    <x v="0"/>
    <s v="P008"/>
    <x v="7"/>
    <x v="3"/>
    <n v="1"/>
    <n v="21982"/>
    <n v="21982"/>
    <n v="19374.169999999998"/>
    <n v="2607.83"/>
    <n v="433"/>
    <n v="19"/>
    <x v="6"/>
    <n v="10"/>
    <n v="0.11863479210262942"/>
    <x v="0"/>
  </r>
  <r>
    <n v="1765"/>
    <d v="2024-11-13T00:00:00"/>
    <s v="C221"/>
    <s v="Isaac Rodriguez"/>
    <x v="1"/>
    <x v="1"/>
    <s v="P008"/>
    <x v="7"/>
    <x v="3"/>
    <n v="5"/>
    <n v="46562"/>
    <n v="232810"/>
    <n v="151979.98000000001"/>
    <n v="80830.02"/>
    <n v="373"/>
    <n v="85"/>
    <x v="6"/>
    <n v="0"/>
    <n v="0.34719307589880161"/>
    <x v="0"/>
  </r>
  <r>
    <n v="1766"/>
    <d v="2024-11-06T00:00:00"/>
    <s v="C268"/>
    <s v="Mary Hamilton"/>
    <x v="2"/>
    <x v="2"/>
    <s v="P010"/>
    <x v="6"/>
    <x v="0"/>
    <n v="4"/>
    <n v="52395"/>
    <n v="209580"/>
    <n v="134249.48000000001"/>
    <n v="75330.52"/>
    <n v="84"/>
    <n v="25"/>
    <x v="2"/>
    <n v="10"/>
    <n v="0.35943563317110411"/>
    <x v="0"/>
  </r>
  <r>
    <n v="1767"/>
    <d v="2024-04-12T00:00:00"/>
    <s v="C453"/>
    <s v="Jennifer Clark"/>
    <x v="2"/>
    <x v="2"/>
    <s v="P005"/>
    <x v="9"/>
    <x v="1"/>
    <n v="5"/>
    <n v="55771"/>
    <n v="278855"/>
    <n v="219664.37"/>
    <n v="59190.63"/>
    <n v="333"/>
    <n v="68"/>
    <x v="7"/>
    <n v="10"/>
    <n v="0.21226311165300962"/>
    <x v="0"/>
  </r>
  <r>
    <n v="1768"/>
    <d v="2024-10-02T00:00:00"/>
    <s v="C223"/>
    <s v="Jennifer Braun"/>
    <x v="1"/>
    <x v="1"/>
    <s v="P008"/>
    <x v="7"/>
    <x v="3"/>
    <n v="3"/>
    <n v="29488"/>
    <n v="88464"/>
    <n v="63000.35"/>
    <n v="25463.65"/>
    <n v="342"/>
    <n v="86"/>
    <x v="6"/>
    <n v="10"/>
    <n v="0.28784194700669202"/>
    <x v="0"/>
  </r>
  <r>
    <n v="1769"/>
    <d v="2024-06-26T00:00:00"/>
    <s v="C436"/>
    <s v="Raymond Bryan"/>
    <x v="3"/>
    <x v="3"/>
    <s v="P007"/>
    <x v="5"/>
    <x v="1"/>
    <n v="10"/>
    <n v="32261"/>
    <n v="322610"/>
    <n v="255334.07"/>
    <n v="67275.929999999993"/>
    <n v="315"/>
    <n v="54"/>
    <x v="5"/>
    <n v="20"/>
    <n v="0.20853640618703695"/>
    <x v="0"/>
  </r>
  <r>
    <n v="1770"/>
    <d v="2024-02-06T00:00:00"/>
    <s v="C603"/>
    <s v="Katherine Cooper"/>
    <x v="2"/>
    <x v="2"/>
    <s v="P001"/>
    <x v="4"/>
    <x v="1"/>
    <n v="10"/>
    <n v="25810"/>
    <n v="258100"/>
    <n v="180521.12"/>
    <n v="77578.880000000005"/>
    <n v="307"/>
    <n v="16"/>
    <x v="4"/>
    <n v="5"/>
    <n v="0.30057683068578073"/>
    <x v="0"/>
  </r>
  <r>
    <n v="1771"/>
    <d v="2024-09-05T00:00:00"/>
    <s v="C805"/>
    <s v="Matthew Christensen"/>
    <x v="3"/>
    <x v="3"/>
    <s v="P010"/>
    <x v="6"/>
    <x v="0"/>
    <n v="6"/>
    <n v="34326"/>
    <n v="205956"/>
    <n v="176279.73"/>
    <n v="29676.27"/>
    <n v="292"/>
    <n v="16"/>
    <x v="2"/>
    <n v="0"/>
    <n v="0.1440903396842044"/>
    <x v="0"/>
  </r>
  <r>
    <n v="1772"/>
    <d v="2024-08-01T00:00:00"/>
    <s v="C445"/>
    <s v="Shane Sanders"/>
    <x v="0"/>
    <x v="0"/>
    <s v="P005"/>
    <x v="9"/>
    <x v="1"/>
    <n v="4"/>
    <n v="3906"/>
    <n v="15624"/>
    <n v="12800.91"/>
    <n v="2823.09"/>
    <n v="109"/>
    <n v="54"/>
    <x v="7"/>
    <n v="5"/>
    <n v="0.18068932411674349"/>
    <x v="0"/>
  </r>
  <r>
    <n v="1773"/>
    <d v="2024-12-03T00:00:00"/>
    <s v="C877"/>
    <s v="Deanna Baldwin"/>
    <x v="1"/>
    <x v="1"/>
    <s v="P005"/>
    <x v="9"/>
    <x v="1"/>
    <n v="2"/>
    <n v="53503"/>
    <n v="107006"/>
    <n v="81201.11"/>
    <n v="25804.89"/>
    <n v="258"/>
    <n v="64"/>
    <x v="7"/>
    <n v="15"/>
    <n v="0.241153673625778"/>
    <x v="0"/>
  </r>
  <r>
    <n v="1774"/>
    <d v="2024-07-01T00:00:00"/>
    <s v="C571"/>
    <s v="Mr. Shawn Moss II"/>
    <x v="3"/>
    <x v="3"/>
    <s v="P001"/>
    <x v="4"/>
    <x v="1"/>
    <n v="2"/>
    <n v="2034"/>
    <n v="4068"/>
    <n v="2627.87"/>
    <n v="1440.13"/>
    <n v="415"/>
    <n v="56"/>
    <x v="4"/>
    <n v="5"/>
    <n v="0.35401425762045236"/>
    <x v="0"/>
  </r>
  <r>
    <n v="1775"/>
    <d v="2024-11-13T00:00:00"/>
    <s v="C881"/>
    <s v="Jesus Stokes"/>
    <x v="2"/>
    <x v="2"/>
    <s v="P007"/>
    <x v="5"/>
    <x v="1"/>
    <n v="1"/>
    <n v="27056"/>
    <n v="27056"/>
    <n v="17900.349999999999"/>
    <n v="9155.65"/>
    <n v="129"/>
    <n v="27"/>
    <x v="5"/>
    <n v="20"/>
    <n v="0.33839628917800119"/>
    <x v="0"/>
  </r>
  <r>
    <n v="1776"/>
    <d v="2024-01-02T00:00:00"/>
    <s v="C179"/>
    <s v="Tony Anderson"/>
    <x v="0"/>
    <x v="0"/>
    <s v="P007"/>
    <x v="5"/>
    <x v="1"/>
    <n v="3"/>
    <n v="29269"/>
    <n v="87807"/>
    <n v="68827.73"/>
    <n v="18979.27"/>
    <n v="322"/>
    <n v="36"/>
    <x v="5"/>
    <n v="10"/>
    <n v="0.21614757365585888"/>
    <x v="0"/>
  </r>
  <r>
    <n v="1777"/>
    <d v="2024-07-20T00:00:00"/>
    <s v="C866"/>
    <s v="Elizabeth Torres"/>
    <x v="1"/>
    <x v="1"/>
    <s v="P008"/>
    <x v="7"/>
    <x v="3"/>
    <n v="7"/>
    <n v="28168"/>
    <n v="197176"/>
    <n v="134814.70000000001"/>
    <n v="62361.3"/>
    <n v="38"/>
    <n v="62"/>
    <x v="6"/>
    <n v="5"/>
    <n v="0.31627226437294603"/>
    <x v="1"/>
  </r>
  <r>
    <n v="1778"/>
    <d v="2024-03-05T00:00:00"/>
    <s v="C524"/>
    <s v="Julie Buckley"/>
    <x v="2"/>
    <x v="2"/>
    <s v="P010"/>
    <x v="6"/>
    <x v="0"/>
    <n v="5"/>
    <n v="48327"/>
    <n v="241635"/>
    <n v="152889.98000000001"/>
    <n v="88745.02"/>
    <n v="404"/>
    <n v="47"/>
    <x v="2"/>
    <n v="0"/>
    <n v="0.36726889730378465"/>
    <x v="0"/>
  </r>
  <r>
    <n v="1779"/>
    <d v="2024-08-22T00:00:00"/>
    <s v="C447"/>
    <s v="David Winters"/>
    <x v="3"/>
    <x v="3"/>
    <s v="P006"/>
    <x v="0"/>
    <x v="0"/>
    <n v="7"/>
    <n v="56812"/>
    <n v="397684"/>
    <n v="334811.59999999998"/>
    <n v="62872.4"/>
    <n v="16"/>
    <n v="85"/>
    <x v="0"/>
    <n v="5"/>
    <n v="0.15809637802878668"/>
    <x v="1"/>
  </r>
  <r>
    <n v="1780"/>
    <d v="2024-08-10T00:00:00"/>
    <s v="C760"/>
    <s v="George Hoover"/>
    <x v="1"/>
    <x v="1"/>
    <s v="P001"/>
    <x v="4"/>
    <x v="1"/>
    <n v="1"/>
    <n v="35505"/>
    <n v="35505"/>
    <n v="29664.09"/>
    <n v="5840.91"/>
    <n v="384"/>
    <n v="28"/>
    <x v="4"/>
    <n v="5"/>
    <n v="0.16450950570342204"/>
    <x v="0"/>
  </r>
  <r>
    <n v="1781"/>
    <d v="2024-03-02T00:00:00"/>
    <s v="C844"/>
    <s v="Michael Lewis"/>
    <x v="3"/>
    <x v="3"/>
    <s v="P008"/>
    <x v="7"/>
    <x v="3"/>
    <n v="8"/>
    <n v="55368"/>
    <n v="442944"/>
    <n v="335958.14"/>
    <n v="106985.86"/>
    <n v="230"/>
    <n v="53"/>
    <x v="6"/>
    <n v="0"/>
    <n v="0.24153360244184366"/>
    <x v="0"/>
  </r>
  <r>
    <n v="1782"/>
    <d v="2024-09-07T00:00:00"/>
    <s v="C125"/>
    <s v="Chris Martin"/>
    <x v="2"/>
    <x v="2"/>
    <s v="P004"/>
    <x v="1"/>
    <x v="1"/>
    <n v="3"/>
    <n v="51360"/>
    <n v="154080"/>
    <n v="129263.11"/>
    <n v="24816.89"/>
    <n v="57"/>
    <n v="75"/>
    <x v="1"/>
    <n v="5"/>
    <n v="0.16106496625129801"/>
    <x v="1"/>
  </r>
  <r>
    <n v="1783"/>
    <d v="2024-04-10T00:00:00"/>
    <s v="C934"/>
    <s v="Misty Barnes"/>
    <x v="0"/>
    <x v="0"/>
    <s v="P007"/>
    <x v="5"/>
    <x v="1"/>
    <n v="4"/>
    <n v="21838"/>
    <n v="87352"/>
    <n v="60931.839999999997"/>
    <n v="26420.16"/>
    <n v="328"/>
    <n v="16"/>
    <x v="5"/>
    <n v="5"/>
    <n v="0.30245626888909238"/>
    <x v="0"/>
  </r>
  <r>
    <n v="1784"/>
    <d v="2024-04-10T00:00:00"/>
    <s v="C257"/>
    <s v="Jordan Knight"/>
    <x v="1"/>
    <x v="1"/>
    <s v="P005"/>
    <x v="9"/>
    <x v="1"/>
    <n v="4"/>
    <n v="58894"/>
    <n v="235576"/>
    <n v="191004.72"/>
    <n v="44571.28"/>
    <n v="102"/>
    <n v="13"/>
    <x v="7"/>
    <n v="5"/>
    <n v="0.18920127687030935"/>
    <x v="0"/>
  </r>
  <r>
    <n v="1785"/>
    <d v="2024-12-10T00:00:00"/>
    <s v="C429"/>
    <s v="Erin Barker"/>
    <x v="3"/>
    <x v="3"/>
    <s v="P006"/>
    <x v="0"/>
    <x v="0"/>
    <n v="3"/>
    <n v="51257"/>
    <n v="153771"/>
    <n v="121393.19"/>
    <n v="32377.81"/>
    <n v="480"/>
    <n v="51"/>
    <x v="0"/>
    <n v="20"/>
    <n v="0.21055862288728044"/>
    <x v="0"/>
  </r>
  <r>
    <n v="1786"/>
    <d v="2024-02-29T00:00:00"/>
    <s v="C867"/>
    <s v="Thomas Duncan"/>
    <x v="0"/>
    <x v="0"/>
    <s v="P002"/>
    <x v="2"/>
    <x v="0"/>
    <n v="3"/>
    <n v="4929"/>
    <n v="14787"/>
    <n v="9409.66"/>
    <n v="5377.34"/>
    <n v="455"/>
    <n v="98"/>
    <x v="2"/>
    <n v="5"/>
    <n v="0.3636532088997092"/>
    <x v="0"/>
  </r>
  <r>
    <n v="1787"/>
    <d v="2024-09-26T00:00:00"/>
    <s v="C661"/>
    <s v="Erin Long"/>
    <x v="3"/>
    <x v="3"/>
    <s v="P009"/>
    <x v="3"/>
    <x v="2"/>
    <n v="6"/>
    <n v="36737"/>
    <n v="220422"/>
    <n v="177849.7"/>
    <n v="42572.3"/>
    <n v="266"/>
    <n v="42"/>
    <x v="3"/>
    <n v="10"/>
    <n v="0.19313997695329868"/>
    <x v="0"/>
  </r>
  <r>
    <n v="1788"/>
    <d v="2024-03-25T00:00:00"/>
    <s v="C285"/>
    <s v="Stephanie Farmer"/>
    <x v="0"/>
    <x v="0"/>
    <s v="P007"/>
    <x v="5"/>
    <x v="1"/>
    <n v="6"/>
    <n v="29335"/>
    <n v="176010"/>
    <n v="128594.72"/>
    <n v="47415.28"/>
    <n v="88"/>
    <n v="60"/>
    <x v="5"/>
    <n v="5"/>
    <n v="0.26938969376739957"/>
    <x v="0"/>
  </r>
  <r>
    <n v="1789"/>
    <d v="2024-09-28T00:00:00"/>
    <s v="C683"/>
    <s v="Amanda Williams"/>
    <x v="2"/>
    <x v="2"/>
    <s v="P008"/>
    <x v="7"/>
    <x v="3"/>
    <n v="8"/>
    <n v="33351"/>
    <n v="266808"/>
    <n v="225395.36"/>
    <n v="41412.639999999999"/>
    <n v="487"/>
    <n v="37"/>
    <x v="6"/>
    <n v="20"/>
    <n v="0.15521513597793168"/>
    <x v="0"/>
  </r>
  <r>
    <n v="1790"/>
    <d v="2024-09-29T00:00:00"/>
    <s v="C962"/>
    <s v="Stephen Rasmussen"/>
    <x v="0"/>
    <x v="0"/>
    <s v="P010"/>
    <x v="6"/>
    <x v="0"/>
    <n v="4"/>
    <n v="47837"/>
    <n v="191348"/>
    <n v="118770.37"/>
    <n v="72577.63"/>
    <n v="244"/>
    <n v="87"/>
    <x v="2"/>
    <n v="20"/>
    <n v="0.37929651734013425"/>
    <x v="0"/>
  </r>
  <r>
    <n v="1791"/>
    <d v="2024-04-24T00:00:00"/>
    <s v="C725"/>
    <s v="Anthony Williams"/>
    <x v="3"/>
    <x v="3"/>
    <s v="P007"/>
    <x v="5"/>
    <x v="1"/>
    <n v="4"/>
    <n v="8286"/>
    <n v="33144"/>
    <n v="24158.42"/>
    <n v="8985.58"/>
    <n v="448"/>
    <n v="75"/>
    <x v="5"/>
    <n v="0"/>
    <n v="0.27110728940381368"/>
    <x v="0"/>
  </r>
  <r>
    <n v="1792"/>
    <d v="2024-11-28T00:00:00"/>
    <s v="C788"/>
    <s v="Kayla Lopez"/>
    <x v="1"/>
    <x v="1"/>
    <s v="P001"/>
    <x v="4"/>
    <x v="1"/>
    <n v="2"/>
    <n v="17141"/>
    <n v="34282"/>
    <n v="28419.1"/>
    <n v="5862.9"/>
    <n v="470"/>
    <n v="17"/>
    <x v="4"/>
    <n v="10"/>
    <n v="0.17101977714252375"/>
    <x v="0"/>
  </r>
  <r>
    <n v="1793"/>
    <d v="2024-09-25T00:00:00"/>
    <s v="C502"/>
    <s v="Stacey Garza"/>
    <x v="1"/>
    <x v="1"/>
    <s v="P009"/>
    <x v="3"/>
    <x v="2"/>
    <n v="6"/>
    <n v="20166"/>
    <n v="120996"/>
    <n v="81105.509999999995"/>
    <n v="39890.49"/>
    <n v="488"/>
    <n v="10"/>
    <x v="3"/>
    <n v="10"/>
    <n v="0.32968436973123078"/>
    <x v="0"/>
  </r>
  <r>
    <n v="1794"/>
    <d v="2024-06-12T00:00:00"/>
    <s v="C218"/>
    <s v="David Adams"/>
    <x v="2"/>
    <x v="2"/>
    <s v="P002"/>
    <x v="2"/>
    <x v="0"/>
    <n v="9"/>
    <n v="16806"/>
    <n v="151254"/>
    <n v="103900.64"/>
    <n v="47353.36"/>
    <n v="437"/>
    <n v="41"/>
    <x v="2"/>
    <n v="5"/>
    <n v="0.31307178653126527"/>
    <x v="0"/>
  </r>
  <r>
    <n v="1795"/>
    <d v="2024-01-23T00:00:00"/>
    <s v="C389"/>
    <s v="Sydney Mahoney"/>
    <x v="3"/>
    <x v="3"/>
    <s v="P010"/>
    <x v="6"/>
    <x v="0"/>
    <n v="4"/>
    <n v="37843"/>
    <n v="151372"/>
    <n v="114104.62"/>
    <n v="37267.379999999997"/>
    <n v="294"/>
    <n v="80"/>
    <x v="2"/>
    <n v="0"/>
    <n v="0.24619731522342309"/>
    <x v="0"/>
  </r>
  <r>
    <n v="1796"/>
    <d v="2024-01-06T00:00:00"/>
    <s v="C565"/>
    <s v="Michael Burnett"/>
    <x v="2"/>
    <x v="2"/>
    <s v="P005"/>
    <x v="9"/>
    <x v="1"/>
    <n v="4"/>
    <n v="43030"/>
    <n v="172120"/>
    <n v="122150.6"/>
    <n v="49969.4"/>
    <n v="40"/>
    <n v="97"/>
    <x v="7"/>
    <n v="20"/>
    <n v="0.29031722054380665"/>
    <x v="1"/>
  </r>
  <r>
    <n v="1797"/>
    <d v="2024-01-02T00:00:00"/>
    <s v="C717"/>
    <s v="Cynthia Williams"/>
    <x v="2"/>
    <x v="2"/>
    <s v="P007"/>
    <x v="5"/>
    <x v="1"/>
    <n v="4"/>
    <n v="34897"/>
    <n v="139588"/>
    <n v="93448.6"/>
    <n v="46139.4"/>
    <n v="369"/>
    <n v="50"/>
    <x v="5"/>
    <n v="0"/>
    <n v="0.33053987448777833"/>
    <x v="0"/>
  </r>
  <r>
    <n v="1798"/>
    <d v="2024-10-09T00:00:00"/>
    <s v="C940"/>
    <s v="Alyssa Decker DVM"/>
    <x v="2"/>
    <x v="2"/>
    <s v="P002"/>
    <x v="2"/>
    <x v="0"/>
    <n v="4"/>
    <n v="41718"/>
    <n v="166872"/>
    <n v="111726.54"/>
    <n v="55145.46"/>
    <n v="136"/>
    <n v="72"/>
    <x v="2"/>
    <n v="0"/>
    <n v="0.33046562634833881"/>
    <x v="0"/>
  </r>
  <r>
    <n v="1799"/>
    <d v="2024-08-12T00:00:00"/>
    <s v="C199"/>
    <s v="Ryan Burton"/>
    <x v="2"/>
    <x v="2"/>
    <s v="P009"/>
    <x v="3"/>
    <x v="2"/>
    <n v="10"/>
    <n v="33040"/>
    <n v="330400"/>
    <n v="212110.4"/>
    <n v="118289.60000000001"/>
    <n v="197"/>
    <n v="47"/>
    <x v="3"/>
    <n v="15"/>
    <n v="0.35801937046004845"/>
    <x v="0"/>
  </r>
  <r>
    <n v="1800"/>
    <d v="2024-10-13T00:00:00"/>
    <s v="C648"/>
    <s v="Dr. Sara James"/>
    <x v="2"/>
    <x v="2"/>
    <s v="P009"/>
    <x v="3"/>
    <x v="2"/>
    <n v="3"/>
    <n v="26578"/>
    <n v="79734"/>
    <n v="65185"/>
    <n v="14549"/>
    <n v="33"/>
    <n v="36"/>
    <x v="3"/>
    <n v="20"/>
    <n v="0.18246921012366119"/>
    <x v="1"/>
  </r>
  <r>
    <n v="1801"/>
    <d v="2024-05-26T00:00:00"/>
    <s v="C519"/>
    <s v="Karen White"/>
    <x v="2"/>
    <x v="2"/>
    <s v="P007"/>
    <x v="5"/>
    <x v="1"/>
    <n v="10"/>
    <n v="2383"/>
    <n v="23830"/>
    <n v="15003.58"/>
    <n v="8826.42"/>
    <n v="65"/>
    <n v="65"/>
    <x v="5"/>
    <n v="20"/>
    <n v="0.37039110365086025"/>
    <x v="1"/>
  </r>
  <r>
    <n v="1802"/>
    <d v="2024-09-12T00:00:00"/>
    <s v="C634"/>
    <s v="Katherine Jones"/>
    <x v="3"/>
    <x v="3"/>
    <s v="P006"/>
    <x v="0"/>
    <x v="0"/>
    <n v="1"/>
    <n v="13576"/>
    <n v="13576"/>
    <n v="9049.4"/>
    <n v="4526.6000000000004"/>
    <n v="76"/>
    <n v="29"/>
    <x v="0"/>
    <n v="5"/>
    <n v="0.33342663523865645"/>
    <x v="0"/>
  </r>
  <r>
    <n v="1803"/>
    <d v="2024-02-02T00:00:00"/>
    <s v="C639"/>
    <s v="Rachel Long"/>
    <x v="2"/>
    <x v="2"/>
    <s v="P008"/>
    <x v="7"/>
    <x v="3"/>
    <n v="7"/>
    <n v="6867"/>
    <n v="48069"/>
    <n v="30794.6"/>
    <n v="17274.400000000001"/>
    <n v="17"/>
    <n v="93"/>
    <x v="6"/>
    <n v="0"/>
    <n v="0.35936674363935178"/>
    <x v="1"/>
  </r>
  <r>
    <n v="1804"/>
    <d v="2024-12-07T00:00:00"/>
    <s v="C722"/>
    <s v="Steven Hill"/>
    <x v="1"/>
    <x v="1"/>
    <s v="P005"/>
    <x v="9"/>
    <x v="1"/>
    <n v="6"/>
    <n v="10203"/>
    <n v="61218"/>
    <n v="44622.03"/>
    <n v="16595.97"/>
    <n v="398"/>
    <n v="28"/>
    <x v="7"/>
    <n v="20"/>
    <n v="0.27109624620209744"/>
    <x v="0"/>
  </r>
  <r>
    <n v="1805"/>
    <d v="2024-03-07T00:00:00"/>
    <s v="C602"/>
    <s v="Ashlee Frost"/>
    <x v="0"/>
    <x v="0"/>
    <s v="P005"/>
    <x v="9"/>
    <x v="1"/>
    <n v="7"/>
    <n v="14432"/>
    <n v="101024"/>
    <n v="75189.48"/>
    <n v="25834.52"/>
    <n v="85"/>
    <n v="77"/>
    <x v="7"/>
    <n v="10"/>
    <n v="0.2557265600253405"/>
    <x v="0"/>
  </r>
  <r>
    <n v="1806"/>
    <d v="2024-05-20T00:00:00"/>
    <s v="C702"/>
    <s v="Courtney Williams"/>
    <x v="2"/>
    <x v="2"/>
    <s v="P006"/>
    <x v="0"/>
    <x v="0"/>
    <n v="8"/>
    <n v="10784"/>
    <n v="86272"/>
    <n v="52685.33"/>
    <n v="33586.67"/>
    <n v="484"/>
    <n v="47"/>
    <x v="0"/>
    <n v="0"/>
    <n v="0.38931136405786348"/>
    <x v="0"/>
  </r>
  <r>
    <n v="1807"/>
    <d v="2024-12-07T00:00:00"/>
    <s v="C792"/>
    <s v="William Mahoney"/>
    <x v="3"/>
    <x v="3"/>
    <s v="P004"/>
    <x v="1"/>
    <x v="1"/>
    <n v="4"/>
    <n v="18317"/>
    <n v="73268"/>
    <n v="46624.68"/>
    <n v="26643.32"/>
    <n v="64"/>
    <n v="38"/>
    <x v="1"/>
    <n v="15"/>
    <n v="0.36364197193863623"/>
    <x v="0"/>
  </r>
  <r>
    <n v="1808"/>
    <d v="2024-03-21T00:00:00"/>
    <s v="C667"/>
    <s v="Collin Gilmore"/>
    <x v="1"/>
    <x v="1"/>
    <s v="P010"/>
    <x v="6"/>
    <x v="0"/>
    <n v="9"/>
    <n v="37990"/>
    <n v="341910"/>
    <n v="235044.75"/>
    <n v="106865.25"/>
    <n v="253"/>
    <n v="69"/>
    <x v="2"/>
    <n v="10"/>
    <n v="0.31255374221286303"/>
    <x v="0"/>
  </r>
  <r>
    <n v="1809"/>
    <d v="2024-08-13T00:00:00"/>
    <s v="C351"/>
    <s v="Madison Francis"/>
    <x v="3"/>
    <x v="3"/>
    <s v="P005"/>
    <x v="9"/>
    <x v="1"/>
    <n v="7"/>
    <n v="10046"/>
    <n v="70322"/>
    <n v="42790.53"/>
    <n v="27531.47"/>
    <n v="63"/>
    <n v="25"/>
    <x v="7"/>
    <n v="10"/>
    <n v="0.39150578766246696"/>
    <x v="0"/>
  </r>
  <r>
    <n v="1810"/>
    <d v="2024-01-08T00:00:00"/>
    <s v="C300"/>
    <s v="Nicholas Mcfarland"/>
    <x v="1"/>
    <x v="1"/>
    <s v="P004"/>
    <x v="1"/>
    <x v="1"/>
    <n v="5"/>
    <n v="32794"/>
    <n v="163970"/>
    <n v="102453.42"/>
    <n v="61516.58"/>
    <n v="366"/>
    <n v="40"/>
    <x v="1"/>
    <n v="5"/>
    <n v="0.37516972616942124"/>
    <x v="0"/>
  </r>
  <r>
    <n v="1811"/>
    <d v="2024-12-23T00:00:00"/>
    <s v="C681"/>
    <s v="Deborah Hill"/>
    <x v="2"/>
    <x v="2"/>
    <s v="P006"/>
    <x v="0"/>
    <x v="0"/>
    <n v="4"/>
    <n v="26574"/>
    <n v="106296"/>
    <n v="90333.13"/>
    <n v="15962.87"/>
    <n v="95"/>
    <n v="13"/>
    <x v="0"/>
    <n v="10"/>
    <n v="0.15017376006623015"/>
    <x v="0"/>
  </r>
  <r>
    <n v="1812"/>
    <d v="2024-10-08T00:00:00"/>
    <s v="C992"/>
    <s v="Kevin Aguilar"/>
    <x v="2"/>
    <x v="2"/>
    <s v="P005"/>
    <x v="9"/>
    <x v="1"/>
    <n v="4"/>
    <n v="20691"/>
    <n v="82764"/>
    <n v="70114.55"/>
    <n v="12649.45"/>
    <n v="222"/>
    <n v="35"/>
    <x v="7"/>
    <n v="15"/>
    <n v="0.15283758639021797"/>
    <x v="0"/>
  </r>
  <r>
    <n v="1813"/>
    <d v="2024-12-23T00:00:00"/>
    <s v="C145"/>
    <s v="Matthew Yoder"/>
    <x v="1"/>
    <x v="1"/>
    <s v="P010"/>
    <x v="6"/>
    <x v="0"/>
    <n v="6"/>
    <n v="23264"/>
    <n v="139584"/>
    <n v="107191.83"/>
    <n v="32392.17"/>
    <n v="488"/>
    <n v="35"/>
    <x v="2"/>
    <n v="0"/>
    <n v="0.23206219910591472"/>
    <x v="0"/>
  </r>
  <r>
    <n v="1814"/>
    <d v="2024-08-21T00:00:00"/>
    <s v="C622"/>
    <s v="Casey Acevedo"/>
    <x v="2"/>
    <x v="2"/>
    <s v="P003"/>
    <x v="8"/>
    <x v="0"/>
    <n v="6"/>
    <n v="6473"/>
    <n v="38838"/>
    <n v="25076.55"/>
    <n v="13761.45"/>
    <n v="413"/>
    <n v="67"/>
    <x v="2"/>
    <n v="0"/>
    <n v="0.35432952263247336"/>
    <x v="0"/>
  </r>
  <r>
    <n v="1815"/>
    <d v="2024-10-29T00:00:00"/>
    <s v="C617"/>
    <s v="Marvin Barnes"/>
    <x v="1"/>
    <x v="1"/>
    <s v="P008"/>
    <x v="7"/>
    <x v="3"/>
    <n v="1"/>
    <n v="43553"/>
    <n v="43553"/>
    <n v="34583.4"/>
    <n v="8969.6"/>
    <n v="420"/>
    <n v="100"/>
    <x v="6"/>
    <n v="20"/>
    <n v="0.20594677748949555"/>
    <x v="0"/>
  </r>
  <r>
    <n v="1816"/>
    <d v="2024-11-01T00:00:00"/>
    <s v="C978"/>
    <s v="Christie Burnett"/>
    <x v="1"/>
    <x v="1"/>
    <s v="P007"/>
    <x v="5"/>
    <x v="1"/>
    <n v="10"/>
    <n v="51165"/>
    <n v="511650"/>
    <n v="392856.29"/>
    <n v="118793.71"/>
    <n v="417"/>
    <n v="42"/>
    <x v="5"/>
    <n v="15"/>
    <n v="0.23217768005472492"/>
    <x v="0"/>
  </r>
  <r>
    <n v="1817"/>
    <d v="2024-10-06T00:00:00"/>
    <s v="C329"/>
    <s v="Travis Lewis"/>
    <x v="3"/>
    <x v="3"/>
    <s v="P002"/>
    <x v="2"/>
    <x v="0"/>
    <n v="5"/>
    <n v="29499"/>
    <n v="147495"/>
    <n v="117708.74"/>
    <n v="29786.26"/>
    <n v="73"/>
    <n v="70"/>
    <x v="2"/>
    <n v="10"/>
    <n v="0.20194759144377775"/>
    <x v="0"/>
  </r>
  <r>
    <n v="1818"/>
    <d v="2024-07-13T00:00:00"/>
    <s v="C161"/>
    <s v="John Barnes"/>
    <x v="3"/>
    <x v="3"/>
    <s v="P010"/>
    <x v="6"/>
    <x v="0"/>
    <n v="10"/>
    <n v="54904"/>
    <n v="549040"/>
    <n v="379796.44"/>
    <n v="169243.56"/>
    <n v="63"/>
    <n v="67"/>
    <x v="2"/>
    <n v="20"/>
    <n v="0.30825360629462334"/>
    <x v="1"/>
  </r>
  <r>
    <n v="1819"/>
    <d v="2024-01-23T00:00:00"/>
    <s v="C260"/>
    <s v="Sarah Smith"/>
    <x v="2"/>
    <x v="2"/>
    <s v="P004"/>
    <x v="1"/>
    <x v="1"/>
    <n v="2"/>
    <n v="48660"/>
    <n v="97320"/>
    <n v="69182.759999999995"/>
    <n v="28137.24"/>
    <n v="16"/>
    <n v="80"/>
    <x v="1"/>
    <n v="20"/>
    <n v="0.28912083847102343"/>
    <x v="1"/>
  </r>
  <r>
    <n v="1820"/>
    <d v="2024-02-10T00:00:00"/>
    <s v="C219"/>
    <s v="Jorge Carter"/>
    <x v="1"/>
    <x v="1"/>
    <s v="P004"/>
    <x v="1"/>
    <x v="1"/>
    <n v="7"/>
    <n v="50306"/>
    <n v="352142"/>
    <n v="246579.23"/>
    <n v="105562.77"/>
    <n v="161"/>
    <n v="34"/>
    <x v="1"/>
    <n v="0"/>
    <n v="0.29977330167943617"/>
    <x v="0"/>
  </r>
  <r>
    <n v="1821"/>
    <d v="2024-08-20T00:00:00"/>
    <s v="C118"/>
    <s v="Johnny Stokes"/>
    <x v="0"/>
    <x v="0"/>
    <s v="P009"/>
    <x v="3"/>
    <x v="2"/>
    <n v="5"/>
    <n v="51925"/>
    <n v="259625"/>
    <n v="224719.18"/>
    <n v="34905.82"/>
    <n v="282"/>
    <n v="14"/>
    <x v="3"/>
    <n v="5"/>
    <n v="0.13444706788637459"/>
    <x v="0"/>
  </r>
  <r>
    <n v="1822"/>
    <d v="2024-03-15T00:00:00"/>
    <s v="C804"/>
    <s v="Victoria Brown"/>
    <x v="3"/>
    <x v="3"/>
    <s v="P004"/>
    <x v="1"/>
    <x v="1"/>
    <n v="7"/>
    <n v="52537"/>
    <n v="367759"/>
    <n v="242240.26"/>
    <n v="125518.74"/>
    <n v="100"/>
    <n v="34"/>
    <x v="1"/>
    <n v="20"/>
    <n v="0.34130705162892006"/>
    <x v="0"/>
  </r>
  <r>
    <n v="1823"/>
    <d v="2024-02-09T00:00:00"/>
    <s v="C807"/>
    <s v="Morgan Peterson"/>
    <x v="0"/>
    <x v="0"/>
    <s v="P002"/>
    <x v="2"/>
    <x v="0"/>
    <n v="9"/>
    <n v="8823"/>
    <n v="79407"/>
    <n v="66676.87"/>
    <n v="12730.13"/>
    <n v="193"/>
    <n v="16"/>
    <x v="2"/>
    <n v="5"/>
    <n v="0.16031495963831904"/>
    <x v="0"/>
  </r>
  <r>
    <n v="1824"/>
    <d v="2024-01-01T00:00:00"/>
    <s v="C497"/>
    <s v="Jeremy White"/>
    <x v="3"/>
    <x v="3"/>
    <s v="P004"/>
    <x v="1"/>
    <x v="1"/>
    <n v="2"/>
    <n v="59697"/>
    <n v="119394"/>
    <n v="95103.72"/>
    <n v="24290.28"/>
    <n v="263"/>
    <n v="88"/>
    <x v="1"/>
    <n v="15"/>
    <n v="0.20344640434192671"/>
    <x v="0"/>
  </r>
  <r>
    <n v="1825"/>
    <d v="2024-11-25T00:00:00"/>
    <s v="C700"/>
    <s v="Richard Wiley"/>
    <x v="3"/>
    <x v="3"/>
    <s v="P002"/>
    <x v="2"/>
    <x v="0"/>
    <n v="7"/>
    <n v="59399"/>
    <n v="415793"/>
    <n v="307178.36"/>
    <n v="108614.64"/>
    <n v="16"/>
    <n v="66"/>
    <x v="2"/>
    <n v="20"/>
    <n v="0.26122286810985273"/>
    <x v="1"/>
  </r>
  <r>
    <n v="1826"/>
    <d v="2024-04-16T00:00:00"/>
    <s v="C643"/>
    <s v="Ryan Beck"/>
    <x v="0"/>
    <x v="0"/>
    <s v="P001"/>
    <x v="4"/>
    <x v="1"/>
    <n v="1"/>
    <n v="27035"/>
    <n v="27035"/>
    <n v="17886.189999999999"/>
    <n v="9148.81"/>
    <n v="356"/>
    <n v="21"/>
    <x v="4"/>
    <n v="15"/>
    <n v="0.33840614018864434"/>
    <x v="0"/>
  </r>
  <r>
    <n v="1827"/>
    <d v="2024-11-09T00:00:00"/>
    <s v="C577"/>
    <s v="Christopher Stewart"/>
    <x v="3"/>
    <x v="3"/>
    <s v="P008"/>
    <x v="7"/>
    <x v="3"/>
    <n v="9"/>
    <n v="9436"/>
    <n v="84924"/>
    <n v="74095.33"/>
    <n v="10828.67"/>
    <n v="40"/>
    <n v="100"/>
    <x v="6"/>
    <n v="5"/>
    <n v="0.12751012670152137"/>
    <x v="1"/>
  </r>
  <r>
    <n v="1828"/>
    <d v="2024-06-28T00:00:00"/>
    <s v="C396"/>
    <s v="Christopher Rodriguez"/>
    <x v="0"/>
    <x v="0"/>
    <s v="P009"/>
    <x v="3"/>
    <x v="2"/>
    <n v="9"/>
    <n v="4672"/>
    <n v="42048"/>
    <n v="35043.9"/>
    <n v="7004.1"/>
    <n v="353"/>
    <n v="94"/>
    <x v="3"/>
    <n v="0"/>
    <n v="0.16657391552511416"/>
    <x v="0"/>
  </r>
  <r>
    <n v="1829"/>
    <d v="2024-06-05T00:00:00"/>
    <s v="C875"/>
    <s v="Mrs. Maria Murphy"/>
    <x v="0"/>
    <x v="0"/>
    <s v="P010"/>
    <x v="6"/>
    <x v="0"/>
    <n v="2"/>
    <n v="50575"/>
    <n v="101150"/>
    <n v="63585.14"/>
    <n v="37564.86"/>
    <n v="237"/>
    <n v="76"/>
    <x v="2"/>
    <n v="5"/>
    <n v="0.37137775580820565"/>
    <x v="0"/>
  </r>
  <r>
    <n v="1830"/>
    <d v="2024-07-09T00:00:00"/>
    <s v="C412"/>
    <s v="Dr. Tracy Barker"/>
    <x v="0"/>
    <x v="0"/>
    <s v="P007"/>
    <x v="5"/>
    <x v="1"/>
    <n v="1"/>
    <n v="44369"/>
    <n v="44369"/>
    <n v="33193.96"/>
    <n v="11175.04"/>
    <n v="383"/>
    <n v="48"/>
    <x v="5"/>
    <n v="5"/>
    <n v="0.25186594243728733"/>
    <x v="0"/>
  </r>
  <r>
    <n v="1831"/>
    <d v="2024-08-19T00:00:00"/>
    <s v="C564"/>
    <s v="Michael Thomas"/>
    <x v="3"/>
    <x v="3"/>
    <s v="P008"/>
    <x v="7"/>
    <x v="3"/>
    <n v="4"/>
    <n v="25910"/>
    <n v="103640"/>
    <n v="87284.14"/>
    <n v="16355.86"/>
    <n v="135"/>
    <n v="36"/>
    <x v="6"/>
    <n v="20"/>
    <n v="0.15781416441528368"/>
    <x v="0"/>
  </r>
  <r>
    <n v="1832"/>
    <d v="2024-02-15T00:00:00"/>
    <s v="C401"/>
    <s v="Catherine Christensen"/>
    <x v="0"/>
    <x v="0"/>
    <s v="P005"/>
    <x v="9"/>
    <x v="1"/>
    <n v="1"/>
    <n v="51701"/>
    <n v="51701"/>
    <n v="42637.59"/>
    <n v="9063.41"/>
    <n v="21"/>
    <n v="78"/>
    <x v="7"/>
    <n v="20"/>
    <n v="0.17530434614417517"/>
    <x v="1"/>
  </r>
  <r>
    <n v="1833"/>
    <d v="2024-12-08T00:00:00"/>
    <s v="C983"/>
    <s v="Wendy Noble"/>
    <x v="1"/>
    <x v="1"/>
    <s v="P005"/>
    <x v="9"/>
    <x v="1"/>
    <n v="3"/>
    <n v="33347"/>
    <n v="100041"/>
    <n v="87889.99"/>
    <n v="12151.01"/>
    <n v="190"/>
    <n v="81"/>
    <x v="7"/>
    <n v="0"/>
    <n v="0.12146030127647664"/>
    <x v="0"/>
  </r>
  <r>
    <n v="1834"/>
    <d v="2024-02-07T00:00:00"/>
    <s v="C141"/>
    <s v="Elizabeth Wilson"/>
    <x v="0"/>
    <x v="0"/>
    <s v="P009"/>
    <x v="3"/>
    <x v="2"/>
    <n v="7"/>
    <n v="56867"/>
    <n v="398069"/>
    <n v="351702.26"/>
    <n v="46366.74"/>
    <n v="67"/>
    <n v="57"/>
    <x v="3"/>
    <n v="15"/>
    <n v="0.11647915311164647"/>
    <x v="0"/>
  </r>
  <r>
    <n v="1835"/>
    <d v="2024-01-20T00:00:00"/>
    <s v="C808"/>
    <s v="Cameron Johnson"/>
    <x v="0"/>
    <x v="0"/>
    <s v="P010"/>
    <x v="6"/>
    <x v="0"/>
    <n v="8"/>
    <n v="41676"/>
    <n v="333408"/>
    <n v="230719.65"/>
    <n v="102688.35"/>
    <n v="495"/>
    <n v="88"/>
    <x v="2"/>
    <n v="10"/>
    <n v="0.30799605888281029"/>
    <x v="0"/>
  </r>
  <r>
    <n v="1836"/>
    <d v="2024-08-05T00:00:00"/>
    <s v="C374"/>
    <s v="Meagan Sandoval"/>
    <x v="3"/>
    <x v="3"/>
    <s v="P007"/>
    <x v="5"/>
    <x v="1"/>
    <n v="2"/>
    <n v="18606"/>
    <n v="37212"/>
    <n v="25180.04"/>
    <n v="12031.96"/>
    <n v="174"/>
    <n v="52"/>
    <x v="5"/>
    <n v="5"/>
    <n v="0.32333548317746963"/>
    <x v="0"/>
  </r>
  <r>
    <n v="1837"/>
    <d v="2024-01-26T00:00:00"/>
    <s v="C284"/>
    <s v="Michael Morales"/>
    <x v="1"/>
    <x v="1"/>
    <s v="P004"/>
    <x v="1"/>
    <x v="1"/>
    <n v="6"/>
    <n v="53052"/>
    <n v="318312"/>
    <n v="202680.36"/>
    <n v="115631.64"/>
    <n v="453"/>
    <n v="15"/>
    <x v="1"/>
    <n v="0"/>
    <n v="0.36326509839402849"/>
    <x v="0"/>
  </r>
  <r>
    <n v="1838"/>
    <d v="2024-06-14T00:00:00"/>
    <s v="C916"/>
    <s v="Natalie Thompson"/>
    <x v="0"/>
    <x v="0"/>
    <s v="P003"/>
    <x v="8"/>
    <x v="0"/>
    <n v="10"/>
    <n v="47263"/>
    <n v="472630"/>
    <n v="377261.58"/>
    <n v="95368.42"/>
    <n v="67"/>
    <n v="93"/>
    <x v="2"/>
    <n v="5"/>
    <n v="0.20178240907263609"/>
    <x v="1"/>
  </r>
  <r>
    <n v="1839"/>
    <d v="2024-05-28T00:00:00"/>
    <s v="C959"/>
    <s v="Kelly Stevens"/>
    <x v="0"/>
    <x v="0"/>
    <s v="P004"/>
    <x v="1"/>
    <x v="1"/>
    <n v="6"/>
    <n v="6485"/>
    <n v="38910"/>
    <n v="23513.61"/>
    <n v="15396.39"/>
    <n v="454"/>
    <n v="40"/>
    <x v="1"/>
    <n v="0"/>
    <n v="0.39569236700077098"/>
    <x v="0"/>
  </r>
  <r>
    <n v="1840"/>
    <d v="2024-10-11T00:00:00"/>
    <s v="C437"/>
    <s v="Christina Davis"/>
    <x v="0"/>
    <x v="0"/>
    <s v="P008"/>
    <x v="7"/>
    <x v="3"/>
    <n v="3"/>
    <n v="53900"/>
    <n v="161700"/>
    <n v="139419.87"/>
    <n v="22280.13"/>
    <n v="124"/>
    <n v="91"/>
    <x v="6"/>
    <n v="0"/>
    <n v="0.13778682745825604"/>
    <x v="0"/>
  </r>
  <r>
    <n v="1841"/>
    <d v="2024-09-03T00:00:00"/>
    <s v="C487"/>
    <s v="Vanessa Melendez"/>
    <x v="1"/>
    <x v="1"/>
    <s v="P003"/>
    <x v="8"/>
    <x v="0"/>
    <n v="2"/>
    <n v="35774"/>
    <n v="71548"/>
    <n v="43955.01"/>
    <n v="27592.99"/>
    <n v="231"/>
    <n v="81"/>
    <x v="2"/>
    <n v="15"/>
    <n v="0.38565704142673451"/>
    <x v="0"/>
  </r>
  <r>
    <n v="1842"/>
    <d v="2024-03-31T00:00:00"/>
    <s v="C252"/>
    <s v="Sandy Torres DDS"/>
    <x v="1"/>
    <x v="1"/>
    <s v="P007"/>
    <x v="5"/>
    <x v="1"/>
    <n v="3"/>
    <n v="37917"/>
    <n v="113751"/>
    <n v="86187.61"/>
    <n v="27563.39"/>
    <n v="284"/>
    <n v="93"/>
    <x v="5"/>
    <n v="5"/>
    <n v="0.24231338625594501"/>
    <x v="0"/>
  </r>
  <r>
    <n v="1843"/>
    <d v="2024-09-24T00:00:00"/>
    <s v="C671"/>
    <s v="Richard Pearson"/>
    <x v="1"/>
    <x v="1"/>
    <s v="P007"/>
    <x v="5"/>
    <x v="1"/>
    <n v="2"/>
    <n v="15224"/>
    <n v="30448"/>
    <n v="18517.490000000002"/>
    <n v="11930.51"/>
    <n v="487"/>
    <n v="100"/>
    <x v="5"/>
    <n v="0"/>
    <n v="0.39183230425643722"/>
    <x v="0"/>
  </r>
  <r>
    <n v="1844"/>
    <d v="2024-02-14T00:00:00"/>
    <s v="C280"/>
    <s v="Elizabeth Meza"/>
    <x v="1"/>
    <x v="1"/>
    <s v="P010"/>
    <x v="6"/>
    <x v="0"/>
    <n v="5"/>
    <n v="57059"/>
    <n v="285295"/>
    <n v="256677.58"/>
    <n v="28617.42"/>
    <n v="136"/>
    <n v="79"/>
    <x v="2"/>
    <n v="5"/>
    <n v="0.10030817224276625"/>
    <x v="0"/>
  </r>
  <r>
    <n v="1845"/>
    <d v="2024-08-13T00:00:00"/>
    <s v="C770"/>
    <s v="David Griffin"/>
    <x v="2"/>
    <x v="2"/>
    <s v="P008"/>
    <x v="7"/>
    <x v="3"/>
    <n v="8"/>
    <n v="22679"/>
    <n v="181432"/>
    <n v="150813.4"/>
    <n v="30618.6"/>
    <n v="89"/>
    <n v="94"/>
    <x v="6"/>
    <n v="10"/>
    <n v="0.16876074782838749"/>
    <x v="1"/>
  </r>
  <r>
    <n v="1846"/>
    <d v="2024-07-06T00:00:00"/>
    <s v="C863"/>
    <s v="Jeffrey Martin"/>
    <x v="1"/>
    <x v="1"/>
    <s v="P003"/>
    <x v="8"/>
    <x v="0"/>
    <n v="8"/>
    <n v="38791"/>
    <n v="310328"/>
    <n v="246659.13"/>
    <n v="63668.87"/>
    <n v="89"/>
    <n v="68"/>
    <x v="2"/>
    <n v="15"/>
    <n v="0.20516637235441212"/>
    <x v="0"/>
  </r>
  <r>
    <n v="1847"/>
    <d v="2024-10-03T00:00:00"/>
    <s v="C541"/>
    <s v="Susan Rice"/>
    <x v="2"/>
    <x v="2"/>
    <s v="P010"/>
    <x v="6"/>
    <x v="0"/>
    <n v="7"/>
    <n v="20403"/>
    <n v="142821"/>
    <n v="122853.27"/>
    <n v="19967.73"/>
    <n v="174"/>
    <n v="80"/>
    <x v="2"/>
    <n v="0"/>
    <n v="0.13980948179889513"/>
    <x v="0"/>
  </r>
  <r>
    <n v="1848"/>
    <d v="2024-01-05T00:00:00"/>
    <s v="C715"/>
    <s v="Kevin Anderson"/>
    <x v="0"/>
    <x v="0"/>
    <s v="P005"/>
    <x v="9"/>
    <x v="1"/>
    <n v="6"/>
    <n v="24224"/>
    <n v="145344"/>
    <n v="102721.14"/>
    <n v="42622.86"/>
    <n v="63"/>
    <n v="95"/>
    <x v="7"/>
    <n v="20"/>
    <n v="0.29325503632760896"/>
    <x v="1"/>
  </r>
  <r>
    <n v="1849"/>
    <d v="2024-07-22T00:00:00"/>
    <s v="C237"/>
    <s v="Shirley Rivera"/>
    <x v="1"/>
    <x v="1"/>
    <s v="P006"/>
    <x v="0"/>
    <x v="0"/>
    <n v="10"/>
    <n v="11884"/>
    <n v="118840"/>
    <n v="88182.54"/>
    <n v="30657.46"/>
    <n v="426"/>
    <n v="91"/>
    <x v="0"/>
    <n v="10"/>
    <n v="0.25797256815886904"/>
    <x v="0"/>
  </r>
  <r>
    <n v="1850"/>
    <d v="2024-12-08T00:00:00"/>
    <s v="C779"/>
    <s v="Lauren Wood"/>
    <x v="3"/>
    <x v="3"/>
    <s v="P001"/>
    <x v="4"/>
    <x v="1"/>
    <n v="4"/>
    <n v="53596"/>
    <n v="214384"/>
    <n v="171849.88"/>
    <n v="42534.12"/>
    <n v="90"/>
    <n v="58"/>
    <x v="4"/>
    <n v="5"/>
    <n v="0.19840155981789687"/>
    <x v="0"/>
  </r>
  <r>
    <n v="1851"/>
    <d v="2024-09-15T00:00:00"/>
    <s v="C268"/>
    <s v="Jason Schneider"/>
    <x v="0"/>
    <x v="0"/>
    <s v="P008"/>
    <x v="7"/>
    <x v="3"/>
    <n v="8"/>
    <n v="37746"/>
    <n v="301968"/>
    <n v="215210.92"/>
    <n v="86757.08"/>
    <n v="316"/>
    <n v="37"/>
    <x v="6"/>
    <n v="10"/>
    <n v="0.28730554230911887"/>
    <x v="0"/>
  </r>
  <r>
    <n v="1852"/>
    <d v="2024-02-09T00:00:00"/>
    <s v="C418"/>
    <s v="Lisa Carter"/>
    <x v="3"/>
    <x v="3"/>
    <s v="P004"/>
    <x v="1"/>
    <x v="1"/>
    <n v="7"/>
    <n v="19597"/>
    <n v="137179"/>
    <n v="103474.01"/>
    <n v="33704.99"/>
    <n v="35"/>
    <n v="80"/>
    <x v="1"/>
    <n v="20"/>
    <n v="0.24570079968508299"/>
    <x v="1"/>
  </r>
  <r>
    <n v="1853"/>
    <d v="2024-08-01T00:00:00"/>
    <s v="C235"/>
    <s v="Charlotte Hobbs"/>
    <x v="3"/>
    <x v="3"/>
    <s v="P007"/>
    <x v="5"/>
    <x v="1"/>
    <n v="4"/>
    <n v="41011"/>
    <n v="164044"/>
    <n v="129524.61"/>
    <n v="34519.39"/>
    <n v="229"/>
    <n v="74"/>
    <x v="5"/>
    <n v="15"/>
    <n v="0.210427629172661"/>
    <x v="0"/>
  </r>
  <r>
    <n v="1854"/>
    <d v="2024-07-09T00:00:00"/>
    <s v="C659"/>
    <s v="Christopher Hill"/>
    <x v="2"/>
    <x v="2"/>
    <s v="P004"/>
    <x v="1"/>
    <x v="1"/>
    <n v="3"/>
    <n v="11625"/>
    <n v="34875"/>
    <n v="30524.69"/>
    <n v="4350.3100000000004"/>
    <n v="79"/>
    <n v="85"/>
    <x v="1"/>
    <n v="5"/>
    <n v="0.12474007168458782"/>
    <x v="1"/>
  </r>
  <r>
    <n v="1855"/>
    <d v="2024-06-13T00:00:00"/>
    <s v="C997"/>
    <s v="Lisa Ayala"/>
    <x v="2"/>
    <x v="2"/>
    <s v="P009"/>
    <x v="3"/>
    <x v="2"/>
    <n v="6"/>
    <n v="3972"/>
    <n v="23832"/>
    <n v="18890.91"/>
    <n v="4941.09"/>
    <n v="186"/>
    <n v="69"/>
    <x v="3"/>
    <n v="10"/>
    <n v="0.20733006042296073"/>
    <x v="0"/>
  </r>
  <r>
    <n v="1856"/>
    <d v="2024-09-11T00:00:00"/>
    <s v="C925"/>
    <s v="Mark Ward"/>
    <x v="0"/>
    <x v="0"/>
    <s v="P005"/>
    <x v="9"/>
    <x v="1"/>
    <n v="7"/>
    <n v="19485"/>
    <n v="136395"/>
    <n v="99589.35"/>
    <n v="36805.65"/>
    <n v="320"/>
    <n v="49"/>
    <x v="7"/>
    <n v="0"/>
    <n v="0.26984603541185526"/>
    <x v="0"/>
  </r>
  <r>
    <n v="1857"/>
    <d v="2024-09-12T00:00:00"/>
    <s v="C851"/>
    <s v="Steven Martinez"/>
    <x v="2"/>
    <x v="2"/>
    <s v="P008"/>
    <x v="7"/>
    <x v="3"/>
    <n v="6"/>
    <n v="35231"/>
    <n v="211386"/>
    <n v="158195"/>
    <n v="53191"/>
    <n v="198"/>
    <n v="60"/>
    <x v="6"/>
    <n v="10"/>
    <n v="0.25162972003822393"/>
    <x v="0"/>
  </r>
  <r>
    <n v="1858"/>
    <d v="2024-07-21T00:00:00"/>
    <s v="C396"/>
    <s v="Heather Frey DDS"/>
    <x v="1"/>
    <x v="1"/>
    <s v="P004"/>
    <x v="1"/>
    <x v="1"/>
    <n v="2"/>
    <n v="10241"/>
    <n v="20482"/>
    <n v="17491.87"/>
    <n v="2990.13"/>
    <n v="26"/>
    <n v="64"/>
    <x v="1"/>
    <n v="0"/>
    <n v="0.14598818474758324"/>
    <x v="1"/>
  </r>
  <r>
    <n v="1859"/>
    <d v="2024-04-15T00:00:00"/>
    <s v="C597"/>
    <s v="David Carrillo"/>
    <x v="0"/>
    <x v="0"/>
    <s v="P006"/>
    <x v="0"/>
    <x v="0"/>
    <n v="1"/>
    <n v="31700"/>
    <n v="31700"/>
    <n v="27282.73"/>
    <n v="4417.2700000000004"/>
    <n v="472"/>
    <n v="26"/>
    <x v="0"/>
    <n v="0"/>
    <n v="0.13934605678233439"/>
    <x v="0"/>
  </r>
  <r>
    <n v="1860"/>
    <d v="2024-07-18T00:00:00"/>
    <s v="C587"/>
    <s v="Billy Woods"/>
    <x v="0"/>
    <x v="0"/>
    <s v="P001"/>
    <x v="4"/>
    <x v="1"/>
    <n v="8"/>
    <n v="8433"/>
    <n v="67464"/>
    <n v="57491.07"/>
    <n v="9972.93"/>
    <n v="499"/>
    <n v="88"/>
    <x v="4"/>
    <n v="5"/>
    <n v="0.14782595161864107"/>
    <x v="0"/>
  </r>
  <r>
    <n v="1861"/>
    <d v="2024-11-05T00:00:00"/>
    <s v="C793"/>
    <s v="Shelia Kelly"/>
    <x v="2"/>
    <x v="2"/>
    <s v="P007"/>
    <x v="5"/>
    <x v="1"/>
    <n v="7"/>
    <n v="50244"/>
    <n v="351708"/>
    <n v="262750.77"/>
    <n v="88957.23"/>
    <n v="301"/>
    <n v="64"/>
    <x v="5"/>
    <n v="10"/>
    <n v="0.25292921969360949"/>
    <x v="0"/>
  </r>
  <r>
    <n v="1862"/>
    <d v="2024-12-25T00:00:00"/>
    <s v="C749"/>
    <s v="Crystal Miller"/>
    <x v="3"/>
    <x v="3"/>
    <s v="P001"/>
    <x v="4"/>
    <x v="1"/>
    <n v="7"/>
    <n v="46231"/>
    <n v="323617"/>
    <n v="287827.96999999997"/>
    <n v="35789.03"/>
    <n v="323"/>
    <n v="12"/>
    <x v="4"/>
    <n v="20"/>
    <n v="0.11059069826368824"/>
    <x v="0"/>
  </r>
  <r>
    <n v="1863"/>
    <d v="2024-11-21T00:00:00"/>
    <s v="C739"/>
    <s v="Rebekah Greene"/>
    <x v="0"/>
    <x v="0"/>
    <s v="P002"/>
    <x v="2"/>
    <x v="0"/>
    <n v="1"/>
    <n v="53478"/>
    <n v="53478"/>
    <n v="33817.269999999997"/>
    <n v="19660.73"/>
    <n v="249"/>
    <n v="63"/>
    <x v="2"/>
    <n v="10"/>
    <n v="0.36764146003964249"/>
    <x v="0"/>
  </r>
  <r>
    <n v="1864"/>
    <d v="2024-08-29T00:00:00"/>
    <s v="C252"/>
    <s v="Veronica Martinez PhD"/>
    <x v="3"/>
    <x v="3"/>
    <s v="P001"/>
    <x v="4"/>
    <x v="1"/>
    <n v="1"/>
    <n v="55917"/>
    <n v="55917"/>
    <n v="34097.75"/>
    <n v="21819.25"/>
    <n v="322"/>
    <n v="17"/>
    <x v="4"/>
    <n v="20"/>
    <n v="0.39020780800114457"/>
    <x v="0"/>
  </r>
  <r>
    <n v="1865"/>
    <d v="2024-06-09T00:00:00"/>
    <s v="C709"/>
    <s v="Cindy Escobar"/>
    <x v="1"/>
    <x v="1"/>
    <s v="P008"/>
    <x v="7"/>
    <x v="3"/>
    <n v="1"/>
    <n v="11509"/>
    <n v="11509"/>
    <n v="8130.27"/>
    <n v="3378.73"/>
    <n v="305"/>
    <n v="41"/>
    <x v="6"/>
    <n v="10"/>
    <n v="0.29357285602571903"/>
    <x v="0"/>
  </r>
  <r>
    <n v="1866"/>
    <d v="2024-05-24T00:00:00"/>
    <s v="C305"/>
    <s v="Jared Porter"/>
    <x v="1"/>
    <x v="1"/>
    <s v="P008"/>
    <x v="7"/>
    <x v="3"/>
    <n v="3"/>
    <n v="25929"/>
    <n v="77787"/>
    <n v="60457.17"/>
    <n v="17329.830000000002"/>
    <n v="351"/>
    <n v="23"/>
    <x v="6"/>
    <n v="0"/>
    <n v="0.22278568398318488"/>
    <x v="0"/>
  </r>
  <r>
    <n v="1867"/>
    <d v="2024-08-05T00:00:00"/>
    <s v="C540"/>
    <s v="Cassandra Acevedo"/>
    <x v="2"/>
    <x v="2"/>
    <s v="P005"/>
    <x v="9"/>
    <x v="1"/>
    <n v="3"/>
    <n v="52754"/>
    <n v="158262"/>
    <n v="95145.84"/>
    <n v="63116.160000000003"/>
    <n v="297"/>
    <n v="51"/>
    <x v="7"/>
    <n v="0"/>
    <n v="0.39880805246995493"/>
    <x v="0"/>
  </r>
  <r>
    <n v="1868"/>
    <d v="2024-09-27T00:00:00"/>
    <s v="C585"/>
    <s v="Scott Cohen"/>
    <x v="2"/>
    <x v="2"/>
    <s v="P002"/>
    <x v="2"/>
    <x v="0"/>
    <n v="3"/>
    <n v="30708"/>
    <n v="92124"/>
    <n v="79307"/>
    <n v="12817"/>
    <n v="196"/>
    <n v="60"/>
    <x v="2"/>
    <n v="10"/>
    <n v="0.13912769745126136"/>
    <x v="0"/>
  </r>
  <r>
    <n v="1869"/>
    <d v="2024-09-18T00:00:00"/>
    <s v="C516"/>
    <s v="James Butler"/>
    <x v="3"/>
    <x v="3"/>
    <s v="P002"/>
    <x v="2"/>
    <x v="0"/>
    <n v="7"/>
    <n v="4815"/>
    <n v="33705"/>
    <n v="24262.57"/>
    <n v="9442.43"/>
    <n v="199"/>
    <n v="14"/>
    <x v="2"/>
    <n v="15"/>
    <n v="0.28014923601839492"/>
    <x v="0"/>
  </r>
  <r>
    <n v="1870"/>
    <d v="2024-04-13T00:00:00"/>
    <s v="C792"/>
    <s v="Michele Watts"/>
    <x v="3"/>
    <x v="3"/>
    <s v="P005"/>
    <x v="9"/>
    <x v="1"/>
    <n v="3"/>
    <n v="43996"/>
    <n v="131988"/>
    <n v="99252.63"/>
    <n v="32735.37"/>
    <n v="312"/>
    <n v="63"/>
    <x v="7"/>
    <n v="5"/>
    <n v="0.24801777434312208"/>
    <x v="0"/>
  </r>
  <r>
    <n v="1871"/>
    <d v="2024-07-23T00:00:00"/>
    <s v="C496"/>
    <s v="David Lee"/>
    <x v="3"/>
    <x v="3"/>
    <s v="P001"/>
    <x v="4"/>
    <x v="1"/>
    <n v="9"/>
    <n v="13201"/>
    <n v="118809"/>
    <n v="80312.179999999993"/>
    <n v="38496.82"/>
    <n v="186"/>
    <n v="40"/>
    <x v="4"/>
    <n v="10"/>
    <n v="0.32402275921857771"/>
    <x v="0"/>
  </r>
  <r>
    <n v="1872"/>
    <d v="2024-01-28T00:00:00"/>
    <s v="C544"/>
    <s v="Ronald Martinez"/>
    <x v="1"/>
    <x v="1"/>
    <s v="P003"/>
    <x v="8"/>
    <x v="0"/>
    <n v="6"/>
    <n v="48317"/>
    <n v="289902"/>
    <n v="250848.19"/>
    <n v="39053.81"/>
    <n v="339"/>
    <n v="74"/>
    <x v="2"/>
    <n v="5"/>
    <n v="0.13471383433022194"/>
    <x v="0"/>
  </r>
  <r>
    <n v="1873"/>
    <d v="2024-03-07T00:00:00"/>
    <s v="C774"/>
    <s v="Richard Peck"/>
    <x v="0"/>
    <x v="0"/>
    <s v="P007"/>
    <x v="5"/>
    <x v="1"/>
    <n v="6"/>
    <n v="35883"/>
    <n v="215298"/>
    <n v="175753.85"/>
    <n v="39544.15"/>
    <n v="127"/>
    <n v="69"/>
    <x v="5"/>
    <n v="10"/>
    <n v="0.18367170154855131"/>
    <x v="0"/>
  </r>
  <r>
    <n v="1874"/>
    <d v="2024-12-01T00:00:00"/>
    <s v="C615"/>
    <s v="Mr. Samuel Rodriguez"/>
    <x v="0"/>
    <x v="0"/>
    <s v="P007"/>
    <x v="5"/>
    <x v="1"/>
    <n v="8"/>
    <n v="24165"/>
    <n v="193320"/>
    <n v="168892.09"/>
    <n v="24427.91"/>
    <n v="73"/>
    <n v="14"/>
    <x v="5"/>
    <n v="20"/>
    <n v="0.12635997310159322"/>
    <x v="0"/>
  </r>
  <r>
    <n v="1875"/>
    <d v="2024-11-12T00:00:00"/>
    <s v="C181"/>
    <s v="Hailey Cooke"/>
    <x v="1"/>
    <x v="1"/>
    <s v="P001"/>
    <x v="4"/>
    <x v="1"/>
    <n v="9"/>
    <n v="37701"/>
    <n v="339309"/>
    <n v="252039.72"/>
    <n v="87269.28"/>
    <n v="13"/>
    <n v="14"/>
    <x v="4"/>
    <n v="5"/>
    <n v="0.25719706815911159"/>
    <x v="1"/>
  </r>
  <r>
    <n v="1876"/>
    <d v="2024-02-20T00:00:00"/>
    <s v="C458"/>
    <s v="Marc Hunt"/>
    <x v="1"/>
    <x v="1"/>
    <s v="P007"/>
    <x v="5"/>
    <x v="1"/>
    <n v="3"/>
    <n v="44914"/>
    <n v="134742"/>
    <n v="113602.14"/>
    <n v="21139.86"/>
    <n v="408"/>
    <n v="85"/>
    <x v="5"/>
    <n v="0"/>
    <n v="0.1568913924388832"/>
    <x v="0"/>
  </r>
  <r>
    <n v="1877"/>
    <d v="2024-12-06T00:00:00"/>
    <s v="C689"/>
    <s v="Robert Hinton"/>
    <x v="0"/>
    <x v="0"/>
    <s v="P010"/>
    <x v="6"/>
    <x v="0"/>
    <n v="3"/>
    <n v="50004"/>
    <n v="150012"/>
    <n v="113821.08"/>
    <n v="36190.92"/>
    <n v="270"/>
    <n v="94"/>
    <x v="2"/>
    <n v="0"/>
    <n v="0.24125349972002239"/>
    <x v="0"/>
  </r>
  <r>
    <n v="1878"/>
    <d v="2024-07-02T00:00:00"/>
    <s v="C358"/>
    <s v="Scott Moore"/>
    <x v="3"/>
    <x v="3"/>
    <s v="P006"/>
    <x v="0"/>
    <x v="0"/>
    <n v="2"/>
    <n v="6264"/>
    <n v="12528"/>
    <n v="7882.39"/>
    <n v="4645.6099999999997"/>
    <n v="164"/>
    <n v="68"/>
    <x v="0"/>
    <n v="20"/>
    <n v="0.37081816730523626"/>
    <x v="0"/>
  </r>
  <r>
    <n v="1879"/>
    <d v="2024-05-01T00:00:00"/>
    <s v="C681"/>
    <s v="Daniel Castro"/>
    <x v="2"/>
    <x v="2"/>
    <s v="P004"/>
    <x v="1"/>
    <x v="1"/>
    <n v="8"/>
    <n v="5127"/>
    <n v="41016"/>
    <n v="28218.33"/>
    <n v="12797.67"/>
    <n v="472"/>
    <n v="58"/>
    <x v="1"/>
    <n v="0"/>
    <n v="0.31201653013458164"/>
    <x v="0"/>
  </r>
  <r>
    <n v="1880"/>
    <d v="2024-05-01T00:00:00"/>
    <s v="C723"/>
    <s v="Eric Solomon"/>
    <x v="2"/>
    <x v="2"/>
    <s v="P009"/>
    <x v="3"/>
    <x v="2"/>
    <n v="6"/>
    <n v="2207"/>
    <n v="13242"/>
    <n v="10180.94"/>
    <n v="3061.06"/>
    <n v="186"/>
    <n v="65"/>
    <x v="3"/>
    <n v="10"/>
    <n v="0.23116296631928712"/>
    <x v="0"/>
  </r>
  <r>
    <n v="1881"/>
    <d v="2024-07-05T00:00:00"/>
    <s v="C165"/>
    <s v="Mr. Willie Ford MD"/>
    <x v="1"/>
    <x v="1"/>
    <s v="P009"/>
    <x v="3"/>
    <x v="2"/>
    <n v="4"/>
    <n v="26314"/>
    <n v="105256"/>
    <n v="73058.149999999994"/>
    <n v="32197.85"/>
    <n v="167"/>
    <n v="73"/>
    <x v="3"/>
    <n v="15"/>
    <n v="0.3059003762255833"/>
    <x v="0"/>
  </r>
  <r>
    <n v="1882"/>
    <d v="2024-07-06T00:00:00"/>
    <s v="C159"/>
    <s v="Evelyn Graham"/>
    <x v="0"/>
    <x v="0"/>
    <s v="P001"/>
    <x v="4"/>
    <x v="1"/>
    <n v="1"/>
    <n v="11158"/>
    <n v="11158"/>
    <n v="8364.08"/>
    <n v="2793.92"/>
    <n v="184"/>
    <n v="59"/>
    <x v="4"/>
    <n v="20"/>
    <n v="0.25039612833841191"/>
    <x v="0"/>
  </r>
  <r>
    <n v="1883"/>
    <d v="2024-08-20T00:00:00"/>
    <s v="C331"/>
    <s v="Joseph Snyder PhD"/>
    <x v="0"/>
    <x v="0"/>
    <s v="P010"/>
    <x v="6"/>
    <x v="0"/>
    <n v="1"/>
    <n v="10148"/>
    <n v="10148"/>
    <n v="7095.8"/>
    <n v="3052.2"/>
    <n v="400"/>
    <n v="11"/>
    <x v="2"/>
    <n v="5"/>
    <n v="0.30076862435947971"/>
    <x v="0"/>
  </r>
  <r>
    <n v="1884"/>
    <d v="2024-08-13T00:00:00"/>
    <s v="C330"/>
    <s v="Stephen Edwards"/>
    <x v="1"/>
    <x v="1"/>
    <s v="P003"/>
    <x v="8"/>
    <x v="0"/>
    <n v="7"/>
    <n v="54998"/>
    <n v="384986"/>
    <n v="290962.53000000003"/>
    <n v="94023.47"/>
    <n v="353"/>
    <n v="19"/>
    <x v="2"/>
    <n v="15"/>
    <n v="0.24422568612884624"/>
    <x v="0"/>
  </r>
  <r>
    <n v="1885"/>
    <d v="2024-03-12T00:00:00"/>
    <s v="C846"/>
    <s v="Daniel Moore"/>
    <x v="3"/>
    <x v="3"/>
    <s v="P005"/>
    <x v="9"/>
    <x v="1"/>
    <n v="1"/>
    <n v="3626"/>
    <n v="3626"/>
    <n v="3252.12"/>
    <n v="373.88"/>
    <n v="49"/>
    <n v="26"/>
    <x v="7"/>
    <n v="5"/>
    <n v="0.10311086596800882"/>
    <x v="0"/>
  </r>
  <r>
    <n v="1886"/>
    <d v="2024-08-23T00:00:00"/>
    <s v="C457"/>
    <s v="Sarah Ward"/>
    <x v="3"/>
    <x v="3"/>
    <s v="P008"/>
    <x v="7"/>
    <x v="3"/>
    <n v="3"/>
    <n v="29387"/>
    <n v="88161"/>
    <n v="55354.84"/>
    <n v="32806.160000000003"/>
    <n v="376"/>
    <n v="52"/>
    <x v="6"/>
    <n v="20"/>
    <n v="0.3721164687333402"/>
    <x v="0"/>
  </r>
  <r>
    <n v="1887"/>
    <d v="2024-05-26T00:00:00"/>
    <s v="C748"/>
    <s v="Robert Gilmore"/>
    <x v="2"/>
    <x v="2"/>
    <s v="P009"/>
    <x v="3"/>
    <x v="2"/>
    <n v="10"/>
    <n v="19271"/>
    <n v="192710"/>
    <n v="171443.27"/>
    <n v="21266.73"/>
    <n v="156"/>
    <n v="74"/>
    <x v="3"/>
    <n v="5"/>
    <n v="0.11035613097400239"/>
    <x v="0"/>
  </r>
  <r>
    <n v="1888"/>
    <d v="2024-11-04T00:00:00"/>
    <s v="C952"/>
    <s v="Loretta Snyder"/>
    <x v="0"/>
    <x v="0"/>
    <s v="P001"/>
    <x v="4"/>
    <x v="1"/>
    <n v="2"/>
    <n v="43836"/>
    <n v="87672"/>
    <n v="72995.179999999993"/>
    <n v="14676.82"/>
    <n v="92"/>
    <n v="36"/>
    <x v="4"/>
    <n v="10"/>
    <n v="0.16740601332238342"/>
    <x v="0"/>
  </r>
  <r>
    <n v="1889"/>
    <d v="2024-04-01T00:00:00"/>
    <s v="C686"/>
    <s v="Larry Jones"/>
    <x v="3"/>
    <x v="3"/>
    <s v="P009"/>
    <x v="3"/>
    <x v="2"/>
    <n v="3"/>
    <n v="19492"/>
    <n v="58476"/>
    <n v="50168.28"/>
    <n v="8307.7199999999993"/>
    <n v="436"/>
    <n v="42"/>
    <x v="3"/>
    <n v="15"/>
    <n v="0.14207059306382105"/>
    <x v="0"/>
  </r>
  <r>
    <n v="1890"/>
    <d v="2024-08-25T00:00:00"/>
    <s v="C699"/>
    <s v="Mary Duffy"/>
    <x v="3"/>
    <x v="3"/>
    <s v="P005"/>
    <x v="9"/>
    <x v="1"/>
    <n v="10"/>
    <n v="44842"/>
    <n v="448420"/>
    <n v="317654.81"/>
    <n v="130765.19"/>
    <n v="39"/>
    <n v="44"/>
    <x v="7"/>
    <n v="15"/>
    <n v="0.2916131974488203"/>
    <x v="1"/>
  </r>
  <r>
    <n v="1891"/>
    <d v="2024-09-23T00:00:00"/>
    <s v="C999"/>
    <s v="Jimmy Hall"/>
    <x v="0"/>
    <x v="0"/>
    <s v="P004"/>
    <x v="1"/>
    <x v="1"/>
    <n v="10"/>
    <n v="40076"/>
    <n v="400760"/>
    <n v="326945.40000000002"/>
    <n v="73814.600000000006"/>
    <n v="116"/>
    <n v="41"/>
    <x v="1"/>
    <n v="10"/>
    <n v="0.1841865455634295"/>
    <x v="0"/>
  </r>
  <r>
    <n v="1892"/>
    <d v="2024-07-16T00:00:00"/>
    <s v="C675"/>
    <s v="Rebecca Donovan"/>
    <x v="2"/>
    <x v="2"/>
    <s v="P006"/>
    <x v="0"/>
    <x v="0"/>
    <n v="10"/>
    <n v="4122"/>
    <n v="41220"/>
    <n v="36168.43"/>
    <n v="5051.57"/>
    <n v="389"/>
    <n v="42"/>
    <x v="0"/>
    <n v="10"/>
    <n v="0.12255143134400776"/>
    <x v="0"/>
  </r>
  <r>
    <n v="1893"/>
    <d v="2024-08-18T00:00:00"/>
    <s v="C401"/>
    <s v="Robert Dunn"/>
    <x v="2"/>
    <x v="2"/>
    <s v="P003"/>
    <x v="8"/>
    <x v="0"/>
    <n v="3"/>
    <n v="15314"/>
    <n v="45942"/>
    <n v="28073.96"/>
    <n v="17868.04"/>
    <n v="245"/>
    <n v="75"/>
    <x v="2"/>
    <n v="15"/>
    <n v="0.38892603717731056"/>
    <x v="0"/>
  </r>
  <r>
    <n v="1894"/>
    <d v="2024-03-04T00:00:00"/>
    <s v="C625"/>
    <s v="Nicole Todd"/>
    <x v="3"/>
    <x v="3"/>
    <s v="P009"/>
    <x v="3"/>
    <x v="2"/>
    <n v="2"/>
    <n v="56597"/>
    <n v="113194"/>
    <n v="98020.91"/>
    <n v="15173.09"/>
    <n v="52"/>
    <n v="59"/>
    <x v="3"/>
    <n v="5"/>
    <n v="0.13404500238528544"/>
    <x v="1"/>
  </r>
  <r>
    <n v="1895"/>
    <d v="2024-12-08T00:00:00"/>
    <s v="C901"/>
    <s v="Jeremy Washington"/>
    <x v="1"/>
    <x v="1"/>
    <s v="P010"/>
    <x v="6"/>
    <x v="0"/>
    <n v="9"/>
    <n v="48103"/>
    <n v="432927"/>
    <n v="262648.25"/>
    <n v="170278.75"/>
    <n v="438"/>
    <n v="31"/>
    <x v="2"/>
    <n v="0"/>
    <n v="0.39331977446544103"/>
    <x v="0"/>
  </r>
  <r>
    <n v="1896"/>
    <d v="2024-09-28T00:00:00"/>
    <s v="C683"/>
    <s v="Kevin Williams"/>
    <x v="0"/>
    <x v="0"/>
    <s v="P010"/>
    <x v="6"/>
    <x v="0"/>
    <n v="6"/>
    <n v="26306"/>
    <n v="157836"/>
    <n v="133681.09"/>
    <n v="24154.91"/>
    <n v="139"/>
    <n v="64"/>
    <x v="2"/>
    <n v="20"/>
    <n v="0.15303802681264098"/>
    <x v="0"/>
  </r>
  <r>
    <n v="1897"/>
    <d v="2024-03-21T00:00:00"/>
    <s v="C379"/>
    <s v="Angela Patel"/>
    <x v="0"/>
    <x v="0"/>
    <s v="P007"/>
    <x v="5"/>
    <x v="1"/>
    <n v="7"/>
    <n v="49084"/>
    <n v="343588"/>
    <n v="308934.28000000003"/>
    <n v="34653.72"/>
    <n v="245"/>
    <n v="100"/>
    <x v="5"/>
    <n v="0"/>
    <n v="0.10085835360955564"/>
    <x v="0"/>
  </r>
  <r>
    <n v="1898"/>
    <d v="2024-03-15T00:00:00"/>
    <s v="C478"/>
    <s v="Chelsey Heath"/>
    <x v="2"/>
    <x v="2"/>
    <s v="P008"/>
    <x v="7"/>
    <x v="3"/>
    <n v="9"/>
    <n v="20722"/>
    <n v="186498"/>
    <n v="148518.48000000001"/>
    <n v="37979.519999999997"/>
    <n v="225"/>
    <n v="95"/>
    <x v="6"/>
    <n v="10"/>
    <n v="0.20364572274233503"/>
    <x v="0"/>
  </r>
  <r>
    <n v="1899"/>
    <d v="2024-11-01T00:00:00"/>
    <s v="C308"/>
    <s v="Jennifer Richardson"/>
    <x v="0"/>
    <x v="0"/>
    <s v="P001"/>
    <x v="4"/>
    <x v="1"/>
    <n v="1"/>
    <n v="28261"/>
    <n v="28261"/>
    <n v="17526.77"/>
    <n v="10734.23"/>
    <n v="325"/>
    <n v="50"/>
    <x v="4"/>
    <n v="5"/>
    <n v="0.37982484696224478"/>
    <x v="0"/>
  </r>
  <r>
    <n v="1900"/>
    <d v="2024-07-01T00:00:00"/>
    <s v="C768"/>
    <s v="Vanessa Zimmerman"/>
    <x v="3"/>
    <x v="3"/>
    <s v="P007"/>
    <x v="5"/>
    <x v="1"/>
    <n v="6"/>
    <n v="35318"/>
    <n v="211908"/>
    <n v="174026.77"/>
    <n v="37881.230000000003"/>
    <n v="175"/>
    <n v="25"/>
    <x v="5"/>
    <n v="15"/>
    <n v="0.17876262340260871"/>
    <x v="0"/>
  </r>
  <r>
    <n v="1901"/>
    <d v="2024-12-21T00:00:00"/>
    <s v="C648"/>
    <s v="Lisa Hickman"/>
    <x v="2"/>
    <x v="2"/>
    <s v="P006"/>
    <x v="0"/>
    <x v="0"/>
    <n v="6"/>
    <n v="20439"/>
    <n v="122634"/>
    <n v="83591.33"/>
    <n v="39042.67"/>
    <n v="360"/>
    <n v="98"/>
    <x v="0"/>
    <n v="0"/>
    <n v="0.3183674184973172"/>
    <x v="0"/>
  </r>
  <r>
    <n v="1902"/>
    <d v="2024-10-02T00:00:00"/>
    <s v="C261"/>
    <s v="Jo Norris"/>
    <x v="0"/>
    <x v="0"/>
    <s v="P009"/>
    <x v="3"/>
    <x v="2"/>
    <n v="9"/>
    <n v="53563"/>
    <n v="482067"/>
    <n v="391501"/>
    <n v="90566"/>
    <n v="441"/>
    <n v="77"/>
    <x v="3"/>
    <n v="0"/>
    <n v="0.18787015082965647"/>
    <x v="0"/>
  </r>
  <r>
    <n v="1903"/>
    <d v="2024-06-12T00:00:00"/>
    <s v="C741"/>
    <s v="Samuel Olson"/>
    <x v="0"/>
    <x v="0"/>
    <s v="P002"/>
    <x v="2"/>
    <x v="0"/>
    <n v="4"/>
    <n v="15421"/>
    <n v="61684"/>
    <n v="50489.54"/>
    <n v="11194.46"/>
    <n v="419"/>
    <n v="37"/>
    <x v="2"/>
    <n v="15"/>
    <n v="0.18148077297192139"/>
    <x v="0"/>
  </r>
  <r>
    <n v="1904"/>
    <d v="2024-02-13T00:00:00"/>
    <s v="C530"/>
    <s v="Michael Castaneda"/>
    <x v="0"/>
    <x v="0"/>
    <s v="P004"/>
    <x v="1"/>
    <x v="1"/>
    <n v="6"/>
    <n v="7846"/>
    <n v="47076"/>
    <n v="31353.200000000001"/>
    <n v="15722.8"/>
    <n v="74"/>
    <n v="16"/>
    <x v="1"/>
    <n v="0"/>
    <n v="0.33398759452799726"/>
    <x v="0"/>
  </r>
  <r>
    <n v="1905"/>
    <d v="2024-06-15T00:00:00"/>
    <s v="C263"/>
    <s v="Christina Davis"/>
    <x v="0"/>
    <x v="0"/>
    <s v="P005"/>
    <x v="9"/>
    <x v="1"/>
    <n v="8"/>
    <n v="39380"/>
    <n v="315040"/>
    <n v="208742.02"/>
    <n v="106297.98"/>
    <n v="468"/>
    <n v="41"/>
    <x v="7"/>
    <n v="5"/>
    <n v="0.33741105891315387"/>
    <x v="0"/>
  </r>
  <r>
    <n v="1906"/>
    <d v="2024-09-20T00:00:00"/>
    <s v="C377"/>
    <s v="Tyler Munoz"/>
    <x v="1"/>
    <x v="1"/>
    <s v="P001"/>
    <x v="4"/>
    <x v="1"/>
    <n v="7"/>
    <n v="24370"/>
    <n v="170590"/>
    <n v="141020.59"/>
    <n v="29569.41"/>
    <n v="450"/>
    <n v="91"/>
    <x v="4"/>
    <n v="15"/>
    <n v="0.17333612755730113"/>
    <x v="0"/>
  </r>
  <r>
    <n v="1907"/>
    <d v="2024-04-21T00:00:00"/>
    <s v="C502"/>
    <s v="Michael Rodriguez"/>
    <x v="0"/>
    <x v="0"/>
    <s v="P009"/>
    <x v="3"/>
    <x v="2"/>
    <n v="6"/>
    <n v="59637"/>
    <n v="357822"/>
    <n v="226057.47"/>
    <n v="131764.53"/>
    <n v="261"/>
    <n v="80"/>
    <x v="3"/>
    <n v="15"/>
    <n v="0.36824043798313127"/>
    <x v="0"/>
  </r>
  <r>
    <n v="1908"/>
    <d v="2024-04-10T00:00:00"/>
    <s v="C286"/>
    <s v="Philip Sweeney"/>
    <x v="1"/>
    <x v="1"/>
    <s v="P009"/>
    <x v="3"/>
    <x v="2"/>
    <n v="1"/>
    <n v="36308"/>
    <n v="36308"/>
    <n v="22703.65"/>
    <n v="13604.35"/>
    <n v="191"/>
    <n v="82"/>
    <x v="3"/>
    <n v="0"/>
    <n v="0.37469290514487169"/>
    <x v="0"/>
  </r>
  <r>
    <n v="1909"/>
    <d v="2024-12-06T00:00:00"/>
    <s v="C799"/>
    <s v="Veronica Austin"/>
    <x v="1"/>
    <x v="1"/>
    <s v="P005"/>
    <x v="9"/>
    <x v="1"/>
    <n v="7"/>
    <n v="20641"/>
    <n v="144487"/>
    <n v="124066.42"/>
    <n v="20420.580000000002"/>
    <n v="190"/>
    <n v="27"/>
    <x v="7"/>
    <n v="15"/>
    <n v="0.14133160768788888"/>
    <x v="0"/>
  </r>
  <r>
    <n v="1910"/>
    <d v="2024-04-09T00:00:00"/>
    <s v="C804"/>
    <s v="Derek Nguyen"/>
    <x v="1"/>
    <x v="1"/>
    <s v="P001"/>
    <x v="4"/>
    <x v="1"/>
    <n v="6"/>
    <n v="45046"/>
    <n v="270276"/>
    <n v="172712.25"/>
    <n v="97563.75"/>
    <n v="324"/>
    <n v="12"/>
    <x v="4"/>
    <n v="0"/>
    <n v="0.36097822226168808"/>
    <x v="0"/>
  </r>
  <r>
    <n v="1911"/>
    <d v="2024-10-09T00:00:00"/>
    <s v="C195"/>
    <s v="David Blair"/>
    <x v="1"/>
    <x v="1"/>
    <s v="P009"/>
    <x v="3"/>
    <x v="2"/>
    <n v="8"/>
    <n v="24754"/>
    <n v="198032"/>
    <n v="124963.62"/>
    <n v="73068.38"/>
    <n v="88"/>
    <n v="65"/>
    <x v="3"/>
    <n v="15"/>
    <n v="0.36897259028843826"/>
    <x v="0"/>
  </r>
  <r>
    <n v="1912"/>
    <d v="2024-01-15T00:00:00"/>
    <s v="C280"/>
    <s v="Jessica Parks"/>
    <x v="1"/>
    <x v="1"/>
    <s v="P002"/>
    <x v="2"/>
    <x v="0"/>
    <n v="3"/>
    <n v="48681"/>
    <n v="146043"/>
    <n v="97510.45"/>
    <n v="48532.55"/>
    <n v="226"/>
    <n v="53"/>
    <x v="2"/>
    <n v="5"/>
    <n v="0.33231685188608834"/>
    <x v="0"/>
  </r>
  <r>
    <n v="1913"/>
    <d v="2024-03-29T00:00:00"/>
    <s v="C453"/>
    <s v="William Cobb"/>
    <x v="3"/>
    <x v="3"/>
    <s v="P007"/>
    <x v="5"/>
    <x v="1"/>
    <n v="9"/>
    <n v="17019"/>
    <n v="153171"/>
    <n v="100616.2"/>
    <n v="52554.8"/>
    <n v="466"/>
    <n v="69"/>
    <x v="5"/>
    <n v="20"/>
    <n v="0.3431119467784372"/>
    <x v="0"/>
  </r>
  <r>
    <n v="1914"/>
    <d v="2024-03-30T00:00:00"/>
    <s v="C961"/>
    <s v="Angela Bryant"/>
    <x v="3"/>
    <x v="3"/>
    <s v="P003"/>
    <x v="8"/>
    <x v="0"/>
    <n v="2"/>
    <n v="34126"/>
    <n v="68252"/>
    <n v="49023.78"/>
    <n v="19228.22"/>
    <n v="351"/>
    <n v="97"/>
    <x v="2"/>
    <n v="20"/>
    <n v="0.281723905526578"/>
    <x v="0"/>
  </r>
  <r>
    <n v="1915"/>
    <d v="2024-06-23T00:00:00"/>
    <s v="C893"/>
    <s v="Denise Reynolds"/>
    <x v="0"/>
    <x v="0"/>
    <s v="P007"/>
    <x v="5"/>
    <x v="1"/>
    <n v="10"/>
    <n v="41099"/>
    <n v="410990"/>
    <n v="362271.95"/>
    <n v="48718.05"/>
    <n v="287"/>
    <n v="57"/>
    <x v="5"/>
    <n v="15"/>
    <n v="0.11853828560305604"/>
    <x v="0"/>
  </r>
  <r>
    <n v="1916"/>
    <d v="2024-06-29T00:00:00"/>
    <s v="C371"/>
    <s v="Kathy Lee"/>
    <x v="3"/>
    <x v="3"/>
    <s v="P008"/>
    <x v="7"/>
    <x v="3"/>
    <n v="6"/>
    <n v="46914"/>
    <n v="281484"/>
    <n v="181416.89"/>
    <n v="100067.11"/>
    <n v="500"/>
    <n v="41"/>
    <x v="6"/>
    <n v="20"/>
    <n v="0.35549839422489377"/>
    <x v="0"/>
  </r>
  <r>
    <n v="1917"/>
    <d v="2024-02-19T00:00:00"/>
    <s v="C855"/>
    <s v="Justin Lyons"/>
    <x v="0"/>
    <x v="0"/>
    <s v="P004"/>
    <x v="1"/>
    <x v="1"/>
    <n v="7"/>
    <n v="17851"/>
    <n v="124957"/>
    <n v="98383.95"/>
    <n v="26573.05"/>
    <n v="109"/>
    <n v="34"/>
    <x v="1"/>
    <n v="10"/>
    <n v="0.21265755419864432"/>
    <x v="0"/>
  </r>
  <r>
    <n v="1918"/>
    <d v="2024-07-15T00:00:00"/>
    <s v="C134"/>
    <s v="Katherine Kennedy"/>
    <x v="3"/>
    <x v="3"/>
    <s v="P006"/>
    <x v="0"/>
    <x v="0"/>
    <n v="7"/>
    <n v="26639"/>
    <n v="186473"/>
    <n v="139640.06"/>
    <n v="46832.94"/>
    <n v="448"/>
    <n v="87"/>
    <x v="0"/>
    <n v="5"/>
    <n v="0.25115131949397501"/>
    <x v="0"/>
  </r>
  <r>
    <n v="1919"/>
    <d v="2024-02-02T00:00:00"/>
    <s v="C725"/>
    <s v="Jeffrey Sanchez"/>
    <x v="3"/>
    <x v="3"/>
    <s v="P009"/>
    <x v="3"/>
    <x v="2"/>
    <n v="3"/>
    <n v="49305"/>
    <n v="147915"/>
    <n v="124982.65"/>
    <n v="22932.35"/>
    <n v="197"/>
    <n v="82"/>
    <x v="3"/>
    <n v="15"/>
    <n v="0.15503735253354967"/>
    <x v="0"/>
  </r>
  <r>
    <n v="1920"/>
    <d v="2024-12-25T00:00:00"/>
    <s v="C900"/>
    <s v="Eric Walker"/>
    <x v="2"/>
    <x v="2"/>
    <s v="P003"/>
    <x v="8"/>
    <x v="0"/>
    <n v="5"/>
    <n v="13705"/>
    <n v="68525"/>
    <n v="59919.93"/>
    <n v="8605.07"/>
    <n v="250"/>
    <n v="55"/>
    <x v="2"/>
    <n v="10"/>
    <n v="0.12557562933236044"/>
    <x v="0"/>
  </r>
  <r>
    <n v="1921"/>
    <d v="2024-11-30T00:00:00"/>
    <s v="C599"/>
    <s v="Jesus Daniels"/>
    <x v="0"/>
    <x v="0"/>
    <s v="P008"/>
    <x v="7"/>
    <x v="3"/>
    <n v="2"/>
    <n v="38651"/>
    <n v="77302"/>
    <n v="54239.79"/>
    <n v="23062.21"/>
    <n v="157"/>
    <n v="57"/>
    <x v="6"/>
    <n v="20"/>
    <n v="0.29833911153657083"/>
    <x v="0"/>
  </r>
  <r>
    <n v="1922"/>
    <d v="2024-10-24T00:00:00"/>
    <s v="C437"/>
    <s v="Stanley Greene"/>
    <x v="3"/>
    <x v="3"/>
    <s v="P007"/>
    <x v="5"/>
    <x v="1"/>
    <n v="3"/>
    <n v="54867"/>
    <n v="164601"/>
    <n v="105201.52"/>
    <n v="59399.48"/>
    <n v="25"/>
    <n v="26"/>
    <x v="5"/>
    <n v="5"/>
    <n v="0.36086949654011824"/>
    <x v="1"/>
  </r>
  <r>
    <n v="1923"/>
    <d v="2024-10-23T00:00:00"/>
    <s v="C293"/>
    <s v="Jasmine Thompson"/>
    <x v="0"/>
    <x v="0"/>
    <s v="P009"/>
    <x v="3"/>
    <x v="2"/>
    <n v="3"/>
    <n v="6835"/>
    <n v="20505"/>
    <n v="15780.88"/>
    <n v="4724.12"/>
    <n v="490"/>
    <n v="88"/>
    <x v="3"/>
    <n v="10"/>
    <n v="0.23038868568641793"/>
    <x v="0"/>
  </r>
  <r>
    <n v="1924"/>
    <d v="2024-03-23T00:00:00"/>
    <s v="C229"/>
    <s v="Willie Lewis"/>
    <x v="1"/>
    <x v="1"/>
    <s v="P004"/>
    <x v="1"/>
    <x v="1"/>
    <n v="6"/>
    <n v="13164"/>
    <n v="78984"/>
    <n v="54294.14"/>
    <n v="24689.86"/>
    <n v="103"/>
    <n v="22"/>
    <x v="1"/>
    <n v="20"/>
    <n v="0.31259318342955539"/>
    <x v="0"/>
  </r>
  <r>
    <n v="1925"/>
    <d v="2024-11-11T00:00:00"/>
    <s v="C757"/>
    <s v="Sarah Vazquez"/>
    <x v="2"/>
    <x v="2"/>
    <s v="P003"/>
    <x v="8"/>
    <x v="0"/>
    <n v="8"/>
    <n v="39789"/>
    <n v="318312"/>
    <n v="252313.57"/>
    <n v="65998.429999999993"/>
    <n v="257"/>
    <n v="84"/>
    <x v="2"/>
    <n v="20"/>
    <n v="0.20733880595139359"/>
    <x v="0"/>
  </r>
  <r>
    <n v="1926"/>
    <d v="2024-03-23T00:00:00"/>
    <s v="C241"/>
    <s v="Joshua Kelly"/>
    <x v="3"/>
    <x v="3"/>
    <s v="P001"/>
    <x v="4"/>
    <x v="1"/>
    <n v="3"/>
    <n v="12409"/>
    <n v="37227"/>
    <n v="33255.79"/>
    <n v="3971.21"/>
    <n v="68"/>
    <n v="34"/>
    <x v="4"/>
    <n v="10"/>
    <n v="0.10667553120047278"/>
    <x v="0"/>
  </r>
  <r>
    <n v="1927"/>
    <d v="2024-06-29T00:00:00"/>
    <s v="C242"/>
    <s v="Craig Weaver"/>
    <x v="2"/>
    <x v="2"/>
    <s v="P010"/>
    <x v="6"/>
    <x v="0"/>
    <n v="5"/>
    <n v="21039"/>
    <n v="105195"/>
    <n v="65865.39"/>
    <n v="39329.61"/>
    <n v="424"/>
    <n v="31"/>
    <x v="2"/>
    <n v="0"/>
    <n v="0.37387337801226295"/>
    <x v="0"/>
  </r>
  <r>
    <n v="1928"/>
    <d v="2024-10-09T00:00:00"/>
    <s v="C300"/>
    <s v="Douglas James"/>
    <x v="3"/>
    <x v="3"/>
    <s v="P006"/>
    <x v="0"/>
    <x v="0"/>
    <n v="1"/>
    <n v="28076"/>
    <n v="28076"/>
    <n v="19758.27"/>
    <n v="8317.73"/>
    <n v="64"/>
    <n v="51"/>
    <x v="0"/>
    <n v="5"/>
    <n v="0.29625765778600938"/>
    <x v="0"/>
  </r>
  <r>
    <n v="1929"/>
    <d v="2024-05-01T00:00:00"/>
    <s v="C822"/>
    <s v="Michael Bryan"/>
    <x v="3"/>
    <x v="3"/>
    <s v="P006"/>
    <x v="0"/>
    <x v="0"/>
    <n v="3"/>
    <n v="59580"/>
    <n v="178740"/>
    <n v="118362.64"/>
    <n v="60377.36"/>
    <n v="181"/>
    <n v="57"/>
    <x v="0"/>
    <n v="20"/>
    <n v="0.33779433814479132"/>
    <x v="0"/>
  </r>
  <r>
    <n v="1930"/>
    <d v="2024-08-02T00:00:00"/>
    <s v="C893"/>
    <s v="Nicholas Lawrence"/>
    <x v="3"/>
    <x v="3"/>
    <s v="P009"/>
    <x v="3"/>
    <x v="2"/>
    <n v="3"/>
    <n v="48529"/>
    <n v="145587"/>
    <n v="94496.11"/>
    <n v="51090.89"/>
    <n v="203"/>
    <n v="43"/>
    <x v="3"/>
    <n v="0"/>
    <n v="0.35093030284297361"/>
    <x v="0"/>
  </r>
  <r>
    <n v="1931"/>
    <d v="2024-06-07T00:00:00"/>
    <s v="C624"/>
    <s v="Nicholas Wagner"/>
    <x v="1"/>
    <x v="1"/>
    <s v="P007"/>
    <x v="5"/>
    <x v="1"/>
    <n v="8"/>
    <n v="7979"/>
    <n v="63832"/>
    <n v="50613.53"/>
    <n v="13218.47"/>
    <n v="282"/>
    <n v="95"/>
    <x v="5"/>
    <n v="15"/>
    <n v="0.20708218448427121"/>
    <x v="0"/>
  </r>
  <r>
    <n v="1932"/>
    <d v="2024-03-26T00:00:00"/>
    <s v="C269"/>
    <s v="Paul Griffin"/>
    <x v="1"/>
    <x v="1"/>
    <s v="P007"/>
    <x v="5"/>
    <x v="1"/>
    <n v="1"/>
    <n v="6612"/>
    <n v="6612"/>
    <n v="5679.26"/>
    <n v="932.74"/>
    <n v="250"/>
    <n v="52"/>
    <x v="5"/>
    <n v="20"/>
    <n v="0.14106775559588627"/>
    <x v="0"/>
  </r>
  <r>
    <n v="1933"/>
    <d v="2024-01-24T00:00:00"/>
    <s v="C825"/>
    <s v="Charles Moore"/>
    <x v="0"/>
    <x v="0"/>
    <s v="P005"/>
    <x v="9"/>
    <x v="1"/>
    <n v="6"/>
    <n v="57148"/>
    <n v="342888"/>
    <n v="226362.28"/>
    <n v="116525.72"/>
    <n v="372"/>
    <n v="98"/>
    <x v="7"/>
    <n v="15"/>
    <n v="0.33983609808450571"/>
    <x v="0"/>
  </r>
  <r>
    <n v="1934"/>
    <d v="2024-04-04T00:00:00"/>
    <s v="C650"/>
    <s v="Daniel Alexander"/>
    <x v="0"/>
    <x v="0"/>
    <s v="P010"/>
    <x v="6"/>
    <x v="0"/>
    <n v="5"/>
    <n v="56470"/>
    <n v="282350"/>
    <n v="247063.64"/>
    <n v="35286.36"/>
    <n v="424"/>
    <n v="56"/>
    <x v="2"/>
    <n v="10"/>
    <n v="0.12497382681069595"/>
    <x v="0"/>
  </r>
  <r>
    <n v="1935"/>
    <d v="2024-08-11T00:00:00"/>
    <s v="C679"/>
    <s v="Andrew Brennan"/>
    <x v="2"/>
    <x v="2"/>
    <s v="P010"/>
    <x v="6"/>
    <x v="0"/>
    <n v="2"/>
    <n v="55101"/>
    <n v="110202"/>
    <n v="73426.289999999994"/>
    <n v="36775.71"/>
    <n v="386"/>
    <n v="91"/>
    <x v="2"/>
    <n v="15"/>
    <n v="0.33371182011215766"/>
    <x v="0"/>
  </r>
  <r>
    <n v="1936"/>
    <d v="2024-10-30T00:00:00"/>
    <s v="C212"/>
    <s v="Anthony Harris"/>
    <x v="1"/>
    <x v="1"/>
    <s v="P003"/>
    <x v="8"/>
    <x v="0"/>
    <n v="10"/>
    <n v="28121"/>
    <n v="281210"/>
    <n v="178678.3"/>
    <n v="102531.7"/>
    <n v="251"/>
    <n v="11"/>
    <x v="2"/>
    <n v="0"/>
    <n v="0.36460901105935067"/>
    <x v="0"/>
  </r>
  <r>
    <n v="1937"/>
    <d v="2024-07-27T00:00:00"/>
    <s v="C415"/>
    <s v="Joanna Villanueva"/>
    <x v="3"/>
    <x v="3"/>
    <s v="P006"/>
    <x v="0"/>
    <x v="0"/>
    <n v="3"/>
    <n v="3664"/>
    <n v="10992"/>
    <n v="9694.35"/>
    <n v="1297.6500000000001"/>
    <n v="291"/>
    <n v="99"/>
    <x v="0"/>
    <n v="5"/>
    <n v="0.11805403930131005"/>
    <x v="0"/>
  </r>
  <r>
    <n v="1938"/>
    <d v="2024-10-07T00:00:00"/>
    <s v="C967"/>
    <s v="Ellen Jacobs"/>
    <x v="0"/>
    <x v="0"/>
    <s v="P006"/>
    <x v="0"/>
    <x v="0"/>
    <n v="8"/>
    <n v="30929"/>
    <n v="247432"/>
    <n v="211293.4"/>
    <n v="36138.6"/>
    <n v="228"/>
    <n v="18"/>
    <x v="0"/>
    <n v="0"/>
    <n v="0.14605467360729413"/>
    <x v="0"/>
  </r>
  <r>
    <n v="1939"/>
    <d v="2024-01-21T00:00:00"/>
    <s v="C435"/>
    <s v="James Bailey"/>
    <x v="2"/>
    <x v="2"/>
    <s v="P005"/>
    <x v="9"/>
    <x v="1"/>
    <n v="7"/>
    <n v="10874"/>
    <n v="76118"/>
    <n v="62718.44"/>
    <n v="13399.56"/>
    <n v="424"/>
    <n v="70"/>
    <x v="7"/>
    <n v="10"/>
    <n v="0.17603667989174701"/>
    <x v="0"/>
  </r>
  <r>
    <n v="1940"/>
    <d v="2024-04-21T00:00:00"/>
    <s v="C100"/>
    <s v="Jeremy Bruce"/>
    <x v="3"/>
    <x v="3"/>
    <s v="P010"/>
    <x v="6"/>
    <x v="0"/>
    <n v="1"/>
    <n v="29093"/>
    <n v="29093"/>
    <n v="20206.86"/>
    <n v="8886.14"/>
    <n v="479"/>
    <n v="28"/>
    <x v="2"/>
    <n v="20"/>
    <n v="0.30543910906403599"/>
    <x v="0"/>
  </r>
  <r>
    <n v="1941"/>
    <d v="2024-06-28T00:00:00"/>
    <s v="C963"/>
    <s v="Catherine Soto"/>
    <x v="2"/>
    <x v="2"/>
    <s v="P002"/>
    <x v="2"/>
    <x v="0"/>
    <n v="9"/>
    <n v="34832"/>
    <n v="313488"/>
    <n v="270767.65999999997"/>
    <n v="42720.34"/>
    <n v="270"/>
    <n v="24"/>
    <x v="2"/>
    <n v="10"/>
    <n v="0.13627424335221761"/>
    <x v="0"/>
  </r>
  <r>
    <n v="1942"/>
    <d v="2024-10-04T00:00:00"/>
    <s v="C792"/>
    <s v="Sarah Wilson"/>
    <x v="2"/>
    <x v="2"/>
    <s v="P004"/>
    <x v="1"/>
    <x v="1"/>
    <n v="6"/>
    <n v="24881"/>
    <n v="149286"/>
    <n v="116603.36"/>
    <n v="32682.639999999999"/>
    <n v="452"/>
    <n v="30"/>
    <x v="1"/>
    <n v="5"/>
    <n v="0.21892635612180647"/>
    <x v="0"/>
  </r>
  <r>
    <n v="1943"/>
    <d v="2024-04-05T00:00:00"/>
    <s v="C637"/>
    <s v="Joshua Gibson"/>
    <x v="2"/>
    <x v="2"/>
    <s v="P004"/>
    <x v="1"/>
    <x v="1"/>
    <n v="7"/>
    <n v="59260"/>
    <n v="414820"/>
    <n v="366258.56"/>
    <n v="48561.440000000002"/>
    <n v="280"/>
    <n v="56"/>
    <x v="1"/>
    <n v="5"/>
    <n v="0.11706629381418447"/>
    <x v="0"/>
  </r>
  <r>
    <n v="1944"/>
    <d v="2024-03-31T00:00:00"/>
    <s v="C788"/>
    <s v="Jennifer Allen"/>
    <x v="0"/>
    <x v="0"/>
    <s v="P001"/>
    <x v="4"/>
    <x v="1"/>
    <n v="8"/>
    <n v="25455"/>
    <n v="203640"/>
    <n v="128979.73"/>
    <n v="74660.27"/>
    <n v="49"/>
    <n v="90"/>
    <x v="4"/>
    <n v="15"/>
    <n v="0.36662870752307997"/>
    <x v="1"/>
  </r>
  <r>
    <n v="1945"/>
    <d v="2024-05-02T00:00:00"/>
    <s v="C523"/>
    <s v="Kevin Savage"/>
    <x v="3"/>
    <x v="3"/>
    <s v="P001"/>
    <x v="4"/>
    <x v="1"/>
    <n v="9"/>
    <n v="44284"/>
    <n v="398556"/>
    <n v="341673.26"/>
    <n v="56882.74"/>
    <n v="446"/>
    <n v="52"/>
    <x v="4"/>
    <n v="15"/>
    <n v="0.14272207669687573"/>
    <x v="0"/>
  </r>
  <r>
    <n v="1946"/>
    <d v="2024-02-29T00:00:00"/>
    <s v="C446"/>
    <s v="Elizabeth Williams"/>
    <x v="0"/>
    <x v="0"/>
    <s v="P008"/>
    <x v="7"/>
    <x v="3"/>
    <n v="9"/>
    <n v="11664"/>
    <n v="104976"/>
    <n v="91489.4"/>
    <n v="13486.6"/>
    <n v="226"/>
    <n v="19"/>
    <x v="6"/>
    <n v="5"/>
    <n v="0.12847317482091145"/>
    <x v="0"/>
  </r>
  <r>
    <n v="1947"/>
    <d v="2024-08-16T00:00:00"/>
    <s v="C172"/>
    <s v="Marcus Page Jr."/>
    <x v="1"/>
    <x v="1"/>
    <s v="P002"/>
    <x v="2"/>
    <x v="0"/>
    <n v="8"/>
    <n v="15077"/>
    <n v="120616"/>
    <n v="102094.89"/>
    <n v="18521.11"/>
    <n v="306"/>
    <n v="34"/>
    <x v="2"/>
    <n v="5"/>
    <n v="0.15355433773297075"/>
    <x v="0"/>
  </r>
  <r>
    <n v="1948"/>
    <d v="2024-09-26T00:00:00"/>
    <s v="C278"/>
    <s v="Suzanne Montgomery"/>
    <x v="0"/>
    <x v="0"/>
    <s v="P002"/>
    <x v="2"/>
    <x v="0"/>
    <n v="10"/>
    <n v="26950"/>
    <n v="269500"/>
    <n v="206819.6"/>
    <n v="62680.4"/>
    <n v="498"/>
    <n v="12"/>
    <x v="2"/>
    <n v="0"/>
    <n v="0.23258033395176253"/>
    <x v="0"/>
  </r>
  <r>
    <n v="1949"/>
    <d v="2024-12-08T00:00:00"/>
    <s v="C164"/>
    <s v="Dr. Anthony Ayala"/>
    <x v="2"/>
    <x v="2"/>
    <s v="P004"/>
    <x v="1"/>
    <x v="1"/>
    <n v="7"/>
    <n v="14317"/>
    <n v="100219"/>
    <n v="76828.929999999993"/>
    <n v="23390.07"/>
    <n v="500"/>
    <n v="15"/>
    <x v="1"/>
    <n v="0"/>
    <n v="0.23338957682674941"/>
    <x v="0"/>
  </r>
  <r>
    <n v="1950"/>
    <d v="2024-08-30T00:00:00"/>
    <s v="C161"/>
    <s v="Cassandra Hancock"/>
    <x v="1"/>
    <x v="1"/>
    <s v="P003"/>
    <x v="8"/>
    <x v="0"/>
    <n v="1"/>
    <n v="42292"/>
    <n v="42292"/>
    <n v="31845.54"/>
    <n v="10446.459999999999"/>
    <n v="448"/>
    <n v="33"/>
    <x v="2"/>
    <n v="0"/>
    <n v="0.24700794476496735"/>
    <x v="0"/>
  </r>
  <r>
    <n v="1951"/>
    <d v="2024-08-24T00:00:00"/>
    <s v="C457"/>
    <s v="Jason Rose"/>
    <x v="3"/>
    <x v="3"/>
    <s v="P005"/>
    <x v="9"/>
    <x v="1"/>
    <n v="6"/>
    <n v="2544"/>
    <n v="15264"/>
    <n v="10662.33"/>
    <n v="4601.67"/>
    <n v="471"/>
    <n v="48"/>
    <x v="7"/>
    <n v="0"/>
    <n v="0.30147209119496854"/>
    <x v="0"/>
  </r>
  <r>
    <n v="1952"/>
    <d v="2024-04-02T00:00:00"/>
    <s v="C648"/>
    <s v="Diane Green MD"/>
    <x v="0"/>
    <x v="0"/>
    <s v="P005"/>
    <x v="9"/>
    <x v="1"/>
    <n v="1"/>
    <n v="1602"/>
    <n v="1602"/>
    <n v="1434.17"/>
    <n v="167.83"/>
    <n v="107"/>
    <n v="51"/>
    <x v="7"/>
    <n v="15"/>
    <n v="0.10476279650436955"/>
    <x v="0"/>
  </r>
  <r>
    <n v="1953"/>
    <d v="2024-06-03T00:00:00"/>
    <s v="C799"/>
    <s v="Krystal Ballard"/>
    <x v="3"/>
    <x v="3"/>
    <s v="P004"/>
    <x v="1"/>
    <x v="1"/>
    <n v="4"/>
    <n v="14864"/>
    <n v="59456"/>
    <n v="37702.559999999998"/>
    <n v="21753.439999999999"/>
    <n v="105"/>
    <n v="78"/>
    <x v="1"/>
    <n v="20"/>
    <n v="0.36587459634015068"/>
    <x v="0"/>
  </r>
  <r>
    <n v="1954"/>
    <d v="2024-05-31T00:00:00"/>
    <s v="C713"/>
    <s v="Parker Silva"/>
    <x v="2"/>
    <x v="2"/>
    <s v="P004"/>
    <x v="1"/>
    <x v="1"/>
    <n v="4"/>
    <n v="42794"/>
    <n v="171176"/>
    <n v="140980.45000000001"/>
    <n v="30195.55"/>
    <n v="109"/>
    <n v="18"/>
    <x v="1"/>
    <n v="5"/>
    <n v="0.17640060522503154"/>
    <x v="0"/>
  </r>
  <r>
    <n v="1955"/>
    <d v="2024-03-13T00:00:00"/>
    <s v="C224"/>
    <s v="Zachary Robinson"/>
    <x v="2"/>
    <x v="2"/>
    <s v="P010"/>
    <x v="6"/>
    <x v="0"/>
    <n v="4"/>
    <n v="1000"/>
    <n v="4000"/>
    <n v="3079.24"/>
    <n v="920.76"/>
    <n v="303"/>
    <n v="90"/>
    <x v="2"/>
    <n v="10"/>
    <n v="0.23019000000000001"/>
    <x v="0"/>
  </r>
  <r>
    <n v="1956"/>
    <d v="2024-02-16T00:00:00"/>
    <s v="C632"/>
    <s v="Ryan Mitchell"/>
    <x v="1"/>
    <x v="1"/>
    <s v="P006"/>
    <x v="0"/>
    <x v="0"/>
    <n v="5"/>
    <n v="22859"/>
    <n v="114295"/>
    <n v="101105.85"/>
    <n v="13189.15"/>
    <n v="152"/>
    <n v="53"/>
    <x v="0"/>
    <n v="20"/>
    <n v="0.1153956866004637"/>
    <x v="0"/>
  </r>
  <r>
    <n v="1957"/>
    <d v="2024-05-19T00:00:00"/>
    <s v="C212"/>
    <s v="Jesse Reese"/>
    <x v="1"/>
    <x v="1"/>
    <s v="P010"/>
    <x v="6"/>
    <x v="0"/>
    <n v="6"/>
    <n v="43914"/>
    <n v="263484"/>
    <n v="220877.96"/>
    <n v="42606.04"/>
    <n v="29"/>
    <n v="33"/>
    <x v="2"/>
    <n v="5"/>
    <n v="0.16170257017503908"/>
    <x v="1"/>
  </r>
  <r>
    <n v="1958"/>
    <d v="2024-10-11T00:00:00"/>
    <s v="C817"/>
    <s v="Frank Potts"/>
    <x v="1"/>
    <x v="1"/>
    <s v="P008"/>
    <x v="7"/>
    <x v="3"/>
    <n v="7"/>
    <n v="44086"/>
    <n v="308602"/>
    <n v="203985.13"/>
    <n v="104616.87"/>
    <n v="101"/>
    <n v="55"/>
    <x v="6"/>
    <n v="10"/>
    <n v="0.33900256641240173"/>
    <x v="0"/>
  </r>
  <r>
    <n v="1959"/>
    <d v="2024-01-26T00:00:00"/>
    <s v="C126"/>
    <s v="Rachel Bauer"/>
    <x v="3"/>
    <x v="3"/>
    <s v="P005"/>
    <x v="9"/>
    <x v="1"/>
    <n v="6"/>
    <n v="41920"/>
    <n v="251520"/>
    <n v="188953.65"/>
    <n v="62566.35"/>
    <n v="126"/>
    <n v="21"/>
    <x v="7"/>
    <n v="5"/>
    <n v="0.24875298187022901"/>
    <x v="0"/>
  </r>
  <r>
    <n v="1960"/>
    <d v="2024-03-08T00:00:00"/>
    <s v="C668"/>
    <s v="Kathryn Watts"/>
    <x v="3"/>
    <x v="3"/>
    <s v="P001"/>
    <x v="4"/>
    <x v="1"/>
    <n v="4"/>
    <n v="38181"/>
    <n v="152724"/>
    <n v="98366.86"/>
    <n v="54357.14"/>
    <n v="297"/>
    <n v="83"/>
    <x v="4"/>
    <n v="10"/>
    <n v="0.35591747204106755"/>
    <x v="0"/>
  </r>
  <r>
    <n v="1961"/>
    <d v="2024-06-17T00:00:00"/>
    <s v="C706"/>
    <s v="Lisa Franco"/>
    <x v="0"/>
    <x v="0"/>
    <s v="P006"/>
    <x v="0"/>
    <x v="0"/>
    <n v="1"/>
    <n v="19726"/>
    <n v="19726"/>
    <n v="12557.46"/>
    <n v="7168.54"/>
    <n v="334"/>
    <n v="37"/>
    <x v="0"/>
    <n v="20"/>
    <n v="0.36340565750785764"/>
    <x v="0"/>
  </r>
  <r>
    <n v="1962"/>
    <d v="2024-11-16T00:00:00"/>
    <s v="C683"/>
    <s v="Monica Beck"/>
    <x v="0"/>
    <x v="0"/>
    <s v="P003"/>
    <x v="8"/>
    <x v="0"/>
    <n v="4"/>
    <n v="26807"/>
    <n v="107228"/>
    <n v="67468.06"/>
    <n v="39759.94"/>
    <n v="185"/>
    <n v="11"/>
    <x v="2"/>
    <n v="15"/>
    <n v="0.37079811243331967"/>
    <x v="0"/>
  </r>
  <r>
    <n v="1963"/>
    <d v="2024-09-26T00:00:00"/>
    <s v="C814"/>
    <s v="Amy Davidson"/>
    <x v="3"/>
    <x v="3"/>
    <s v="P007"/>
    <x v="5"/>
    <x v="1"/>
    <n v="6"/>
    <n v="2942"/>
    <n v="17652"/>
    <n v="13829.73"/>
    <n v="3822.27"/>
    <n v="383"/>
    <n v="45"/>
    <x v="5"/>
    <n v="15"/>
    <n v="0.21653467029231815"/>
    <x v="0"/>
  </r>
  <r>
    <n v="1964"/>
    <d v="2024-01-12T00:00:00"/>
    <s v="C784"/>
    <s v="Mason Bradley"/>
    <x v="0"/>
    <x v="0"/>
    <s v="P002"/>
    <x v="2"/>
    <x v="0"/>
    <n v="8"/>
    <n v="19668"/>
    <n v="157344"/>
    <n v="104198.18"/>
    <n v="53145.82"/>
    <n v="480"/>
    <n v="91"/>
    <x v="2"/>
    <n v="15"/>
    <n v="0.33776832926581246"/>
    <x v="0"/>
  </r>
  <r>
    <n v="1965"/>
    <d v="2024-06-17T00:00:00"/>
    <s v="C752"/>
    <s v="Patricia Simmons"/>
    <x v="0"/>
    <x v="0"/>
    <s v="P009"/>
    <x v="3"/>
    <x v="2"/>
    <n v="4"/>
    <n v="56221"/>
    <n v="224884"/>
    <n v="157853.26"/>
    <n v="67030.740000000005"/>
    <n v="373"/>
    <n v="78"/>
    <x v="3"/>
    <n v="0"/>
    <n v="0.29806807064975721"/>
    <x v="0"/>
  </r>
  <r>
    <n v="1966"/>
    <d v="2024-01-11T00:00:00"/>
    <s v="C322"/>
    <s v="Isaac Bell"/>
    <x v="1"/>
    <x v="1"/>
    <s v="P005"/>
    <x v="9"/>
    <x v="1"/>
    <n v="2"/>
    <n v="4286"/>
    <n v="8572"/>
    <n v="7594.43"/>
    <n v="977.57"/>
    <n v="103"/>
    <n v="15"/>
    <x v="7"/>
    <n v="10"/>
    <n v="0.11404223051796547"/>
    <x v="0"/>
  </r>
  <r>
    <n v="1967"/>
    <d v="2024-08-03T00:00:00"/>
    <s v="C816"/>
    <s v="Kristen Hendrix"/>
    <x v="1"/>
    <x v="1"/>
    <s v="P004"/>
    <x v="1"/>
    <x v="1"/>
    <n v="8"/>
    <n v="6984"/>
    <n v="55872"/>
    <n v="50161.13"/>
    <n v="5710.87"/>
    <n v="480"/>
    <n v="71"/>
    <x v="1"/>
    <n v="15"/>
    <n v="0.10221345217640321"/>
    <x v="0"/>
  </r>
  <r>
    <n v="1968"/>
    <d v="2024-11-14T00:00:00"/>
    <s v="C953"/>
    <s v="Gabriel Barnes"/>
    <x v="1"/>
    <x v="1"/>
    <s v="P007"/>
    <x v="5"/>
    <x v="1"/>
    <n v="7"/>
    <n v="41902"/>
    <n v="293314"/>
    <n v="201165.68"/>
    <n v="92148.32"/>
    <n v="147"/>
    <n v="79"/>
    <x v="5"/>
    <n v="15"/>
    <n v="0.31416270617836178"/>
    <x v="0"/>
  </r>
  <r>
    <n v="1969"/>
    <d v="2024-11-21T00:00:00"/>
    <s v="C183"/>
    <s v="Joshua Russo"/>
    <x v="1"/>
    <x v="1"/>
    <s v="P002"/>
    <x v="2"/>
    <x v="0"/>
    <n v="2"/>
    <n v="23477"/>
    <n v="46954"/>
    <n v="34427.019999999997"/>
    <n v="12526.98"/>
    <n v="43"/>
    <n v="95"/>
    <x v="2"/>
    <n v="15"/>
    <n v="0.26679260552881545"/>
    <x v="1"/>
  </r>
  <r>
    <n v="1970"/>
    <d v="2024-03-27T00:00:00"/>
    <s v="C214"/>
    <s v="Kristen Moran"/>
    <x v="3"/>
    <x v="3"/>
    <s v="P007"/>
    <x v="5"/>
    <x v="1"/>
    <n v="2"/>
    <n v="49274"/>
    <n v="98548"/>
    <n v="64924.51"/>
    <n v="33623.49"/>
    <n v="382"/>
    <n v="64"/>
    <x v="5"/>
    <n v="5"/>
    <n v="0.34118896375370378"/>
    <x v="0"/>
  </r>
  <r>
    <n v="1971"/>
    <d v="2024-10-21T00:00:00"/>
    <s v="C745"/>
    <s v="Alicia Cobb"/>
    <x v="1"/>
    <x v="1"/>
    <s v="P009"/>
    <x v="3"/>
    <x v="2"/>
    <n v="8"/>
    <n v="53673"/>
    <n v="429384"/>
    <n v="289220.40000000002"/>
    <n v="140163.6"/>
    <n v="240"/>
    <n v="17"/>
    <x v="3"/>
    <n v="20"/>
    <n v="0.32642948968755242"/>
    <x v="0"/>
  </r>
  <r>
    <n v="1972"/>
    <d v="2024-09-21T00:00:00"/>
    <s v="C723"/>
    <s v="Daniel Howard"/>
    <x v="0"/>
    <x v="0"/>
    <s v="P002"/>
    <x v="2"/>
    <x v="0"/>
    <n v="1"/>
    <n v="46201"/>
    <n v="46201"/>
    <n v="29565.77"/>
    <n v="16635.23"/>
    <n v="384"/>
    <n v="29"/>
    <x v="2"/>
    <n v="20"/>
    <n v="0.36006211986753534"/>
    <x v="0"/>
  </r>
  <r>
    <n v="1973"/>
    <d v="2024-12-17T00:00:00"/>
    <s v="C449"/>
    <s v="David Valencia"/>
    <x v="1"/>
    <x v="1"/>
    <s v="P001"/>
    <x v="4"/>
    <x v="1"/>
    <n v="4"/>
    <n v="24130"/>
    <n v="96520"/>
    <n v="61044.23"/>
    <n v="35475.769999999997"/>
    <n v="364"/>
    <n v="87"/>
    <x v="4"/>
    <n v="10"/>
    <n v="0.3675483837546622"/>
    <x v="0"/>
  </r>
  <r>
    <n v="1974"/>
    <d v="2024-10-18T00:00:00"/>
    <s v="C289"/>
    <s v="Patricia Tucker"/>
    <x v="3"/>
    <x v="3"/>
    <s v="P010"/>
    <x v="6"/>
    <x v="0"/>
    <n v="9"/>
    <n v="16513"/>
    <n v="148617"/>
    <n v="108633.67"/>
    <n v="39983.33"/>
    <n v="295"/>
    <n v="82"/>
    <x v="2"/>
    <n v="0"/>
    <n v="0.26903604567445177"/>
    <x v="0"/>
  </r>
  <r>
    <n v="1975"/>
    <d v="2024-10-10T00:00:00"/>
    <s v="C380"/>
    <s v="Tiffany Myers"/>
    <x v="0"/>
    <x v="0"/>
    <s v="P007"/>
    <x v="5"/>
    <x v="1"/>
    <n v="10"/>
    <n v="51845"/>
    <n v="518450"/>
    <n v="414706.12"/>
    <n v="103743.88"/>
    <n v="447"/>
    <n v="10"/>
    <x v="5"/>
    <n v="0"/>
    <n v="0.20010392516153921"/>
    <x v="0"/>
  </r>
  <r>
    <n v="1976"/>
    <d v="2024-03-10T00:00:00"/>
    <s v="C922"/>
    <s v="Sean Johnson"/>
    <x v="0"/>
    <x v="0"/>
    <s v="P009"/>
    <x v="3"/>
    <x v="2"/>
    <n v="2"/>
    <n v="49366"/>
    <n v="98732"/>
    <n v="67526.679999999993"/>
    <n v="31205.32"/>
    <n v="297"/>
    <n v="40"/>
    <x v="3"/>
    <n v="0"/>
    <n v="0.31606085159826602"/>
    <x v="0"/>
  </r>
  <r>
    <n v="1977"/>
    <d v="2024-01-05T00:00:00"/>
    <s v="C503"/>
    <s v="Catherine Anderson"/>
    <x v="3"/>
    <x v="3"/>
    <s v="P009"/>
    <x v="3"/>
    <x v="2"/>
    <n v="6"/>
    <n v="40967"/>
    <n v="245802"/>
    <n v="160827.16"/>
    <n v="84974.84"/>
    <n v="391"/>
    <n v="52"/>
    <x v="3"/>
    <n v="5"/>
    <n v="0.34570442876787005"/>
    <x v="0"/>
  </r>
  <r>
    <n v="1978"/>
    <d v="2024-11-16T00:00:00"/>
    <s v="C798"/>
    <s v="Thomas Thompson"/>
    <x v="1"/>
    <x v="1"/>
    <s v="P008"/>
    <x v="7"/>
    <x v="3"/>
    <n v="6"/>
    <n v="21162"/>
    <n v="126972"/>
    <n v="100078.17"/>
    <n v="26893.83"/>
    <n v="357"/>
    <n v="36"/>
    <x v="6"/>
    <n v="0"/>
    <n v="0.21180913902277668"/>
    <x v="0"/>
  </r>
  <r>
    <n v="1979"/>
    <d v="2024-09-24T00:00:00"/>
    <s v="C675"/>
    <s v="Olivia Delgado"/>
    <x v="0"/>
    <x v="0"/>
    <s v="P005"/>
    <x v="9"/>
    <x v="1"/>
    <n v="8"/>
    <n v="4674"/>
    <n v="37392"/>
    <n v="26923.55"/>
    <n v="10468.450000000001"/>
    <n v="329"/>
    <n v="43"/>
    <x v="7"/>
    <n v="15"/>
    <n v="0.27996496576807878"/>
    <x v="0"/>
  </r>
  <r>
    <n v="1980"/>
    <d v="2024-06-21T00:00:00"/>
    <s v="C450"/>
    <s v="Trevor Strickland"/>
    <x v="3"/>
    <x v="3"/>
    <s v="P007"/>
    <x v="5"/>
    <x v="1"/>
    <n v="4"/>
    <n v="23291"/>
    <n v="93164"/>
    <n v="75529.78"/>
    <n v="17634.22"/>
    <n v="286"/>
    <n v="26"/>
    <x v="5"/>
    <n v="20"/>
    <n v="0.18928148211755616"/>
    <x v="0"/>
  </r>
  <r>
    <n v="1981"/>
    <d v="2024-04-11T00:00:00"/>
    <s v="C331"/>
    <s v="Deborah Shields"/>
    <x v="2"/>
    <x v="2"/>
    <s v="P003"/>
    <x v="8"/>
    <x v="0"/>
    <n v="9"/>
    <n v="47172"/>
    <n v="424548"/>
    <n v="328944.90000000002"/>
    <n v="95603.1"/>
    <n v="21"/>
    <n v="53"/>
    <x v="2"/>
    <n v="15"/>
    <n v="0.22518796461177537"/>
    <x v="1"/>
  </r>
  <r>
    <n v="1982"/>
    <d v="2024-12-07T00:00:00"/>
    <s v="C287"/>
    <s v="Linda Mayer"/>
    <x v="3"/>
    <x v="3"/>
    <s v="P005"/>
    <x v="9"/>
    <x v="1"/>
    <n v="3"/>
    <n v="11503"/>
    <n v="34509"/>
    <n v="27041.09"/>
    <n v="7467.91"/>
    <n v="54"/>
    <n v="63"/>
    <x v="7"/>
    <n v="10"/>
    <n v="0.21640470601871975"/>
    <x v="1"/>
  </r>
  <r>
    <n v="1983"/>
    <d v="2024-07-17T00:00:00"/>
    <s v="C577"/>
    <s v="Steven Garcia"/>
    <x v="0"/>
    <x v="0"/>
    <s v="P001"/>
    <x v="4"/>
    <x v="1"/>
    <n v="6"/>
    <n v="51537"/>
    <n v="309222"/>
    <n v="263707.58"/>
    <n v="45514.42"/>
    <n v="190"/>
    <n v="54"/>
    <x v="4"/>
    <n v="20"/>
    <n v="0.14719010937126076"/>
    <x v="0"/>
  </r>
  <r>
    <n v="1984"/>
    <d v="2024-04-22T00:00:00"/>
    <s v="C910"/>
    <s v="Jonathan Jones"/>
    <x v="1"/>
    <x v="1"/>
    <s v="P007"/>
    <x v="5"/>
    <x v="1"/>
    <n v="6"/>
    <n v="15032"/>
    <n v="90192"/>
    <n v="55502.49"/>
    <n v="34689.51"/>
    <n v="310"/>
    <n v="43"/>
    <x v="5"/>
    <n v="0"/>
    <n v="0.38461848057477382"/>
    <x v="0"/>
  </r>
  <r>
    <n v="1985"/>
    <d v="2024-05-16T00:00:00"/>
    <s v="C892"/>
    <s v="Michele Rose"/>
    <x v="3"/>
    <x v="3"/>
    <s v="P007"/>
    <x v="5"/>
    <x v="1"/>
    <n v="6"/>
    <n v="33097"/>
    <n v="198582"/>
    <n v="140475.60999999999"/>
    <n v="58106.39"/>
    <n v="133"/>
    <n v="85"/>
    <x v="5"/>
    <n v="20"/>
    <n v="0.29260653029982575"/>
    <x v="0"/>
  </r>
  <r>
    <n v="1986"/>
    <d v="2024-10-09T00:00:00"/>
    <s v="C695"/>
    <s v="Steven Rice"/>
    <x v="3"/>
    <x v="3"/>
    <s v="P007"/>
    <x v="5"/>
    <x v="1"/>
    <n v="7"/>
    <n v="33147"/>
    <n v="232029"/>
    <n v="204206.74"/>
    <n v="27822.26"/>
    <n v="193"/>
    <n v="81"/>
    <x v="5"/>
    <n v="20"/>
    <n v="0.1199085459145193"/>
    <x v="0"/>
  </r>
  <r>
    <n v="1987"/>
    <d v="2024-02-21T00:00:00"/>
    <s v="C465"/>
    <s v="Shawn Murphy"/>
    <x v="0"/>
    <x v="0"/>
    <s v="P002"/>
    <x v="2"/>
    <x v="0"/>
    <n v="3"/>
    <n v="46141"/>
    <n v="138423"/>
    <n v="112765.78"/>
    <n v="25657.22"/>
    <n v="48"/>
    <n v="36"/>
    <x v="2"/>
    <n v="0"/>
    <n v="0.18535373456723234"/>
    <x v="0"/>
  </r>
  <r>
    <n v="1988"/>
    <d v="2024-11-06T00:00:00"/>
    <s v="C718"/>
    <s v="Brittany Stevenson"/>
    <x v="1"/>
    <x v="1"/>
    <s v="P003"/>
    <x v="8"/>
    <x v="0"/>
    <n v="5"/>
    <n v="57967"/>
    <n v="289835"/>
    <n v="175772.09"/>
    <n v="114062.91"/>
    <n v="242"/>
    <n v="20"/>
    <x v="2"/>
    <n v="20"/>
    <n v="0.39354429244225164"/>
    <x v="0"/>
  </r>
  <r>
    <n v="1989"/>
    <d v="2024-11-25T00:00:00"/>
    <s v="C978"/>
    <s v="Diane Nguyen"/>
    <x v="0"/>
    <x v="0"/>
    <s v="P004"/>
    <x v="1"/>
    <x v="1"/>
    <n v="5"/>
    <n v="56439"/>
    <n v="282195"/>
    <n v="244210.9"/>
    <n v="37984.1"/>
    <n v="145"/>
    <n v="47"/>
    <x v="1"/>
    <n v="10"/>
    <n v="0.1346023140027286"/>
    <x v="0"/>
  </r>
  <r>
    <n v="1990"/>
    <d v="2024-09-04T00:00:00"/>
    <s v="C909"/>
    <s v="Lori Case"/>
    <x v="0"/>
    <x v="0"/>
    <s v="P008"/>
    <x v="7"/>
    <x v="3"/>
    <n v="5"/>
    <n v="34382"/>
    <n v="171910"/>
    <n v="140162.88"/>
    <n v="31747.119999999999"/>
    <n v="484"/>
    <n v="55"/>
    <x v="6"/>
    <n v="20"/>
    <n v="0.18467291024373217"/>
    <x v="0"/>
  </r>
  <r>
    <n v="1991"/>
    <d v="2024-10-22T00:00:00"/>
    <s v="C852"/>
    <s v="Mario Price"/>
    <x v="1"/>
    <x v="1"/>
    <s v="P001"/>
    <x v="4"/>
    <x v="1"/>
    <n v="1"/>
    <n v="5511"/>
    <n v="5511"/>
    <n v="4073.53"/>
    <n v="1437.47"/>
    <n v="205"/>
    <n v="84"/>
    <x v="4"/>
    <n v="15"/>
    <n v="0.26083650880058068"/>
    <x v="0"/>
  </r>
  <r>
    <n v="1992"/>
    <d v="2024-09-10T00:00:00"/>
    <s v="C857"/>
    <s v="Jason West"/>
    <x v="0"/>
    <x v="0"/>
    <s v="P010"/>
    <x v="6"/>
    <x v="0"/>
    <n v="8"/>
    <n v="22733"/>
    <n v="181864"/>
    <n v="132736.46"/>
    <n v="49127.54"/>
    <n v="312"/>
    <n v="73"/>
    <x v="2"/>
    <n v="15"/>
    <n v="0.27013339638411121"/>
    <x v="0"/>
  </r>
  <r>
    <n v="1993"/>
    <d v="2024-04-09T00:00:00"/>
    <s v="C829"/>
    <s v="Ashley Martinez"/>
    <x v="1"/>
    <x v="1"/>
    <s v="P001"/>
    <x v="4"/>
    <x v="1"/>
    <n v="1"/>
    <n v="25131"/>
    <n v="25131"/>
    <n v="21087.94"/>
    <n v="4043.06"/>
    <n v="288"/>
    <n v="85"/>
    <x v="4"/>
    <n v="5"/>
    <n v="0.16087939198599338"/>
    <x v="0"/>
  </r>
  <r>
    <n v="1994"/>
    <d v="2024-03-05T00:00:00"/>
    <s v="C575"/>
    <s v="Jill Miller"/>
    <x v="1"/>
    <x v="1"/>
    <s v="P008"/>
    <x v="7"/>
    <x v="3"/>
    <n v="10"/>
    <n v="57350"/>
    <n v="573500"/>
    <n v="515166.01"/>
    <n v="58333.99"/>
    <n v="189"/>
    <n v="18"/>
    <x v="6"/>
    <n v="20"/>
    <n v="0.10171576285963382"/>
    <x v="0"/>
  </r>
  <r>
    <n v="1995"/>
    <d v="2024-03-17T00:00:00"/>
    <s v="C620"/>
    <s v="Richard Duncan"/>
    <x v="3"/>
    <x v="3"/>
    <s v="P005"/>
    <x v="9"/>
    <x v="1"/>
    <n v="6"/>
    <n v="5597"/>
    <n v="33582"/>
    <n v="22875.73"/>
    <n v="10706.27"/>
    <n v="345"/>
    <n v="69"/>
    <x v="7"/>
    <n v="10"/>
    <n v="0.31880977904829971"/>
    <x v="0"/>
  </r>
  <r>
    <n v="1996"/>
    <d v="2024-06-27T00:00:00"/>
    <s v="C223"/>
    <s v="Jennifer Shepherd"/>
    <x v="0"/>
    <x v="0"/>
    <s v="P008"/>
    <x v="7"/>
    <x v="3"/>
    <n v="9"/>
    <n v="7673"/>
    <n v="69057"/>
    <n v="60769.21"/>
    <n v="8287.7900000000009"/>
    <n v="301"/>
    <n v="42"/>
    <x v="6"/>
    <n v="0"/>
    <n v="0.12001375675166892"/>
    <x v="0"/>
  </r>
  <r>
    <n v="1997"/>
    <d v="2024-11-13T00:00:00"/>
    <s v="C529"/>
    <s v="Tammy Green"/>
    <x v="0"/>
    <x v="0"/>
    <s v="P008"/>
    <x v="7"/>
    <x v="3"/>
    <n v="1"/>
    <n v="42969"/>
    <n v="42969"/>
    <n v="28065.98"/>
    <n v="14903.02"/>
    <n v="242"/>
    <n v="43"/>
    <x v="6"/>
    <n v="0"/>
    <n v="0.34683190206893344"/>
    <x v="0"/>
  </r>
  <r>
    <n v="1998"/>
    <d v="2024-02-21T00:00:00"/>
    <s v="C242"/>
    <s v="Brian Lopez"/>
    <x v="0"/>
    <x v="0"/>
    <s v="P009"/>
    <x v="3"/>
    <x v="2"/>
    <n v="7"/>
    <n v="40928"/>
    <n v="286496"/>
    <n v="246733.94"/>
    <n v="39762.06"/>
    <n v="331"/>
    <n v="19"/>
    <x v="3"/>
    <n v="10"/>
    <n v="0.13878748743437952"/>
    <x v="0"/>
  </r>
  <r>
    <n v="1999"/>
    <d v="2024-05-02T00:00:00"/>
    <s v="C366"/>
    <s v="Christine Nguyen"/>
    <x v="3"/>
    <x v="3"/>
    <s v="P005"/>
    <x v="9"/>
    <x v="1"/>
    <n v="10"/>
    <n v="34833"/>
    <n v="348330"/>
    <n v="213997.05"/>
    <n v="134332.95000000001"/>
    <n v="367"/>
    <n v="43"/>
    <x v="7"/>
    <n v="20"/>
    <n v="0.38564852295237279"/>
    <x v="0"/>
  </r>
  <r>
    <n v="2000"/>
    <d v="2024-04-28T00:00:00"/>
    <s v="C966"/>
    <s v="Raymond Diaz"/>
    <x v="3"/>
    <x v="3"/>
    <s v="P005"/>
    <x v="9"/>
    <x v="1"/>
    <n v="4"/>
    <n v="50197"/>
    <n v="200788"/>
    <n v="129902.64"/>
    <n v="70885.36"/>
    <n v="290"/>
    <n v="79"/>
    <x v="7"/>
    <n v="20"/>
    <n v="0.35303583879514711"/>
    <x v="0"/>
  </r>
  <r>
    <n v="2001"/>
    <d v="2024-12-21T00:00:00"/>
    <s v="C559"/>
    <s v="Jamie Garza"/>
    <x v="3"/>
    <x v="3"/>
    <s v="P007"/>
    <x v="5"/>
    <x v="1"/>
    <n v="5"/>
    <n v="53323"/>
    <n v="266615"/>
    <n v="231165.03"/>
    <n v="35449.97"/>
    <n v="369"/>
    <n v="79"/>
    <x v="5"/>
    <n v="5"/>
    <n v="0.13296314911014009"/>
    <x v="0"/>
  </r>
  <r>
    <n v="2002"/>
    <d v="2024-06-23T00:00:00"/>
    <s v="C333"/>
    <s v="Brandon Jackson"/>
    <x v="0"/>
    <x v="0"/>
    <s v="P003"/>
    <x v="8"/>
    <x v="0"/>
    <n v="7"/>
    <n v="44846"/>
    <n v="313922"/>
    <n v="221790.28"/>
    <n v="92131.72"/>
    <n v="484"/>
    <n v="25"/>
    <x v="2"/>
    <n v="20"/>
    <n v="0.293486025190971"/>
    <x v="0"/>
  </r>
  <r>
    <n v="2003"/>
    <d v="2024-07-27T00:00:00"/>
    <s v="C297"/>
    <s v="Maria Adams"/>
    <x v="1"/>
    <x v="1"/>
    <s v="P007"/>
    <x v="5"/>
    <x v="1"/>
    <n v="4"/>
    <n v="31771"/>
    <n v="127084"/>
    <n v="84610.27"/>
    <n v="42473.73"/>
    <n v="321"/>
    <n v="48"/>
    <x v="5"/>
    <n v="15"/>
    <n v="0.33421776148059551"/>
    <x v="0"/>
  </r>
  <r>
    <n v="2004"/>
    <d v="2024-06-04T00:00:00"/>
    <s v="C106"/>
    <s v="Debra Larsen"/>
    <x v="2"/>
    <x v="2"/>
    <s v="P007"/>
    <x v="5"/>
    <x v="1"/>
    <n v="8"/>
    <n v="46275"/>
    <n v="370200"/>
    <n v="242603.5"/>
    <n v="127596.5"/>
    <n v="15"/>
    <n v="51"/>
    <x v="5"/>
    <n v="0"/>
    <n v="0.34466909778498112"/>
    <x v="1"/>
  </r>
  <r>
    <n v="2005"/>
    <d v="2024-08-23T00:00:00"/>
    <s v="C447"/>
    <s v="Amanda Gordon"/>
    <x v="0"/>
    <x v="0"/>
    <s v="P009"/>
    <x v="3"/>
    <x v="2"/>
    <n v="6"/>
    <n v="25784"/>
    <n v="154704"/>
    <n v="128183.29"/>
    <n v="26520.71"/>
    <n v="270"/>
    <n v="93"/>
    <x v="3"/>
    <n v="0"/>
    <n v="0.1714287284103837"/>
    <x v="0"/>
  </r>
  <r>
    <n v="2006"/>
    <d v="2024-01-24T00:00:00"/>
    <s v="C125"/>
    <s v="Ryan Gallegos"/>
    <x v="2"/>
    <x v="2"/>
    <s v="P003"/>
    <x v="8"/>
    <x v="0"/>
    <n v="9"/>
    <n v="59719"/>
    <n v="537471"/>
    <n v="338911.75"/>
    <n v="198559.25"/>
    <n v="181"/>
    <n v="71"/>
    <x v="2"/>
    <n v="0"/>
    <n v="0.36943249031110514"/>
    <x v="0"/>
  </r>
  <r>
    <n v="2007"/>
    <d v="2024-08-16T00:00:00"/>
    <s v="C528"/>
    <s v="James Brown"/>
    <x v="3"/>
    <x v="3"/>
    <s v="P006"/>
    <x v="0"/>
    <x v="0"/>
    <n v="3"/>
    <n v="48336"/>
    <n v="145008"/>
    <n v="90641.81"/>
    <n v="54366.19"/>
    <n v="486"/>
    <n v="50"/>
    <x v="0"/>
    <n v="0"/>
    <n v="0.37491855621758802"/>
    <x v="0"/>
  </r>
  <r>
    <n v="2008"/>
    <d v="2024-10-04T00:00:00"/>
    <s v="C471"/>
    <s v="Mark Smith"/>
    <x v="0"/>
    <x v="0"/>
    <s v="P005"/>
    <x v="9"/>
    <x v="1"/>
    <n v="3"/>
    <n v="4256"/>
    <n v="12768"/>
    <n v="8682.82"/>
    <n v="4085.18"/>
    <n v="299"/>
    <n v="58"/>
    <x v="7"/>
    <n v="15"/>
    <n v="0.31995457393483706"/>
    <x v="0"/>
  </r>
  <r>
    <n v="2009"/>
    <d v="2024-09-06T00:00:00"/>
    <s v="C131"/>
    <s v="Robert Sharp"/>
    <x v="3"/>
    <x v="3"/>
    <s v="P004"/>
    <x v="1"/>
    <x v="1"/>
    <n v="4"/>
    <n v="36121"/>
    <n v="144484"/>
    <n v="124595.97"/>
    <n v="19888.03"/>
    <n v="171"/>
    <n v="38"/>
    <x v="1"/>
    <n v="20"/>
    <n v="0.13764866698042688"/>
    <x v="0"/>
  </r>
  <r>
    <n v="2010"/>
    <d v="2024-09-22T00:00:00"/>
    <s v="C920"/>
    <s v="Amanda Garrett"/>
    <x v="1"/>
    <x v="1"/>
    <s v="P006"/>
    <x v="0"/>
    <x v="0"/>
    <n v="6"/>
    <n v="33533"/>
    <n v="201198"/>
    <n v="145105.76"/>
    <n v="56092.24"/>
    <n v="98"/>
    <n v="48"/>
    <x v="0"/>
    <n v="20"/>
    <n v="0.27879124046958714"/>
    <x v="0"/>
  </r>
  <r>
    <n v="2011"/>
    <d v="2024-09-07T00:00:00"/>
    <s v="C595"/>
    <s v="William Myers"/>
    <x v="1"/>
    <x v="1"/>
    <s v="P002"/>
    <x v="2"/>
    <x v="0"/>
    <n v="4"/>
    <n v="21367"/>
    <n v="85468"/>
    <n v="52434.37"/>
    <n v="33033.629999999997"/>
    <n v="205"/>
    <n v="17"/>
    <x v="2"/>
    <n v="0"/>
    <n v="0.38650290167080076"/>
    <x v="0"/>
  </r>
  <r>
    <n v="2012"/>
    <d v="2024-02-29T00:00:00"/>
    <s v="C148"/>
    <s v="Jeff Valencia"/>
    <x v="2"/>
    <x v="2"/>
    <s v="P008"/>
    <x v="7"/>
    <x v="3"/>
    <n v="8"/>
    <n v="19552"/>
    <n v="156416"/>
    <n v="111647.93"/>
    <n v="44768.07"/>
    <n v="166"/>
    <n v="44"/>
    <x v="6"/>
    <n v="10"/>
    <n v="0.28621157682078557"/>
    <x v="0"/>
  </r>
  <r>
    <n v="2013"/>
    <d v="2024-07-30T00:00:00"/>
    <s v="C338"/>
    <s v="Jason Conner"/>
    <x v="3"/>
    <x v="3"/>
    <s v="P010"/>
    <x v="6"/>
    <x v="0"/>
    <n v="3"/>
    <n v="5467"/>
    <n v="16401"/>
    <n v="10883.21"/>
    <n v="5517.79"/>
    <n v="31"/>
    <n v="53"/>
    <x v="2"/>
    <n v="20"/>
    <n v="0.33643009572587035"/>
    <x v="1"/>
  </r>
  <r>
    <n v="2014"/>
    <d v="2024-04-22T00:00:00"/>
    <s v="C155"/>
    <s v="Blake Guerra"/>
    <x v="1"/>
    <x v="1"/>
    <s v="P004"/>
    <x v="1"/>
    <x v="1"/>
    <n v="5"/>
    <n v="56278"/>
    <n v="281390"/>
    <n v="215780.57"/>
    <n v="65609.429999999993"/>
    <n v="253"/>
    <n v="86"/>
    <x v="1"/>
    <n v="20"/>
    <n v="0.23316191051565441"/>
    <x v="0"/>
  </r>
  <r>
    <n v="2015"/>
    <d v="2024-06-28T00:00:00"/>
    <s v="C896"/>
    <s v="Mary Hamilton"/>
    <x v="1"/>
    <x v="1"/>
    <s v="P003"/>
    <x v="8"/>
    <x v="0"/>
    <n v="5"/>
    <n v="10854"/>
    <n v="54270"/>
    <n v="33970.07"/>
    <n v="20299.93"/>
    <n v="210"/>
    <n v="82"/>
    <x v="2"/>
    <n v="15"/>
    <n v="0.37405435784042751"/>
    <x v="0"/>
  </r>
  <r>
    <n v="2016"/>
    <d v="2024-12-13T00:00:00"/>
    <s v="C911"/>
    <s v="Valerie Harper"/>
    <x v="3"/>
    <x v="3"/>
    <s v="P001"/>
    <x v="4"/>
    <x v="1"/>
    <n v="9"/>
    <n v="24556"/>
    <n v="221004"/>
    <n v="149300.26999999999"/>
    <n v="71703.73"/>
    <n v="209"/>
    <n v="55"/>
    <x v="4"/>
    <n v="0"/>
    <n v="0.32444539465349043"/>
    <x v="0"/>
  </r>
  <r>
    <n v="2017"/>
    <d v="2024-04-16T00:00:00"/>
    <s v="C888"/>
    <s v="Mary Copeland"/>
    <x v="1"/>
    <x v="1"/>
    <s v="P008"/>
    <x v="7"/>
    <x v="3"/>
    <n v="4"/>
    <n v="56790"/>
    <n v="227160"/>
    <n v="197388.61"/>
    <n v="29771.39"/>
    <n v="355"/>
    <n v="48"/>
    <x v="6"/>
    <n v="0"/>
    <n v="0.1310591213241768"/>
    <x v="0"/>
  </r>
  <r>
    <n v="2018"/>
    <d v="2024-12-08T00:00:00"/>
    <s v="C694"/>
    <s v="Timothy Duran"/>
    <x v="0"/>
    <x v="0"/>
    <s v="P010"/>
    <x v="6"/>
    <x v="0"/>
    <n v="10"/>
    <n v="45172"/>
    <n v="451720"/>
    <n v="291753.15000000002"/>
    <n v="159966.85"/>
    <n v="147"/>
    <n v="52"/>
    <x v="2"/>
    <n v="5"/>
    <n v="0.35412833170990882"/>
    <x v="0"/>
  </r>
  <r>
    <n v="2019"/>
    <d v="2024-02-05T00:00:00"/>
    <s v="C330"/>
    <s v="Dustin Garcia"/>
    <x v="2"/>
    <x v="2"/>
    <s v="P008"/>
    <x v="7"/>
    <x v="3"/>
    <n v="6"/>
    <n v="11902"/>
    <n v="71412"/>
    <n v="56203.48"/>
    <n v="15208.52"/>
    <n v="301"/>
    <n v="11"/>
    <x v="6"/>
    <n v="10"/>
    <n v="0.2129686887357867"/>
    <x v="0"/>
  </r>
  <r>
    <n v="2020"/>
    <d v="2024-03-25T00:00:00"/>
    <s v="C612"/>
    <s v="David Thompson Jr."/>
    <x v="3"/>
    <x v="3"/>
    <s v="P002"/>
    <x v="2"/>
    <x v="0"/>
    <n v="5"/>
    <n v="50363"/>
    <n v="251815"/>
    <n v="173628.5"/>
    <n v="78186.5"/>
    <n v="322"/>
    <n v="53"/>
    <x v="2"/>
    <n v="20"/>
    <n v="0.31049182931914304"/>
    <x v="0"/>
  </r>
  <r>
    <n v="2021"/>
    <d v="2024-07-24T00:00:00"/>
    <s v="C187"/>
    <s v="Tanya Rivera"/>
    <x v="2"/>
    <x v="2"/>
    <s v="P002"/>
    <x v="2"/>
    <x v="0"/>
    <n v="10"/>
    <n v="8583"/>
    <n v="85830"/>
    <n v="65713.02"/>
    <n v="20116.98"/>
    <n v="197"/>
    <n v="64"/>
    <x v="2"/>
    <n v="10"/>
    <n v="0.2343816847256204"/>
    <x v="0"/>
  </r>
  <r>
    <n v="2022"/>
    <d v="2024-10-22T00:00:00"/>
    <s v="C984"/>
    <s v="Samantha Owens"/>
    <x v="3"/>
    <x v="3"/>
    <s v="P008"/>
    <x v="7"/>
    <x v="3"/>
    <n v="1"/>
    <n v="47506"/>
    <n v="47506"/>
    <n v="38534.65"/>
    <n v="8971.35"/>
    <n v="261"/>
    <n v="54"/>
    <x v="6"/>
    <n v="10"/>
    <n v="0.18884667199932642"/>
    <x v="0"/>
  </r>
  <r>
    <n v="2023"/>
    <d v="2024-06-30T00:00:00"/>
    <s v="C808"/>
    <s v="Todd Henderson"/>
    <x v="2"/>
    <x v="2"/>
    <s v="P010"/>
    <x v="6"/>
    <x v="0"/>
    <n v="1"/>
    <n v="13448"/>
    <n v="13448"/>
    <n v="8962.9"/>
    <n v="4485.1000000000004"/>
    <n v="38"/>
    <n v="66"/>
    <x v="2"/>
    <n v="0"/>
    <n v="0.3335142772159429"/>
    <x v="1"/>
  </r>
  <r>
    <n v="2024"/>
    <d v="2024-05-10T00:00:00"/>
    <s v="C834"/>
    <s v="Katie Fox"/>
    <x v="0"/>
    <x v="0"/>
    <s v="P002"/>
    <x v="2"/>
    <x v="0"/>
    <n v="8"/>
    <n v="19514"/>
    <n v="156112"/>
    <n v="140498.16"/>
    <n v="15613.84"/>
    <n v="481"/>
    <n v="53"/>
    <x v="2"/>
    <n v="10"/>
    <n v="0.10001691093573845"/>
    <x v="0"/>
  </r>
  <r>
    <n v="2025"/>
    <d v="2024-10-14T00:00:00"/>
    <s v="C592"/>
    <s v="Anthony Diaz"/>
    <x v="0"/>
    <x v="0"/>
    <s v="P009"/>
    <x v="3"/>
    <x v="2"/>
    <n v="2"/>
    <n v="31111"/>
    <n v="62222"/>
    <n v="50156.68"/>
    <n v="12065.32"/>
    <n v="419"/>
    <n v="92"/>
    <x v="3"/>
    <n v="15"/>
    <n v="0.19390762109864679"/>
    <x v="0"/>
  </r>
  <r>
    <n v="2026"/>
    <d v="2024-05-25T00:00:00"/>
    <s v="C590"/>
    <s v="Paul Li"/>
    <x v="1"/>
    <x v="1"/>
    <s v="P002"/>
    <x v="2"/>
    <x v="0"/>
    <n v="2"/>
    <n v="58975"/>
    <n v="117950"/>
    <n v="100560.25"/>
    <n v="17389.75"/>
    <n v="77"/>
    <n v="34"/>
    <x v="2"/>
    <n v="5"/>
    <n v="0.14743323442136499"/>
    <x v="0"/>
  </r>
  <r>
    <n v="2027"/>
    <d v="2024-04-28T00:00:00"/>
    <s v="C174"/>
    <s v="Melanie Day"/>
    <x v="3"/>
    <x v="3"/>
    <s v="P003"/>
    <x v="8"/>
    <x v="0"/>
    <n v="2"/>
    <n v="19409"/>
    <n v="38818"/>
    <n v="24903.360000000001"/>
    <n v="13914.64"/>
    <n v="400"/>
    <n v="21"/>
    <x v="2"/>
    <n v="0"/>
    <n v="0.35845844711216446"/>
    <x v="0"/>
  </r>
  <r>
    <n v="2028"/>
    <d v="2024-03-03T00:00:00"/>
    <s v="C972"/>
    <s v="Thomas Pittman"/>
    <x v="0"/>
    <x v="0"/>
    <s v="P006"/>
    <x v="0"/>
    <x v="0"/>
    <n v="1"/>
    <n v="41974"/>
    <n v="41974"/>
    <n v="28992.94"/>
    <n v="12981.06"/>
    <n v="338"/>
    <n v="68"/>
    <x v="0"/>
    <n v="10"/>
    <n v="0.30926430647543718"/>
    <x v="0"/>
  </r>
  <r>
    <n v="2029"/>
    <d v="2024-10-04T00:00:00"/>
    <s v="C171"/>
    <s v="Alicia Martinez"/>
    <x v="1"/>
    <x v="1"/>
    <s v="P001"/>
    <x v="4"/>
    <x v="1"/>
    <n v="4"/>
    <n v="54961"/>
    <n v="219844"/>
    <n v="190394.28"/>
    <n v="29449.72"/>
    <n v="387"/>
    <n v="32"/>
    <x v="4"/>
    <n v="15"/>
    <n v="0.13395735157657249"/>
    <x v="0"/>
  </r>
  <r>
    <n v="2030"/>
    <d v="2024-03-28T00:00:00"/>
    <s v="C864"/>
    <s v="George Martinez"/>
    <x v="1"/>
    <x v="1"/>
    <s v="P010"/>
    <x v="6"/>
    <x v="0"/>
    <n v="8"/>
    <n v="47095"/>
    <n v="376760"/>
    <n v="273332.93"/>
    <n v="103427.07"/>
    <n v="476"/>
    <n v="13"/>
    <x v="2"/>
    <n v="10"/>
    <n v="0.27451711965176773"/>
    <x v="0"/>
  </r>
  <r>
    <n v="2031"/>
    <d v="2024-09-08T00:00:00"/>
    <s v="C631"/>
    <s v="Victor Black"/>
    <x v="1"/>
    <x v="1"/>
    <s v="P003"/>
    <x v="8"/>
    <x v="0"/>
    <n v="8"/>
    <n v="40985"/>
    <n v="327880"/>
    <n v="244826.62"/>
    <n v="83053.38"/>
    <n v="475"/>
    <n v="86"/>
    <x v="2"/>
    <n v="20"/>
    <n v="0.25330419665731368"/>
    <x v="0"/>
  </r>
  <r>
    <n v="2032"/>
    <d v="2024-04-10T00:00:00"/>
    <s v="C366"/>
    <s v="Sharon Flynn"/>
    <x v="1"/>
    <x v="1"/>
    <s v="P007"/>
    <x v="5"/>
    <x v="1"/>
    <n v="2"/>
    <n v="59966"/>
    <n v="119932"/>
    <n v="98168.37"/>
    <n v="21763.63"/>
    <n v="137"/>
    <n v="38"/>
    <x v="5"/>
    <n v="15"/>
    <n v="0.18146641430143748"/>
    <x v="0"/>
  </r>
  <r>
    <n v="2033"/>
    <d v="2024-07-10T00:00:00"/>
    <s v="C755"/>
    <s v="David Graves"/>
    <x v="3"/>
    <x v="3"/>
    <s v="P006"/>
    <x v="0"/>
    <x v="0"/>
    <n v="9"/>
    <n v="40448"/>
    <n v="364032"/>
    <n v="238374.2"/>
    <n v="125657.8"/>
    <n v="244"/>
    <n v="38"/>
    <x v="0"/>
    <n v="20"/>
    <n v="0.34518339047116736"/>
    <x v="0"/>
  </r>
  <r>
    <n v="2034"/>
    <d v="2024-06-10T00:00:00"/>
    <s v="C868"/>
    <s v="Robin Henderson"/>
    <x v="3"/>
    <x v="3"/>
    <s v="P007"/>
    <x v="5"/>
    <x v="1"/>
    <n v="10"/>
    <n v="10215"/>
    <n v="102150"/>
    <n v="70625.100000000006"/>
    <n v="31524.9"/>
    <n v="29"/>
    <n v="74"/>
    <x v="5"/>
    <n v="10"/>
    <n v="0.30861380323054333"/>
    <x v="1"/>
  </r>
  <r>
    <n v="2035"/>
    <d v="2024-09-22T00:00:00"/>
    <s v="C925"/>
    <s v="Cynthia Allen"/>
    <x v="1"/>
    <x v="1"/>
    <s v="P004"/>
    <x v="1"/>
    <x v="1"/>
    <n v="10"/>
    <n v="4057"/>
    <n v="40570"/>
    <n v="31577.49"/>
    <n v="8992.51"/>
    <n v="247"/>
    <n v="73"/>
    <x v="1"/>
    <n v="10"/>
    <n v="0.22165417796401282"/>
    <x v="0"/>
  </r>
  <r>
    <n v="2036"/>
    <d v="2024-12-16T00:00:00"/>
    <s v="C460"/>
    <s v="James Wilkinson"/>
    <x v="2"/>
    <x v="2"/>
    <s v="P009"/>
    <x v="3"/>
    <x v="2"/>
    <n v="2"/>
    <n v="20842"/>
    <n v="41684"/>
    <n v="34284.76"/>
    <n v="7399.24"/>
    <n v="303"/>
    <n v="15"/>
    <x v="3"/>
    <n v="0"/>
    <n v="0.17750791670665003"/>
    <x v="0"/>
  </r>
  <r>
    <n v="2037"/>
    <d v="2024-09-20T00:00:00"/>
    <s v="C414"/>
    <s v="Andrew Ramos"/>
    <x v="3"/>
    <x v="3"/>
    <s v="P002"/>
    <x v="2"/>
    <x v="0"/>
    <n v="6"/>
    <n v="29341"/>
    <n v="176046"/>
    <n v="121757.44"/>
    <n v="54288.56"/>
    <n v="480"/>
    <n v="48"/>
    <x v="2"/>
    <n v="20"/>
    <n v="0.30837712870499756"/>
    <x v="0"/>
  </r>
  <r>
    <n v="2038"/>
    <d v="2024-05-09T00:00:00"/>
    <s v="C245"/>
    <s v="Abigail Miranda"/>
    <x v="2"/>
    <x v="2"/>
    <s v="P010"/>
    <x v="6"/>
    <x v="0"/>
    <n v="6"/>
    <n v="17309"/>
    <n v="103854"/>
    <n v="92647.44"/>
    <n v="11206.56"/>
    <n v="18"/>
    <n v="53"/>
    <x v="2"/>
    <n v="10"/>
    <n v="0.10790686925876711"/>
    <x v="1"/>
  </r>
  <r>
    <n v="2039"/>
    <d v="2024-06-16T00:00:00"/>
    <s v="C408"/>
    <s v="Joseph Carson"/>
    <x v="0"/>
    <x v="0"/>
    <s v="P008"/>
    <x v="7"/>
    <x v="3"/>
    <n v="9"/>
    <n v="41427"/>
    <n v="372843"/>
    <n v="260789.61"/>
    <n v="112053.39"/>
    <n v="364"/>
    <n v="70"/>
    <x v="6"/>
    <n v="20"/>
    <n v="0.30053773304044867"/>
    <x v="0"/>
  </r>
  <r>
    <n v="2040"/>
    <d v="2024-04-03T00:00:00"/>
    <s v="C411"/>
    <s v="Scott Robinson"/>
    <x v="0"/>
    <x v="0"/>
    <s v="P005"/>
    <x v="9"/>
    <x v="1"/>
    <n v="9"/>
    <n v="39329"/>
    <n v="353961"/>
    <n v="231018.67"/>
    <n v="122942.33"/>
    <n v="106"/>
    <n v="42"/>
    <x v="7"/>
    <n v="5"/>
    <n v="0.34733298301225279"/>
    <x v="0"/>
  </r>
  <r>
    <n v="2041"/>
    <d v="2024-06-15T00:00:00"/>
    <s v="C787"/>
    <s v="Ryan Singh"/>
    <x v="0"/>
    <x v="0"/>
    <s v="P007"/>
    <x v="5"/>
    <x v="1"/>
    <n v="7"/>
    <n v="24837"/>
    <n v="173859"/>
    <n v="141337.28"/>
    <n v="32521.72"/>
    <n v="235"/>
    <n v="25"/>
    <x v="5"/>
    <n v="0"/>
    <n v="0.18705801827918025"/>
    <x v="0"/>
  </r>
  <r>
    <n v="2042"/>
    <d v="2024-01-01T00:00:00"/>
    <s v="C316"/>
    <s v="Nicholas White"/>
    <x v="1"/>
    <x v="1"/>
    <s v="P002"/>
    <x v="2"/>
    <x v="0"/>
    <n v="1"/>
    <n v="22053"/>
    <n v="22053"/>
    <n v="17897.060000000001"/>
    <n v="4155.9399999999996"/>
    <n v="72"/>
    <n v="86"/>
    <x v="2"/>
    <n v="15"/>
    <n v="0.18845236475762933"/>
    <x v="1"/>
  </r>
  <r>
    <n v="2043"/>
    <d v="2024-06-22T00:00:00"/>
    <s v="C398"/>
    <s v="Kelly Snyder"/>
    <x v="2"/>
    <x v="2"/>
    <s v="P002"/>
    <x v="2"/>
    <x v="0"/>
    <n v="9"/>
    <n v="32989"/>
    <n v="296901"/>
    <n v="254783.29"/>
    <n v="42117.71"/>
    <n v="30"/>
    <n v="35"/>
    <x v="2"/>
    <n v="10"/>
    <n v="0.14185775729957123"/>
    <x v="1"/>
  </r>
  <r>
    <n v="2044"/>
    <d v="2024-01-31T00:00:00"/>
    <s v="C998"/>
    <s v="Holly Fox"/>
    <x v="1"/>
    <x v="1"/>
    <s v="P002"/>
    <x v="2"/>
    <x v="0"/>
    <n v="10"/>
    <n v="43314"/>
    <n v="433140"/>
    <n v="354379.18"/>
    <n v="78760.820000000007"/>
    <n v="18"/>
    <n v="74"/>
    <x v="2"/>
    <n v="0"/>
    <n v="0.18183686567853352"/>
    <x v="1"/>
  </r>
  <r>
    <n v="2045"/>
    <d v="2024-06-30T00:00:00"/>
    <s v="C308"/>
    <s v="Lauren Gibson"/>
    <x v="2"/>
    <x v="2"/>
    <s v="P002"/>
    <x v="2"/>
    <x v="0"/>
    <n v="3"/>
    <n v="1863"/>
    <n v="5589"/>
    <n v="4967.42"/>
    <n v="621.58000000000004"/>
    <n v="313"/>
    <n v="70"/>
    <x v="2"/>
    <n v="5"/>
    <n v="0.11121488638396852"/>
    <x v="0"/>
  </r>
  <r>
    <n v="2046"/>
    <d v="2024-08-21T00:00:00"/>
    <s v="C484"/>
    <s v="Pamela Black"/>
    <x v="1"/>
    <x v="1"/>
    <s v="P009"/>
    <x v="3"/>
    <x v="2"/>
    <n v="4"/>
    <n v="12889"/>
    <n v="51556"/>
    <n v="39581.83"/>
    <n v="11974.17"/>
    <n v="342"/>
    <n v="37"/>
    <x v="3"/>
    <n v="0"/>
    <n v="0.23225560555512453"/>
    <x v="0"/>
  </r>
  <r>
    <n v="2047"/>
    <d v="2024-12-25T00:00:00"/>
    <s v="C930"/>
    <s v="Dale Castillo"/>
    <x v="0"/>
    <x v="0"/>
    <s v="P010"/>
    <x v="6"/>
    <x v="0"/>
    <n v="4"/>
    <n v="10744"/>
    <n v="42976"/>
    <n v="27229.93"/>
    <n v="15746.07"/>
    <n v="448"/>
    <n v="52"/>
    <x v="2"/>
    <n v="5"/>
    <n v="0.36639217237527921"/>
    <x v="0"/>
  </r>
  <r>
    <n v="2048"/>
    <d v="2024-08-14T00:00:00"/>
    <s v="C338"/>
    <s v="Andrew Patton"/>
    <x v="2"/>
    <x v="2"/>
    <s v="P009"/>
    <x v="3"/>
    <x v="2"/>
    <n v="3"/>
    <n v="23494"/>
    <n v="70482"/>
    <n v="50313.75"/>
    <n v="20168.25"/>
    <n v="456"/>
    <n v="12"/>
    <x v="3"/>
    <n v="5"/>
    <n v="0.28614752702817742"/>
    <x v="0"/>
  </r>
  <r>
    <n v="2049"/>
    <d v="2024-09-27T00:00:00"/>
    <s v="C674"/>
    <s v="Kendra Allison"/>
    <x v="3"/>
    <x v="3"/>
    <s v="P009"/>
    <x v="3"/>
    <x v="2"/>
    <n v="8"/>
    <n v="35736"/>
    <n v="285888"/>
    <n v="202958.78"/>
    <n v="82929.22"/>
    <n v="399"/>
    <n v="32"/>
    <x v="3"/>
    <n v="0"/>
    <n v="0.29007590385045895"/>
    <x v="0"/>
  </r>
  <r>
    <n v="2050"/>
    <d v="2024-08-30T00:00:00"/>
    <s v="C126"/>
    <s v="Chad Fleming"/>
    <x v="3"/>
    <x v="3"/>
    <s v="P001"/>
    <x v="4"/>
    <x v="1"/>
    <n v="8"/>
    <n v="59050"/>
    <n v="472400"/>
    <n v="288145.93"/>
    <n v="184254.07"/>
    <n v="224"/>
    <n v="42"/>
    <x v="4"/>
    <n v="15"/>
    <n v="0.39003825148179511"/>
    <x v="0"/>
  </r>
  <r>
    <n v="2051"/>
    <d v="2024-02-17T00:00:00"/>
    <s v="C267"/>
    <s v="Scott Mccarthy"/>
    <x v="3"/>
    <x v="3"/>
    <s v="P010"/>
    <x v="6"/>
    <x v="0"/>
    <n v="2"/>
    <n v="10164"/>
    <n v="20328"/>
    <n v="17899.64"/>
    <n v="2428.36"/>
    <n v="105"/>
    <n v="25"/>
    <x v="2"/>
    <n v="15"/>
    <n v="0.11945887445887446"/>
    <x v="0"/>
  </r>
  <r>
    <n v="2052"/>
    <d v="2024-05-05T00:00:00"/>
    <s v="C509"/>
    <s v="Wendy Friedman"/>
    <x v="3"/>
    <x v="3"/>
    <s v="P002"/>
    <x v="2"/>
    <x v="0"/>
    <n v="1"/>
    <n v="25459"/>
    <n v="25459"/>
    <n v="22797.86"/>
    <n v="2661.14"/>
    <n v="69"/>
    <n v="100"/>
    <x v="2"/>
    <n v="0"/>
    <n v="0.10452649357790958"/>
    <x v="1"/>
  </r>
  <r>
    <n v="2053"/>
    <d v="2024-08-05T00:00:00"/>
    <s v="C526"/>
    <s v="Manuel Hill"/>
    <x v="0"/>
    <x v="0"/>
    <s v="P005"/>
    <x v="9"/>
    <x v="1"/>
    <n v="4"/>
    <n v="4372"/>
    <n v="17488"/>
    <n v="14784.72"/>
    <n v="2703.28"/>
    <n v="90"/>
    <n v="34"/>
    <x v="7"/>
    <n v="0"/>
    <n v="0.15457913998170175"/>
    <x v="0"/>
  </r>
  <r>
    <n v="2054"/>
    <d v="2024-11-29T00:00:00"/>
    <s v="C957"/>
    <s v="Katherine Pratt"/>
    <x v="1"/>
    <x v="1"/>
    <s v="P006"/>
    <x v="0"/>
    <x v="0"/>
    <n v="3"/>
    <n v="12990"/>
    <n v="38970"/>
    <n v="24039.26"/>
    <n v="14930.74"/>
    <n v="28"/>
    <n v="53"/>
    <x v="0"/>
    <n v="15"/>
    <n v="0.38313420579933283"/>
    <x v="1"/>
  </r>
  <r>
    <n v="2055"/>
    <d v="2024-07-20T00:00:00"/>
    <s v="C514"/>
    <s v="Scott Vazquez"/>
    <x v="1"/>
    <x v="1"/>
    <s v="P006"/>
    <x v="0"/>
    <x v="0"/>
    <n v="2"/>
    <n v="24848"/>
    <n v="49696"/>
    <n v="40712.03"/>
    <n v="8983.9699999999993"/>
    <n v="275"/>
    <n v="65"/>
    <x v="0"/>
    <n v="5"/>
    <n v="0.18077853348358017"/>
    <x v="0"/>
  </r>
  <r>
    <n v="2056"/>
    <d v="2024-09-10T00:00:00"/>
    <s v="C555"/>
    <s v="Michael Durham"/>
    <x v="2"/>
    <x v="2"/>
    <s v="P008"/>
    <x v="7"/>
    <x v="3"/>
    <n v="1"/>
    <n v="11849"/>
    <n v="11849"/>
    <n v="9929.57"/>
    <n v="1919.43"/>
    <n v="497"/>
    <n v="16"/>
    <x v="6"/>
    <n v="5"/>
    <n v="0.16199088530677694"/>
    <x v="0"/>
  </r>
  <r>
    <n v="2057"/>
    <d v="2024-12-24T00:00:00"/>
    <s v="C413"/>
    <s v="Elizabeth Richards"/>
    <x v="0"/>
    <x v="0"/>
    <s v="P006"/>
    <x v="0"/>
    <x v="0"/>
    <n v="10"/>
    <n v="55400"/>
    <n v="554000"/>
    <n v="485524.77"/>
    <n v="68475.23"/>
    <n v="314"/>
    <n v="66"/>
    <x v="0"/>
    <n v="5"/>
    <n v="0.12360149819494584"/>
    <x v="0"/>
  </r>
  <r>
    <n v="2058"/>
    <d v="2024-03-15T00:00:00"/>
    <s v="C669"/>
    <s v="William Hernandez"/>
    <x v="3"/>
    <x v="3"/>
    <s v="P009"/>
    <x v="3"/>
    <x v="2"/>
    <n v="8"/>
    <n v="48050"/>
    <n v="384400"/>
    <n v="341068.18"/>
    <n v="43331.82"/>
    <n v="25"/>
    <n v="84"/>
    <x v="3"/>
    <n v="20"/>
    <n v="0.11272585848074922"/>
    <x v="1"/>
  </r>
  <r>
    <n v="2059"/>
    <d v="2024-12-15T00:00:00"/>
    <s v="C447"/>
    <s v="Jeffrey Cook"/>
    <x v="1"/>
    <x v="1"/>
    <s v="P004"/>
    <x v="1"/>
    <x v="1"/>
    <n v="10"/>
    <n v="48714"/>
    <n v="487140"/>
    <n v="395240.02"/>
    <n v="91899.98"/>
    <n v="164"/>
    <n v="86"/>
    <x v="1"/>
    <n v="5"/>
    <n v="0.18865209180112494"/>
    <x v="0"/>
  </r>
  <r>
    <n v="2060"/>
    <d v="2024-06-13T00:00:00"/>
    <s v="C396"/>
    <s v="Mary Maxwell"/>
    <x v="3"/>
    <x v="3"/>
    <s v="P007"/>
    <x v="5"/>
    <x v="1"/>
    <n v="7"/>
    <n v="51643"/>
    <n v="361501"/>
    <n v="238321.87"/>
    <n v="123179.13"/>
    <n v="355"/>
    <n v="16"/>
    <x v="5"/>
    <n v="10"/>
    <n v="0.3407435387453977"/>
    <x v="0"/>
  </r>
  <r>
    <n v="2061"/>
    <d v="2024-05-16T00:00:00"/>
    <s v="C159"/>
    <s v="Rebecca Huffman"/>
    <x v="1"/>
    <x v="1"/>
    <s v="P004"/>
    <x v="1"/>
    <x v="1"/>
    <n v="10"/>
    <n v="39133"/>
    <n v="391330"/>
    <n v="291556.13"/>
    <n v="99773.87"/>
    <n v="86"/>
    <n v="90"/>
    <x v="1"/>
    <n v="10"/>
    <n v="0.25496095367081489"/>
    <x v="1"/>
  </r>
  <r>
    <n v="2062"/>
    <d v="2024-03-05T00:00:00"/>
    <s v="C770"/>
    <s v="Jacqueline Anderson"/>
    <x v="1"/>
    <x v="1"/>
    <s v="P006"/>
    <x v="0"/>
    <x v="0"/>
    <n v="10"/>
    <n v="4289"/>
    <n v="42890"/>
    <n v="28151.79"/>
    <n v="14738.21"/>
    <n v="142"/>
    <n v="30"/>
    <x v="0"/>
    <n v="0"/>
    <n v="0.34362811844252739"/>
    <x v="0"/>
  </r>
  <r>
    <n v="2063"/>
    <d v="2024-04-22T00:00:00"/>
    <s v="C553"/>
    <s v="Jamie Marshall"/>
    <x v="2"/>
    <x v="2"/>
    <s v="P006"/>
    <x v="0"/>
    <x v="0"/>
    <n v="8"/>
    <n v="26183"/>
    <n v="209464"/>
    <n v="163472.17000000001"/>
    <n v="45991.83"/>
    <n v="192"/>
    <n v="89"/>
    <x v="0"/>
    <n v="10"/>
    <n v="0.21956913837222627"/>
    <x v="0"/>
  </r>
  <r>
    <n v="2064"/>
    <d v="2024-07-28T00:00:00"/>
    <s v="C427"/>
    <s v="Dr. Luis Ibarra"/>
    <x v="2"/>
    <x v="2"/>
    <s v="P009"/>
    <x v="3"/>
    <x v="2"/>
    <n v="7"/>
    <n v="43798"/>
    <n v="306586"/>
    <n v="228899.37"/>
    <n v="77686.63"/>
    <n v="114"/>
    <n v="81"/>
    <x v="3"/>
    <n v="15"/>
    <n v="0.25339262066761042"/>
    <x v="0"/>
  </r>
  <r>
    <n v="2065"/>
    <d v="2024-05-31T00:00:00"/>
    <s v="C507"/>
    <s v="Ashley Hernandez"/>
    <x v="3"/>
    <x v="3"/>
    <s v="P010"/>
    <x v="6"/>
    <x v="0"/>
    <n v="6"/>
    <n v="31699"/>
    <n v="190194"/>
    <n v="142978.1"/>
    <n v="47215.9"/>
    <n v="110"/>
    <n v="78"/>
    <x v="2"/>
    <n v="10"/>
    <n v="0.2482512592405649"/>
    <x v="0"/>
  </r>
  <r>
    <n v="2066"/>
    <d v="2024-11-26T00:00:00"/>
    <s v="C991"/>
    <s v="Julie Banks"/>
    <x v="3"/>
    <x v="3"/>
    <s v="P008"/>
    <x v="7"/>
    <x v="3"/>
    <n v="3"/>
    <n v="40891"/>
    <n v="122673"/>
    <n v="96447.23"/>
    <n v="26225.77"/>
    <n v="109"/>
    <n v="10"/>
    <x v="6"/>
    <n v="15"/>
    <n v="0.21378600017933858"/>
    <x v="0"/>
  </r>
  <r>
    <n v="2067"/>
    <d v="2024-03-14T00:00:00"/>
    <s v="C973"/>
    <s v="Juan Boyle"/>
    <x v="0"/>
    <x v="0"/>
    <s v="P007"/>
    <x v="5"/>
    <x v="1"/>
    <n v="3"/>
    <n v="41090"/>
    <n v="123270"/>
    <n v="83140.17"/>
    <n v="40129.83"/>
    <n v="356"/>
    <n v="45"/>
    <x v="5"/>
    <n v="15"/>
    <n v="0.32554417133122415"/>
    <x v="0"/>
  </r>
  <r>
    <n v="2068"/>
    <d v="2024-08-27T00:00:00"/>
    <s v="C928"/>
    <s v="Kimberly Johnston DDS"/>
    <x v="0"/>
    <x v="0"/>
    <s v="P005"/>
    <x v="9"/>
    <x v="1"/>
    <n v="8"/>
    <n v="59737"/>
    <n v="477896"/>
    <n v="367172.75"/>
    <n v="110723.25"/>
    <n v="112"/>
    <n v="25"/>
    <x v="7"/>
    <n v="15"/>
    <n v="0.23168900765020004"/>
    <x v="0"/>
  </r>
  <r>
    <n v="2069"/>
    <d v="2024-02-27T00:00:00"/>
    <s v="C543"/>
    <s v="Christine Johnson"/>
    <x v="2"/>
    <x v="2"/>
    <s v="P007"/>
    <x v="5"/>
    <x v="1"/>
    <n v="10"/>
    <n v="52368"/>
    <n v="523680"/>
    <n v="346937.88"/>
    <n v="176742.12"/>
    <n v="27"/>
    <n v="44"/>
    <x v="5"/>
    <n v="10"/>
    <n v="0.33750022914757105"/>
    <x v="1"/>
  </r>
  <r>
    <n v="2070"/>
    <d v="2024-03-28T00:00:00"/>
    <s v="C127"/>
    <s v="Claudia Lara"/>
    <x v="2"/>
    <x v="2"/>
    <s v="P010"/>
    <x v="6"/>
    <x v="0"/>
    <n v="1"/>
    <n v="5023"/>
    <n v="5023"/>
    <n v="3221.41"/>
    <n v="1801.59"/>
    <n v="254"/>
    <n v="83"/>
    <x v="2"/>
    <n v="10"/>
    <n v="0.3586681266175592"/>
    <x v="0"/>
  </r>
  <r>
    <n v="2071"/>
    <d v="2024-06-07T00:00:00"/>
    <s v="C299"/>
    <s v="Sierra Harris"/>
    <x v="1"/>
    <x v="1"/>
    <s v="P005"/>
    <x v="9"/>
    <x v="1"/>
    <n v="1"/>
    <n v="50416"/>
    <n v="50416"/>
    <n v="30903.29"/>
    <n v="19512.71"/>
    <n v="36"/>
    <n v="18"/>
    <x v="7"/>
    <n v="15"/>
    <n v="0.38703407648365595"/>
    <x v="0"/>
  </r>
  <r>
    <n v="2072"/>
    <d v="2024-01-27T00:00:00"/>
    <s v="C584"/>
    <s v="Stephanie Miller"/>
    <x v="0"/>
    <x v="0"/>
    <s v="P006"/>
    <x v="0"/>
    <x v="0"/>
    <n v="4"/>
    <n v="22339"/>
    <n v="89356"/>
    <n v="75090.899999999994"/>
    <n v="14265.1"/>
    <n v="208"/>
    <n v="13"/>
    <x v="0"/>
    <n v="15"/>
    <n v="0.15964344867720132"/>
    <x v="0"/>
  </r>
  <r>
    <n v="2073"/>
    <d v="2024-10-30T00:00:00"/>
    <s v="C422"/>
    <s v="Kelly Williams"/>
    <x v="3"/>
    <x v="3"/>
    <s v="P008"/>
    <x v="7"/>
    <x v="3"/>
    <n v="10"/>
    <n v="19719"/>
    <n v="197190"/>
    <n v="155691.31"/>
    <n v="41498.69"/>
    <n v="450"/>
    <n v="62"/>
    <x v="6"/>
    <n v="20"/>
    <n v="0.21045027638318375"/>
    <x v="0"/>
  </r>
  <r>
    <n v="2074"/>
    <d v="2024-08-27T00:00:00"/>
    <s v="C531"/>
    <s v="Brian Fowler"/>
    <x v="2"/>
    <x v="2"/>
    <s v="P004"/>
    <x v="1"/>
    <x v="1"/>
    <n v="10"/>
    <n v="40420"/>
    <n v="404200"/>
    <n v="311744.82"/>
    <n v="92455.18"/>
    <n v="226"/>
    <n v="45"/>
    <x v="1"/>
    <n v="10"/>
    <n v="0.22873621969322117"/>
    <x v="0"/>
  </r>
  <r>
    <n v="2075"/>
    <d v="2024-04-13T00:00:00"/>
    <s v="C655"/>
    <s v="Timothy Singh"/>
    <x v="2"/>
    <x v="2"/>
    <s v="P008"/>
    <x v="7"/>
    <x v="3"/>
    <n v="8"/>
    <n v="47181"/>
    <n v="377448"/>
    <n v="232984.44"/>
    <n v="144463.56"/>
    <n v="420"/>
    <n v="59"/>
    <x v="6"/>
    <n v="20"/>
    <n v="0.38273764862974502"/>
    <x v="0"/>
  </r>
  <r>
    <n v="2076"/>
    <d v="2024-11-20T00:00:00"/>
    <s v="C162"/>
    <s v="Kathleen Hernandez"/>
    <x v="2"/>
    <x v="2"/>
    <s v="P003"/>
    <x v="8"/>
    <x v="0"/>
    <n v="5"/>
    <n v="10396"/>
    <n v="51980"/>
    <n v="43714.04"/>
    <n v="8265.9599999999991"/>
    <n v="209"/>
    <n v="10"/>
    <x v="2"/>
    <n v="5"/>
    <n v="0.15902193151212002"/>
    <x v="0"/>
  </r>
  <r>
    <n v="2077"/>
    <d v="2024-12-25T00:00:00"/>
    <s v="C211"/>
    <s v="Anna Lee"/>
    <x v="1"/>
    <x v="1"/>
    <s v="P005"/>
    <x v="9"/>
    <x v="1"/>
    <n v="8"/>
    <n v="34213"/>
    <n v="273704"/>
    <n v="201799.29"/>
    <n v="71904.710000000006"/>
    <n v="293"/>
    <n v="12"/>
    <x v="7"/>
    <n v="15"/>
    <n v="0.26270975214099906"/>
    <x v="0"/>
  </r>
  <r>
    <n v="2078"/>
    <d v="2024-01-01T00:00:00"/>
    <s v="C301"/>
    <s v="Sarah Parrish"/>
    <x v="3"/>
    <x v="3"/>
    <s v="P008"/>
    <x v="7"/>
    <x v="3"/>
    <n v="7"/>
    <n v="17351"/>
    <n v="121457"/>
    <n v="80904.69"/>
    <n v="40552.31"/>
    <n v="183"/>
    <n v="19"/>
    <x v="6"/>
    <n v="10"/>
    <n v="0.333882032324197"/>
    <x v="0"/>
  </r>
  <r>
    <n v="2079"/>
    <d v="2024-09-30T00:00:00"/>
    <s v="C920"/>
    <s v="James Harris"/>
    <x v="2"/>
    <x v="2"/>
    <s v="P006"/>
    <x v="0"/>
    <x v="0"/>
    <n v="3"/>
    <n v="36455"/>
    <n v="109365"/>
    <n v="90729.76"/>
    <n v="18635.240000000002"/>
    <n v="110"/>
    <n v="32"/>
    <x v="0"/>
    <n v="5"/>
    <n v="0.17039491610661547"/>
    <x v="0"/>
  </r>
  <r>
    <n v="2080"/>
    <d v="2024-02-01T00:00:00"/>
    <s v="C456"/>
    <s v="Paul Perez"/>
    <x v="0"/>
    <x v="0"/>
    <s v="P010"/>
    <x v="6"/>
    <x v="0"/>
    <n v="8"/>
    <n v="52134"/>
    <n v="417072"/>
    <n v="364584.2"/>
    <n v="52487.8"/>
    <n v="71"/>
    <n v="28"/>
    <x v="2"/>
    <n v="15"/>
    <n v="0.12584829477883916"/>
    <x v="0"/>
  </r>
  <r>
    <n v="2081"/>
    <d v="2024-10-19T00:00:00"/>
    <s v="C865"/>
    <s v="Christopher Williams"/>
    <x v="2"/>
    <x v="2"/>
    <s v="P002"/>
    <x v="2"/>
    <x v="0"/>
    <n v="7"/>
    <n v="12279"/>
    <n v="85953"/>
    <n v="68298.84"/>
    <n v="17654.16"/>
    <n v="402"/>
    <n v="29"/>
    <x v="2"/>
    <n v="5"/>
    <n v="0.20539317999371751"/>
    <x v="0"/>
  </r>
  <r>
    <n v="2082"/>
    <d v="2024-01-26T00:00:00"/>
    <s v="C915"/>
    <s v="Denise Bryant"/>
    <x v="2"/>
    <x v="2"/>
    <s v="P001"/>
    <x v="4"/>
    <x v="1"/>
    <n v="6"/>
    <n v="11761"/>
    <n v="70566"/>
    <n v="43582.06"/>
    <n v="26983.94"/>
    <n v="102"/>
    <n v="87"/>
    <x v="4"/>
    <n v="0"/>
    <n v="0.38239293710852251"/>
    <x v="0"/>
  </r>
  <r>
    <n v="2083"/>
    <d v="2024-11-16T00:00:00"/>
    <s v="C119"/>
    <s v="Justin Vang"/>
    <x v="1"/>
    <x v="1"/>
    <s v="P010"/>
    <x v="6"/>
    <x v="0"/>
    <n v="6"/>
    <n v="19609"/>
    <n v="117654"/>
    <n v="92510.55"/>
    <n v="25143.45"/>
    <n v="473"/>
    <n v="74"/>
    <x v="2"/>
    <n v="10"/>
    <n v="0.21370671630373808"/>
    <x v="0"/>
  </r>
  <r>
    <n v="2084"/>
    <d v="2024-08-17T00:00:00"/>
    <s v="C234"/>
    <s v="Jose Ford"/>
    <x v="0"/>
    <x v="0"/>
    <s v="P004"/>
    <x v="1"/>
    <x v="1"/>
    <n v="5"/>
    <n v="21284"/>
    <n v="106420"/>
    <n v="88512.19"/>
    <n v="17907.810000000001"/>
    <n v="40"/>
    <n v="50"/>
    <x v="1"/>
    <n v="20"/>
    <n v="0.16827485435068598"/>
    <x v="1"/>
  </r>
  <r>
    <n v="2085"/>
    <d v="2024-11-17T00:00:00"/>
    <s v="C708"/>
    <s v="Kristin Jarvis"/>
    <x v="2"/>
    <x v="2"/>
    <s v="P001"/>
    <x v="4"/>
    <x v="1"/>
    <n v="9"/>
    <n v="38144"/>
    <n v="343296"/>
    <n v="292200.01"/>
    <n v="51095.99"/>
    <n v="29"/>
    <n v="71"/>
    <x v="4"/>
    <n v="10"/>
    <n v="0.1488394563292319"/>
    <x v="1"/>
  </r>
  <r>
    <n v="2086"/>
    <d v="2024-03-22T00:00:00"/>
    <s v="C174"/>
    <s v="Sarah Alexander"/>
    <x v="2"/>
    <x v="2"/>
    <s v="P008"/>
    <x v="7"/>
    <x v="3"/>
    <n v="2"/>
    <n v="24361"/>
    <n v="48722"/>
    <n v="32043.45"/>
    <n v="16678.55"/>
    <n v="50"/>
    <n v="69"/>
    <x v="6"/>
    <n v="0"/>
    <n v="0.34232071754033083"/>
    <x v="1"/>
  </r>
  <r>
    <n v="2087"/>
    <d v="2024-01-23T00:00:00"/>
    <s v="C514"/>
    <s v="Amanda Bell"/>
    <x v="2"/>
    <x v="2"/>
    <s v="P007"/>
    <x v="5"/>
    <x v="1"/>
    <n v="5"/>
    <n v="6766"/>
    <n v="33830"/>
    <n v="21219.279999999999"/>
    <n v="12610.72"/>
    <n v="419"/>
    <n v="83"/>
    <x v="5"/>
    <n v="5"/>
    <n v="0.37276736624297957"/>
    <x v="0"/>
  </r>
  <r>
    <n v="2088"/>
    <d v="2024-03-22T00:00:00"/>
    <s v="C347"/>
    <s v="Kyle Tran"/>
    <x v="2"/>
    <x v="2"/>
    <s v="P004"/>
    <x v="1"/>
    <x v="1"/>
    <n v="7"/>
    <n v="6043"/>
    <n v="42301"/>
    <n v="31667.59"/>
    <n v="10633.41"/>
    <n v="455"/>
    <n v="70"/>
    <x v="1"/>
    <n v="5"/>
    <n v="0.25137490839460058"/>
    <x v="0"/>
  </r>
  <r>
    <n v="2089"/>
    <d v="2024-04-25T00:00:00"/>
    <s v="C889"/>
    <s v="Sandra Sherman"/>
    <x v="3"/>
    <x v="3"/>
    <s v="P010"/>
    <x v="6"/>
    <x v="0"/>
    <n v="1"/>
    <n v="12154"/>
    <n v="12154"/>
    <n v="10345.31"/>
    <n v="1808.69"/>
    <n v="476"/>
    <n v="75"/>
    <x v="2"/>
    <n v="10"/>
    <n v="0.14881438209642917"/>
    <x v="0"/>
  </r>
  <r>
    <n v="2090"/>
    <d v="2024-03-06T00:00:00"/>
    <s v="C871"/>
    <s v="Emily Clark"/>
    <x v="2"/>
    <x v="2"/>
    <s v="P006"/>
    <x v="0"/>
    <x v="0"/>
    <n v="6"/>
    <n v="29766"/>
    <n v="178596"/>
    <n v="157925.6"/>
    <n v="20670.400000000001"/>
    <n v="418"/>
    <n v="100"/>
    <x v="0"/>
    <n v="10"/>
    <n v="0.11573831440793747"/>
    <x v="0"/>
  </r>
  <r>
    <n v="2091"/>
    <d v="2024-11-14T00:00:00"/>
    <s v="C984"/>
    <s v="Paige Garcia"/>
    <x v="3"/>
    <x v="3"/>
    <s v="P010"/>
    <x v="6"/>
    <x v="0"/>
    <n v="2"/>
    <n v="5762"/>
    <n v="11524"/>
    <n v="7696.95"/>
    <n v="3827.05"/>
    <n v="330"/>
    <n v="75"/>
    <x v="2"/>
    <n v="15"/>
    <n v="0.33209389101006598"/>
    <x v="0"/>
  </r>
  <r>
    <n v="2092"/>
    <d v="2024-12-01T00:00:00"/>
    <s v="C284"/>
    <s v="Adam Moore"/>
    <x v="3"/>
    <x v="3"/>
    <s v="P001"/>
    <x v="4"/>
    <x v="1"/>
    <n v="1"/>
    <n v="59095"/>
    <n v="59095"/>
    <n v="36792.07"/>
    <n v="22302.93"/>
    <n v="376"/>
    <n v="70"/>
    <x v="4"/>
    <n v="0"/>
    <n v="0.37740807174887891"/>
    <x v="0"/>
  </r>
  <r>
    <n v="2093"/>
    <d v="2024-07-11T00:00:00"/>
    <s v="C636"/>
    <s v="Diamond Garrett"/>
    <x v="3"/>
    <x v="3"/>
    <s v="P010"/>
    <x v="6"/>
    <x v="0"/>
    <n v="4"/>
    <n v="29613"/>
    <n v="118452"/>
    <n v="99476.06"/>
    <n v="18975.939999999999"/>
    <n v="320"/>
    <n v="15"/>
    <x v="2"/>
    <n v="15"/>
    <n v="0.16019940566643026"/>
    <x v="0"/>
  </r>
  <r>
    <n v="2094"/>
    <d v="2024-09-22T00:00:00"/>
    <s v="C332"/>
    <s v="Autumn Ponce"/>
    <x v="1"/>
    <x v="1"/>
    <s v="P005"/>
    <x v="9"/>
    <x v="1"/>
    <n v="3"/>
    <n v="21057"/>
    <n v="63171"/>
    <n v="56159.31"/>
    <n v="7011.69"/>
    <n v="241"/>
    <n v="53"/>
    <x v="7"/>
    <n v="5"/>
    <n v="0.1109953934558579"/>
    <x v="0"/>
  </r>
  <r>
    <n v="2095"/>
    <d v="2024-09-15T00:00:00"/>
    <s v="C729"/>
    <s v="Elizabeth West"/>
    <x v="0"/>
    <x v="0"/>
    <s v="P003"/>
    <x v="8"/>
    <x v="0"/>
    <n v="9"/>
    <n v="10932"/>
    <n v="98388"/>
    <n v="76070.47"/>
    <n v="22317.53"/>
    <n v="210"/>
    <n v="37"/>
    <x v="2"/>
    <n v="0"/>
    <n v="0.22683182908484772"/>
    <x v="0"/>
  </r>
  <r>
    <n v="2096"/>
    <d v="2024-09-12T00:00:00"/>
    <s v="C144"/>
    <s v="Amanda Diaz"/>
    <x v="0"/>
    <x v="0"/>
    <s v="P002"/>
    <x v="2"/>
    <x v="0"/>
    <n v="4"/>
    <n v="54206"/>
    <n v="216824"/>
    <n v="194696.28"/>
    <n v="22127.72"/>
    <n v="434"/>
    <n v="33"/>
    <x v="2"/>
    <n v="5"/>
    <n v="0.10205383167914991"/>
    <x v="0"/>
  </r>
  <r>
    <n v="2097"/>
    <d v="2024-10-04T00:00:00"/>
    <s v="C607"/>
    <s v="Christopher Cruz"/>
    <x v="3"/>
    <x v="3"/>
    <s v="P003"/>
    <x v="8"/>
    <x v="0"/>
    <n v="4"/>
    <n v="56707"/>
    <n v="226828"/>
    <n v="142137.95000000001"/>
    <n v="84690.05"/>
    <n v="440"/>
    <n v="11"/>
    <x v="2"/>
    <n v="15"/>
    <n v="0.37336682420159772"/>
    <x v="0"/>
  </r>
  <r>
    <n v="2098"/>
    <d v="2024-03-02T00:00:00"/>
    <s v="C263"/>
    <s v="Jill Benson DDS"/>
    <x v="2"/>
    <x v="2"/>
    <s v="P007"/>
    <x v="5"/>
    <x v="1"/>
    <n v="10"/>
    <n v="8376"/>
    <n v="83760"/>
    <n v="69383.360000000001"/>
    <n v="14376.64"/>
    <n v="348"/>
    <n v="44"/>
    <x v="5"/>
    <n v="0"/>
    <n v="0.1716408787010506"/>
    <x v="0"/>
  </r>
  <r>
    <n v="2099"/>
    <d v="2024-07-14T00:00:00"/>
    <s v="C586"/>
    <s v="Mitchell Russell"/>
    <x v="1"/>
    <x v="1"/>
    <s v="P009"/>
    <x v="3"/>
    <x v="2"/>
    <n v="2"/>
    <n v="41789"/>
    <n v="83578"/>
    <n v="70694.8"/>
    <n v="12883.2"/>
    <n v="275"/>
    <n v="77"/>
    <x v="3"/>
    <n v="10"/>
    <n v="0.15414582784943406"/>
    <x v="0"/>
  </r>
  <r>
    <n v="2100"/>
    <d v="2024-10-19T00:00:00"/>
    <s v="C417"/>
    <s v="Christopher Zavala"/>
    <x v="0"/>
    <x v="0"/>
    <s v="P010"/>
    <x v="6"/>
    <x v="0"/>
    <n v="6"/>
    <n v="34122"/>
    <n v="204732"/>
    <n v="149993.24"/>
    <n v="54738.76"/>
    <n v="144"/>
    <n v="26"/>
    <x v="2"/>
    <n v="20"/>
    <n v="0.2673678760525956"/>
    <x v="0"/>
  </r>
  <r>
    <n v="2101"/>
    <d v="2024-02-13T00:00:00"/>
    <s v="C707"/>
    <s v="Elizabeth Morrow"/>
    <x v="3"/>
    <x v="3"/>
    <s v="P010"/>
    <x v="6"/>
    <x v="0"/>
    <n v="8"/>
    <n v="50576"/>
    <n v="404608"/>
    <n v="314710.40000000002"/>
    <n v="89897.600000000006"/>
    <n v="335"/>
    <n v="49"/>
    <x v="2"/>
    <n v="0"/>
    <n v="0.22218443530528315"/>
    <x v="0"/>
  </r>
  <r>
    <n v="2102"/>
    <d v="2024-02-04T00:00:00"/>
    <s v="C544"/>
    <s v="Mrs. Emily Webb MD"/>
    <x v="1"/>
    <x v="1"/>
    <s v="P007"/>
    <x v="5"/>
    <x v="1"/>
    <n v="9"/>
    <n v="32393"/>
    <n v="291537"/>
    <n v="257192.93"/>
    <n v="34344.07"/>
    <n v="345"/>
    <n v="53"/>
    <x v="5"/>
    <n v="5"/>
    <n v="0.11780346919944981"/>
    <x v="0"/>
  </r>
  <r>
    <n v="2103"/>
    <d v="2024-05-12T00:00:00"/>
    <s v="C654"/>
    <s v="Michelle Hatfield"/>
    <x v="1"/>
    <x v="1"/>
    <s v="P007"/>
    <x v="5"/>
    <x v="1"/>
    <n v="10"/>
    <n v="5860"/>
    <n v="58600"/>
    <n v="45936.7"/>
    <n v="12663.3"/>
    <n v="361"/>
    <n v="29"/>
    <x v="5"/>
    <n v="15"/>
    <n v="0.21609726962457337"/>
    <x v="0"/>
  </r>
  <r>
    <n v="2104"/>
    <d v="2024-09-06T00:00:00"/>
    <s v="C649"/>
    <s v="Martha Wagner"/>
    <x v="1"/>
    <x v="1"/>
    <s v="P010"/>
    <x v="6"/>
    <x v="0"/>
    <n v="1"/>
    <n v="8003"/>
    <n v="8003"/>
    <n v="6367.84"/>
    <n v="1635.16"/>
    <n v="477"/>
    <n v="65"/>
    <x v="2"/>
    <n v="5"/>
    <n v="0.20431838060727228"/>
    <x v="0"/>
  </r>
  <r>
    <n v="2105"/>
    <d v="2024-02-29T00:00:00"/>
    <s v="C875"/>
    <s v="Sara Jennings"/>
    <x v="3"/>
    <x v="3"/>
    <s v="P004"/>
    <x v="1"/>
    <x v="1"/>
    <n v="3"/>
    <n v="35562"/>
    <n v="106686"/>
    <n v="86192.82"/>
    <n v="20493.18"/>
    <n v="173"/>
    <n v="99"/>
    <x v="1"/>
    <n v="20"/>
    <n v="0.19208874641471232"/>
    <x v="0"/>
  </r>
  <r>
    <n v="2106"/>
    <d v="2024-01-10T00:00:00"/>
    <s v="C910"/>
    <s v="Stephanie Garcia MD"/>
    <x v="1"/>
    <x v="1"/>
    <s v="P002"/>
    <x v="2"/>
    <x v="0"/>
    <n v="3"/>
    <n v="22565"/>
    <n v="67695"/>
    <n v="46805.71"/>
    <n v="20889.29"/>
    <n v="356"/>
    <n v="83"/>
    <x v="2"/>
    <n v="0"/>
    <n v="0.30857951104217446"/>
    <x v="0"/>
  </r>
  <r>
    <n v="2107"/>
    <d v="2024-03-29T00:00:00"/>
    <s v="C698"/>
    <s v="Troy Rogers"/>
    <x v="3"/>
    <x v="3"/>
    <s v="P002"/>
    <x v="2"/>
    <x v="0"/>
    <n v="9"/>
    <n v="40733"/>
    <n v="366597"/>
    <n v="329647.13"/>
    <n v="36949.870000000003"/>
    <n v="397"/>
    <n v="42"/>
    <x v="2"/>
    <n v="5"/>
    <n v="0.10079152311666489"/>
    <x v="0"/>
  </r>
  <r>
    <n v="2108"/>
    <d v="2024-12-17T00:00:00"/>
    <s v="C609"/>
    <s v="Antonio Hoover"/>
    <x v="1"/>
    <x v="1"/>
    <s v="P005"/>
    <x v="9"/>
    <x v="1"/>
    <n v="1"/>
    <n v="20591"/>
    <n v="20591"/>
    <n v="17783.77"/>
    <n v="2807.23"/>
    <n v="258"/>
    <n v="69"/>
    <x v="7"/>
    <n v="0"/>
    <n v="0.13633286387256568"/>
    <x v="0"/>
  </r>
  <r>
    <n v="2109"/>
    <d v="2024-07-20T00:00:00"/>
    <s v="C530"/>
    <s v="Bethany Roberts"/>
    <x v="1"/>
    <x v="1"/>
    <s v="P004"/>
    <x v="1"/>
    <x v="1"/>
    <n v="4"/>
    <n v="12975"/>
    <n v="51900"/>
    <n v="44195.78"/>
    <n v="7704.22"/>
    <n v="461"/>
    <n v="64"/>
    <x v="1"/>
    <n v="0"/>
    <n v="0.14844354527938344"/>
    <x v="0"/>
  </r>
  <r>
    <n v="2110"/>
    <d v="2024-03-05T00:00:00"/>
    <s v="C718"/>
    <s v="Jenna Estes"/>
    <x v="1"/>
    <x v="1"/>
    <s v="P008"/>
    <x v="7"/>
    <x v="3"/>
    <n v="7"/>
    <n v="1224"/>
    <n v="8568"/>
    <n v="5944.42"/>
    <n v="2623.58"/>
    <n v="314"/>
    <n v="83"/>
    <x v="6"/>
    <n v="10"/>
    <n v="0.30620681605975725"/>
    <x v="0"/>
  </r>
  <r>
    <n v="2111"/>
    <d v="2024-05-25T00:00:00"/>
    <s v="C571"/>
    <s v="Jonathan Richmond"/>
    <x v="0"/>
    <x v="0"/>
    <s v="P007"/>
    <x v="5"/>
    <x v="1"/>
    <n v="3"/>
    <n v="57739"/>
    <n v="173217"/>
    <n v="131768.75"/>
    <n v="41448.25"/>
    <n v="410"/>
    <n v="54"/>
    <x v="5"/>
    <n v="15"/>
    <n v="0.23928511635693955"/>
    <x v="0"/>
  </r>
  <r>
    <n v="2112"/>
    <d v="2024-04-27T00:00:00"/>
    <s v="C876"/>
    <s v="Lauren Wong"/>
    <x v="3"/>
    <x v="3"/>
    <s v="P007"/>
    <x v="5"/>
    <x v="1"/>
    <n v="6"/>
    <n v="45673"/>
    <n v="274038"/>
    <n v="241720.66"/>
    <n v="32317.34"/>
    <n v="335"/>
    <n v="92"/>
    <x v="5"/>
    <n v="20"/>
    <n v="0.11793014107532532"/>
    <x v="0"/>
  </r>
  <r>
    <n v="2113"/>
    <d v="2024-01-21T00:00:00"/>
    <s v="C634"/>
    <s v="Amanda Wang"/>
    <x v="2"/>
    <x v="2"/>
    <s v="P004"/>
    <x v="1"/>
    <x v="1"/>
    <n v="6"/>
    <n v="5923"/>
    <n v="35538"/>
    <n v="24021.599999999999"/>
    <n v="11516.4"/>
    <n v="95"/>
    <n v="41"/>
    <x v="1"/>
    <n v="0"/>
    <n v="0.32405875400979234"/>
    <x v="0"/>
  </r>
  <r>
    <n v="2114"/>
    <d v="2024-12-22T00:00:00"/>
    <s v="C214"/>
    <s v="Craig Smith"/>
    <x v="2"/>
    <x v="2"/>
    <s v="P009"/>
    <x v="3"/>
    <x v="2"/>
    <n v="10"/>
    <n v="45630"/>
    <n v="456300"/>
    <n v="299025.13"/>
    <n v="157274.87"/>
    <n v="165"/>
    <n v="32"/>
    <x v="3"/>
    <n v="5"/>
    <n v="0.34467427131273282"/>
    <x v="0"/>
  </r>
  <r>
    <n v="2115"/>
    <d v="2024-02-24T00:00:00"/>
    <s v="C650"/>
    <s v="Patrick Taylor"/>
    <x v="0"/>
    <x v="0"/>
    <s v="P009"/>
    <x v="3"/>
    <x v="2"/>
    <n v="8"/>
    <n v="51638"/>
    <n v="413104"/>
    <n v="296720.15000000002"/>
    <n v="116383.85"/>
    <n v="109"/>
    <n v="49"/>
    <x v="3"/>
    <n v="0"/>
    <n v="0.28173014543553199"/>
    <x v="0"/>
  </r>
  <r>
    <n v="2116"/>
    <d v="2024-03-06T00:00:00"/>
    <s v="C642"/>
    <s v="Crystal Powell"/>
    <x v="3"/>
    <x v="3"/>
    <s v="P001"/>
    <x v="4"/>
    <x v="1"/>
    <n v="6"/>
    <n v="51473"/>
    <n v="308838"/>
    <n v="227148.52"/>
    <n v="81689.48"/>
    <n v="257"/>
    <n v="19"/>
    <x v="4"/>
    <n v="20"/>
    <n v="0.26450592219869318"/>
    <x v="0"/>
  </r>
  <r>
    <n v="2117"/>
    <d v="2024-11-13T00:00:00"/>
    <s v="C971"/>
    <s v="Jesse Gonzalez"/>
    <x v="2"/>
    <x v="2"/>
    <s v="P005"/>
    <x v="9"/>
    <x v="1"/>
    <n v="6"/>
    <n v="34181"/>
    <n v="205086"/>
    <n v="161355.17000000001"/>
    <n v="43730.83"/>
    <n v="346"/>
    <n v="47"/>
    <x v="7"/>
    <n v="0"/>
    <n v="0.21323166866582799"/>
    <x v="0"/>
  </r>
  <r>
    <n v="2118"/>
    <d v="2024-09-16T00:00:00"/>
    <s v="C128"/>
    <s v="Cynthia Simpson"/>
    <x v="1"/>
    <x v="1"/>
    <s v="P004"/>
    <x v="1"/>
    <x v="1"/>
    <n v="3"/>
    <n v="5641"/>
    <n v="16923"/>
    <n v="10830.79"/>
    <n v="6092.21"/>
    <n v="356"/>
    <n v="13"/>
    <x v="1"/>
    <n v="10"/>
    <n v="0.35999586361756192"/>
    <x v="0"/>
  </r>
  <r>
    <n v="2119"/>
    <d v="2024-01-15T00:00:00"/>
    <s v="C628"/>
    <s v="Kevin Sanchez"/>
    <x v="2"/>
    <x v="2"/>
    <s v="P006"/>
    <x v="0"/>
    <x v="0"/>
    <n v="3"/>
    <n v="20882"/>
    <n v="62646"/>
    <n v="43044.28"/>
    <n v="19601.72"/>
    <n v="275"/>
    <n v="38"/>
    <x v="0"/>
    <n v="10"/>
    <n v="0.31289659355744981"/>
    <x v="0"/>
  </r>
  <r>
    <n v="2120"/>
    <d v="2024-05-24T00:00:00"/>
    <s v="C143"/>
    <s v="Michael Gardner"/>
    <x v="2"/>
    <x v="2"/>
    <s v="P010"/>
    <x v="6"/>
    <x v="0"/>
    <n v="3"/>
    <n v="56954"/>
    <n v="170862"/>
    <n v="127372.89"/>
    <n v="43489.11"/>
    <n v="281"/>
    <n v="20"/>
    <x v="2"/>
    <n v="20"/>
    <n v="0.25452768901218525"/>
    <x v="0"/>
  </r>
  <r>
    <n v="2121"/>
    <d v="2024-12-25T00:00:00"/>
    <s v="C498"/>
    <s v="Alexis Torres"/>
    <x v="3"/>
    <x v="3"/>
    <s v="P007"/>
    <x v="5"/>
    <x v="1"/>
    <n v="5"/>
    <n v="35106"/>
    <n v="175530"/>
    <n v="141504.32999999999"/>
    <n v="34025.67"/>
    <n v="309"/>
    <n v="97"/>
    <x v="5"/>
    <n v="20"/>
    <n v="0.19384532558537002"/>
    <x v="0"/>
  </r>
  <r>
    <n v="2122"/>
    <d v="2024-11-01T00:00:00"/>
    <s v="C942"/>
    <s v="Christopher Bishop"/>
    <x v="0"/>
    <x v="0"/>
    <s v="P008"/>
    <x v="7"/>
    <x v="3"/>
    <n v="9"/>
    <n v="59227"/>
    <n v="533043"/>
    <n v="401937.49"/>
    <n v="131105.51"/>
    <n v="287"/>
    <n v="72"/>
    <x v="6"/>
    <n v="5"/>
    <n v="0.24595672394159573"/>
    <x v="0"/>
  </r>
  <r>
    <n v="2123"/>
    <d v="2024-02-28T00:00:00"/>
    <s v="C197"/>
    <s v="Roger Rodriguez"/>
    <x v="2"/>
    <x v="2"/>
    <s v="P009"/>
    <x v="3"/>
    <x v="2"/>
    <n v="6"/>
    <n v="47362"/>
    <n v="284172"/>
    <n v="184448.07"/>
    <n v="99723.93"/>
    <n v="189"/>
    <n v="76"/>
    <x v="3"/>
    <n v="5"/>
    <n v="0.35092806469321397"/>
    <x v="0"/>
  </r>
  <r>
    <n v="2124"/>
    <d v="2024-05-28T00:00:00"/>
    <s v="C312"/>
    <s v="Mitchell Montoya"/>
    <x v="1"/>
    <x v="1"/>
    <s v="P007"/>
    <x v="5"/>
    <x v="1"/>
    <n v="5"/>
    <n v="38676"/>
    <n v="193380"/>
    <n v="162091.89000000001"/>
    <n v="31288.11"/>
    <n v="52"/>
    <n v="21"/>
    <x v="5"/>
    <n v="5"/>
    <n v="0.16179599751784052"/>
    <x v="0"/>
  </r>
  <r>
    <n v="2125"/>
    <d v="2024-05-20T00:00:00"/>
    <s v="C848"/>
    <s v="Frederick Johnson"/>
    <x v="0"/>
    <x v="0"/>
    <s v="P004"/>
    <x v="1"/>
    <x v="1"/>
    <n v="4"/>
    <n v="57210"/>
    <n v="228840"/>
    <n v="158641.89000000001"/>
    <n v="70198.11"/>
    <n v="65"/>
    <n v="43"/>
    <x v="1"/>
    <n v="20"/>
    <n v="0.30675629260618775"/>
    <x v="0"/>
  </r>
  <r>
    <n v="2126"/>
    <d v="2024-07-21T00:00:00"/>
    <s v="C120"/>
    <s v="Michael Davis"/>
    <x v="0"/>
    <x v="0"/>
    <s v="P009"/>
    <x v="3"/>
    <x v="2"/>
    <n v="6"/>
    <n v="1551"/>
    <n v="9306"/>
    <n v="8354.99"/>
    <n v="951.01"/>
    <n v="128"/>
    <n v="33"/>
    <x v="3"/>
    <n v="15"/>
    <n v="0.10219320868257038"/>
    <x v="0"/>
  </r>
  <r>
    <n v="2127"/>
    <d v="2024-11-08T00:00:00"/>
    <s v="C941"/>
    <s v="Christina Ayala"/>
    <x v="0"/>
    <x v="0"/>
    <s v="P007"/>
    <x v="5"/>
    <x v="1"/>
    <n v="5"/>
    <n v="23057"/>
    <n v="115285"/>
    <n v="74817.119999999995"/>
    <n v="40467.879999999997"/>
    <n v="288"/>
    <n v="29"/>
    <x v="5"/>
    <n v="15"/>
    <n v="0.35102467797198245"/>
    <x v="0"/>
  </r>
  <r>
    <n v="2128"/>
    <d v="2024-03-27T00:00:00"/>
    <s v="C393"/>
    <s v="Michael Baker"/>
    <x v="3"/>
    <x v="3"/>
    <s v="P007"/>
    <x v="5"/>
    <x v="1"/>
    <n v="1"/>
    <n v="41140"/>
    <n v="41140"/>
    <n v="26466.37"/>
    <n v="14673.63"/>
    <n v="417"/>
    <n v="11"/>
    <x v="5"/>
    <n v="10"/>
    <n v="0.35667549829849293"/>
    <x v="0"/>
  </r>
  <r>
    <n v="2129"/>
    <d v="2024-05-03T00:00:00"/>
    <s v="C382"/>
    <s v="Amanda Hernandez"/>
    <x v="3"/>
    <x v="3"/>
    <s v="P005"/>
    <x v="9"/>
    <x v="1"/>
    <n v="6"/>
    <n v="59852"/>
    <n v="359112"/>
    <n v="219522.96"/>
    <n v="139589.04"/>
    <n v="184"/>
    <n v="43"/>
    <x v="7"/>
    <n v="10"/>
    <n v="0.38870614181648067"/>
    <x v="0"/>
  </r>
  <r>
    <n v="2130"/>
    <d v="2024-02-16T00:00:00"/>
    <s v="C185"/>
    <s v="Joshua Taylor"/>
    <x v="0"/>
    <x v="0"/>
    <s v="P001"/>
    <x v="4"/>
    <x v="1"/>
    <n v="1"/>
    <n v="9300"/>
    <n v="9300"/>
    <n v="7842.85"/>
    <n v="1457.15"/>
    <n v="422"/>
    <n v="24"/>
    <x v="4"/>
    <n v="20"/>
    <n v="0.15668279569892474"/>
    <x v="0"/>
  </r>
  <r>
    <n v="2131"/>
    <d v="2024-10-31T00:00:00"/>
    <s v="C717"/>
    <s v="Christy Carson"/>
    <x v="3"/>
    <x v="3"/>
    <s v="P005"/>
    <x v="9"/>
    <x v="1"/>
    <n v="8"/>
    <n v="43103"/>
    <n v="344824"/>
    <n v="265047.92"/>
    <n v="79776.08"/>
    <n v="274"/>
    <n v="39"/>
    <x v="7"/>
    <n v="5"/>
    <n v="0.23135303807159596"/>
    <x v="0"/>
  </r>
  <r>
    <n v="2132"/>
    <d v="2024-02-16T00:00:00"/>
    <s v="C957"/>
    <s v="Cheryl Campos"/>
    <x v="3"/>
    <x v="3"/>
    <s v="P002"/>
    <x v="2"/>
    <x v="0"/>
    <n v="2"/>
    <n v="54900"/>
    <n v="109800"/>
    <n v="84734.34"/>
    <n v="25065.66"/>
    <n v="112"/>
    <n v="78"/>
    <x v="2"/>
    <n v="20"/>
    <n v="0.2282846994535519"/>
    <x v="0"/>
  </r>
  <r>
    <n v="2133"/>
    <d v="2024-03-17T00:00:00"/>
    <s v="C393"/>
    <s v="Sean Weber"/>
    <x v="3"/>
    <x v="3"/>
    <s v="P010"/>
    <x v="6"/>
    <x v="0"/>
    <n v="9"/>
    <n v="18373"/>
    <n v="165357"/>
    <n v="148192.19"/>
    <n v="17164.810000000001"/>
    <n v="210"/>
    <n v="10"/>
    <x v="2"/>
    <n v="5"/>
    <n v="0.10380455620264036"/>
    <x v="0"/>
  </r>
  <r>
    <n v="2134"/>
    <d v="2024-04-16T00:00:00"/>
    <s v="C601"/>
    <s v="Tiffany Brown"/>
    <x v="1"/>
    <x v="1"/>
    <s v="P003"/>
    <x v="8"/>
    <x v="0"/>
    <n v="3"/>
    <n v="54804"/>
    <n v="164412"/>
    <n v="107249.49"/>
    <n v="57162.51"/>
    <n v="178"/>
    <n v="28"/>
    <x v="2"/>
    <n v="10"/>
    <n v="0.34767845412743598"/>
    <x v="0"/>
  </r>
  <r>
    <n v="2135"/>
    <d v="2024-03-19T00:00:00"/>
    <s v="C454"/>
    <s v="Katherine Nguyen"/>
    <x v="3"/>
    <x v="3"/>
    <s v="P005"/>
    <x v="9"/>
    <x v="1"/>
    <n v="6"/>
    <n v="51662"/>
    <n v="309972"/>
    <n v="216521.7"/>
    <n v="93450.3"/>
    <n v="385"/>
    <n v="86"/>
    <x v="7"/>
    <n v="10"/>
    <n v="0.30147981107971045"/>
    <x v="0"/>
  </r>
  <r>
    <n v="2136"/>
    <d v="2024-04-28T00:00:00"/>
    <s v="C942"/>
    <s v="Sandy Lawson"/>
    <x v="1"/>
    <x v="1"/>
    <s v="P009"/>
    <x v="3"/>
    <x v="2"/>
    <n v="9"/>
    <n v="34397"/>
    <n v="309573"/>
    <n v="220628.86"/>
    <n v="88944.14"/>
    <n v="468"/>
    <n v="23"/>
    <x v="3"/>
    <n v="20"/>
    <n v="0.28731233020967589"/>
    <x v="0"/>
  </r>
  <r>
    <n v="2137"/>
    <d v="2024-03-23T00:00:00"/>
    <s v="C890"/>
    <s v="Ashley Ibarra"/>
    <x v="3"/>
    <x v="3"/>
    <s v="P009"/>
    <x v="3"/>
    <x v="2"/>
    <n v="10"/>
    <n v="10120"/>
    <n v="101200"/>
    <n v="62872.93"/>
    <n v="38327.07"/>
    <n v="198"/>
    <n v="30"/>
    <x v="3"/>
    <n v="10"/>
    <n v="0.37872598814229247"/>
    <x v="0"/>
  </r>
  <r>
    <n v="2138"/>
    <d v="2024-06-01T00:00:00"/>
    <s v="C813"/>
    <s v="Chloe Guzman"/>
    <x v="1"/>
    <x v="1"/>
    <s v="P008"/>
    <x v="7"/>
    <x v="3"/>
    <n v="1"/>
    <n v="53061"/>
    <n v="53061"/>
    <n v="47090.21"/>
    <n v="5970.79"/>
    <n v="324"/>
    <n v="85"/>
    <x v="6"/>
    <n v="5"/>
    <n v="0.11252690299843576"/>
    <x v="0"/>
  </r>
  <r>
    <n v="2139"/>
    <d v="2024-11-05T00:00:00"/>
    <s v="C682"/>
    <s v="Jacqueline Hancock"/>
    <x v="2"/>
    <x v="2"/>
    <s v="P009"/>
    <x v="3"/>
    <x v="2"/>
    <n v="3"/>
    <n v="40293"/>
    <n v="120879"/>
    <n v="107549.49"/>
    <n v="13329.51"/>
    <n v="240"/>
    <n v="43"/>
    <x v="3"/>
    <n v="20"/>
    <n v="0.11027151118060209"/>
    <x v="0"/>
  </r>
  <r>
    <n v="2140"/>
    <d v="2024-02-29T00:00:00"/>
    <s v="C178"/>
    <s v="Evelyn Woods"/>
    <x v="3"/>
    <x v="3"/>
    <s v="P010"/>
    <x v="6"/>
    <x v="0"/>
    <n v="3"/>
    <n v="3694"/>
    <n v="11082"/>
    <n v="7829.06"/>
    <n v="3252.94"/>
    <n v="430"/>
    <n v="92"/>
    <x v="2"/>
    <n v="15"/>
    <n v="0.29353365818444327"/>
    <x v="0"/>
  </r>
  <r>
    <n v="2141"/>
    <d v="2024-12-15T00:00:00"/>
    <s v="C379"/>
    <s v="Clayton Rodriguez"/>
    <x v="1"/>
    <x v="1"/>
    <s v="P006"/>
    <x v="0"/>
    <x v="0"/>
    <n v="5"/>
    <n v="24155"/>
    <n v="120775"/>
    <n v="90411.63"/>
    <n v="30363.37"/>
    <n v="330"/>
    <n v="46"/>
    <x v="0"/>
    <n v="15"/>
    <n v="0.25140442972469468"/>
    <x v="0"/>
  </r>
  <r>
    <n v="2142"/>
    <d v="2024-10-26T00:00:00"/>
    <s v="C546"/>
    <s v="Lisa Douglas"/>
    <x v="3"/>
    <x v="3"/>
    <s v="P009"/>
    <x v="3"/>
    <x v="2"/>
    <n v="3"/>
    <n v="42300"/>
    <n v="126900"/>
    <n v="99558.21"/>
    <n v="27341.79"/>
    <n v="115"/>
    <n v="10"/>
    <x v="3"/>
    <n v="5"/>
    <n v="0.21545933806146572"/>
    <x v="0"/>
  </r>
  <r>
    <n v="2143"/>
    <d v="2024-10-31T00:00:00"/>
    <s v="C483"/>
    <s v="Justin Perez"/>
    <x v="3"/>
    <x v="3"/>
    <s v="P002"/>
    <x v="2"/>
    <x v="0"/>
    <n v="3"/>
    <n v="4252"/>
    <n v="12756"/>
    <n v="9899.59"/>
    <n v="2856.41"/>
    <n v="87"/>
    <n v="73"/>
    <x v="2"/>
    <n v="15"/>
    <n v="0.22392677955471935"/>
    <x v="0"/>
  </r>
  <r>
    <n v="2144"/>
    <d v="2024-05-26T00:00:00"/>
    <s v="C716"/>
    <s v="Jaime Watkins"/>
    <x v="1"/>
    <x v="1"/>
    <s v="P003"/>
    <x v="8"/>
    <x v="0"/>
    <n v="6"/>
    <n v="37581"/>
    <n v="225486"/>
    <n v="188992.67"/>
    <n v="36493.33"/>
    <n v="125"/>
    <n v="49"/>
    <x v="2"/>
    <n v="5"/>
    <n v="0.16184299690446413"/>
    <x v="0"/>
  </r>
  <r>
    <n v="2145"/>
    <d v="2024-11-25T00:00:00"/>
    <s v="C264"/>
    <s v="Julia Rogers"/>
    <x v="1"/>
    <x v="1"/>
    <s v="P009"/>
    <x v="3"/>
    <x v="2"/>
    <n v="8"/>
    <n v="1369"/>
    <n v="10952"/>
    <n v="8087.36"/>
    <n v="2864.64"/>
    <n v="338"/>
    <n v="51"/>
    <x v="3"/>
    <n v="0"/>
    <n v="0.26156318480642804"/>
    <x v="0"/>
  </r>
  <r>
    <n v="2146"/>
    <d v="2024-04-14T00:00:00"/>
    <s v="C296"/>
    <s v="Scott Santiago"/>
    <x v="0"/>
    <x v="0"/>
    <s v="P003"/>
    <x v="8"/>
    <x v="0"/>
    <n v="8"/>
    <n v="4227"/>
    <n v="33816"/>
    <n v="27119.360000000001"/>
    <n v="6696.64"/>
    <n v="228"/>
    <n v="88"/>
    <x v="2"/>
    <n v="10"/>
    <n v="0.19803170096995507"/>
    <x v="0"/>
  </r>
  <r>
    <n v="2147"/>
    <d v="2024-03-27T00:00:00"/>
    <s v="C798"/>
    <s v="Mercedes Holt"/>
    <x v="2"/>
    <x v="2"/>
    <s v="P005"/>
    <x v="9"/>
    <x v="1"/>
    <n v="1"/>
    <n v="52798"/>
    <n v="52798"/>
    <n v="38272.49"/>
    <n v="14525.51"/>
    <n v="364"/>
    <n v="94"/>
    <x v="7"/>
    <n v="10"/>
    <n v="0.27511477707488918"/>
    <x v="0"/>
  </r>
  <r>
    <n v="2148"/>
    <d v="2024-01-07T00:00:00"/>
    <s v="C513"/>
    <s v="Cody Peters"/>
    <x v="0"/>
    <x v="0"/>
    <s v="P010"/>
    <x v="6"/>
    <x v="0"/>
    <n v="3"/>
    <n v="18890"/>
    <n v="56670"/>
    <n v="35700.92"/>
    <n v="20969.080000000002"/>
    <n v="100"/>
    <n v="30"/>
    <x v="2"/>
    <n v="0"/>
    <n v="0.37002082230457034"/>
    <x v="0"/>
  </r>
  <r>
    <n v="2149"/>
    <d v="2024-10-18T00:00:00"/>
    <s v="C660"/>
    <s v="Lisa Nicholson"/>
    <x v="2"/>
    <x v="2"/>
    <s v="P005"/>
    <x v="9"/>
    <x v="1"/>
    <n v="8"/>
    <n v="20634"/>
    <n v="165072"/>
    <n v="142262.71"/>
    <n v="22809.29"/>
    <n v="380"/>
    <n v="87"/>
    <x v="7"/>
    <n v="10"/>
    <n v="0.13817782543375012"/>
    <x v="0"/>
  </r>
  <r>
    <n v="2150"/>
    <d v="2024-01-13T00:00:00"/>
    <s v="C553"/>
    <s v="Craig Jones"/>
    <x v="2"/>
    <x v="2"/>
    <s v="P002"/>
    <x v="2"/>
    <x v="0"/>
    <n v="7"/>
    <n v="41455"/>
    <n v="290185"/>
    <n v="230042.78"/>
    <n v="60142.22"/>
    <n v="148"/>
    <n v="16"/>
    <x v="2"/>
    <n v="20"/>
    <n v="0.20725475127935628"/>
    <x v="0"/>
  </r>
  <r>
    <n v="2151"/>
    <d v="2024-06-13T00:00:00"/>
    <s v="C507"/>
    <s v="William Shaffer"/>
    <x v="3"/>
    <x v="3"/>
    <s v="P003"/>
    <x v="8"/>
    <x v="0"/>
    <n v="7"/>
    <n v="31860"/>
    <n v="223020"/>
    <n v="171398.93"/>
    <n v="51621.07"/>
    <n v="191"/>
    <n v="10"/>
    <x v="2"/>
    <n v="10"/>
    <n v="0.23146385974352077"/>
    <x v="0"/>
  </r>
  <r>
    <n v="2152"/>
    <d v="2024-06-19T00:00:00"/>
    <s v="C847"/>
    <s v="Steven Joseph"/>
    <x v="2"/>
    <x v="2"/>
    <s v="P005"/>
    <x v="9"/>
    <x v="1"/>
    <n v="4"/>
    <n v="20311"/>
    <n v="81244"/>
    <n v="69115.02"/>
    <n v="12128.98"/>
    <n v="304"/>
    <n v="79"/>
    <x v="7"/>
    <n v="20"/>
    <n v="0.14929077839594307"/>
    <x v="0"/>
  </r>
  <r>
    <n v="2153"/>
    <d v="2024-08-27T00:00:00"/>
    <s v="C254"/>
    <s v="Laura Lee"/>
    <x v="0"/>
    <x v="0"/>
    <s v="P003"/>
    <x v="8"/>
    <x v="0"/>
    <n v="9"/>
    <n v="6302"/>
    <n v="56718"/>
    <n v="39076.99"/>
    <n v="17641.009999999998"/>
    <n v="187"/>
    <n v="17"/>
    <x v="2"/>
    <n v="15"/>
    <n v="0.31103018442117136"/>
    <x v="0"/>
  </r>
  <r>
    <n v="2154"/>
    <d v="2024-01-30T00:00:00"/>
    <s v="C427"/>
    <s v="Joseph Maddox"/>
    <x v="1"/>
    <x v="1"/>
    <s v="P003"/>
    <x v="8"/>
    <x v="0"/>
    <n v="2"/>
    <n v="43172"/>
    <n v="86344"/>
    <n v="70093.48"/>
    <n v="16250.52"/>
    <n v="311"/>
    <n v="36"/>
    <x v="2"/>
    <n v="15"/>
    <n v="0.18820670805151488"/>
    <x v="0"/>
  </r>
  <r>
    <n v="2155"/>
    <d v="2024-06-02T00:00:00"/>
    <s v="C993"/>
    <s v="Catherine Lewis"/>
    <x v="0"/>
    <x v="0"/>
    <s v="P003"/>
    <x v="8"/>
    <x v="0"/>
    <n v="9"/>
    <n v="12999"/>
    <n v="116991"/>
    <n v="76187.759999999995"/>
    <n v="40803.24"/>
    <n v="75"/>
    <n v="57"/>
    <x v="2"/>
    <n v="20"/>
    <n v="0.34877246967715464"/>
    <x v="0"/>
  </r>
  <r>
    <n v="2156"/>
    <d v="2024-07-17T00:00:00"/>
    <s v="C265"/>
    <s v="Lisa Hudson"/>
    <x v="0"/>
    <x v="0"/>
    <s v="P009"/>
    <x v="3"/>
    <x v="2"/>
    <n v="1"/>
    <n v="25567"/>
    <n v="25567"/>
    <n v="21537.15"/>
    <n v="4029.85"/>
    <n v="127"/>
    <n v="77"/>
    <x v="3"/>
    <n v="5"/>
    <n v="0.1576191966206438"/>
    <x v="0"/>
  </r>
  <r>
    <n v="2157"/>
    <d v="2024-02-03T00:00:00"/>
    <s v="C176"/>
    <s v="Joseph Moore"/>
    <x v="2"/>
    <x v="2"/>
    <s v="P009"/>
    <x v="3"/>
    <x v="2"/>
    <n v="5"/>
    <n v="47313"/>
    <n v="236565"/>
    <n v="145848.84"/>
    <n v="90716.160000000003"/>
    <n v="282"/>
    <n v="12"/>
    <x v="3"/>
    <n v="15"/>
    <n v="0.38347244943250269"/>
    <x v="0"/>
  </r>
  <r>
    <n v="2158"/>
    <d v="2024-07-01T00:00:00"/>
    <s v="C513"/>
    <s v="Anna Myers"/>
    <x v="2"/>
    <x v="2"/>
    <s v="P007"/>
    <x v="5"/>
    <x v="1"/>
    <n v="1"/>
    <n v="36439"/>
    <n v="36439"/>
    <n v="23472.02"/>
    <n v="12966.98"/>
    <n v="263"/>
    <n v="34"/>
    <x v="5"/>
    <n v="15"/>
    <n v="0.35585444166963964"/>
    <x v="0"/>
  </r>
  <r>
    <n v="2159"/>
    <d v="2024-05-14T00:00:00"/>
    <s v="C439"/>
    <s v="Brandi Reynolds"/>
    <x v="1"/>
    <x v="1"/>
    <s v="P004"/>
    <x v="1"/>
    <x v="1"/>
    <n v="7"/>
    <n v="51717"/>
    <n v="362019"/>
    <n v="265215.93"/>
    <n v="96803.07"/>
    <n v="387"/>
    <n v="86"/>
    <x v="1"/>
    <n v="10"/>
    <n v="0.26739776089100298"/>
    <x v="0"/>
  </r>
  <r>
    <n v="2160"/>
    <d v="2024-09-01T00:00:00"/>
    <s v="C636"/>
    <s v="Sabrina Eaton"/>
    <x v="0"/>
    <x v="0"/>
    <s v="P008"/>
    <x v="7"/>
    <x v="3"/>
    <n v="6"/>
    <n v="22498"/>
    <n v="134988"/>
    <n v="120495.08"/>
    <n v="14492.92"/>
    <n v="324"/>
    <n v="46"/>
    <x v="6"/>
    <n v="10"/>
    <n v="0.1073645064746496"/>
    <x v="0"/>
  </r>
  <r>
    <n v="2161"/>
    <d v="2024-09-30T00:00:00"/>
    <s v="C969"/>
    <s v="Whitney Martinez"/>
    <x v="2"/>
    <x v="2"/>
    <s v="P008"/>
    <x v="7"/>
    <x v="3"/>
    <n v="1"/>
    <n v="6655"/>
    <n v="6655"/>
    <n v="5666.86"/>
    <n v="988.14"/>
    <n v="129"/>
    <n v="12"/>
    <x v="6"/>
    <n v="0"/>
    <n v="0.14848084147257701"/>
    <x v="0"/>
  </r>
  <r>
    <n v="2162"/>
    <d v="2024-01-02T00:00:00"/>
    <s v="C366"/>
    <s v="Connie Sullivan"/>
    <x v="1"/>
    <x v="1"/>
    <s v="P006"/>
    <x v="0"/>
    <x v="0"/>
    <n v="7"/>
    <n v="27021"/>
    <n v="189147"/>
    <n v="113642.79"/>
    <n v="75504.210000000006"/>
    <n v="319"/>
    <n v="52"/>
    <x v="0"/>
    <n v="10"/>
    <n v="0.39918269917048649"/>
    <x v="0"/>
  </r>
  <r>
    <n v="2163"/>
    <d v="2024-07-27T00:00:00"/>
    <s v="C550"/>
    <s v="Shane Cross"/>
    <x v="1"/>
    <x v="1"/>
    <s v="P004"/>
    <x v="1"/>
    <x v="1"/>
    <n v="1"/>
    <n v="33683"/>
    <n v="33683"/>
    <n v="29230.09"/>
    <n v="4452.91"/>
    <n v="383"/>
    <n v="62"/>
    <x v="1"/>
    <n v="10"/>
    <n v="0.13220051658106463"/>
    <x v="0"/>
  </r>
  <r>
    <n v="2164"/>
    <d v="2024-10-18T00:00:00"/>
    <s v="C147"/>
    <s v="Dillon Collins"/>
    <x v="1"/>
    <x v="1"/>
    <s v="P002"/>
    <x v="2"/>
    <x v="0"/>
    <n v="4"/>
    <n v="19798"/>
    <n v="79192"/>
    <n v="59847.23"/>
    <n v="19344.77"/>
    <n v="249"/>
    <n v="26"/>
    <x v="2"/>
    <n v="20"/>
    <n v="0.24427682089099909"/>
    <x v="0"/>
  </r>
  <r>
    <n v="2165"/>
    <d v="2024-05-09T00:00:00"/>
    <s v="C518"/>
    <s v="Jonathan Wilson Jr."/>
    <x v="0"/>
    <x v="0"/>
    <s v="P001"/>
    <x v="4"/>
    <x v="1"/>
    <n v="10"/>
    <n v="29219"/>
    <n v="292190"/>
    <n v="212300.3"/>
    <n v="79889.7"/>
    <n v="43"/>
    <n v="29"/>
    <x v="4"/>
    <n v="0"/>
    <n v="0.273416954721243"/>
    <x v="0"/>
  </r>
  <r>
    <n v="2166"/>
    <d v="2024-01-29T00:00:00"/>
    <s v="C648"/>
    <s v="Margaret Hendricks"/>
    <x v="1"/>
    <x v="1"/>
    <s v="P008"/>
    <x v="7"/>
    <x v="3"/>
    <n v="4"/>
    <n v="11100"/>
    <n v="44400"/>
    <n v="36056.93"/>
    <n v="8343.07"/>
    <n v="308"/>
    <n v="16"/>
    <x v="6"/>
    <n v="15"/>
    <n v="0.18790698198198197"/>
    <x v="0"/>
  </r>
  <r>
    <n v="2167"/>
    <d v="2024-01-15T00:00:00"/>
    <s v="C655"/>
    <s v="Maria Carlson"/>
    <x v="2"/>
    <x v="2"/>
    <s v="P001"/>
    <x v="4"/>
    <x v="1"/>
    <n v="8"/>
    <n v="50685"/>
    <n v="405480"/>
    <n v="252452.46"/>
    <n v="153027.54"/>
    <n v="129"/>
    <n v="77"/>
    <x v="4"/>
    <n v="0"/>
    <n v="0.3773984906777153"/>
    <x v="0"/>
  </r>
  <r>
    <n v="2168"/>
    <d v="2024-05-09T00:00:00"/>
    <s v="C450"/>
    <s v="Michael Green"/>
    <x v="3"/>
    <x v="3"/>
    <s v="P003"/>
    <x v="8"/>
    <x v="0"/>
    <n v="7"/>
    <n v="58512"/>
    <n v="409584"/>
    <n v="330645.77"/>
    <n v="78938.23"/>
    <n v="293"/>
    <n v="31"/>
    <x v="2"/>
    <n v="0"/>
    <n v="0.19272781651627016"/>
    <x v="0"/>
  </r>
  <r>
    <n v="2169"/>
    <d v="2024-12-04T00:00:00"/>
    <s v="C324"/>
    <s v="Jill Bryan"/>
    <x v="0"/>
    <x v="0"/>
    <s v="P010"/>
    <x v="6"/>
    <x v="0"/>
    <n v="10"/>
    <n v="10829"/>
    <n v="108290"/>
    <n v="71531.55"/>
    <n v="36758.449999999997"/>
    <n v="91"/>
    <n v="17"/>
    <x v="2"/>
    <n v="15"/>
    <n v="0.33944454704958904"/>
    <x v="0"/>
  </r>
  <r>
    <n v="2170"/>
    <d v="2024-04-17T00:00:00"/>
    <s v="C383"/>
    <s v="Monique Bishop"/>
    <x v="0"/>
    <x v="0"/>
    <s v="P004"/>
    <x v="1"/>
    <x v="1"/>
    <n v="4"/>
    <n v="3397"/>
    <n v="13588"/>
    <n v="12045.35"/>
    <n v="1542.65"/>
    <n v="68"/>
    <n v="31"/>
    <x v="1"/>
    <n v="10"/>
    <n v="0.11353032087135709"/>
    <x v="0"/>
  </r>
  <r>
    <n v="2171"/>
    <d v="2024-06-22T00:00:00"/>
    <s v="C823"/>
    <s v="Vincent Schaefer"/>
    <x v="2"/>
    <x v="2"/>
    <s v="P004"/>
    <x v="1"/>
    <x v="1"/>
    <n v="4"/>
    <n v="40505"/>
    <n v="162020"/>
    <n v="140354.92000000001"/>
    <n v="21665.08"/>
    <n v="345"/>
    <n v="30"/>
    <x v="1"/>
    <n v="0"/>
    <n v="0.13371855326502902"/>
    <x v="0"/>
  </r>
  <r>
    <n v="2172"/>
    <d v="2024-08-06T00:00:00"/>
    <s v="C928"/>
    <s v="Jonathan Camacho"/>
    <x v="3"/>
    <x v="3"/>
    <s v="P006"/>
    <x v="0"/>
    <x v="0"/>
    <n v="10"/>
    <n v="41515"/>
    <n v="415150"/>
    <n v="345640.86"/>
    <n v="69509.14"/>
    <n v="429"/>
    <n v="22"/>
    <x v="0"/>
    <n v="20"/>
    <n v="0.1674313862459352"/>
    <x v="0"/>
  </r>
  <r>
    <n v="2173"/>
    <d v="2024-06-12T00:00:00"/>
    <s v="C869"/>
    <s v="Mark Gardner"/>
    <x v="1"/>
    <x v="1"/>
    <s v="P007"/>
    <x v="5"/>
    <x v="1"/>
    <n v="9"/>
    <n v="26247"/>
    <n v="236223"/>
    <n v="167468.51"/>
    <n v="68754.490000000005"/>
    <n v="257"/>
    <n v="32"/>
    <x v="5"/>
    <n v="15"/>
    <n v="0.29105756001744115"/>
    <x v="0"/>
  </r>
  <r>
    <n v="2174"/>
    <d v="2024-06-12T00:00:00"/>
    <s v="C393"/>
    <s v="Ashley Rodriguez"/>
    <x v="2"/>
    <x v="2"/>
    <s v="P004"/>
    <x v="1"/>
    <x v="1"/>
    <n v="8"/>
    <n v="9035"/>
    <n v="72280"/>
    <n v="56470.07"/>
    <n v="15809.93"/>
    <n v="164"/>
    <n v="44"/>
    <x v="1"/>
    <n v="5"/>
    <n v="0.21873173768677368"/>
    <x v="0"/>
  </r>
  <r>
    <n v="2175"/>
    <d v="2024-07-16T00:00:00"/>
    <s v="C241"/>
    <s v="Christopher Ford"/>
    <x v="3"/>
    <x v="3"/>
    <s v="P008"/>
    <x v="7"/>
    <x v="3"/>
    <n v="10"/>
    <n v="41943"/>
    <n v="419430"/>
    <n v="270902.21999999997"/>
    <n v="148527.78"/>
    <n v="51"/>
    <n v="57"/>
    <x v="6"/>
    <n v="10"/>
    <n v="0.35411816036048921"/>
    <x v="1"/>
  </r>
  <r>
    <n v="2176"/>
    <d v="2024-03-13T00:00:00"/>
    <s v="C874"/>
    <s v="James Greene"/>
    <x v="0"/>
    <x v="0"/>
    <s v="P008"/>
    <x v="7"/>
    <x v="3"/>
    <n v="10"/>
    <n v="6858"/>
    <n v="68580"/>
    <n v="59755.34"/>
    <n v="8824.66"/>
    <n v="473"/>
    <n v="36"/>
    <x v="6"/>
    <n v="15"/>
    <n v="0.12867687372411782"/>
    <x v="0"/>
  </r>
  <r>
    <n v="2177"/>
    <d v="2024-05-14T00:00:00"/>
    <s v="C552"/>
    <s v="Brenda Gallegos"/>
    <x v="0"/>
    <x v="0"/>
    <s v="P004"/>
    <x v="1"/>
    <x v="1"/>
    <n v="7"/>
    <n v="33965"/>
    <n v="237755"/>
    <n v="207704.77"/>
    <n v="30050.23"/>
    <n v="400"/>
    <n v="80"/>
    <x v="1"/>
    <n v="20"/>
    <n v="0.12639157956720154"/>
    <x v="0"/>
  </r>
  <r>
    <n v="2178"/>
    <d v="2024-01-25T00:00:00"/>
    <s v="C920"/>
    <s v="Roberto Hanson"/>
    <x v="2"/>
    <x v="2"/>
    <s v="P007"/>
    <x v="5"/>
    <x v="1"/>
    <n v="7"/>
    <n v="44904"/>
    <n v="314328"/>
    <n v="199349.01"/>
    <n v="114978.99"/>
    <n v="468"/>
    <n v="93"/>
    <x v="5"/>
    <n v="0"/>
    <n v="0.36579302512025658"/>
    <x v="0"/>
  </r>
  <r>
    <n v="2179"/>
    <d v="2024-10-22T00:00:00"/>
    <s v="C307"/>
    <s v="Susan Miller"/>
    <x v="1"/>
    <x v="1"/>
    <s v="P009"/>
    <x v="3"/>
    <x v="2"/>
    <n v="2"/>
    <n v="47983"/>
    <n v="95966"/>
    <n v="70560.960000000006"/>
    <n v="25405.040000000001"/>
    <n v="252"/>
    <n v="83"/>
    <x v="3"/>
    <n v="10"/>
    <n v="0.2647295917304045"/>
    <x v="0"/>
  </r>
  <r>
    <n v="2180"/>
    <d v="2024-06-11T00:00:00"/>
    <s v="C614"/>
    <s v="Mary Brown"/>
    <x v="3"/>
    <x v="3"/>
    <s v="P001"/>
    <x v="4"/>
    <x v="1"/>
    <n v="7"/>
    <n v="7068"/>
    <n v="49476"/>
    <n v="33229.96"/>
    <n v="16246.04"/>
    <n v="361"/>
    <n v="31"/>
    <x v="4"/>
    <n v="0"/>
    <n v="0.32836203411755194"/>
    <x v="0"/>
  </r>
  <r>
    <n v="2181"/>
    <d v="2024-07-06T00:00:00"/>
    <s v="C209"/>
    <s v="James Stokes"/>
    <x v="3"/>
    <x v="3"/>
    <s v="P010"/>
    <x v="6"/>
    <x v="0"/>
    <n v="10"/>
    <n v="42050"/>
    <n v="420500"/>
    <n v="374644"/>
    <n v="45856"/>
    <n v="260"/>
    <n v="27"/>
    <x v="2"/>
    <n v="15"/>
    <n v="0.10905112960760999"/>
    <x v="0"/>
  </r>
  <r>
    <n v="2182"/>
    <d v="2024-10-15T00:00:00"/>
    <s v="C554"/>
    <s v="Sarah Washington"/>
    <x v="3"/>
    <x v="3"/>
    <s v="P003"/>
    <x v="8"/>
    <x v="0"/>
    <n v="9"/>
    <n v="18966"/>
    <n v="170694"/>
    <n v="147704.16"/>
    <n v="22989.84"/>
    <n v="341"/>
    <n v="87"/>
    <x v="2"/>
    <n v="0"/>
    <n v="0.13468452318183416"/>
    <x v="0"/>
  </r>
  <r>
    <n v="2183"/>
    <d v="2024-10-01T00:00:00"/>
    <s v="C874"/>
    <s v="Jason Powell"/>
    <x v="1"/>
    <x v="1"/>
    <s v="P005"/>
    <x v="9"/>
    <x v="1"/>
    <n v="2"/>
    <n v="25612"/>
    <n v="51224"/>
    <n v="32536.77"/>
    <n v="18687.23"/>
    <n v="92"/>
    <n v="98"/>
    <x v="7"/>
    <n v="10"/>
    <n v="0.36481395439637671"/>
    <x v="1"/>
  </r>
  <r>
    <n v="2184"/>
    <d v="2024-12-29T00:00:00"/>
    <s v="C750"/>
    <s v="Ronald York"/>
    <x v="1"/>
    <x v="1"/>
    <s v="P010"/>
    <x v="6"/>
    <x v="0"/>
    <n v="7"/>
    <n v="41656"/>
    <n v="291592"/>
    <n v="214893.91"/>
    <n v="76698.09"/>
    <n v="460"/>
    <n v="83"/>
    <x v="2"/>
    <n v="15"/>
    <n v="0.26303221624735929"/>
    <x v="0"/>
  </r>
  <r>
    <n v="2185"/>
    <d v="2024-02-27T00:00:00"/>
    <s v="C566"/>
    <s v="Kelly Armstrong MD"/>
    <x v="3"/>
    <x v="3"/>
    <s v="P006"/>
    <x v="0"/>
    <x v="0"/>
    <n v="5"/>
    <n v="12261"/>
    <n v="61305"/>
    <n v="45762.81"/>
    <n v="15542.19"/>
    <n v="153"/>
    <n v="12"/>
    <x v="0"/>
    <n v="15"/>
    <n v="0.25352238805970151"/>
    <x v="0"/>
  </r>
  <r>
    <n v="2186"/>
    <d v="2024-04-03T00:00:00"/>
    <s v="C666"/>
    <s v="Claudia Scott"/>
    <x v="3"/>
    <x v="3"/>
    <s v="P009"/>
    <x v="3"/>
    <x v="2"/>
    <n v="2"/>
    <n v="11309"/>
    <n v="22618"/>
    <n v="19663.28"/>
    <n v="2954.72"/>
    <n v="203"/>
    <n v="86"/>
    <x v="3"/>
    <n v="10"/>
    <n v="0.13063577681492616"/>
    <x v="0"/>
  </r>
  <r>
    <n v="2187"/>
    <d v="2024-10-15T00:00:00"/>
    <s v="C615"/>
    <s v="April Pham"/>
    <x v="0"/>
    <x v="0"/>
    <s v="P009"/>
    <x v="3"/>
    <x v="2"/>
    <n v="3"/>
    <n v="5493"/>
    <n v="16479"/>
    <n v="14200.91"/>
    <n v="2278.09"/>
    <n v="454"/>
    <n v="21"/>
    <x v="3"/>
    <n v="10"/>
    <n v="0.13824200497603012"/>
    <x v="0"/>
  </r>
  <r>
    <n v="2188"/>
    <d v="2024-04-04T00:00:00"/>
    <s v="C750"/>
    <s v="Donald Young"/>
    <x v="0"/>
    <x v="0"/>
    <s v="P010"/>
    <x v="6"/>
    <x v="0"/>
    <n v="1"/>
    <n v="30122"/>
    <n v="30122"/>
    <n v="26289.040000000001"/>
    <n v="3832.96"/>
    <n v="259"/>
    <n v="26"/>
    <x v="2"/>
    <n v="0"/>
    <n v="0.12724785870792113"/>
    <x v="0"/>
  </r>
  <r>
    <n v="2189"/>
    <d v="2024-04-30T00:00:00"/>
    <s v="C659"/>
    <s v="Kevin Robertson"/>
    <x v="3"/>
    <x v="3"/>
    <s v="P006"/>
    <x v="0"/>
    <x v="0"/>
    <n v="2"/>
    <n v="27539"/>
    <n v="55078"/>
    <n v="45494.12"/>
    <n v="9583.8799999999992"/>
    <n v="275"/>
    <n v="62"/>
    <x v="0"/>
    <n v="20"/>
    <n v="0.17400559206942878"/>
    <x v="0"/>
  </r>
  <r>
    <n v="2190"/>
    <d v="2024-04-22T00:00:00"/>
    <s v="C419"/>
    <s v="Dr. Dawn Harrison"/>
    <x v="0"/>
    <x v="0"/>
    <s v="P003"/>
    <x v="8"/>
    <x v="0"/>
    <n v="1"/>
    <n v="46550"/>
    <n v="46550"/>
    <n v="36530.550000000003"/>
    <n v="10019.450000000001"/>
    <n v="382"/>
    <n v="28"/>
    <x v="2"/>
    <n v="0"/>
    <n v="0.21524060150375943"/>
    <x v="0"/>
  </r>
  <r>
    <n v="2191"/>
    <d v="2024-08-25T00:00:00"/>
    <s v="C926"/>
    <s v="Megan Villanueva"/>
    <x v="3"/>
    <x v="3"/>
    <s v="P008"/>
    <x v="7"/>
    <x v="3"/>
    <n v="5"/>
    <n v="997"/>
    <n v="4985"/>
    <n v="3894.14"/>
    <n v="1090.8599999999999"/>
    <n v="402"/>
    <n v="58"/>
    <x v="6"/>
    <n v="0"/>
    <n v="0.2188284854563691"/>
    <x v="0"/>
  </r>
  <r>
    <n v="2192"/>
    <d v="2024-12-20T00:00:00"/>
    <s v="C312"/>
    <s v="Shannon Mcgee"/>
    <x v="0"/>
    <x v="0"/>
    <s v="P006"/>
    <x v="0"/>
    <x v="0"/>
    <n v="10"/>
    <n v="29762"/>
    <n v="297620"/>
    <n v="183157.75"/>
    <n v="114462.25"/>
    <n v="400"/>
    <n v="21"/>
    <x v="0"/>
    <n v="20"/>
    <n v="0.3845919293058262"/>
    <x v="0"/>
  </r>
  <r>
    <n v="2193"/>
    <d v="2024-08-04T00:00:00"/>
    <s v="C621"/>
    <s v="Andrea Wade"/>
    <x v="1"/>
    <x v="1"/>
    <s v="P008"/>
    <x v="7"/>
    <x v="3"/>
    <n v="8"/>
    <n v="7901"/>
    <n v="63208"/>
    <n v="42654.91"/>
    <n v="20553.09"/>
    <n v="345"/>
    <n v="55"/>
    <x v="6"/>
    <n v="15"/>
    <n v="0.32516596000506265"/>
    <x v="0"/>
  </r>
  <r>
    <n v="2194"/>
    <d v="2024-10-26T00:00:00"/>
    <s v="C846"/>
    <s v="Mrs. Kimberly Warner"/>
    <x v="1"/>
    <x v="1"/>
    <s v="P001"/>
    <x v="4"/>
    <x v="1"/>
    <n v="9"/>
    <n v="5094"/>
    <n v="45846"/>
    <n v="36540.97"/>
    <n v="9305.0300000000007"/>
    <n v="64"/>
    <n v="35"/>
    <x v="4"/>
    <n v="0"/>
    <n v="0.20296274484142565"/>
    <x v="0"/>
  </r>
  <r>
    <n v="2195"/>
    <d v="2024-03-31T00:00:00"/>
    <s v="C250"/>
    <s v="Anthony Luna"/>
    <x v="0"/>
    <x v="0"/>
    <s v="P006"/>
    <x v="0"/>
    <x v="0"/>
    <n v="10"/>
    <n v="52487"/>
    <n v="524870"/>
    <n v="371924.82"/>
    <n v="152945.18"/>
    <n v="199"/>
    <n v="38"/>
    <x v="0"/>
    <n v="0"/>
    <n v="0.29139630765713415"/>
    <x v="0"/>
  </r>
  <r>
    <n v="2196"/>
    <d v="2024-01-16T00:00:00"/>
    <s v="C528"/>
    <s v="Jeffrey Reynolds"/>
    <x v="0"/>
    <x v="0"/>
    <s v="P004"/>
    <x v="1"/>
    <x v="1"/>
    <n v="2"/>
    <n v="11349"/>
    <n v="22698"/>
    <n v="17160.560000000001"/>
    <n v="5537.44"/>
    <n v="285"/>
    <n v="64"/>
    <x v="1"/>
    <n v="15"/>
    <n v="0.24396158251828354"/>
    <x v="0"/>
  </r>
  <r>
    <n v="2197"/>
    <d v="2024-07-18T00:00:00"/>
    <s v="C163"/>
    <s v="David Ferguson"/>
    <x v="1"/>
    <x v="1"/>
    <s v="P002"/>
    <x v="2"/>
    <x v="0"/>
    <n v="9"/>
    <n v="23686"/>
    <n v="213174"/>
    <n v="132852.72"/>
    <n v="80321.279999999999"/>
    <n v="67"/>
    <n v="13"/>
    <x v="2"/>
    <n v="0"/>
    <n v="0.37678741309915842"/>
    <x v="0"/>
  </r>
  <r>
    <n v="2198"/>
    <d v="2024-06-09T00:00:00"/>
    <s v="C815"/>
    <s v="Andrew Crawford"/>
    <x v="0"/>
    <x v="0"/>
    <s v="P005"/>
    <x v="9"/>
    <x v="1"/>
    <n v="5"/>
    <n v="39813"/>
    <n v="199065"/>
    <n v="136289.9"/>
    <n v="62775.1"/>
    <n v="144"/>
    <n v="48"/>
    <x v="7"/>
    <n v="20"/>
    <n v="0.31534976012860122"/>
    <x v="0"/>
  </r>
  <r>
    <n v="2199"/>
    <d v="2024-04-14T00:00:00"/>
    <s v="C967"/>
    <s v="Sarah Allen"/>
    <x v="0"/>
    <x v="0"/>
    <s v="P003"/>
    <x v="8"/>
    <x v="0"/>
    <n v="4"/>
    <n v="47530"/>
    <n v="190120"/>
    <n v="150576.48000000001"/>
    <n v="39543.519999999997"/>
    <n v="442"/>
    <n v="91"/>
    <x v="2"/>
    <n v="0"/>
    <n v="0.20799242583631389"/>
    <x v="0"/>
  </r>
  <r>
    <n v="2200"/>
    <d v="2024-06-17T00:00:00"/>
    <s v="C965"/>
    <s v="Richard Johns"/>
    <x v="0"/>
    <x v="0"/>
    <s v="P005"/>
    <x v="9"/>
    <x v="1"/>
    <n v="5"/>
    <n v="5915"/>
    <n v="29575"/>
    <n v="24076.77"/>
    <n v="5498.23"/>
    <n v="376"/>
    <n v="29"/>
    <x v="7"/>
    <n v="5"/>
    <n v="0.18590803043110735"/>
    <x v="0"/>
  </r>
  <r>
    <n v="2201"/>
    <d v="2024-03-18T00:00:00"/>
    <s v="C320"/>
    <s v="Annette Stephens"/>
    <x v="0"/>
    <x v="0"/>
    <s v="P002"/>
    <x v="2"/>
    <x v="0"/>
    <n v="9"/>
    <n v="15383"/>
    <n v="138447"/>
    <n v="86354.65"/>
    <n v="52092.35"/>
    <n v="30"/>
    <n v="18"/>
    <x v="2"/>
    <n v="20"/>
    <n v="0.37626203529148339"/>
    <x v="0"/>
  </r>
  <r>
    <n v="2202"/>
    <d v="2024-11-27T00:00:00"/>
    <s v="C979"/>
    <s v="Christian Hall"/>
    <x v="0"/>
    <x v="0"/>
    <s v="P008"/>
    <x v="7"/>
    <x v="3"/>
    <n v="4"/>
    <n v="30291"/>
    <n v="121164"/>
    <n v="85380.09"/>
    <n v="35783.910000000003"/>
    <n v="20"/>
    <n v="31"/>
    <x v="6"/>
    <n v="10"/>
    <n v="0.29533450529860356"/>
    <x v="1"/>
  </r>
  <r>
    <n v="2203"/>
    <d v="2024-08-05T00:00:00"/>
    <s v="C245"/>
    <s v="Kathryn Murphy"/>
    <x v="3"/>
    <x v="3"/>
    <s v="P006"/>
    <x v="0"/>
    <x v="0"/>
    <n v="8"/>
    <n v="15879"/>
    <n v="127032"/>
    <n v="98499.5"/>
    <n v="28532.5"/>
    <n v="222"/>
    <n v="41"/>
    <x v="0"/>
    <n v="15"/>
    <n v="0.22460875999748095"/>
    <x v="0"/>
  </r>
  <r>
    <n v="2204"/>
    <d v="2024-06-21T00:00:00"/>
    <s v="C623"/>
    <s v="Alyssa Knight"/>
    <x v="3"/>
    <x v="3"/>
    <s v="P003"/>
    <x v="8"/>
    <x v="0"/>
    <n v="5"/>
    <n v="9894"/>
    <n v="49470"/>
    <n v="40807.61"/>
    <n v="8662.39"/>
    <n v="153"/>
    <n v="89"/>
    <x v="2"/>
    <n v="0"/>
    <n v="0.17510390135435616"/>
    <x v="0"/>
  </r>
  <r>
    <n v="2205"/>
    <d v="2024-07-21T00:00:00"/>
    <s v="C303"/>
    <s v="Leslie Park"/>
    <x v="0"/>
    <x v="0"/>
    <s v="P003"/>
    <x v="8"/>
    <x v="0"/>
    <n v="3"/>
    <n v="22023"/>
    <n v="66069"/>
    <n v="54573.38"/>
    <n v="11495.62"/>
    <n v="481"/>
    <n v="25"/>
    <x v="2"/>
    <n v="20"/>
    <n v="0.17399415762309103"/>
    <x v="0"/>
  </r>
  <r>
    <n v="2206"/>
    <d v="2024-09-10T00:00:00"/>
    <s v="C117"/>
    <s v="Laura Johnson"/>
    <x v="1"/>
    <x v="1"/>
    <s v="P007"/>
    <x v="5"/>
    <x v="1"/>
    <n v="3"/>
    <n v="19086"/>
    <n v="57258"/>
    <n v="44895.44"/>
    <n v="12362.56"/>
    <n v="229"/>
    <n v="53"/>
    <x v="5"/>
    <n v="20"/>
    <n v="0.21590974187013168"/>
    <x v="0"/>
  </r>
  <r>
    <n v="2207"/>
    <d v="2024-07-22T00:00:00"/>
    <s v="C619"/>
    <s v="Renee Lara"/>
    <x v="1"/>
    <x v="1"/>
    <s v="P009"/>
    <x v="3"/>
    <x v="2"/>
    <n v="2"/>
    <n v="5718"/>
    <n v="11436"/>
    <n v="7598.94"/>
    <n v="3837.06"/>
    <n v="458"/>
    <n v="71"/>
    <x v="3"/>
    <n v="20"/>
    <n v="0.33552465897166839"/>
    <x v="0"/>
  </r>
  <r>
    <n v="2208"/>
    <d v="2024-08-28T00:00:00"/>
    <s v="C368"/>
    <s v="Cody Walton"/>
    <x v="1"/>
    <x v="1"/>
    <s v="P001"/>
    <x v="4"/>
    <x v="1"/>
    <n v="3"/>
    <n v="59639"/>
    <n v="178917"/>
    <n v="125480.78"/>
    <n v="53436.22"/>
    <n v="424"/>
    <n v="84"/>
    <x v="4"/>
    <n v="0"/>
    <n v="0.29866485577111174"/>
    <x v="0"/>
  </r>
  <r>
    <n v="2209"/>
    <d v="2024-07-18T00:00:00"/>
    <s v="C140"/>
    <s v="Jennifer Allen"/>
    <x v="0"/>
    <x v="0"/>
    <s v="P008"/>
    <x v="7"/>
    <x v="3"/>
    <n v="5"/>
    <n v="32830"/>
    <n v="164150"/>
    <n v="115522.44"/>
    <n v="48627.56"/>
    <n v="340"/>
    <n v="54"/>
    <x v="6"/>
    <n v="0"/>
    <n v="0.29623856229058787"/>
    <x v="0"/>
  </r>
  <r>
    <n v="2210"/>
    <d v="2024-12-09T00:00:00"/>
    <s v="C598"/>
    <s v="Alicia Murphy"/>
    <x v="2"/>
    <x v="2"/>
    <s v="P007"/>
    <x v="5"/>
    <x v="1"/>
    <n v="5"/>
    <n v="6373"/>
    <n v="31865"/>
    <n v="20785.689999999999"/>
    <n v="11079.31"/>
    <n v="283"/>
    <n v="68"/>
    <x v="5"/>
    <n v="20"/>
    <n v="0.34769527694963126"/>
    <x v="0"/>
  </r>
  <r>
    <n v="2211"/>
    <d v="2024-09-08T00:00:00"/>
    <s v="C502"/>
    <s v="Jacob Castillo"/>
    <x v="3"/>
    <x v="3"/>
    <s v="P002"/>
    <x v="2"/>
    <x v="0"/>
    <n v="10"/>
    <n v="21283"/>
    <n v="212830"/>
    <n v="173251.59"/>
    <n v="39578.410000000003"/>
    <n v="184"/>
    <n v="83"/>
    <x v="2"/>
    <n v="20"/>
    <n v="0.18596255227176622"/>
    <x v="0"/>
  </r>
  <r>
    <n v="2212"/>
    <d v="2024-12-20T00:00:00"/>
    <s v="C165"/>
    <s v="Kelly Barrett"/>
    <x v="0"/>
    <x v="0"/>
    <s v="P003"/>
    <x v="8"/>
    <x v="0"/>
    <n v="6"/>
    <n v="46659"/>
    <n v="279954"/>
    <n v="180466.76"/>
    <n v="99487.24"/>
    <n v="414"/>
    <n v="42"/>
    <x v="2"/>
    <n v="10"/>
    <n v="0.3553699536352401"/>
    <x v="0"/>
  </r>
  <r>
    <n v="2213"/>
    <d v="2024-10-25T00:00:00"/>
    <s v="C139"/>
    <s v="Larry Taylor"/>
    <x v="1"/>
    <x v="1"/>
    <s v="P002"/>
    <x v="2"/>
    <x v="0"/>
    <n v="7"/>
    <n v="33034"/>
    <n v="231238"/>
    <n v="145543.70000000001"/>
    <n v="85694.3"/>
    <n v="241"/>
    <n v="65"/>
    <x v="2"/>
    <n v="5"/>
    <n v="0.37058917651943019"/>
    <x v="0"/>
  </r>
  <r>
    <n v="2214"/>
    <d v="2024-12-29T00:00:00"/>
    <s v="C191"/>
    <s v="Annette Hooper"/>
    <x v="2"/>
    <x v="2"/>
    <s v="P008"/>
    <x v="7"/>
    <x v="3"/>
    <n v="6"/>
    <n v="41523"/>
    <n v="249138"/>
    <n v="212950.02"/>
    <n v="36187.980000000003"/>
    <n v="141"/>
    <n v="64"/>
    <x v="6"/>
    <n v="20"/>
    <n v="0.14525275148712763"/>
    <x v="0"/>
  </r>
  <r>
    <n v="2215"/>
    <d v="2024-08-01T00:00:00"/>
    <s v="C488"/>
    <s v="Lisa Lawrence"/>
    <x v="1"/>
    <x v="1"/>
    <s v="P007"/>
    <x v="5"/>
    <x v="1"/>
    <n v="9"/>
    <n v="23188"/>
    <n v="208692"/>
    <n v="173980.13"/>
    <n v="34711.870000000003"/>
    <n v="329"/>
    <n v="44"/>
    <x v="5"/>
    <n v="0"/>
    <n v="0.16633062120253772"/>
    <x v="0"/>
  </r>
  <r>
    <n v="2216"/>
    <d v="2024-08-18T00:00:00"/>
    <s v="C659"/>
    <s v="Mary Leach"/>
    <x v="2"/>
    <x v="2"/>
    <s v="P005"/>
    <x v="9"/>
    <x v="1"/>
    <n v="6"/>
    <n v="15303"/>
    <n v="91818"/>
    <n v="56097.59"/>
    <n v="35720.410000000003"/>
    <n v="164"/>
    <n v="54"/>
    <x v="7"/>
    <n v="20"/>
    <n v="0.38903493868304695"/>
    <x v="0"/>
  </r>
  <r>
    <n v="2217"/>
    <d v="2024-03-21T00:00:00"/>
    <s v="C610"/>
    <s v="Dakota Benson"/>
    <x v="0"/>
    <x v="0"/>
    <s v="P009"/>
    <x v="3"/>
    <x v="2"/>
    <n v="6"/>
    <n v="43679"/>
    <n v="262074"/>
    <n v="225881.9"/>
    <n v="36192.1"/>
    <n v="344"/>
    <n v="35"/>
    <x v="3"/>
    <n v="0"/>
    <n v="0.13809878126025474"/>
    <x v="0"/>
  </r>
  <r>
    <n v="2218"/>
    <d v="2024-03-27T00:00:00"/>
    <s v="C680"/>
    <s v="Susan Lane"/>
    <x v="1"/>
    <x v="1"/>
    <s v="P008"/>
    <x v="7"/>
    <x v="3"/>
    <n v="5"/>
    <n v="16014"/>
    <n v="80070"/>
    <n v="60020.75"/>
    <n v="20049.25"/>
    <n v="402"/>
    <n v="81"/>
    <x v="6"/>
    <n v="0"/>
    <n v="0.2503965280379668"/>
    <x v="0"/>
  </r>
  <r>
    <n v="2219"/>
    <d v="2024-04-10T00:00:00"/>
    <s v="C590"/>
    <s v="Miss Tracy Henderson"/>
    <x v="1"/>
    <x v="1"/>
    <s v="P005"/>
    <x v="9"/>
    <x v="1"/>
    <n v="1"/>
    <n v="57286"/>
    <n v="57286"/>
    <n v="43826.34"/>
    <n v="13459.66"/>
    <n v="464"/>
    <n v="58"/>
    <x v="7"/>
    <n v="0"/>
    <n v="0.23495548650630171"/>
    <x v="0"/>
  </r>
  <r>
    <n v="2220"/>
    <d v="2024-06-27T00:00:00"/>
    <s v="C341"/>
    <s v="Joshua Benjamin"/>
    <x v="0"/>
    <x v="0"/>
    <s v="P007"/>
    <x v="5"/>
    <x v="1"/>
    <n v="6"/>
    <n v="25589"/>
    <n v="153534"/>
    <n v="120403.54"/>
    <n v="33130.46"/>
    <n v="362"/>
    <n v="28"/>
    <x v="5"/>
    <n v="20"/>
    <n v="0.21578581942761862"/>
    <x v="0"/>
  </r>
  <r>
    <n v="2221"/>
    <d v="2024-06-25T00:00:00"/>
    <s v="C130"/>
    <s v="Troy Rogers"/>
    <x v="0"/>
    <x v="0"/>
    <s v="P003"/>
    <x v="8"/>
    <x v="0"/>
    <n v="1"/>
    <n v="54672"/>
    <n v="54672"/>
    <n v="45660.56"/>
    <n v="9011.44"/>
    <n v="177"/>
    <n v="12"/>
    <x v="2"/>
    <n v="0"/>
    <n v="0.1648273339186421"/>
    <x v="0"/>
  </r>
  <r>
    <n v="2222"/>
    <d v="2024-05-26T00:00:00"/>
    <s v="C862"/>
    <s v="Scott Avila"/>
    <x v="2"/>
    <x v="2"/>
    <s v="P006"/>
    <x v="0"/>
    <x v="0"/>
    <n v="10"/>
    <n v="15401"/>
    <n v="154010"/>
    <n v="113397.39"/>
    <n v="40612.61"/>
    <n v="57"/>
    <n v="79"/>
    <x v="0"/>
    <n v="0"/>
    <n v="0.26370112330368156"/>
    <x v="1"/>
  </r>
  <r>
    <n v="2223"/>
    <d v="2024-04-25T00:00:00"/>
    <s v="C445"/>
    <s v="Angel Walker"/>
    <x v="1"/>
    <x v="1"/>
    <s v="P006"/>
    <x v="0"/>
    <x v="0"/>
    <n v="10"/>
    <n v="58436"/>
    <n v="584360"/>
    <n v="506463.67"/>
    <n v="77896.33"/>
    <n v="445"/>
    <n v="24"/>
    <x v="0"/>
    <n v="20"/>
    <n v="0.13330195427476213"/>
    <x v="0"/>
  </r>
  <r>
    <n v="2224"/>
    <d v="2024-10-31T00:00:00"/>
    <s v="C668"/>
    <s v="Frank Hart"/>
    <x v="0"/>
    <x v="0"/>
    <s v="P008"/>
    <x v="7"/>
    <x v="3"/>
    <n v="2"/>
    <n v="8753"/>
    <n v="17506"/>
    <n v="13276.51"/>
    <n v="4229.49"/>
    <n v="256"/>
    <n v="36"/>
    <x v="6"/>
    <n v="5"/>
    <n v="0.24160230778018962"/>
    <x v="0"/>
  </r>
  <r>
    <n v="2225"/>
    <d v="2024-05-21T00:00:00"/>
    <s v="C647"/>
    <s v="Gloria Kelley"/>
    <x v="2"/>
    <x v="2"/>
    <s v="P010"/>
    <x v="6"/>
    <x v="0"/>
    <n v="5"/>
    <n v="25278"/>
    <n v="126390"/>
    <n v="96900.26"/>
    <n v="29489.74"/>
    <n v="392"/>
    <n v="37"/>
    <x v="2"/>
    <n v="15"/>
    <n v="0.23332336419020494"/>
    <x v="0"/>
  </r>
  <r>
    <n v="2226"/>
    <d v="2024-06-17T00:00:00"/>
    <s v="C903"/>
    <s v="Rebecca Carrillo"/>
    <x v="1"/>
    <x v="1"/>
    <s v="P004"/>
    <x v="1"/>
    <x v="1"/>
    <n v="8"/>
    <n v="2543"/>
    <n v="20344"/>
    <n v="14391.22"/>
    <n v="5952.78"/>
    <n v="323"/>
    <n v="47"/>
    <x v="1"/>
    <n v="15"/>
    <n v="0.29260617381046006"/>
    <x v="0"/>
  </r>
  <r>
    <n v="2227"/>
    <d v="2024-04-17T00:00:00"/>
    <s v="C384"/>
    <s v="Frederick Peterson"/>
    <x v="2"/>
    <x v="2"/>
    <s v="P008"/>
    <x v="7"/>
    <x v="3"/>
    <n v="8"/>
    <n v="11158"/>
    <n v="89264"/>
    <n v="75735.05"/>
    <n v="13528.95"/>
    <n v="438"/>
    <n v="41"/>
    <x v="6"/>
    <n v="5"/>
    <n v="0.15156109965943718"/>
    <x v="0"/>
  </r>
  <r>
    <n v="2228"/>
    <d v="2024-04-05T00:00:00"/>
    <s v="C885"/>
    <s v="Jenny Davis"/>
    <x v="0"/>
    <x v="0"/>
    <s v="P004"/>
    <x v="1"/>
    <x v="1"/>
    <n v="8"/>
    <n v="21310"/>
    <n v="170480"/>
    <n v="110852.42"/>
    <n v="59627.58"/>
    <n v="283"/>
    <n v="43"/>
    <x v="1"/>
    <n v="15"/>
    <n v="0.3497629047395589"/>
    <x v="0"/>
  </r>
  <r>
    <n v="2229"/>
    <d v="2024-02-01T00:00:00"/>
    <s v="C485"/>
    <s v="Travis Wade"/>
    <x v="2"/>
    <x v="2"/>
    <s v="P010"/>
    <x v="6"/>
    <x v="0"/>
    <n v="4"/>
    <n v="33634"/>
    <n v="134536"/>
    <n v="116194.83"/>
    <n v="18341.169999999998"/>
    <n v="435"/>
    <n v="96"/>
    <x v="2"/>
    <n v="0"/>
    <n v="0.13632908663852053"/>
    <x v="0"/>
  </r>
  <r>
    <n v="2230"/>
    <d v="2024-06-08T00:00:00"/>
    <s v="C443"/>
    <s v="Timothy Harmon"/>
    <x v="3"/>
    <x v="3"/>
    <s v="P003"/>
    <x v="8"/>
    <x v="0"/>
    <n v="1"/>
    <n v="26259"/>
    <n v="26259"/>
    <n v="22142.959999999999"/>
    <n v="4116.04"/>
    <n v="183"/>
    <n v="58"/>
    <x v="2"/>
    <n v="0"/>
    <n v="0.15674778171293652"/>
    <x v="0"/>
  </r>
  <r>
    <n v="2231"/>
    <d v="2024-10-26T00:00:00"/>
    <s v="C420"/>
    <s v="Jose Hart"/>
    <x v="3"/>
    <x v="3"/>
    <s v="P003"/>
    <x v="8"/>
    <x v="0"/>
    <n v="4"/>
    <n v="3479"/>
    <n v="13916"/>
    <n v="10974.46"/>
    <n v="2941.54"/>
    <n v="203"/>
    <n v="18"/>
    <x v="2"/>
    <n v="10"/>
    <n v="0.21137826961770623"/>
    <x v="0"/>
  </r>
  <r>
    <n v="2232"/>
    <d v="2024-03-06T00:00:00"/>
    <s v="C770"/>
    <s v="Daniel Harper"/>
    <x v="2"/>
    <x v="2"/>
    <s v="P006"/>
    <x v="0"/>
    <x v="0"/>
    <n v="1"/>
    <n v="43131"/>
    <n v="43131"/>
    <n v="32414.61"/>
    <n v="10716.39"/>
    <n v="241"/>
    <n v="62"/>
    <x v="0"/>
    <n v="5"/>
    <n v="0.24846143145301522"/>
    <x v="0"/>
  </r>
  <r>
    <n v="2233"/>
    <d v="2024-06-08T00:00:00"/>
    <s v="C681"/>
    <s v="Jay Spencer"/>
    <x v="3"/>
    <x v="3"/>
    <s v="P003"/>
    <x v="8"/>
    <x v="0"/>
    <n v="2"/>
    <n v="7637"/>
    <n v="15274"/>
    <n v="10796.59"/>
    <n v="4477.41"/>
    <n v="41"/>
    <n v="98"/>
    <x v="2"/>
    <n v="15"/>
    <n v="0.29313932172318974"/>
    <x v="1"/>
  </r>
  <r>
    <n v="2234"/>
    <d v="2024-11-14T00:00:00"/>
    <s v="C738"/>
    <s v="Elizabeth Lee"/>
    <x v="1"/>
    <x v="1"/>
    <s v="P001"/>
    <x v="4"/>
    <x v="1"/>
    <n v="7"/>
    <n v="42059"/>
    <n v="294413"/>
    <n v="263752.63"/>
    <n v="30660.37"/>
    <n v="52"/>
    <n v="86"/>
    <x v="4"/>
    <n v="10"/>
    <n v="0.10414067992921508"/>
    <x v="1"/>
  </r>
  <r>
    <n v="2235"/>
    <d v="2024-02-08T00:00:00"/>
    <s v="C297"/>
    <s v="Vanessa Ruiz"/>
    <x v="1"/>
    <x v="1"/>
    <s v="P007"/>
    <x v="5"/>
    <x v="1"/>
    <n v="5"/>
    <n v="20720"/>
    <n v="103600"/>
    <n v="68608.14"/>
    <n v="34991.86"/>
    <n v="358"/>
    <n v="83"/>
    <x v="5"/>
    <n v="15"/>
    <n v="0.3377592664092664"/>
    <x v="0"/>
  </r>
  <r>
    <n v="2236"/>
    <d v="2024-09-20T00:00:00"/>
    <s v="C429"/>
    <s v="Elizabeth Martin"/>
    <x v="2"/>
    <x v="2"/>
    <s v="P007"/>
    <x v="5"/>
    <x v="1"/>
    <n v="4"/>
    <n v="3409"/>
    <n v="13636"/>
    <n v="10532.34"/>
    <n v="3103.66"/>
    <n v="98"/>
    <n v="62"/>
    <x v="5"/>
    <n v="10"/>
    <n v="0.2276078028747433"/>
    <x v="0"/>
  </r>
  <r>
    <n v="2237"/>
    <d v="2024-05-01T00:00:00"/>
    <s v="C402"/>
    <s v="Frederick Dixon"/>
    <x v="2"/>
    <x v="2"/>
    <s v="P001"/>
    <x v="4"/>
    <x v="1"/>
    <n v="10"/>
    <n v="26388"/>
    <n v="263880"/>
    <n v="222153.8"/>
    <n v="41726.199999999997"/>
    <n v="147"/>
    <n v="96"/>
    <x v="4"/>
    <n v="0"/>
    <n v="0.15812566318023344"/>
    <x v="0"/>
  </r>
  <r>
    <n v="2238"/>
    <d v="2024-09-25T00:00:00"/>
    <s v="C624"/>
    <s v="Fernando Miller"/>
    <x v="2"/>
    <x v="2"/>
    <s v="P006"/>
    <x v="0"/>
    <x v="0"/>
    <n v="7"/>
    <n v="1200"/>
    <n v="8400"/>
    <n v="7343.67"/>
    <n v="1056.33"/>
    <n v="27"/>
    <n v="36"/>
    <x v="0"/>
    <n v="5"/>
    <n v="0.12575357142857141"/>
    <x v="1"/>
  </r>
  <r>
    <n v="2239"/>
    <d v="2024-10-22T00:00:00"/>
    <s v="C109"/>
    <s v="Courtney Jones"/>
    <x v="2"/>
    <x v="2"/>
    <s v="P005"/>
    <x v="9"/>
    <x v="1"/>
    <n v="3"/>
    <n v="57238"/>
    <n v="171714"/>
    <n v="147066.9"/>
    <n v="24647.1"/>
    <n v="169"/>
    <n v="94"/>
    <x v="7"/>
    <n v="0"/>
    <n v="0.14353576295468046"/>
    <x v="0"/>
  </r>
  <r>
    <n v="2240"/>
    <d v="2024-11-28T00:00:00"/>
    <s v="C192"/>
    <s v="Ashley Moore"/>
    <x v="1"/>
    <x v="1"/>
    <s v="P005"/>
    <x v="9"/>
    <x v="1"/>
    <n v="3"/>
    <n v="43739"/>
    <n v="131217"/>
    <n v="117547.08"/>
    <n v="13669.92"/>
    <n v="80"/>
    <n v="72"/>
    <x v="7"/>
    <n v="20"/>
    <n v="0.10417796474542171"/>
    <x v="0"/>
  </r>
  <r>
    <n v="2241"/>
    <d v="2024-04-12T00:00:00"/>
    <s v="C913"/>
    <s v="Eddie Werner"/>
    <x v="2"/>
    <x v="2"/>
    <s v="P003"/>
    <x v="8"/>
    <x v="0"/>
    <n v="9"/>
    <n v="29244"/>
    <n v="263196"/>
    <n v="221884.15"/>
    <n v="41311.85"/>
    <n v="403"/>
    <n v="35"/>
    <x v="2"/>
    <n v="20"/>
    <n v="0.15696230185869087"/>
    <x v="0"/>
  </r>
  <r>
    <n v="2242"/>
    <d v="2024-08-26T00:00:00"/>
    <s v="C489"/>
    <s v="Christina Villegas"/>
    <x v="1"/>
    <x v="1"/>
    <s v="P010"/>
    <x v="6"/>
    <x v="0"/>
    <n v="2"/>
    <n v="6394"/>
    <n v="12788"/>
    <n v="8992"/>
    <n v="3796"/>
    <n v="318"/>
    <n v="43"/>
    <x v="2"/>
    <n v="10"/>
    <n v="0.29684078823897403"/>
    <x v="0"/>
  </r>
  <r>
    <n v="2243"/>
    <d v="2024-04-09T00:00:00"/>
    <s v="C969"/>
    <s v="Andrew Lowery"/>
    <x v="0"/>
    <x v="0"/>
    <s v="P004"/>
    <x v="1"/>
    <x v="1"/>
    <n v="9"/>
    <n v="14651"/>
    <n v="131859"/>
    <n v="82891.850000000006"/>
    <n v="48967.15"/>
    <n v="380"/>
    <n v="44"/>
    <x v="1"/>
    <n v="0"/>
    <n v="0.37135993750900587"/>
    <x v="0"/>
  </r>
  <r>
    <n v="2244"/>
    <d v="2024-08-08T00:00:00"/>
    <s v="C751"/>
    <s v="Scott Peterson"/>
    <x v="2"/>
    <x v="2"/>
    <s v="P008"/>
    <x v="7"/>
    <x v="3"/>
    <n v="4"/>
    <n v="36393"/>
    <n v="145572"/>
    <n v="110454.7"/>
    <n v="35117.300000000003"/>
    <n v="492"/>
    <n v="85"/>
    <x v="6"/>
    <n v="5"/>
    <n v="0.2412366389140769"/>
    <x v="0"/>
  </r>
  <r>
    <n v="2245"/>
    <d v="2024-12-07T00:00:00"/>
    <s v="C391"/>
    <s v="Mr. Eric Callahan"/>
    <x v="3"/>
    <x v="3"/>
    <s v="P010"/>
    <x v="6"/>
    <x v="0"/>
    <n v="5"/>
    <n v="13665"/>
    <n v="68325"/>
    <n v="58544.89"/>
    <n v="9780.11"/>
    <n v="249"/>
    <n v="76"/>
    <x v="2"/>
    <n v="20"/>
    <n v="0.14314101719721919"/>
    <x v="0"/>
  </r>
  <r>
    <n v="2246"/>
    <d v="2024-05-06T00:00:00"/>
    <s v="C160"/>
    <s v="Eric Cole"/>
    <x v="1"/>
    <x v="1"/>
    <s v="P008"/>
    <x v="7"/>
    <x v="3"/>
    <n v="5"/>
    <n v="59698"/>
    <n v="298490"/>
    <n v="238500.02"/>
    <n v="59989.98"/>
    <n v="67"/>
    <n v="52"/>
    <x v="6"/>
    <n v="0"/>
    <n v="0.20097819022412813"/>
    <x v="0"/>
  </r>
  <r>
    <n v="2247"/>
    <d v="2024-12-19T00:00:00"/>
    <s v="C133"/>
    <s v="Jacob Rollins"/>
    <x v="3"/>
    <x v="3"/>
    <s v="P004"/>
    <x v="1"/>
    <x v="1"/>
    <n v="3"/>
    <n v="37826"/>
    <n v="113478"/>
    <n v="85562.240000000005"/>
    <n v="27915.759999999998"/>
    <n v="172"/>
    <n v="92"/>
    <x v="1"/>
    <n v="5"/>
    <n v="0.24600151571229664"/>
    <x v="0"/>
  </r>
  <r>
    <n v="2248"/>
    <d v="2024-03-15T00:00:00"/>
    <s v="C805"/>
    <s v="Scott Hansen"/>
    <x v="3"/>
    <x v="3"/>
    <s v="P004"/>
    <x v="1"/>
    <x v="1"/>
    <n v="9"/>
    <n v="9055"/>
    <n v="81495"/>
    <n v="70565.59"/>
    <n v="10929.41"/>
    <n v="55"/>
    <n v="64"/>
    <x v="1"/>
    <n v="20"/>
    <n v="0.13411141787839745"/>
    <x v="1"/>
  </r>
  <r>
    <n v="2249"/>
    <d v="2024-06-15T00:00:00"/>
    <s v="C818"/>
    <s v="James Mccoy"/>
    <x v="0"/>
    <x v="0"/>
    <s v="P009"/>
    <x v="3"/>
    <x v="2"/>
    <n v="8"/>
    <n v="28458"/>
    <n v="227664"/>
    <n v="186273.5"/>
    <n v="41390.5"/>
    <n v="331"/>
    <n v="58"/>
    <x v="3"/>
    <n v="0"/>
    <n v="0.18180520416051726"/>
    <x v="0"/>
  </r>
  <r>
    <n v="2250"/>
    <d v="2024-09-16T00:00:00"/>
    <s v="C521"/>
    <s v="Dorothy Mcdonald"/>
    <x v="1"/>
    <x v="1"/>
    <s v="P008"/>
    <x v="7"/>
    <x v="3"/>
    <n v="6"/>
    <n v="49826"/>
    <n v="298956"/>
    <n v="206238.36"/>
    <n v="92717.64"/>
    <n v="296"/>
    <n v="88"/>
    <x v="6"/>
    <n v="0"/>
    <n v="0.31013808052021036"/>
    <x v="0"/>
  </r>
  <r>
    <n v="2251"/>
    <d v="2024-05-20T00:00:00"/>
    <s v="C232"/>
    <s v="Joseph Wright"/>
    <x v="3"/>
    <x v="3"/>
    <s v="P001"/>
    <x v="4"/>
    <x v="1"/>
    <n v="6"/>
    <n v="21414"/>
    <n v="128484"/>
    <n v="89726.9"/>
    <n v="38757.1"/>
    <n v="308"/>
    <n v="92"/>
    <x v="4"/>
    <n v="0"/>
    <n v="0.30164923258927179"/>
    <x v="0"/>
  </r>
  <r>
    <n v="2252"/>
    <d v="2024-04-04T00:00:00"/>
    <s v="C281"/>
    <s v="Jasmine Yang"/>
    <x v="0"/>
    <x v="0"/>
    <s v="P009"/>
    <x v="3"/>
    <x v="2"/>
    <n v="8"/>
    <n v="44560"/>
    <n v="356480"/>
    <n v="278426.07"/>
    <n v="78053.929999999993"/>
    <n v="340"/>
    <n v="43"/>
    <x v="3"/>
    <n v="20"/>
    <n v="0.21895738891382405"/>
    <x v="0"/>
  </r>
  <r>
    <n v="2253"/>
    <d v="2024-06-20T00:00:00"/>
    <s v="C863"/>
    <s v="April Ray"/>
    <x v="0"/>
    <x v="0"/>
    <s v="P010"/>
    <x v="6"/>
    <x v="0"/>
    <n v="5"/>
    <n v="35494"/>
    <n v="177470"/>
    <n v="155716.68"/>
    <n v="21753.32"/>
    <n v="81"/>
    <n v="64"/>
    <x v="2"/>
    <n v="10"/>
    <n v="0.12257463233222517"/>
    <x v="0"/>
  </r>
  <r>
    <n v="2254"/>
    <d v="2024-03-03T00:00:00"/>
    <s v="C782"/>
    <s v="Jacob Moore"/>
    <x v="0"/>
    <x v="0"/>
    <s v="P002"/>
    <x v="2"/>
    <x v="0"/>
    <n v="7"/>
    <n v="38232"/>
    <n v="267624"/>
    <n v="212519.79"/>
    <n v="55104.21"/>
    <n v="32"/>
    <n v="60"/>
    <x v="2"/>
    <n v="10"/>
    <n v="0.20590160075329567"/>
    <x v="1"/>
  </r>
  <r>
    <n v="2255"/>
    <d v="2024-10-01T00:00:00"/>
    <s v="C222"/>
    <s v="Brenda Williams"/>
    <x v="3"/>
    <x v="3"/>
    <s v="P008"/>
    <x v="7"/>
    <x v="3"/>
    <n v="1"/>
    <n v="39668"/>
    <n v="39668"/>
    <n v="27026.639999999999"/>
    <n v="12641.36"/>
    <n v="265"/>
    <n v="30"/>
    <x v="6"/>
    <n v="5"/>
    <n v="0.31867903599878999"/>
    <x v="0"/>
  </r>
  <r>
    <n v="2256"/>
    <d v="2024-09-30T00:00:00"/>
    <s v="C743"/>
    <s v="Lauren Newman"/>
    <x v="0"/>
    <x v="0"/>
    <s v="P002"/>
    <x v="2"/>
    <x v="0"/>
    <n v="9"/>
    <n v="41389"/>
    <n v="372501"/>
    <n v="287817.51"/>
    <n v="84683.49"/>
    <n v="165"/>
    <n v="86"/>
    <x v="2"/>
    <n v="0"/>
    <n v="0.22733761788558959"/>
    <x v="0"/>
  </r>
  <r>
    <n v="2257"/>
    <d v="2024-02-19T00:00:00"/>
    <s v="C503"/>
    <s v="Jesse Gutierrez"/>
    <x v="2"/>
    <x v="2"/>
    <s v="P001"/>
    <x v="4"/>
    <x v="1"/>
    <n v="5"/>
    <n v="11511"/>
    <n v="57555"/>
    <n v="40097.97"/>
    <n v="17457.03"/>
    <n v="342"/>
    <n v="87"/>
    <x v="4"/>
    <n v="15"/>
    <n v="0.30331039874902266"/>
    <x v="0"/>
  </r>
  <r>
    <n v="2258"/>
    <d v="2024-06-04T00:00:00"/>
    <s v="C366"/>
    <s v="Crystal Howard"/>
    <x v="3"/>
    <x v="3"/>
    <s v="P002"/>
    <x v="2"/>
    <x v="0"/>
    <n v="9"/>
    <n v="31447"/>
    <n v="283023"/>
    <n v="174958.78"/>
    <n v="108064.22"/>
    <n v="441"/>
    <n v="81"/>
    <x v="2"/>
    <n v="20"/>
    <n v="0.38182133607516"/>
    <x v="0"/>
  </r>
  <r>
    <n v="2259"/>
    <d v="2024-11-14T00:00:00"/>
    <s v="C212"/>
    <s v="Brenda Mccormick"/>
    <x v="0"/>
    <x v="0"/>
    <s v="P010"/>
    <x v="6"/>
    <x v="0"/>
    <n v="1"/>
    <n v="52999"/>
    <n v="52999"/>
    <n v="40752.22"/>
    <n v="12246.78"/>
    <n v="32"/>
    <n v="35"/>
    <x v="2"/>
    <n v="10"/>
    <n v="0.23107568067322026"/>
    <x v="1"/>
  </r>
  <r>
    <n v="2260"/>
    <d v="2024-01-27T00:00:00"/>
    <s v="C594"/>
    <s v="Melissa Scott"/>
    <x v="1"/>
    <x v="1"/>
    <s v="P003"/>
    <x v="8"/>
    <x v="0"/>
    <n v="8"/>
    <n v="31466"/>
    <n v="251728"/>
    <n v="196477.23"/>
    <n v="55250.77"/>
    <n v="236"/>
    <n v="41"/>
    <x v="2"/>
    <n v="10"/>
    <n v="0.21948599281764442"/>
    <x v="0"/>
  </r>
  <r>
    <n v="2261"/>
    <d v="2024-11-17T00:00:00"/>
    <s v="C921"/>
    <s v="Joan Adams"/>
    <x v="2"/>
    <x v="2"/>
    <s v="P004"/>
    <x v="1"/>
    <x v="1"/>
    <n v="7"/>
    <n v="37446"/>
    <n v="262122"/>
    <n v="177314.3"/>
    <n v="84807.7"/>
    <n v="192"/>
    <n v="62"/>
    <x v="1"/>
    <n v="0"/>
    <n v="0.32354285409084316"/>
    <x v="0"/>
  </r>
  <r>
    <n v="2262"/>
    <d v="2024-02-10T00:00:00"/>
    <s v="C289"/>
    <s v="Lisa Hall"/>
    <x v="2"/>
    <x v="2"/>
    <s v="P007"/>
    <x v="5"/>
    <x v="1"/>
    <n v="7"/>
    <n v="50372"/>
    <n v="352604"/>
    <n v="268514.18"/>
    <n v="84089.82"/>
    <n v="142"/>
    <n v="13"/>
    <x v="5"/>
    <n v="10"/>
    <n v="0.2384823201098116"/>
    <x v="0"/>
  </r>
  <r>
    <n v="2263"/>
    <d v="2024-08-23T00:00:00"/>
    <s v="C955"/>
    <s v="Robert Walker"/>
    <x v="2"/>
    <x v="2"/>
    <s v="P007"/>
    <x v="5"/>
    <x v="1"/>
    <n v="1"/>
    <n v="19748"/>
    <n v="19748"/>
    <n v="16345.16"/>
    <n v="3402.84"/>
    <n v="243"/>
    <n v="78"/>
    <x v="5"/>
    <n v="5"/>
    <n v="0.17231314563500102"/>
    <x v="0"/>
  </r>
  <r>
    <n v="2264"/>
    <d v="2024-08-19T00:00:00"/>
    <s v="C694"/>
    <s v="Laura Lopez"/>
    <x v="3"/>
    <x v="3"/>
    <s v="P001"/>
    <x v="4"/>
    <x v="1"/>
    <n v="5"/>
    <n v="34829"/>
    <n v="174145"/>
    <n v="126465.83"/>
    <n v="47679.17"/>
    <n v="199"/>
    <n v="82"/>
    <x v="4"/>
    <n v="15"/>
    <n v="0.27379006000746503"/>
    <x v="0"/>
  </r>
  <r>
    <n v="2265"/>
    <d v="2024-04-05T00:00:00"/>
    <s v="C774"/>
    <s v="Matthew Macdonald"/>
    <x v="3"/>
    <x v="3"/>
    <s v="P004"/>
    <x v="1"/>
    <x v="1"/>
    <n v="9"/>
    <n v="42770"/>
    <n v="384930"/>
    <n v="330300.95"/>
    <n v="54629.05"/>
    <n v="399"/>
    <n v="49"/>
    <x v="1"/>
    <n v="0"/>
    <n v="0.1419194398981633"/>
    <x v="0"/>
  </r>
  <r>
    <n v="2266"/>
    <d v="2024-10-06T00:00:00"/>
    <s v="C644"/>
    <s v="William Smith"/>
    <x v="0"/>
    <x v="0"/>
    <s v="P005"/>
    <x v="9"/>
    <x v="1"/>
    <n v="4"/>
    <n v="7320"/>
    <n v="29280"/>
    <n v="18902.48"/>
    <n v="10377.52"/>
    <n v="360"/>
    <n v="19"/>
    <x v="7"/>
    <n v="15"/>
    <n v="0.35442349726775957"/>
    <x v="0"/>
  </r>
  <r>
    <n v="2267"/>
    <d v="2024-10-06T00:00:00"/>
    <s v="C761"/>
    <s v="Timothy Terry"/>
    <x v="1"/>
    <x v="1"/>
    <s v="P006"/>
    <x v="0"/>
    <x v="0"/>
    <n v="3"/>
    <n v="41569"/>
    <n v="124707"/>
    <n v="89724.9"/>
    <n v="34982.1"/>
    <n v="37"/>
    <n v="63"/>
    <x v="0"/>
    <n v="10"/>
    <n v="0.28051432557915751"/>
    <x v="1"/>
  </r>
  <r>
    <n v="2268"/>
    <d v="2024-06-02T00:00:00"/>
    <s v="C161"/>
    <s v="Benjamin Hampton"/>
    <x v="2"/>
    <x v="2"/>
    <s v="P009"/>
    <x v="3"/>
    <x v="2"/>
    <n v="1"/>
    <n v="54341"/>
    <n v="54341"/>
    <n v="35292.14"/>
    <n v="19048.86"/>
    <n v="211"/>
    <n v="34"/>
    <x v="3"/>
    <n v="0"/>
    <n v="0.35054305220735726"/>
    <x v="0"/>
  </r>
  <r>
    <n v="2269"/>
    <d v="2024-12-20T00:00:00"/>
    <s v="C251"/>
    <s v="Derek Smith"/>
    <x v="1"/>
    <x v="1"/>
    <s v="P006"/>
    <x v="0"/>
    <x v="0"/>
    <n v="6"/>
    <n v="27778"/>
    <n v="166668"/>
    <n v="132241"/>
    <n v="34427"/>
    <n v="96"/>
    <n v="44"/>
    <x v="0"/>
    <n v="5"/>
    <n v="0.20656034751721986"/>
    <x v="0"/>
  </r>
  <r>
    <n v="2270"/>
    <d v="2024-01-25T00:00:00"/>
    <s v="C582"/>
    <s v="Linda Thompson"/>
    <x v="2"/>
    <x v="2"/>
    <s v="P002"/>
    <x v="2"/>
    <x v="0"/>
    <n v="10"/>
    <n v="21205"/>
    <n v="212050"/>
    <n v="137084.84"/>
    <n v="74965.16"/>
    <n v="277"/>
    <n v="33"/>
    <x v="2"/>
    <n v="15"/>
    <n v="0.35352586654091017"/>
    <x v="0"/>
  </r>
  <r>
    <n v="2271"/>
    <d v="2024-11-27T00:00:00"/>
    <s v="C144"/>
    <s v="Monica Moses"/>
    <x v="2"/>
    <x v="2"/>
    <s v="P006"/>
    <x v="0"/>
    <x v="0"/>
    <n v="8"/>
    <n v="51404"/>
    <n v="411232"/>
    <n v="298257.5"/>
    <n v="112974.5"/>
    <n v="232"/>
    <n v="30"/>
    <x v="0"/>
    <n v="0"/>
    <n v="0.27472205470391409"/>
    <x v="0"/>
  </r>
  <r>
    <n v="2272"/>
    <d v="2024-04-24T00:00:00"/>
    <s v="C529"/>
    <s v="Brandon Mitchell"/>
    <x v="3"/>
    <x v="3"/>
    <s v="P007"/>
    <x v="5"/>
    <x v="1"/>
    <n v="6"/>
    <n v="55860"/>
    <n v="335160"/>
    <n v="294233.78000000003"/>
    <n v="40926.22"/>
    <n v="415"/>
    <n v="86"/>
    <x v="5"/>
    <n v="5"/>
    <n v="0.12210949994032701"/>
    <x v="0"/>
  </r>
  <r>
    <n v="2273"/>
    <d v="2024-12-27T00:00:00"/>
    <s v="C720"/>
    <s v="Crystal James"/>
    <x v="2"/>
    <x v="2"/>
    <s v="P001"/>
    <x v="4"/>
    <x v="1"/>
    <n v="7"/>
    <n v="56443"/>
    <n v="395101"/>
    <n v="251079.57"/>
    <n v="144021.43"/>
    <n v="238"/>
    <n v="17"/>
    <x v="4"/>
    <n v="15"/>
    <n v="0.36451800931913608"/>
    <x v="0"/>
  </r>
  <r>
    <n v="2274"/>
    <d v="2024-07-30T00:00:00"/>
    <s v="C274"/>
    <s v="Melissa Adams"/>
    <x v="3"/>
    <x v="3"/>
    <s v="P001"/>
    <x v="4"/>
    <x v="1"/>
    <n v="7"/>
    <n v="27289"/>
    <n v="191023"/>
    <n v="132786.54999999999"/>
    <n v="58236.45"/>
    <n v="51"/>
    <n v="66"/>
    <x v="4"/>
    <n v="10"/>
    <n v="0.30486616794836224"/>
    <x v="1"/>
  </r>
  <r>
    <n v="2275"/>
    <d v="2024-11-11T00:00:00"/>
    <s v="C194"/>
    <s v="Frank Ingram"/>
    <x v="2"/>
    <x v="2"/>
    <s v="P010"/>
    <x v="6"/>
    <x v="0"/>
    <n v="4"/>
    <n v="4367"/>
    <n v="17468"/>
    <n v="12859.1"/>
    <n v="4608.8999999999996"/>
    <n v="253"/>
    <n v="78"/>
    <x v="2"/>
    <n v="0"/>
    <n v="0.26384817952828027"/>
    <x v="0"/>
  </r>
  <r>
    <n v="2276"/>
    <d v="2024-08-18T00:00:00"/>
    <s v="C287"/>
    <s v="Tanya Collins"/>
    <x v="0"/>
    <x v="0"/>
    <s v="P003"/>
    <x v="8"/>
    <x v="0"/>
    <n v="10"/>
    <n v="54522"/>
    <n v="545220"/>
    <n v="467576.26"/>
    <n v="77643.740000000005"/>
    <n v="181"/>
    <n v="24"/>
    <x v="2"/>
    <n v="20"/>
    <n v="0.14240809214628958"/>
    <x v="0"/>
  </r>
  <r>
    <n v="2277"/>
    <d v="2024-05-04T00:00:00"/>
    <s v="C278"/>
    <s v="Robert Jones"/>
    <x v="3"/>
    <x v="3"/>
    <s v="P010"/>
    <x v="6"/>
    <x v="0"/>
    <n v="1"/>
    <n v="32196"/>
    <n v="32196"/>
    <n v="26315.040000000001"/>
    <n v="5880.96"/>
    <n v="309"/>
    <n v="73"/>
    <x v="2"/>
    <n v="0"/>
    <n v="0.18266120014908685"/>
    <x v="0"/>
  </r>
  <r>
    <n v="2278"/>
    <d v="2024-04-15T00:00:00"/>
    <s v="C541"/>
    <s v="Matthew Campos DDS"/>
    <x v="3"/>
    <x v="3"/>
    <s v="P001"/>
    <x v="4"/>
    <x v="1"/>
    <n v="7"/>
    <n v="40039"/>
    <n v="280273"/>
    <n v="208733.82"/>
    <n v="71539.179999999993"/>
    <n v="317"/>
    <n v="41"/>
    <x v="4"/>
    <n v="0"/>
    <n v="0.25524820442925289"/>
    <x v="0"/>
  </r>
  <r>
    <n v="2279"/>
    <d v="2024-09-09T00:00:00"/>
    <s v="C696"/>
    <s v="Juan Tran"/>
    <x v="1"/>
    <x v="1"/>
    <s v="P001"/>
    <x v="4"/>
    <x v="1"/>
    <n v="1"/>
    <n v="42717"/>
    <n v="42717"/>
    <n v="29673.99"/>
    <n v="13043.01"/>
    <n v="286"/>
    <n v="66"/>
    <x v="4"/>
    <n v="5"/>
    <n v="0.3053353465833275"/>
    <x v="0"/>
  </r>
  <r>
    <n v="2280"/>
    <d v="2024-10-22T00:00:00"/>
    <s v="C940"/>
    <s v="Tiffany Duke"/>
    <x v="1"/>
    <x v="1"/>
    <s v="P006"/>
    <x v="0"/>
    <x v="0"/>
    <n v="5"/>
    <n v="4751"/>
    <n v="23755"/>
    <n v="21107.98"/>
    <n v="2647.02"/>
    <n v="341"/>
    <n v="86"/>
    <x v="0"/>
    <n v="10"/>
    <n v="0.11143001473374027"/>
    <x v="0"/>
  </r>
  <r>
    <n v="2281"/>
    <d v="2024-02-16T00:00:00"/>
    <s v="C654"/>
    <s v="Anthony Ellis"/>
    <x v="2"/>
    <x v="2"/>
    <s v="P005"/>
    <x v="9"/>
    <x v="1"/>
    <n v="9"/>
    <n v="41122"/>
    <n v="370098"/>
    <n v="316447.46000000002"/>
    <n v="53650.54"/>
    <n v="436"/>
    <n v="67"/>
    <x v="7"/>
    <n v="10"/>
    <n v="0.14496306383714583"/>
    <x v="0"/>
  </r>
  <r>
    <n v="2282"/>
    <d v="2024-09-27T00:00:00"/>
    <s v="C399"/>
    <s v="John Rosario"/>
    <x v="0"/>
    <x v="0"/>
    <s v="P001"/>
    <x v="4"/>
    <x v="1"/>
    <n v="6"/>
    <n v="51473"/>
    <n v="308838"/>
    <n v="212541.62"/>
    <n v="96296.38"/>
    <n v="482"/>
    <n v="83"/>
    <x v="4"/>
    <n v="5"/>
    <n v="0.31180223936173657"/>
    <x v="0"/>
  </r>
  <r>
    <n v="2283"/>
    <d v="2024-02-21T00:00:00"/>
    <s v="C877"/>
    <s v="Joseph Boyd"/>
    <x v="0"/>
    <x v="0"/>
    <s v="P006"/>
    <x v="0"/>
    <x v="0"/>
    <n v="10"/>
    <n v="14421"/>
    <n v="144210"/>
    <n v="87744.81"/>
    <n v="56465.19"/>
    <n v="15"/>
    <n v="99"/>
    <x v="0"/>
    <n v="20"/>
    <n v="0.39154836696484296"/>
    <x v="1"/>
  </r>
  <r>
    <n v="2284"/>
    <d v="2024-10-23T00:00:00"/>
    <s v="C355"/>
    <s v="Karl Olson"/>
    <x v="1"/>
    <x v="1"/>
    <s v="P010"/>
    <x v="6"/>
    <x v="0"/>
    <n v="10"/>
    <n v="49541"/>
    <n v="495410"/>
    <n v="340509.33"/>
    <n v="154900.67000000001"/>
    <n v="239"/>
    <n v="20"/>
    <x v="2"/>
    <n v="5"/>
    <n v="0.3126716658928968"/>
    <x v="0"/>
  </r>
  <r>
    <n v="2285"/>
    <d v="2024-06-07T00:00:00"/>
    <s v="C700"/>
    <s v="Sean Parker"/>
    <x v="1"/>
    <x v="1"/>
    <s v="P009"/>
    <x v="3"/>
    <x v="2"/>
    <n v="3"/>
    <n v="47103"/>
    <n v="141309"/>
    <n v="87155.96"/>
    <n v="54153.04"/>
    <n v="481"/>
    <n v="61"/>
    <x v="3"/>
    <n v="15"/>
    <n v="0.38322428153903859"/>
    <x v="0"/>
  </r>
  <r>
    <n v="2286"/>
    <d v="2024-06-07T00:00:00"/>
    <s v="C396"/>
    <s v="Lindsay Dillon"/>
    <x v="0"/>
    <x v="0"/>
    <s v="P009"/>
    <x v="3"/>
    <x v="2"/>
    <n v="4"/>
    <n v="35064"/>
    <n v="140256"/>
    <n v="117877.78"/>
    <n v="22378.22"/>
    <n v="269"/>
    <n v="95"/>
    <x v="3"/>
    <n v="10"/>
    <n v="0.15955267510837326"/>
    <x v="0"/>
  </r>
  <r>
    <n v="2287"/>
    <d v="2024-12-24T00:00:00"/>
    <s v="C319"/>
    <s v="Lisa Roberson"/>
    <x v="1"/>
    <x v="1"/>
    <s v="P006"/>
    <x v="0"/>
    <x v="0"/>
    <n v="7"/>
    <n v="46519"/>
    <n v="325633"/>
    <n v="266533.31"/>
    <n v="59099.69"/>
    <n v="168"/>
    <n v="93"/>
    <x v="0"/>
    <n v="0"/>
    <n v="0.18149170999253761"/>
    <x v="0"/>
  </r>
  <r>
    <n v="2288"/>
    <d v="2024-10-26T00:00:00"/>
    <s v="C974"/>
    <s v="Michelle Cunningham"/>
    <x v="3"/>
    <x v="3"/>
    <s v="P005"/>
    <x v="9"/>
    <x v="1"/>
    <n v="5"/>
    <n v="31883"/>
    <n v="159415"/>
    <n v="101416.59"/>
    <n v="57998.41"/>
    <n v="99"/>
    <n v="10"/>
    <x v="7"/>
    <n v="10"/>
    <n v="0.3638202804002133"/>
    <x v="0"/>
  </r>
  <r>
    <n v="2289"/>
    <d v="2024-11-30T00:00:00"/>
    <s v="C537"/>
    <s v="Jeff Newton"/>
    <x v="0"/>
    <x v="0"/>
    <s v="P002"/>
    <x v="2"/>
    <x v="0"/>
    <n v="3"/>
    <n v="1353"/>
    <n v="4059"/>
    <n v="3135.3"/>
    <n v="923.7"/>
    <n v="201"/>
    <n v="73"/>
    <x v="2"/>
    <n v="15"/>
    <n v="0.22756836659275684"/>
    <x v="0"/>
  </r>
  <r>
    <n v="2290"/>
    <d v="2024-02-27T00:00:00"/>
    <s v="C545"/>
    <s v="Jacob Rodriguez"/>
    <x v="2"/>
    <x v="2"/>
    <s v="P006"/>
    <x v="0"/>
    <x v="0"/>
    <n v="4"/>
    <n v="3322"/>
    <n v="13288"/>
    <n v="8387.06"/>
    <n v="4900.9399999999996"/>
    <n v="283"/>
    <n v="37"/>
    <x v="0"/>
    <n v="0"/>
    <n v="0.36882450331125827"/>
    <x v="0"/>
  </r>
  <r>
    <n v="2291"/>
    <d v="2024-11-01T00:00:00"/>
    <s v="C673"/>
    <s v="Adam Smith"/>
    <x v="2"/>
    <x v="2"/>
    <s v="P006"/>
    <x v="0"/>
    <x v="0"/>
    <n v="4"/>
    <n v="52303"/>
    <n v="209212"/>
    <n v="127327.77"/>
    <n v="81884.23"/>
    <n v="21"/>
    <n v="40"/>
    <x v="0"/>
    <n v="5"/>
    <n v="0.39139356251075463"/>
    <x v="1"/>
  </r>
  <r>
    <n v="2292"/>
    <d v="2024-03-17T00:00:00"/>
    <s v="C500"/>
    <s v="Grace Taylor"/>
    <x v="3"/>
    <x v="3"/>
    <s v="P001"/>
    <x v="4"/>
    <x v="1"/>
    <n v="10"/>
    <n v="47698"/>
    <n v="476980"/>
    <n v="311103.84000000003"/>
    <n v="165876.16"/>
    <n v="382"/>
    <n v="47"/>
    <x v="4"/>
    <n v="20"/>
    <n v="0.34776334437502621"/>
    <x v="0"/>
  </r>
  <r>
    <n v="2293"/>
    <d v="2024-11-20T00:00:00"/>
    <s v="C243"/>
    <s v="Lori Peters"/>
    <x v="2"/>
    <x v="2"/>
    <s v="P002"/>
    <x v="2"/>
    <x v="0"/>
    <n v="6"/>
    <n v="26934"/>
    <n v="161604"/>
    <n v="128619.84"/>
    <n v="32984.160000000003"/>
    <n v="332"/>
    <n v="38"/>
    <x v="2"/>
    <n v="15"/>
    <n v="0.20410484888987898"/>
    <x v="0"/>
  </r>
  <r>
    <n v="2294"/>
    <d v="2024-01-10T00:00:00"/>
    <s v="C121"/>
    <s v="Frederick Perez"/>
    <x v="3"/>
    <x v="3"/>
    <s v="P006"/>
    <x v="0"/>
    <x v="0"/>
    <n v="10"/>
    <n v="51971"/>
    <n v="519710"/>
    <n v="337426.28"/>
    <n v="182283.72"/>
    <n v="148"/>
    <n v="71"/>
    <x v="0"/>
    <n v="15"/>
    <n v="0.3507412210655943"/>
    <x v="0"/>
  </r>
  <r>
    <n v="2295"/>
    <d v="2024-10-12T00:00:00"/>
    <s v="C515"/>
    <s v="Cody Thomas"/>
    <x v="2"/>
    <x v="2"/>
    <s v="P003"/>
    <x v="8"/>
    <x v="0"/>
    <n v="10"/>
    <n v="45893"/>
    <n v="458930"/>
    <n v="387946.41"/>
    <n v="70983.59"/>
    <n v="233"/>
    <n v="12"/>
    <x v="2"/>
    <n v="20"/>
    <n v="0.15467193253873138"/>
    <x v="0"/>
  </r>
  <r>
    <n v="2296"/>
    <d v="2024-11-26T00:00:00"/>
    <s v="C544"/>
    <s v="Monica Elliott"/>
    <x v="1"/>
    <x v="1"/>
    <s v="P008"/>
    <x v="7"/>
    <x v="3"/>
    <n v="4"/>
    <n v="58001"/>
    <n v="232004"/>
    <n v="153441.38"/>
    <n v="78562.62"/>
    <n v="212"/>
    <n v="13"/>
    <x v="6"/>
    <n v="15"/>
    <n v="0.33862614437682109"/>
    <x v="0"/>
  </r>
  <r>
    <n v="2297"/>
    <d v="2024-08-11T00:00:00"/>
    <s v="C966"/>
    <s v="Laura Harris"/>
    <x v="0"/>
    <x v="0"/>
    <s v="P003"/>
    <x v="8"/>
    <x v="0"/>
    <n v="7"/>
    <n v="36581"/>
    <n v="256067"/>
    <n v="222996.29"/>
    <n v="33070.71"/>
    <n v="166"/>
    <n v="60"/>
    <x v="2"/>
    <n v="10"/>
    <n v="0.12914866031155908"/>
    <x v="0"/>
  </r>
  <r>
    <n v="2298"/>
    <d v="2024-05-04T00:00:00"/>
    <s v="C671"/>
    <s v="Mark Brown"/>
    <x v="2"/>
    <x v="2"/>
    <s v="P001"/>
    <x v="4"/>
    <x v="1"/>
    <n v="10"/>
    <n v="54302"/>
    <n v="543020"/>
    <n v="386770.27"/>
    <n v="156249.73000000001"/>
    <n v="113"/>
    <n v="47"/>
    <x v="4"/>
    <n v="20"/>
    <n v="0.2877421273617915"/>
    <x v="0"/>
  </r>
  <r>
    <n v="2299"/>
    <d v="2024-06-29T00:00:00"/>
    <s v="C102"/>
    <s v="Rebecca King"/>
    <x v="2"/>
    <x v="2"/>
    <s v="P002"/>
    <x v="2"/>
    <x v="0"/>
    <n v="10"/>
    <n v="27980"/>
    <n v="279800"/>
    <n v="221822.98"/>
    <n v="57977.02"/>
    <n v="113"/>
    <n v="28"/>
    <x v="2"/>
    <n v="20"/>
    <n v="0.2072087919942816"/>
    <x v="0"/>
  </r>
  <r>
    <n v="2300"/>
    <d v="2024-05-14T00:00:00"/>
    <s v="C719"/>
    <s v="Catherine Carr"/>
    <x v="3"/>
    <x v="3"/>
    <s v="P008"/>
    <x v="7"/>
    <x v="3"/>
    <n v="4"/>
    <n v="39323"/>
    <n v="157292"/>
    <n v="106706.97"/>
    <n v="50585.03"/>
    <n v="183"/>
    <n v="67"/>
    <x v="6"/>
    <n v="0"/>
    <n v="0.3215995091930931"/>
    <x v="0"/>
  </r>
  <r>
    <n v="2301"/>
    <d v="2024-02-19T00:00:00"/>
    <s v="C364"/>
    <s v="Anthony Cooper"/>
    <x v="2"/>
    <x v="2"/>
    <s v="P004"/>
    <x v="1"/>
    <x v="1"/>
    <n v="1"/>
    <n v="20953"/>
    <n v="20953"/>
    <n v="18354.41"/>
    <n v="2598.59"/>
    <n v="234"/>
    <n v="26"/>
    <x v="1"/>
    <n v="5"/>
    <n v="0.1240199494105856"/>
    <x v="0"/>
  </r>
  <r>
    <n v="2302"/>
    <d v="2024-02-11T00:00:00"/>
    <s v="C855"/>
    <s v="Janet Costa"/>
    <x v="1"/>
    <x v="1"/>
    <s v="P002"/>
    <x v="2"/>
    <x v="0"/>
    <n v="3"/>
    <n v="10431"/>
    <n v="31293"/>
    <n v="20492.62"/>
    <n v="10800.38"/>
    <n v="155"/>
    <n v="95"/>
    <x v="2"/>
    <n v="20"/>
    <n v="0.34513725114242799"/>
    <x v="0"/>
  </r>
  <r>
    <n v="2303"/>
    <d v="2024-06-28T00:00:00"/>
    <s v="C678"/>
    <s v="Jesse Morgan"/>
    <x v="3"/>
    <x v="3"/>
    <s v="P004"/>
    <x v="1"/>
    <x v="1"/>
    <n v="2"/>
    <n v="23877"/>
    <n v="47754"/>
    <n v="37966.019999999997"/>
    <n v="9787.98"/>
    <n v="73"/>
    <n v="100"/>
    <x v="1"/>
    <n v="0"/>
    <n v="0.20496670435984418"/>
    <x v="1"/>
  </r>
  <r>
    <n v="2304"/>
    <d v="2024-11-30T00:00:00"/>
    <s v="C854"/>
    <s v="Brian Monroe"/>
    <x v="3"/>
    <x v="3"/>
    <s v="P001"/>
    <x v="4"/>
    <x v="1"/>
    <n v="8"/>
    <n v="4565"/>
    <n v="36520"/>
    <n v="23708.44"/>
    <n v="12811.56"/>
    <n v="163"/>
    <n v="35"/>
    <x v="4"/>
    <n v="0"/>
    <n v="0.35080941949616645"/>
    <x v="0"/>
  </r>
  <r>
    <n v="2305"/>
    <d v="2024-11-15T00:00:00"/>
    <s v="C665"/>
    <s v="Karen Suarez"/>
    <x v="3"/>
    <x v="3"/>
    <s v="P008"/>
    <x v="7"/>
    <x v="3"/>
    <n v="1"/>
    <n v="4818"/>
    <n v="4818"/>
    <n v="3485.97"/>
    <n v="1332.03"/>
    <n v="200"/>
    <n v="91"/>
    <x v="6"/>
    <n v="5"/>
    <n v="0.2764694894146949"/>
    <x v="0"/>
  </r>
  <r>
    <n v="2306"/>
    <d v="2024-02-20T00:00:00"/>
    <s v="C992"/>
    <s v="Cheryl Villanueva"/>
    <x v="0"/>
    <x v="0"/>
    <s v="P004"/>
    <x v="1"/>
    <x v="1"/>
    <n v="8"/>
    <n v="45568"/>
    <n v="364544"/>
    <n v="235856.81"/>
    <n v="128687.19"/>
    <n v="240"/>
    <n v="65"/>
    <x v="1"/>
    <n v="10"/>
    <n v="0.35300866287745786"/>
    <x v="0"/>
  </r>
  <r>
    <n v="2307"/>
    <d v="2024-06-24T00:00:00"/>
    <s v="C568"/>
    <s v="Brian Ford"/>
    <x v="0"/>
    <x v="0"/>
    <s v="P008"/>
    <x v="7"/>
    <x v="3"/>
    <n v="1"/>
    <n v="51990"/>
    <n v="51990"/>
    <n v="33741.050000000003"/>
    <n v="18248.95"/>
    <n v="342"/>
    <n v="88"/>
    <x v="6"/>
    <n v="0"/>
    <n v="0.3510088478553568"/>
    <x v="0"/>
  </r>
  <r>
    <n v="2308"/>
    <d v="2024-07-12T00:00:00"/>
    <s v="C675"/>
    <s v="Brittany Finley"/>
    <x v="0"/>
    <x v="0"/>
    <s v="P005"/>
    <x v="9"/>
    <x v="1"/>
    <n v="5"/>
    <n v="42865"/>
    <n v="214325"/>
    <n v="153132.41"/>
    <n v="61192.59"/>
    <n v="31"/>
    <n v="80"/>
    <x v="7"/>
    <n v="5"/>
    <n v="0.28551307593607839"/>
    <x v="1"/>
  </r>
  <r>
    <n v="2309"/>
    <d v="2024-08-06T00:00:00"/>
    <s v="C433"/>
    <s v="Donna Meza"/>
    <x v="1"/>
    <x v="1"/>
    <s v="P003"/>
    <x v="8"/>
    <x v="0"/>
    <n v="7"/>
    <n v="46122"/>
    <n v="322854"/>
    <n v="247033.66"/>
    <n v="75820.34"/>
    <n v="326"/>
    <n v="65"/>
    <x v="2"/>
    <n v="10"/>
    <n v="0.23484404715444132"/>
    <x v="0"/>
  </r>
  <r>
    <n v="2310"/>
    <d v="2024-07-02T00:00:00"/>
    <s v="C420"/>
    <s v="Jeremy Gardner"/>
    <x v="2"/>
    <x v="2"/>
    <s v="P002"/>
    <x v="2"/>
    <x v="0"/>
    <n v="2"/>
    <n v="52842"/>
    <n v="105684"/>
    <n v="78857.710000000006"/>
    <n v="26826.29"/>
    <n v="332"/>
    <n v="58"/>
    <x v="2"/>
    <n v="10"/>
    <n v="0.25383492297793425"/>
    <x v="0"/>
  </r>
  <r>
    <n v="2311"/>
    <d v="2024-08-09T00:00:00"/>
    <s v="C933"/>
    <s v="Charles Patel"/>
    <x v="2"/>
    <x v="2"/>
    <s v="P005"/>
    <x v="9"/>
    <x v="1"/>
    <n v="3"/>
    <n v="6246"/>
    <n v="18738"/>
    <n v="15911.97"/>
    <n v="2826.03"/>
    <n v="129"/>
    <n v="34"/>
    <x v="7"/>
    <n v="20"/>
    <n v="0.15081812359910343"/>
    <x v="0"/>
  </r>
  <r>
    <n v="2312"/>
    <d v="2024-12-27T00:00:00"/>
    <s v="C919"/>
    <s v="April Smith"/>
    <x v="3"/>
    <x v="3"/>
    <s v="P009"/>
    <x v="3"/>
    <x v="2"/>
    <n v="5"/>
    <n v="58938"/>
    <n v="294690"/>
    <n v="243754.16"/>
    <n v="50935.839999999997"/>
    <n v="128"/>
    <n v="45"/>
    <x v="3"/>
    <n v="5"/>
    <n v="0.17284549865960838"/>
    <x v="0"/>
  </r>
  <r>
    <n v="2313"/>
    <d v="2024-12-29T00:00:00"/>
    <s v="C293"/>
    <s v="Mark Guzman"/>
    <x v="0"/>
    <x v="0"/>
    <s v="P004"/>
    <x v="1"/>
    <x v="1"/>
    <n v="1"/>
    <n v="25772"/>
    <n v="25772"/>
    <n v="21172.41"/>
    <n v="4599.59"/>
    <n v="72"/>
    <n v="57"/>
    <x v="1"/>
    <n v="5"/>
    <n v="0.17847237311811268"/>
    <x v="0"/>
  </r>
  <r>
    <n v="2314"/>
    <d v="2024-10-17T00:00:00"/>
    <s v="C638"/>
    <s v="Dr. Christopher Blankenship"/>
    <x v="1"/>
    <x v="1"/>
    <s v="P009"/>
    <x v="3"/>
    <x v="2"/>
    <n v="3"/>
    <n v="23409"/>
    <n v="70227"/>
    <n v="45799.57"/>
    <n v="24427.43"/>
    <n v="122"/>
    <n v="56"/>
    <x v="3"/>
    <n v="20"/>
    <n v="0.34783530550927705"/>
    <x v="0"/>
  </r>
  <r>
    <n v="2315"/>
    <d v="2024-07-30T00:00:00"/>
    <s v="C882"/>
    <s v="Wendy Johnson"/>
    <x v="2"/>
    <x v="2"/>
    <s v="P010"/>
    <x v="6"/>
    <x v="0"/>
    <n v="9"/>
    <n v="27756"/>
    <n v="249804"/>
    <n v="217636.56"/>
    <n v="32167.439999999999"/>
    <n v="23"/>
    <n v="70"/>
    <x v="2"/>
    <n v="15"/>
    <n v="0.12877071624153336"/>
    <x v="1"/>
  </r>
  <r>
    <n v="2316"/>
    <d v="2024-10-01T00:00:00"/>
    <s v="C889"/>
    <s v="Melinda Jackson"/>
    <x v="3"/>
    <x v="3"/>
    <s v="P004"/>
    <x v="1"/>
    <x v="1"/>
    <n v="5"/>
    <n v="2694"/>
    <n v="13470"/>
    <n v="8218.19"/>
    <n v="5251.81"/>
    <n v="143"/>
    <n v="66"/>
    <x v="1"/>
    <n v="5"/>
    <n v="0.38988938381588717"/>
    <x v="0"/>
  </r>
  <r>
    <n v="2317"/>
    <d v="2024-09-07T00:00:00"/>
    <s v="C118"/>
    <s v="Donna Wang"/>
    <x v="3"/>
    <x v="3"/>
    <s v="P003"/>
    <x v="8"/>
    <x v="0"/>
    <n v="8"/>
    <n v="42234"/>
    <n v="337872"/>
    <n v="221586.44"/>
    <n v="116285.56"/>
    <n v="243"/>
    <n v="27"/>
    <x v="2"/>
    <n v="15"/>
    <n v="0.34417045508358196"/>
    <x v="0"/>
  </r>
  <r>
    <n v="2318"/>
    <d v="2024-01-23T00:00:00"/>
    <s v="C219"/>
    <s v="Melissa Oliver"/>
    <x v="2"/>
    <x v="2"/>
    <s v="P010"/>
    <x v="6"/>
    <x v="0"/>
    <n v="10"/>
    <n v="29164"/>
    <n v="291640"/>
    <n v="258699.36"/>
    <n v="32940.639999999999"/>
    <n v="100"/>
    <n v="49"/>
    <x v="2"/>
    <n v="10"/>
    <n v="0.11294966396927719"/>
    <x v="0"/>
  </r>
  <r>
    <n v="2319"/>
    <d v="2024-08-04T00:00:00"/>
    <s v="C858"/>
    <s v="Christopher Dominguez"/>
    <x v="3"/>
    <x v="3"/>
    <s v="P005"/>
    <x v="9"/>
    <x v="1"/>
    <n v="5"/>
    <n v="39794"/>
    <n v="198970"/>
    <n v="133758.91"/>
    <n v="65211.09"/>
    <n v="259"/>
    <n v="24"/>
    <x v="7"/>
    <n v="10"/>
    <n v="0.32774332813992058"/>
    <x v="0"/>
  </r>
  <r>
    <n v="2320"/>
    <d v="2024-12-14T00:00:00"/>
    <s v="C873"/>
    <s v="Kaitlyn Flores"/>
    <x v="2"/>
    <x v="2"/>
    <s v="P003"/>
    <x v="8"/>
    <x v="0"/>
    <n v="4"/>
    <n v="1415"/>
    <n v="5660"/>
    <n v="3659.5"/>
    <n v="2000.5"/>
    <n v="31"/>
    <n v="25"/>
    <x v="2"/>
    <n v="15"/>
    <n v="0.35344522968197878"/>
    <x v="0"/>
  </r>
  <r>
    <n v="2321"/>
    <d v="2024-10-18T00:00:00"/>
    <s v="C803"/>
    <s v="Valerie Sexton"/>
    <x v="2"/>
    <x v="2"/>
    <s v="P005"/>
    <x v="9"/>
    <x v="1"/>
    <n v="5"/>
    <n v="53417"/>
    <n v="267085"/>
    <n v="189998.2"/>
    <n v="77086.8"/>
    <n v="464"/>
    <n v="63"/>
    <x v="7"/>
    <n v="0"/>
    <n v="0.28862272310313197"/>
    <x v="0"/>
  </r>
  <r>
    <n v="2322"/>
    <d v="2024-09-06T00:00:00"/>
    <s v="C466"/>
    <s v="Amy Hutchinson"/>
    <x v="0"/>
    <x v="0"/>
    <s v="P006"/>
    <x v="0"/>
    <x v="0"/>
    <n v="4"/>
    <n v="23161"/>
    <n v="92644"/>
    <n v="61283.75"/>
    <n v="31360.25"/>
    <n v="258"/>
    <n v="56"/>
    <x v="0"/>
    <n v="15"/>
    <n v="0.33850276326583478"/>
    <x v="0"/>
  </r>
  <r>
    <n v="2323"/>
    <d v="2024-03-14T00:00:00"/>
    <s v="C143"/>
    <s v="Melanie Ortiz"/>
    <x v="3"/>
    <x v="3"/>
    <s v="P009"/>
    <x v="3"/>
    <x v="2"/>
    <n v="6"/>
    <n v="27461"/>
    <n v="164766"/>
    <n v="140184.54"/>
    <n v="24581.46"/>
    <n v="469"/>
    <n v="72"/>
    <x v="3"/>
    <n v="20"/>
    <n v="0.14919012417610428"/>
    <x v="0"/>
  </r>
  <r>
    <n v="2324"/>
    <d v="2024-06-26T00:00:00"/>
    <s v="C391"/>
    <s v="Darin Gonzalez"/>
    <x v="0"/>
    <x v="0"/>
    <s v="P005"/>
    <x v="9"/>
    <x v="1"/>
    <n v="9"/>
    <n v="38885"/>
    <n v="349965"/>
    <n v="218125.09"/>
    <n v="131839.91"/>
    <n v="277"/>
    <n v="18"/>
    <x v="7"/>
    <n v="20"/>
    <n v="0.37672312945580272"/>
    <x v="0"/>
  </r>
  <r>
    <n v="2325"/>
    <d v="2024-08-07T00:00:00"/>
    <s v="C555"/>
    <s v="Caitlyn Baker"/>
    <x v="0"/>
    <x v="0"/>
    <s v="P002"/>
    <x v="2"/>
    <x v="0"/>
    <n v="8"/>
    <n v="18511"/>
    <n v="148088"/>
    <n v="96816.89"/>
    <n v="51271.11"/>
    <n v="492"/>
    <n v="19"/>
    <x v="2"/>
    <n v="20"/>
    <n v="0.34622055804656693"/>
    <x v="0"/>
  </r>
  <r>
    <n v="2326"/>
    <d v="2024-07-23T00:00:00"/>
    <s v="C923"/>
    <s v="Michael Stewart"/>
    <x v="1"/>
    <x v="1"/>
    <s v="P002"/>
    <x v="2"/>
    <x v="0"/>
    <n v="9"/>
    <n v="6238"/>
    <n v="56142"/>
    <n v="37751.08"/>
    <n v="18390.919999999998"/>
    <n v="59"/>
    <n v="38"/>
    <x v="2"/>
    <n v="0"/>
    <n v="0.32757863987745356"/>
    <x v="0"/>
  </r>
  <r>
    <n v="2327"/>
    <d v="2024-03-06T00:00:00"/>
    <s v="C762"/>
    <s v="Glen Parker"/>
    <x v="0"/>
    <x v="0"/>
    <s v="P006"/>
    <x v="0"/>
    <x v="0"/>
    <n v="8"/>
    <n v="14053"/>
    <n v="112424"/>
    <n v="95407.16"/>
    <n v="17016.84"/>
    <n v="460"/>
    <n v="24"/>
    <x v="0"/>
    <n v="20"/>
    <n v="0.15136305415213833"/>
    <x v="0"/>
  </r>
  <r>
    <n v="2328"/>
    <d v="2024-10-19T00:00:00"/>
    <s v="C548"/>
    <s v="Jamie Glass"/>
    <x v="3"/>
    <x v="3"/>
    <s v="P009"/>
    <x v="3"/>
    <x v="2"/>
    <n v="10"/>
    <n v="12494"/>
    <n v="124940"/>
    <n v="104299.37"/>
    <n v="20640.63"/>
    <n v="272"/>
    <n v="25"/>
    <x v="3"/>
    <n v="0"/>
    <n v="0.16520433808227949"/>
    <x v="0"/>
  </r>
  <r>
    <n v="2329"/>
    <d v="2024-10-27T00:00:00"/>
    <s v="C511"/>
    <s v="Kathryn Mendez"/>
    <x v="3"/>
    <x v="3"/>
    <s v="P004"/>
    <x v="1"/>
    <x v="1"/>
    <n v="1"/>
    <n v="9721"/>
    <n v="9721"/>
    <n v="8604.64"/>
    <n v="1116.3599999999999"/>
    <n v="66"/>
    <n v="11"/>
    <x v="1"/>
    <n v="20"/>
    <n v="0.11484003703322702"/>
    <x v="0"/>
  </r>
  <r>
    <n v="2330"/>
    <d v="2024-08-23T00:00:00"/>
    <s v="C946"/>
    <s v="Caleb Williams"/>
    <x v="2"/>
    <x v="2"/>
    <s v="P006"/>
    <x v="0"/>
    <x v="0"/>
    <n v="3"/>
    <n v="24679"/>
    <n v="74037"/>
    <n v="63985.54"/>
    <n v="10051.459999999999"/>
    <n v="249"/>
    <n v="97"/>
    <x v="0"/>
    <n v="0"/>
    <n v="0.13576265921093505"/>
    <x v="0"/>
  </r>
  <r>
    <n v="2331"/>
    <d v="2024-01-07T00:00:00"/>
    <s v="C515"/>
    <s v="Barbara Park"/>
    <x v="1"/>
    <x v="1"/>
    <s v="P002"/>
    <x v="2"/>
    <x v="0"/>
    <n v="4"/>
    <n v="49370"/>
    <n v="197480"/>
    <n v="134192.65"/>
    <n v="63287.35"/>
    <n v="309"/>
    <n v="13"/>
    <x v="2"/>
    <n v="0"/>
    <n v="0.32047473161839174"/>
    <x v="0"/>
  </r>
  <r>
    <n v="2332"/>
    <d v="2024-01-12T00:00:00"/>
    <s v="C430"/>
    <s v="Jessica Young"/>
    <x v="3"/>
    <x v="3"/>
    <s v="P001"/>
    <x v="4"/>
    <x v="1"/>
    <n v="9"/>
    <n v="52028"/>
    <n v="468252"/>
    <n v="286772.25"/>
    <n v="181479.75"/>
    <n v="348"/>
    <n v="50"/>
    <x v="4"/>
    <n v="20"/>
    <n v="0.38756855283052716"/>
    <x v="0"/>
  </r>
  <r>
    <n v="2333"/>
    <d v="2024-02-23T00:00:00"/>
    <s v="C445"/>
    <s v="Elizabeth Garcia"/>
    <x v="0"/>
    <x v="0"/>
    <s v="P003"/>
    <x v="8"/>
    <x v="0"/>
    <n v="9"/>
    <n v="27864"/>
    <n v="250776"/>
    <n v="183744.63"/>
    <n v="67031.37"/>
    <n v="302"/>
    <n v="31"/>
    <x v="2"/>
    <n v="15"/>
    <n v="0.26729579385587138"/>
    <x v="0"/>
  </r>
  <r>
    <n v="2334"/>
    <d v="2024-03-18T00:00:00"/>
    <s v="C953"/>
    <s v="Savannah Shelton"/>
    <x v="3"/>
    <x v="3"/>
    <s v="P009"/>
    <x v="3"/>
    <x v="2"/>
    <n v="2"/>
    <n v="2817"/>
    <n v="5634"/>
    <n v="4330.99"/>
    <n v="1303.01"/>
    <n v="455"/>
    <n v="36"/>
    <x v="3"/>
    <n v="10"/>
    <n v="0.23127618033368832"/>
    <x v="0"/>
  </r>
  <r>
    <n v="2335"/>
    <d v="2024-02-07T00:00:00"/>
    <s v="C634"/>
    <s v="Ian Miller"/>
    <x v="1"/>
    <x v="1"/>
    <s v="P006"/>
    <x v="0"/>
    <x v="0"/>
    <n v="4"/>
    <n v="21849"/>
    <n v="87396"/>
    <n v="66935.03"/>
    <n v="20460.97"/>
    <n v="390"/>
    <n v="19"/>
    <x v="0"/>
    <n v="10"/>
    <n v="0.23411792301707174"/>
    <x v="0"/>
  </r>
  <r>
    <n v="2336"/>
    <d v="2024-06-17T00:00:00"/>
    <s v="C954"/>
    <s v="Melissa Reynolds"/>
    <x v="2"/>
    <x v="2"/>
    <s v="P004"/>
    <x v="1"/>
    <x v="1"/>
    <n v="2"/>
    <n v="56132"/>
    <n v="112264"/>
    <n v="90748.49"/>
    <n v="21515.51"/>
    <n v="97"/>
    <n v="51"/>
    <x v="1"/>
    <n v="5"/>
    <n v="0.19165101902658019"/>
    <x v="0"/>
  </r>
  <r>
    <n v="2337"/>
    <d v="2024-01-21T00:00:00"/>
    <s v="C460"/>
    <s v="George Martinez"/>
    <x v="1"/>
    <x v="1"/>
    <s v="P006"/>
    <x v="0"/>
    <x v="0"/>
    <n v="10"/>
    <n v="58996"/>
    <n v="589960"/>
    <n v="395251.99"/>
    <n v="194708.01"/>
    <n v="37"/>
    <n v="47"/>
    <x v="0"/>
    <n v="20"/>
    <n v="0.33003595158993831"/>
    <x v="1"/>
  </r>
  <r>
    <n v="2338"/>
    <d v="2024-07-16T00:00:00"/>
    <s v="C374"/>
    <s v="James Dixon"/>
    <x v="0"/>
    <x v="0"/>
    <s v="P005"/>
    <x v="9"/>
    <x v="1"/>
    <n v="1"/>
    <n v="45745"/>
    <n v="45745"/>
    <n v="33746.949999999997"/>
    <n v="11998.05"/>
    <n v="172"/>
    <n v="66"/>
    <x v="7"/>
    <n v="10"/>
    <n v="0.26228112362006772"/>
    <x v="0"/>
  </r>
  <r>
    <n v="2339"/>
    <d v="2024-02-08T00:00:00"/>
    <s v="C741"/>
    <s v="Scott Williams"/>
    <x v="0"/>
    <x v="0"/>
    <s v="P002"/>
    <x v="2"/>
    <x v="0"/>
    <n v="10"/>
    <n v="4033"/>
    <n v="40330"/>
    <n v="26658.89"/>
    <n v="13671.11"/>
    <n v="272"/>
    <n v="52"/>
    <x v="2"/>
    <n v="0"/>
    <n v="0.33898115546739399"/>
    <x v="0"/>
  </r>
  <r>
    <n v="2340"/>
    <d v="2024-10-12T00:00:00"/>
    <s v="C781"/>
    <s v="Jeffrey Bartlett"/>
    <x v="0"/>
    <x v="0"/>
    <s v="P006"/>
    <x v="0"/>
    <x v="0"/>
    <n v="10"/>
    <n v="7751"/>
    <n v="77510"/>
    <n v="46596.65"/>
    <n v="30913.35"/>
    <n v="195"/>
    <n v="82"/>
    <x v="0"/>
    <n v="5"/>
    <n v="0.39883047348729195"/>
    <x v="0"/>
  </r>
  <r>
    <n v="2341"/>
    <d v="2024-12-05T00:00:00"/>
    <s v="C598"/>
    <s v="Joseph Walsh"/>
    <x v="1"/>
    <x v="1"/>
    <s v="P002"/>
    <x v="2"/>
    <x v="0"/>
    <n v="2"/>
    <n v="42055"/>
    <n v="84110"/>
    <n v="63160.03"/>
    <n v="20949.97"/>
    <n v="460"/>
    <n v="93"/>
    <x v="2"/>
    <n v="5"/>
    <n v="0.2490782308881227"/>
    <x v="0"/>
  </r>
  <r>
    <n v="2342"/>
    <d v="2024-04-26T00:00:00"/>
    <s v="C797"/>
    <s v="Matthew Garcia"/>
    <x v="0"/>
    <x v="0"/>
    <s v="P010"/>
    <x v="6"/>
    <x v="0"/>
    <n v="2"/>
    <n v="2527"/>
    <n v="5054"/>
    <n v="3793.13"/>
    <n v="1260.8699999999999"/>
    <n v="347"/>
    <n v="16"/>
    <x v="2"/>
    <n v="5"/>
    <n v="0.24947962010288877"/>
    <x v="0"/>
  </r>
  <r>
    <n v="2343"/>
    <d v="2024-06-24T00:00:00"/>
    <s v="C168"/>
    <s v="Sandra Mata"/>
    <x v="1"/>
    <x v="1"/>
    <s v="P001"/>
    <x v="4"/>
    <x v="1"/>
    <n v="5"/>
    <n v="59086"/>
    <n v="295430"/>
    <n v="199905.27"/>
    <n v="95524.73"/>
    <n v="312"/>
    <n v="51"/>
    <x v="4"/>
    <n v="10"/>
    <n v="0.32334133297227768"/>
    <x v="0"/>
  </r>
  <r>
    <n v="2344"/>
    <d v="2024-01-22T00:00:00"/>
    <s v="C201"/>
    <s v="Tina Fisher"/>
    <x v="3"/>
    <x v="3"/>
    <s v="P001"/>
    <x v="4"/>
    <x v="1"/>
    <n v="2"/>
    <n v="10108"/>
    <n v="20216"/>
    <n v="14472.74"/>
    <n v="5743.26"/>
    <n v="32"/>
    <n v="27"/>
    <x v="4"/>
    <n v="5"/>
    <n v="0.28409477641472103"/>
    <x v="0"/>
  </r>
  <r>
    <n v="2345"/>
    <d v="2024-10-07T00:00:00"/>
    <s v="C165"/>
    <s v="Robert Lewis"/>
    <x v="0"/>
    <x v="0"/>
    <s v="P005"/>
    <x v="9"/>
    <x v="1"/>
    <n v="9"/>
    <n v="41462"/>
    <n v="373158"/>
    <n v="334617.01"/>
    <n v="38540.99"/>
    <n v="386"/>
    <n v="31"/>
    <x v="7"/>
    <n v="5"/>
    <n v="0.10328330090739044"/>
    <x v="0"/>
  </r>
  <r>
    <n v="2346"/>
    <d v="2024-08-29T00:00:00"/>
    <s v="C603"/>
    <s v="Kelsey Bryant"/>
    <x v="1"/>
    <x v="1"/>
    <s v="P006"/>
    <x v="0"/>
    <x v="0"/>
    <n v="1"/>
    <n v="7781"/>
    <n v="7781"/>
    <n v="6481.13"/>
    <n v="1299.8699999999999"/>
    <n v="229"/>
    <n v="22"/>
    <x v="0"/>
    <n v="20"/>
    <n v="0.16705693355609819"/>
    <x v="0"/>
  </r>
  <r>
    <n v="2347"/>
    <d v="2024-01-11T00:00:00"/>
    <s v="C410"/>
    <s v="Christopher Martin"/>
    <x v="1"/>
    <x v="1"/>
    <s v="P001"/>
    <x v="4"/>
    <x v="1"/>
    <n v="5"/>
    <n v="16925"/>
    <n v="84625"/>
    <n v="62756.07"/>
    <n v="21868.93"/>
    <n v="55"/>
    <n v="23"/>
    <x v="4"/>
    <n v="20"/>
    <n v="0.25842162481536191"/>
    <x v="0"/>
  </r>
  <r>
    <n v="2348"/>
    <d v="2024-01-21T00:00:00"/>
    <s v="C837"/>
    <s v="Corey Patterson"/>
    <x v="1"/>
    <x v="1"/>
    <s v="P007"/>
    <x v="5"/>
    <x v="1"/>
    <n v="1"/>
    <n v="47247"/>
    <n v="47247"/>
    <n v="35212"/>
    <n v="12035"/>
    <n v="101"/>
    <n v="40"/>
    <x v="5"/>
    <n v="10"/>
    <n v="0.25472516773551762"/>
    <x v="0"/>
  </r>
  <r>
    <n v="2349"/>
    <d v="2024-05-25T00:00:00"/>
    <s v="C850"/>
    <s v="Christopher Weaver Jr."/>
    <x v="3"/>
    <x v="3"/>
    <s v="P008"/>
    <x v="7"/>
    <x v="3"/>
    <n v="1"/>
    <n v="33592"/>
    <n v="33592"/>
    <n v="25612.42"/>
    <n v="7979.58"/>
    <n v="287"/>
    <n v="14"/>
    <x v="6"/>
    <n v="10"/>
    <n v="0.23754405810907359"/>
    <x v="0"/>
  </r>
  <r>
    <n v="2350"/>
    <d v="2024-12-11T00:00:00"/>
    <s v="C658"/>
    <s v="Michael Frost"/>
    <x v="0"/>
    <x v="0"/>
    <s v="P006"/>
    <x v="0"/>
    <x v="0"/>
    <n v="1"/>
    <n v="33502"/>
    <n v="33502"/>
    <n v="29189.79"/>
    <n v="4312.21"/>
    <n v="19"/>
    <n v="57"/>
    <x v="0"/>
    <n v="5"/>
    <n v="0.12871500208942749"/>
    <x v="1"/>
  </r>
  <r>
    <n v="2351"/>
    <d v="2024-12-04T00:00:00"/>
    <s v="C935"/>
    <s v="Kathleen Daniel"/>
    <x v="1"/>
    <x v="1"/>
    <s v="P010"/>
    <x v="6"/>
    <x v="0"/>
    <n v="3"/>
    <n v="20176"/>
    <n v="60528"/>
    <n v="45203.35"/>
    <n v="15324.65"/>
    <n v="135"/>
    <n v="43"/>
    <x v="2"/>
    <n v="10"/>
    <n v="0.25318282447792756"/>
    <x v="0"/>
  </r>
  <r>
    <n v="2352"/>
    <d v="2024-06-28T00:00:00"/>
    <s v="C343"/>
    <s v="Cheryl Mercado"/>
    <x v="0"/>
    <x v="0"/>
    <s v="P004"/>
    <x v="1"/>
    <x v="1"/>
    <n v="8"/>
    <n v="53329"/>
    <n v="426632"/>
    <n v="267053.76"/>
    <n v="159578.23999999999"/>
    <n v="457"/>
    <n v="100"/>
    <x v="1"/>
    <n v="5"/>
    <n v="0.37404189090363588"/>
    <x v="0"/>
  </r>
  <r>
    <n v="2353"/>
    <d v="2024-03-22T00:00:00"/>
    <s v="C259"/>
    <s v="Brian Martinez"/>
    <x v="3"/>
    <x v="3"/>
    <s v="P005"/>
    <x v="9"/>
    <x v="1"/>
    <n v="8"/>
    <n v="21102"/>
    <n v="168816"/>
    <n v="151586.60999999999"/>
    <n v="17229.39"/>
    <n v="351"/>
    <n v="43"/>
    <x v="7"/>
    <n v="20"/>
    <n v="0.10206017202160932"/>
    <x v="0"/>
  </r>
  <r>
    <n v="2354"/>
    <d v="2024-11-19T00:00:00"/>
    <s v="C519"/>
    <s v="Nathan Wright"/>
    <x v="1"/>
    <x v="1"/>
    <s v="P003"/>
    <x v="8"/>
    <x v="0"/>
    <n v="10"/>
    <n v="25732"/>
    <n v="257320"/>
    <n v="223978.35"/>
    <n v="33341.65"/>
    <n v="455"/>
    <n v="45"/>
    <x v="2"/>
    <n v="10"/>
    <n v="0.12957271102129644"/>
    <x v="0"/>
  </r>
  <r>
    <n v="2355"/>
    <d v="2024-04-10T00:00:00"/>
    <s v="C170"/>
    <s v="Jessica Massey"/>
    <x v="1"/>
    <x v="1"/>
    <s v="P010"/>
    <x v="6"/>
    <x v="0"/>
    <n v="8"/>
    <n v="48087"/>
    <n v="384696"/>
    <n v="292623.28999999998"/>
    <n v="92072.71"/>
    <n v="104"/>
    <n v="65"/>
    <x v="2"/>
    <n v="15"/>
    <n v="0.23933888057063241"/>
    <x v="0"/>
  </r>
  <r>
    <n v="2356"/>
    <d v="2024-05-22T00:00:00"/>
    <s v="C656"/>
    <s v="Joseph Jenkins"/>
    <x v="3"/>
    <x v="3"/>
    <s v="P001"/>
    <x v="4"/>
    <x v="1"/>
    <n v="6"/>
    <n v="53240"/>
    <n v="319440"/>
    <n v="284684.65999999997"/>
    <n v="34755.339999999997"/>
    <n v="201"/>
    <n v="22"/>
    <x v="4"/>
    <n v="20"/>
    <n v="0.10880083896819433"/>
    <x v="0"/>
  </r>
  <r>
    <n v="2357"/>
    <d v="2024-10-15T00:00:00"/>
    <s v="C614"/>
    <s v="Bianca Taylor"/>
    <x v="0"/>
    <x v="0"/>
    <s v="P001"/>
    <x v="4"/>
    <x v="1"/>
    <n v="3"/>
    <n v="29645"/>
    <n v="88935"/>
    <n v="74936.81"/>
    <n v="13998.19"/>
    <n v="14"/>
    <n v="57"/>
    <x v="4"/>
    <n v="15"/>
    <n v="0.15739798729409119"/>
    <x v="1"/>
  </r>
  <r>
    <n v="2358"/>
    <d v="2024-10-17T00:00:00"/>
    <s v="C973"/>
    <s v="John Brown"/>
    <x v="2"/>
    <x v="2"/>
    <s v="P009"/>
    <x v="3"/>
    <x v="2"/>
    <n v="3"/>
    <n v="53173"/>
    <n v="159519"/>
    <n v="117712.75"/>
    <n v="41806.25"/>
    <n v="494"/>
    <n v="75"/>
    <x v="3"/>
    <n v="15"/>
    <n v="0.26207693127464438"/>
    <x v="0"/>
  </r>
  <r>
    <n v="2359"/>
    <d v="2024-12-27T00:00:00"/>
    <s v="C619"/>
    <s v="James Davis"/>
    <x v="1"/>
    <x v="1"/>
    <s v="P007"/>
    <x v="5"/>
    <x v="1"/>
    <n v="10"/>
    <n v="33907"/>
    <n v="339070"/>
    <n v="209566.66"/>
    <n v="129503.34"/>
    <n v="58"/>
    <n v="64"/>
    <x v="5"/>
    <n v="5"/>
    <n v="0.38193688618869259"/>
    <x v="1"/>
  </r>
  <r>
    <n v="2360"/>
    <d v="2024-06-30T00:00:00"/>
    <s v="C131"/>
    <s v="Cindy Fox"/>
    <x v="0"/>
    <x v="0"/>
    <s v="P002"/>
    <x v="2"/>
    <x v="0"/>
    <n v="2"/>
    <n v="29586"/>
    <n v="59172"/>
    <n v="44389.71"/>
    <n v="14782.29"/>
    <n v="131"/>
    <n v="88"/>
    <x v="2"/>
    <n v="15"/>
    <n v="0.24981900223078485"/>
    <x v="0"/>
  </r>
  <r>
    <n v="2361"/>
    <d v="2024-06-04T00:00:00"/>
    <s v="C318"/>
    <s v="Garrett Flores DDS"/>
    <x v="1"/>
    <x v="1"/>
    <s v="P003"/>
    <x v="8"/>
    <x v="0"/>
    <n v="7"/>
    <n v="52526"/>
    <n v="367682"/>
    <n v="258873.09"/>
    <n v="108808.91"/>
    <n v="99"/>
    <n v="77"/>
    <x v="2"/>
    <n v="20"/>
    <n v="0.29593210981228346"/>
    <x v="0"/>
  </r>
  <r>
    <n v="2362"/>
    <d v="2024-06-22T00:00:00"/>
    <s v="C749"/>
    <s v="Teresa Bradford"/>
    <x v="0"/>
    <x v="0"/>
    <s v="P005"/>
    <x v="9"/>
    <x v="1"/>
    <n v="10"/>
    <n v="638"/>
    <n v="6380"/>
    <n v="4658.49"/>
    <n v="1721.51"/>
    <n v="427"/>
    <n v="86"/>
    <x v="7"/>
    <n v="15"/>
    <n v="0.26982915360501569"/>
    <x v="0"/>
  </r>
  <r>
    <n v="2363"/>
    <d v="2024-10-13T00:00:00"/>
    <s v="C974"/>
    <s v="Lorraine Chandler MD"/>
    <x v="1"/>
    <x v="1"/>
    <s v="P009"/>
    <x v="3"/>
    <x v="2"/>
    <n v="5"/>
    <n v="49686"/>
    <n v="248430"/>
    <n v="214143.99"/>
    <n v="34286.01"/>
    <n v="54"/>
    <n v="62"/>
    <x v="3"/>
    <n v="5"/>
    <n v="0.13801074749426398"/>
    <x v="1"/>
  </r>
  <r>
    <n v="2364"/>
    <d v="2024-06-22T00:00:00"/>
    <s v="C715"/>
    <s v="Andrew Sherman"/>
    <x v="0"/>
    <x v="0"/>
    <s v="P001"/>
    <x v="4"/>
    <x v="1"/>
    <n v="4"/>
    <n v="49930"/>
    <n v="199720"/>
    <n v="177018.23999999999"/>
    <n v="22701.759999999998"/>
    <n v="92"/>
    <n v="44"/>
    <x v="4"/>
    <n v="5"/>
    <n v="0.11366793510915281"/>
    <x v="0"/>
  </r>
  <r>
    <n v="2365"/>
    <d v="2024-05-03T00:00:00"/>
    <s v="C346"/>
    <s v="Heather Burns"/>
    <x v="1"/>
    <x v="1"/>
    <s v="P006"/>
    <x v="0"/>
    <x v="0"/>
    <n v="7"/>
    <n v="5019"/>
    <n v="35133"/>
    <n v="23406.720000000001"/>
    <n v="11726.28"/>
    <n v="455"/>
    <n v="16"/>
    <x v="0"/>
    <n v="5"/>
    <n v="0.33376825207070276"/>
    <x v="0"/>
  </r>
  <r>
    <n v="2366"/>
    <d v="2024-09-11T00:00:00"/>
    <s v="C710"/>
    <s v="Andre Hayes"/>
    <x v="1"/>
    <x v="1"/>
    <s v="P010"/>
    <x v="6"/>
    <x v="0"/>
    <n v="3"/>
    <n v="38845"/>
    <n v="116535"/>
    <n v="72507.210000000006"/>
    <n v="44027.79"/>
    <n v="26"/>
    <n v="79"/>
    <x v="2"/>
    <n v="5"/>
    <n v="0.3778074398249453"/>
    <x v="1"/>
  </r>
  <r>
    <n v="2367"/>
    <d v="2024-04-03T00:00:00"/>
    <s v="C979"/>
    <s v="Candice Weaver"/>
    <x v="3"/>
    <x v="3"/>
    <s v="P010"/>
    <x v="6"/>
    <x v="0"/>
    <n v="1"/>
    <n v="9563"/>
    <n v="9563"/>
    <n v="8169.19"/>
    <n v="1393.81"/>
    <n v="95"/>
    <n v="63"/>
    <x v="2"/>
    <n v="20"/>
    <n v="0.14575028756666317"/>
    <x v="0"/>
  </r>
  <r>
    <n v="2368"/>
    <d v="2024-12-21T00:00:00"/>
    <s v="C517"/>
    <s v="Ashley Allen"/>
    <x v="1"/>
    <x v="1"/>
    <s v="P009"/>
    <x v="3"/>
    <x v="2"/>
    <n v="3"/>
    <n v="42886"/>
    <n v="128658"/>
    <n v="94954.45"/>
    <n v="33703.550000000003"/>
    <n v="158"/>
    <n v="72"/>
    <x v="3"/>
    <n v="10"/>
    <n v="0.26196233425049359"/>
    <x v="0"/>
  </r>
  <r>
    <n v="2369"/>
    <d v="2024-11-17T00:00:00"/>
    <s v="C384"/>
    <s v="Richard Price"/>
    <x v="0"/>
    <x v="0"/>
    <s v="P010"/>
    <x v="6"/>
    <x v="0"/>
    <n v="5"/>
    <n v="36086"/>
    <n v="180430"/>
    <n v="114962.26"/>
    <n v="65467.74"/>
    <n v="371"/>
    <n v="76"/>
    <x v="2"/>
    <n v="5"/>
    <n v="0.3628428753533226"/>
    <x v="0"/>
  </r>
  <r>
    <n v="2370"/>
    <d v="2024-07-23T00:00:00"/>
    <s v="C756"/>
    <s v="Melinda Shelton"/>
    <x v="0"/>
    <x v="0"/>
    <s v="P009"/>
    <x v="3"/>
    <x v="2"/>
    <n v="2"/>
    <n v="8448"/>
    <n v="16896"/>
    <n v="15162.12"/>
    <n v="1733.88"/>
    <n v="442"/>
    <n v="19"/>
    <x v="3"/>
    <n v="5"/>
    <n v="0.10262073863636365"/>
    <x v="0"/>
  </r>
  <r>
    <n v="2371"/>
    <d v="2024-04-25T00:00:00"/>
    <s v="C662"/>
    <s v="Tina King"/>
    <x v="3"/>
    <x v="3"/>
    <s v="P007"/>
    <x v="5"/>
    <x v="1"/>
    <n v="8"/>
    <n v="46704"/>
    <n v="373632"/>
    <n v="282794.38"/>
    <n v="90837.62"/>
    <n v="261"/>
    <n v="56"/>
    <x v="5"/>
    <n v="5"/>
    <n v="0.24312055712572797"/>
    <x v="0"/>
  </r>
  <r>
    <n v="2372"/>
    <d v="2024-06-01T00:00:00"/>
    <s v="C819"/>
    <s v="Gabrielle Collins"/>
    <x v="1"/>
    <x v="1"/>
    <s v="P003"/>
    <x v="8"/>
    <x v="0"/>
    <n v="2"/>
    <n v="48061"/>
    <n v="96122"/>
    <n v="65373.279999999999"/>
    <n v="30748.720000000001"/>
    <n v="303"/>
    <n v="58"/>
    <x v="2"/>
    <n v="0"/>
    <n v="0.31989263644118932"/>
    <x v="0"/>
  </r>
  <r>
    <n v="2373"/>
    <d v="2024-09-24T00:00:00"/>
    <s v="C607"/>
    <s v="Bryan Crawford"/>
    <x v="2"/>
    <x v="2"/>
    <s v="P009"/>
    <x v="3"/>
    <x v="2"/>
    <n v="1"/>
    <n v="35623"/>
    <n v="35623"/>
    <n v="24368.83"/>
    <n v="11254.17"/>
    <n v="25"/>
    <n v="47"/>
    <x v="3"/>
    <n v="10"/>
    <n v="0.31592426241473204"/>
    <x v="1"/>
  </r>
  <r>
    <n v="2374"/>
    <d v="2024-12-19T00:00:00"/>
    <s v="C469"/>
    <s v="Brett Campbell"/>
    <x v="1"/>
    <x v="1"/>
    <s v="P009"/>
    <x v="3"/>
    <x v="2"/>
    <n v="5"/>
    <n v="31512"/>
    <n v="157560"/>
    <n v="141373.75"/>
    <n v="16186.25"/>
    <n v="463"/>
    <n v="67"/>
    <x v="3"/>
    <n v="10"/>
    <n v="0.10273070576288398"/>
    <x v="0"/>
  </r>
  <r>
    <n v="2375"/>
    <d v="2024-07-31T00:00:00"/>
    <s v="C546"/>
    <s v="Melissa Burns"/>
    <x v="0"/>
    <x v="0"/>
    <s v="P006"/>
    <x v="0"/>
    <x v="0"/>
    <n v="2"/>
    <n v="19272"/>
    <n v="38544"/>
    <n v="25963.16"/>
    <n v="12580.84"/>
    <n v="38"/>
    <n v="51"/>
    <x v="0"/>
    <n v="15"/>
    <n v="0.32640203403902035"/>
    <x v="1"/>
  </r>
  <r>
    <n v="2376"/>
    <d v="2024-08-05T00:00:00"/>
    <s v="C911"/>
    <s v="Tiffany Grant"/>
    <x v="1"/>
    <x v="1"/>
    <s v="P003"/>
    <x v="8"/>
    <x v="0"/>
    <n v="2"/>
    <n v="53659"/>
    <n v="107318"/>
    <n v="83266.559999999998"/>
    <n v="24051.439999999999"/>
    <n v="430"/>
    <n v="87"/>
    <x v="2"/>
    <n v="15"/>
    <n v="0.22411375538120351"/>
    <x v="0"/>
  </r>
  <r>
    <n v="2377"/>
    <d v="2024-05-08T00:00:00"/>
    <s v="C946"/>
    <s v="Rebecca Weaver"/>
    <x v="2"/>
    <x v="2"/>
    <s v="P006"/>
    <x v="0"/>
    <x v="0"/>
    <n v="6"/>
    <n v="21605"/>
    <n v="129630"/>
    <n v="81985.37"/>
    <n v="47644.63"/>
    <n v="159"/>
    <n v="17"/>
    <x v="0"/>
    <n v="15"/>
    <n v="0.36754323844789011"/>
    <x v="0"/>
  </r>
  <r>
    <n v="2378"/>
    <d v="2024-11-04T00:00:00"/>
    <s v="C652"/>
    <s v="Amy Brandt"/>
    <x v="2"/>
    <x v="2"/>
    <s v="P009"/>
    <x v="3"/>
    <x v="2"/>
    <n v="7"/>
    <n v="56914"/>
    <n v="398398"/>
    <n v="354267.38"/>
    <n v="44130.62"/>
    <n v="110"/>
    <n v="56"/>
    <x v="3"/>
    <n v="0"/>
    <n v="0.11077018458928008"/>
    <x v="0"/>
  </r>
  <r>
    <n v="2379"/>
    <d v="2024-03-19T00:00:00"/>
    <s v="C542"/>
    <s v="Joel Delgado II"/>
    <x v="0"/>
    <x v="0"/>
    <s v="P010"/>
    <x v="6"/>
    <x v="0"/>
    <n v="6"/>
    <n v="25729"/>
    <n v="154374"/>
    <n v="112826.01"/>
    <n v="41547.99"/>
    <n v="42"/>
    <n v="39"/>
    <x v="2"/>
    <n v="20"/>
    <n v="0.26913852073535699"/>
    <x v="0"/>
  </r>
  <r>
    <n v="2380"/>
    <d v="2024-11-02T00:00:00"/>
    <s v="C264"/>
    <s v="Cynthia King"/>
    <x v="2"/>
    <x v="2"/>
    <s v="P002"/>
    <x v="2"/>
    <x v="0"/>
    <n v="3"/>
    <n v="8419"/>
    <n v="25257"/>
    <n v="19850.95"/>
    <n v="5406.05"/>
    <n v="239"/>
    <n v="76"/>
    <x v="2"/>
    <n v="10"/>
    <n v="0.21404165181929763"/>
    <x v="0"/>
  </r>
  <r>
    <n v="2381"/>
    <d v="2024-01-03T00:00:00"/>
    <s v="C664"/>
    <s v="Matthew Stokes"/>
    <x v="1"/>
    <x v="1"/>
    <s v="P005"/>
    <x v="9"/>
    <x v="1"/>
    <n v="5"/>
    <n v="36263"/>
    <n v="181315"/>
    <n v="154848.85"/>
    <n v="26466.15"/>
    <n v="322"/>
    <n v="66"/>
    <x v="7"/>
    <n v="10"/>
    <n v="0.1459677908612084"/>
    <x v="0"/>
  </r>
  <r>
    <n v="2382"/>
    <d v="2024-11-07T00:00:00"/>
    <s v="C843"/>
    <s v="Heidi Henry"/>
    <x v="2"/>
    <x v="2"/>
    <s v="P009"/>
    <x v="3"/>
    <x v="2"/>
    <n v="1"/>
    <n v="46939"/>
    <n v="46939"/>
    <n v="30564.26"/>
    <n v="16374.74"/>
    <n v="200"/>
    <n v="15"/>
    <x v="3"/>
    <n v="15"/>
    <n v="0.34885148810157862"/>
    <x v="0"/>
  </r>
  <r>
    <n v="2383"/>
    <d v="2024-10-04T00:00:00"/>
    <s v="C746"/>
    <s v="Daniel Miller"/>
    <x v="2"/>
    <x v="2"/>
    <s v="P008"/>
    <x v="7"/>
    <x v="3"/>
    <n v="7"/>
    <n v="54384"/>
    <n v="380688"/>
    <n v="335577.94"/>
    <n v="45110.06"/>
    <n v="185"/>
    <n v="50"/>
    <x v="6"/>
    <n v="10"/>
    <n v="0.11849614382381372"/>
    <x v="0"/>
  </r>
  <r>
    <n v="2384"/>
    <d v="2024-07-16T00:00:00"/>
    <s v="C656"/>
    <s v="Julie Ross"/>
    <x v="2"/>
    <x v="2"/>
    <s v="P009"/>
    <x v="3"/>
    <x v="2"/>
    <n v="8"/>
    <n v="9544"/>
    <n v="76352"/>
    <n v="68232.88"/>
    <n v="8119.12"/>
    <n v="427"/>
    <n v="100"/>
    <x v="3"/>
    <n v="0"/>
    <n v="0.10633801341156747"/>
    <x v="0"/>
  </r>
  <r>
    <n v="2385"/>
    <d v="2024-07-18T00:00:00"/>
    <s v="C546"/>
    <s v="Jaclyn Gibson"/>
    <x v="3"/>
    <x v="3"/>
    <s v="P002"/>
    <x v="2"/>
    <x v="0"/>
    <n v="10"/>
    <n v="6401"/>
    <n v="64010"/>
    <n v="46736.55"/>
    <n v="17273.45"/>
    <n v="167"/>
    <n v="94"/>
    <x v="2"/>
    <n v="15"/>
    <n v="0.26985549132947978"/>
    <x v="0"/>
  </r>
  <r>
    <n v="2386"/>
    <d v="2024-06-19T00:00:00"/>
    <s v="C987"/>
    <s v="Stephanie Ramsey"/>
    <x v="3"/>
    <x v="3"/>
    <s v="P010"/>
    <x v="6"/>
    <x v="0"/>
    <n v="4"/>
    <n v="24382"/>
    <n v="97528"/>
    <n v="78079.02"/>
    <n v="19448.98"/>
    <n v="243"/>
    <n v="99"/>
    <x v="2"/>
    <n v="10"/>
    <n v="0.1994194487736855"/>
    <x v="0"/>
  </r>
  <r>
    <n v="2387"/>
    <d v="2024-02-22T00:00:00"/>
    <s v="C621"/>
    <s v="Kristin Perez"/>
    <x v="2"/>
    <x v="2"/>
    <s v="P004"/>
    <x v="1"/>
    <x v="1"/>
    <n v="9"/>
    <n v="30941"/>
    <n v="278469"/>
    <n v="240462.16"/>
    <n v="38006.839999999997"/>
    <n v="466"/>
    <n v="46"/>
    <x v="1"/>
    <n v="10"/>
    <n v="0.13648499473909123"/>
    <x v="0"/>
  </r>
  <r>
    <n v="2388"/>
    <d v="2024-06-06T00:00:00"/>
    <s v="C651"/>
    <s v="Kim West"/>
    <x v="1"/>
    <x v="1"/>
    <s v="P008"/>
    <x v="7"/>
    <x v="3"/>
    <n v="8"/>
    <n v="7504"/>
    <n v="60032"/>
    <n v="53026.91"/>
    <n v="7005.09"/>
    <n v="243"/>
    <n v="81"/>
    <x v="6"/>
    <n v="5"/>
    <n v="0.1166892657249467"/>
    <x v="0"/>
  </r>
  <r>
    <n v="2389"/>
    <d v="2024-01-13T00:00:00"/>
    <s v="C358"/>
    <s v="Joseph Wilkinson"/>
    <x v="3"/>
    <x v="3"/>
    <s v="P003"/>
    <x v="8"/>
    <x v="0"/>
    <n v="5"/>
    <n v="37680"/>
    <n v="188400"/>
    <n v="126840.37"/>
    <n v="61559.63"/>
    <n v="377"/>
    <n v="57"/>
    <x v="2"/>
    <n v="5"/>
    <n v="0.32674962845010613"/>
    <x v="0"/>
  </r>
  <r>
    <n v="2390"/>
    <d v="2024-03-03T00:00:00"/>
    <s v="C794"/>
    <s v="Mr. Blake Dixon"/>
    <x v="0"/>
    <x v="0"/>
    <s v="P003"/>
    <x v="8"/>
    <x v="0"/>
    <n v="3"/>
    <n v="27164"/>
    <n v="81492"/>
    <n v="61089.18"/>
    <n v="20402.82"/>
    <n v="169"/>
    <n v="86"/>
    <x v="2"/>
    <n v="0"/>
    <n v="0.25036592548961861"/>
    <x v="0"/>
  </r>
  <r>
    <n v="2391"/>
    <d v="2024-09-30T00:00:00"/>
    <s v="C689"/>
    <s v="James Khan"/>
    <x v="1"/>
    <x v="1"/>
    <s v="P003"/>
    <x v="8"/>
    <x v="0"/>
    <n v="6"/>
    <n v="35750"/>
    <n v="214500"/>
    <n v="158601.94"/>
    <n v="55898.06"/>
    <n v="255"/>
    <n v="64"/>
    <x v="2"/>
    <n v="5"/>
    <n v="0.26059701631701632"/>
    <x v="0"/>
  </r>
  <r>
    <n v="2392"/>
    <d v="2024-07-18T00:00:00"/>
    <s v="C593"/>
    <s v="Tyler Richardson"/>
    <x v="3"/>
    <x v="3"/>
    <s v="P006"/>
    <x v="0"/>
    <x v="0"/>
    <n v="1"/>
    <n v="4696"/>
    <n v="4696"/>
    <n v="3381.14"/>
    <n v="1314.86"/>
    <n v="215"/>
    <n v="75"/>
    <x v="0"/>
    <n v="5"/>
    <n v="0.27999574105621805"/>
    <x v="0"/>
  </r>
  <r>
    <n v="2393"/>
    <d v="2024-04-25T00:00:00"/>
    <s v="C885"/>
    <s v="Christian Rodriguez"/>
    <x v="0"/>
    <x v="0"/>
    <s v="P001"/>
    <x v="4"/>
    <x v="1"/>
    <n v="3"/>
    <n v="16285"/>
    <n v="48855"/>
    <n v="32194.5"/>
    <n v="16660.5"/>
    <n v="236"/>
    <n v="95"/>
    <x v="4"/>
    <n v="5"/>
    <n v="0.34101934295363834"/>
    <x v="0"/>
  </r>
  <r>
    <n v="2394"/>
    <d v="2024-10-09T00:00:00"/>
    <s v="C125"/>
    <s v="Jean Frazier"/>
    <x v="3"/>
    <x v="3"/>
    <s v="P005"/>
    <x v="9"/>
    <x v="1"/>
    <n v="4"/>
    <n v="3877"/>
    <n v="15508"/>
    <n v="13065.97"/>
    <n v="2442.0300000000002"/>
    <n v="218"/>
    <n v="96"/>
    <x v="7"/>
    <n v="20"/>
    <n v="0.15746904823316998"/>
    <x v="0"/>
  </r>
  <r>
    <n v="2395"/>
    <d v="2024-01-13T00:00:00"/>
    <s v="C629"/>
    <s v="Christopher Bates"/>
    <x v="0"/>
    <x v="0"/>
    <s v="P009"/>
    <x v="3"/>
    <x v="2"/>
    <n v="4"/>
    <n v="10829"/>
    <n v="43316"/>
    <n v="37729.94"/>
    <n v="5586.06"/>
    <n v="406"/>
    <n v="67"/>
    <x v="3"/>
    <n v="5"/>
    <n v="0.12896066118755195"/>
    <x v="0"/>
  </r>
  <r>
    <n v="2396"/>
    <d v="2024-11-10T00:00:00"/>
    <s v="C856"/>
    <s v="Robert Higgins"/>
    <x v="3"/>
    <x v="3"/>
    <s v="P005"/>
    <x v="9"/>
    <x v="1"/>
    <n v="5"/>
    <n v="43461"/>
    <n v="217305"/>
    <n v="158434.34"/>
    <n v="58870.66"/>
    <n v="27"/>
    <n v="29"/>
    <x v="7"/>
    <n v="0"/>
    <n v="0.27091258829755416"/>
    <x v="1"/>
  </r>
  <r>
    <n v="2397"/>
    <d v="2024-09-09T00:00:00"/>
    <s v="C408"/>
    <s v="Gina Tran"/>
    <x v="3"/>
    <x v="3"/>
    <s v="P009"/>
    <x v="3"/>
    <x v="2"/>
    <n v="2"/>
    <n v="4800"/>
    <n v="9600"/>
    <n v="6119.95"/>
    <n v="3480.05"/>
    <n v="346"/>
    <n v="60"/>
    <x v="3"/>
    <n v="0"/>
    <n v="0.36250520833333333"/>
    <x v="0"/>
  </r>
  <r>
    <n v="2398"/>
    <d v="2024-07-26T00:00:00"/>
    <s v="C795"/>
    <s v="Karen Johnson"/>
    <x v="3"/>
    <x v="3"/>
    <s v="P008"/>
    <x v="7"/>
    <x v="3"/>
    <n v="9"/>
    <n v="22549"/>
    <n v="202941"/>
    <n v="173695.63"/>
    <n v="29245.37"/>
    <n v="363"/>
    <n v="88"/>
    <x v="6"/>
    <n v="15"/>
    <n v="0.1441077456009382"/>
    <x v="0"/>
  </r>
  <r>
    <n v="2399"/>
    <d v="2024-01-26T00:00:00"/>
    <s v="C602"/>
    <s v="Duane Gonzalez"/>
    <x v="0"/>
    <x v="0"/>
    <s v="P009"/>
    <x v="3"/>
    <x v="2"/>
    <n v="10"/>
    <n v="28634"/>
    <n v="286340"/>
    <n v="230021.4"/>
    <n v="56318.6"/>
    <n v="415"/>
    <n v="31"/>
    <x v="3"/>
    <n v="10"/>
    <n v="0.19668436124886499"/>
    <x v="0"/>
  </r>
  <r>
    <n v="2400"/>
    <d v="2024-01-29T00:00:00"/>
    <s v="C690"/>
    <s v="Heather Barnes"/>
    <x v="3"/>
    <x v="3"/>
    <s v="P009"/>
    <x v="3"/>
    <x v="2"/>
    <n v="2"/>
    <n v="59666"/>
    <n v="119332"/>
    <n v="90079.37"/>
    <n v="29252.63"/>
    <n v="92"/>
    <n v="29"/>
    <x v="3"/>
    <n v="0"/>
    <n v="0.24513650990513861"/>
    <x v="0"/>
  </r>
  <r>
    <n v="2401"/>
    <d v="2024-04-24T00:00:00"/>
    <s v="C962"/>
    <s v="Kaitlin Frey"/>
    <x v="0"/>
    <x v="0"/>
    <s v="P010"/>
    <x v="6"/>
    <x v="0"/>
    <n v="3"/>
    <n v="50816"/>
    <n v="152448"/>
    <n v="108285.54"/>
    <n v="44162.46"/>
    <n v="408"/>
    <n v="94"/>
    <x v="2"/>
    <n v="5"/>
    <n v="0.2896886807304786"/>
    <x v="0"/>
  </r>
  <r>
    <n v="2402"/>
    <d v="2024-08-25T00:00:00"/>
    <s v="C370"/>
    <s v="Joshua Campbell"/>
    <x v="1"/>
    <x v="1"/>
    <s v="P006"/>
    <x v="0"/>
    <x v="0"/>
    <n v="10"/>
    <n v="55319"/>
    <n v="553190"/>
    <n v="452944.86"/>
    <n v="100245.14"/>
    <n v="137"/>
    <n v="54"/>
    <x v="0"/>
    <n v="10"/>
    <n v="0.18121285634230552"/>
    <x v="0"/>
  </r>
  <r>
    <n v="2403"/>
    <d v="2024-03-11T00:00:00"/>
    <s v="C529"/>
    <s v="Sydney Wang"/>
    <x v="1"/>
    <x v="1"/>
    <s v="P008"/>
    <x v="7"/>
    <x v="3"/>
    <n v="2"/>
    <n v="16176"/>
    <n v="32352"/>
    <n v="24507.75"/>
    <n v="7844.25"/>
    <n v="127"/>
    <n v="62"/>
    <x v="6"/>
    <n v="10"/>
    <n v="0.24246568991097922"/>
    <x v="0"/>
  </r>
  <r>
    <n v="2404"/>
    <d v="2024-09-17T00:00:00"/>
    <s v="C182"/>
    <s v="Timothy Boyd"/>
    <x v="3"/>
    <x v="3"/>
    <s v="P005"/>
    <x v="9"/>
    <x v="1"/>
    <n v="4"/>
    <n v="1945"/>
    <n v="7780"/>
    <n v="4972.82"/>
    <n v="2807.18"/>
    <n v="239"/>
    <n v="63"/>
    <x v="7"/>
    <n v="0"/>
    <n v="0.36082005141388174"/>
    <x v="0"/>
  </r>
  <r>
    <n v="2405"/>
    <d v="2024-08-31T00:00:00"/>
    <s v="C198"/>
    <s v="Sharon George"/>
    <x v="2"/>
    <x v="2"/>
    <s v="P009"/>
    <x v="3"/>
    <x v="2"/>
    <n v="4"/>
    <n v="55229"/>
    <n v="220916"/>
    <n v="175572.36"/>
    <n v="45343.64"/>
    <n v="15"/>
    <n v="28"/>
    <x v="3"/>
    <n v="0"/>
    <n v="0.20525285628926832"/>
    <x v="1"/>
  </r>
  <r>
    <n v="2406"/>
    <d v="2024-03-13T00:00:00"/>
    <s v="C421"/>
    <s v="Melissa Martin"/>
    <x v="3"/>
    <x v="3"/>
    <s v="P002"/>
    <x v="2"/>
    <x v="0"/>
    <n v="5"/>
    <n v="4822"/>
    <n v="24110"/>
    <n v="15367.81"/>
    <n v="8742.19"/>
    <n v="466"/>
    <n v="68"/>
    <x v="2"/>
    <n v="0"/>
    <n v="0.36259601824968896"/>
    <x v="0"/>
  </r>
  <r>
    <n v="2407"/>
    <d v="2024-05-27T00:00:00"/>
    <s v="C139"/>
    <s v="Karen Levine"/>
    <x v="3"/>
    <x v="3"/>
    <s v="P001"/>
    <x v="4"/>
    <x v="1"/>
    <n v="5"/>
    <n v="54564"/>
    <n v="272820"/>
    <n v="165871.95000000001"/>
    <n v="106948.05"/>
    <n v="288"/>
    <n v="17"/>
    <x v="4"/>
    <n v="15"/>
    <n v="0.39200956674730592"/>
    <x v="0"/>
  </r>
  <r>
    <n v="2408"/>
    <d v="2024-03-02T00:00:00"/>
    <s v="C106"/>
    <s v="Cody Bowman"/>
    <x v="2"/>
    <x v="2"/>
    <s v="P001"/>
    <x v="4"/>
    <x v="1"/>
    <n v="9"/>
    <n v="7787"/>
    <n v="70083"/>
    <n v="51387.58"/>
    <n v="18695.419999999998"/>
    <n v="381"/>
    <n v="24"/>
    <x v="4"/>
    <n v="20"/>
    <n v="0.26676112609334646"/>
    <x v="0"/>
  </r>
  <r>
    <n v="2409"/>
    <d v="2024-07-15T00:00:00"/>
    <s v="C530"/>
    <s v="Jonathan King"/>
    <x v="3"/>
    <x v="3"/>
    <s v="P010"/>
    <x v="6"/>
    <x v="0"/>
    <n v="8"/>
    <n v="13228"/>
    <n v="105824"/>
    <n v="81180.39"/>
    <n v="24643.61"/>
    <n v="183"/>
    <n v="46"/>
    <x v="2"/>
    <n v="10"/>
    <n v="0.23287354475355307"/>
    <x v="0"/>
  </r>
  <r>
    <n v="2410"/>
    <d v="2024-09-20T00:00:00"/>
    <s v="C699"/>
    <s v="Paula Stokes"/>
    <x v="1"/>
    <x v="1"/>
    <s v="P008"/>
    <x v="7"/>
    <x v="3"/>
    <n v="6"/>
    <n v="18706"/>
    <n v="112236"/>
    <n v="99733.73"/>
    <n v="12502.27"/>
    <n v="153"/>
    <n v="73"/>
    <x v="6"/>
    <n v="5"/>
    <n v="0.11139269040236645"/>
    <x v="0"/>
  </r>
  <r>
    <n v="2411"/>
    <d v="2024-11-24T00:00:00"/>
    <s v="C788"/>
    <s v="David Booker"/>
    <x v="2"/>
    <x v="2"/>
    <s v="P001"/>
    <x v="4"/>
    <x v="1"/>
    <n v="7"/>
    <n v="58775"/>
    <n v="411425"/>
    <n v="313155.96999999997"/>
    <n v="98269.03"/>
    <n v="17"/>
    <n v="22"/>
    <x v="4"/>
    <n v="10"/>
    <n v="0.2388504101598104"/>
    <x v="1"/>
  </r>
  <r>
    <n v="2412"/>
    <d v="2024-04-15T00:00:00"/>
    <s v="C324"/>
    <s v="Hunter Smith"/>
    <x v="3"/>
    <x v="3"/>
    <s v="P004"/>
    <x v="1"/>
    <x v="1"/>
    <n v="4"/>
    <n v="12066"/>
    <n v="48264"/>
    <n v="37257.68"/>
    <n v="11006.32"/>
    <n v="458"/>
    <n v="42"/>
    <x v="1"/>
    <n v="10"/>
    <n v="0.22804409083374771"/>
    <x v="0"/>
  </r>
  <r>
    <n v="2413"/>
    <d v="2024-03-25T00:00:00"/>
    <s v="C239"/>
    <s v="Patrick Martin"/>
    <x v="3"/>
    <x v="3"/>
    <s v="P005"/>
    <x v="9"/>
    <x v="1"/>
    <n v="5"/>
    <n v="34382"/>
    <n v="171910"/>
    <n v="143602.15"/>
    <n v="28307.85"/>
    <n v="24"/>
    <n v="77"/>
    <x v="7"/>
    <n v="15"/>
    <n v="0.16466668605665755"/>
    <x v="1"/>
  </r>
  <r>
    <n v="2414"/>
    <d v="2024-12-11T00:00:00"/>
    <s v="C867"/>
    <s v="Donna Mitchell"/>
    <x v="2"/>
    <x v="2"/>
    <s v="P010"/>
    <x v="6"/>
    <x v="0"/>
    <n v="9"/>
    <n v="5408"/>
    <n v="48672"/>
    <n v="32023.83"/>
    <n v="16648.169999999998"/>
    <n v="489"/>
    <n v="36"/>
    <x v="2"/>
    <n v="20"/>
    <n v="0.34204820019723864"/>
    <x v="0"/>
  </r>
  <r>
    <n v="2415"/>
    <d v="2024-10-12T00:00:00"/>
    <s v="C550"/>
    <s v="Jose Terrell"/>
    <x v="2"/>
    <x v="2"/>
    <s v="P004"/>
    <x v="1"/>
    <x v="1"/>
    <n v="6"/>
    <n v="49546"/>
    <n v="297276"/>
    <n v="217674.22"/>
    <n v="79601.78"/>
    <n v="193"/>
    <n v="40"/>
    <x v="1"/>
    <n v="0"/>
    <n v="0.26777062393196893"/>
    <x v="0"/>
  </r>
  <r>
    <n v="2416"/>
    <d v="2024-09-02T00:00:00"/>
    <s v="C144"/>
    <s v="Catherine Shaw"/>
    <x v="2"/>
    <x v="2"/>
    <s v="P003"/>
    <x v="8"/>
    <x v="0"/>
    <n v="7"/>
    <n v="56546"/>
    <n v="395822"/>
    <n v="259636.73"/>
    <n v="136185.26999999999"/>
    <n v="140"/>
    <n v="46"/>
    <x v="2"/>
    <n v="5"/>
    <n v="0.34405684878556519"/>
    <x v="0"/>
  </r>
  <r>
    <n v="2417"/>
    <d v="2024-09-04T00:00:00"/>
    <s v="C208"/>
    <s v="Juan David"/>
    <x v="3"/>
    <x v="3"/>
    <s v="P006"/>
    <x v="0"/>
    <x v="0"/>
    <n v="3"/>
    <n v="46176"/>
    <n v="138528"/>
    <n v="98136.960000000006"/>
    <n v="40391.040000000001"/>
    <n v="267"/>
    <n v="17"/>
    <x v="0"/>
    <n v="0"/>
    <n v="0.29157311157311155"/>
    <x v="0"/>
  </r>
  <r>
    <n v="2418"/>
    <d v="2024-12-04T00:00:00"/>
    <s v="C323"/>
    <s v="Madison Mills"/>
    <x v="1"/>
    <x v="1"/>
    <s v="P006"/>
    <x v="0"/>
    <x v="0"/>
    <n v="1"/>
    <n v="4939"/>
    <n v="4939"/>
    <n v="3583.9"/>
    <n v="1355.1"/>
    <n v="283"/>
    <n v="14"/>
    <x v="0"/>
    <n v="20"/>
    <n v="0.27436728082607814"/>
    <x v="0"/>
  </r>
  <r>
    <n v="2419"/>
    <d v="2024-02-15T00:00:00"/>
    <s v="C513"/>
    <s v="Michele Anderson"/>
    <x v="1"/>
    <x v="1"/>
    <s v="P002"/>
    <x v="2"/>
    <x v="0"/>
    <n v="1"/>
    <n v="11555"/>
    <n v="11555"/>
    <n v="7675.76"/>
    <n v="3879.24"/>
    <n v="468"/>
    <n v="97"/>
    <x v="2"/>
    <n v="15"/>
    <n v="0.33571960190393768"/>
    <x v="0"/>
  </r>
  <r>
    <n v="2420"/>
    <d v="2024-10-29T00:00:00"/>
    <s v="C365"/>
    <s v="Steven Clark"/>
    <x v="3"/>
    <x v="3"/>
    <s v="P009"/>
    <x v="3"/>
    <x v="2"/>
    <n v="1"/>
    <n v="40246"/>
    <n v="40246"/>
    <n v="24342.01"/>
    <n v="15903.99"/>
    <n v="320"/>
    <n v="16"/>
    <x v="3"/>
    <n v="5"/>
    <n v="0.39516945783431895"/>
    <x v="0"/>
  </r>
  <r>
    <n v="2421"/>
    <d v="2024-08-14T00:00:00"/>
    <s v="C959"/>
    <s v="William Martinez"/>
    <x v="1"/>
    <x v="1"/>
    <s v="P008"/>
    <x v="7"/>
    <x v="3"/>
    <n v="9"/>
    <n v="16330"/>
    <n v="146970"/>
    <n v="115834.06"/>
    <n v="31135.94"/>
    <n v="349"/>
    <n v="61"/>
    <x v="6"/>
    <n v="20"/>
    <n v="0.2118523508198952"/>
    <x v="0"/>
  </r>
  <r>
    <n v="2422"/>
    <d v="2024-04-12T00:00:00"/>
    <s v="C266"/>
    <s v="Aaron Obrien"/>
    <x v="3"/>
    <x v="3"/>
    <s v="P001"/>
    <x v="4"/>
    <x v="1"/>
    <n v="3"/>
    <n v="18264"/>
    <n v="54792"/>
    <n v="44763.79"/>
    <n v="10028.209999999999"/>
    <n v="70"/>
    <n v="82"/>
    <x v="4"/>
    <n v="10"/>
    <n v="0.18302325156957219"/>
    <x v="1"/>
  </r>
  <r>
    <n v="2423"/>
    <d v="2024-08-03T00:00:00"/>
    <s v="C791"/>
    <s v="Richard Phelps"/>
    <x v="2"/>
    <x v="2"/>
    <s v="P008"/>
    <x v="7"/>
    <x v="3"/>
    <n v="9"/>
    <n v="4646"/>
    <n v="41814"/>
    <n v="25901.71"/>
    <n v="15912.29"/>
    <n v="476"/>
    <n v="96"/>
    <x v="6"/>
    <n v="5"/>
    <n v="0.38054933754244991"/>
    <x v="0"/>
  </r>
  <r>
    <n v="2424"/>
    <d v="2024-09-10T00:00:00"/>
    <s v="C838"/>
    <s v="Joshua Owen"/>
    <x v="1"/>
    <x v="1"/>
    <s v="P009"/>
    <x v="3"/>
    <x v="2"/>
    <n v="1"/>
    <n v="38903"/>
    <n v="38903"/>
    <n v="29242.77"/>
    <n v="9660.23"/>
    <n v="418"/>
    <n v="82"/>
    <x v="3"/>
    <n v="10"/>
    <n v="0.24831581111996504"/>
    <x v="0"/>
  </r>
  <r>
    <n v="2425"/>
    <d v="2024-01-02T00:00:00"/>
    <s v="C646"/>
    <s v="Robert Henderson"/>
    <x v="3"/>
    <x v="3"/>
    <s v="P006"/>
    <x v="0"/>
    <x v="0"/>
    <n v="2"/>
    <n v="58813"/>
    <n v="117626"/>
    <n v="82541.64"/>
    <n v="35084.36"/>
    <n v="74"/>
    <n v="68"/>
    <x v="0"/>
    <n v="0"/>
    <n v="0.2982704504106235"/>
    <x v="0"/>
  </r>
  <r>
    <n v="2426"/>
    <d v="2024-02-28T00:00:00"/>
    <s v="C473"/>
    <s v="Michael Ferguson"/>
    <x v="0"/>
    <x v="0"/>
    <s v="P010"/>
    <x v="6"/>
    <x v="0"/>
    <n v="5"/>
    <n v="44000"/>
    <n v="220000"/>
    <n v="174630.94"/>
    <n v="45369.06"/>
    <n v="192"/>
    <n v="78"/>
    <x v="2"/>
    <n v="0"/>
    <n v="0.20622299999999999"/>
    <x v="0"/>
  </r>
  <r>
    <n v="2427"/>
    <d v="2024-12-03T00:00:00"/>
    <s v="C285"/>
    <s v="Connie Glover"/>
    <x v="0"/>
    <x v="0"/>
    <s v="P006"/>
    <x v="0"/>
    <x v="0"/>
    <n v="8"/>
    <n v="26730"/>
    <n v="213840"/>
    <n v="178671.68"/>
    <n v="35168.32"/>
    <n v="219"/>
    <n v="90"/>
    <x v="0"/>
    <n v="0"/>
    <n v="0.16446090534979424"/>
    <x v="0"/>
  </r>
  <r>
    <n v="2428"/>
    <d v="2024-02-13T00:00:00"/>
    <s v="C568"/>
    <s v="Jade Chambers"/>
    <x v="1"/>
    <x v="1"/>
    <s v="P006"/>
    <x v="0"/>
    <x v="0"/>
    <n v="8"/>
    <n v="6980"/>
    <n v="55840"/>
    <n v="47502.9"/>
    <n v="8337.1"/>
    <n v="180"/>
    <n v="100"/>
    <x v="0"/>
    <n v="20"/>
    <n v="0.14930336676217765"/>
    <x v="0"/>
  </r>
  <r>
    <n v="2429"/>
    <d v="2024-06-07T00:00:00"/>
    <s v="C714"/>
    <s v="Jeremy Holt"/>
    <x v="1"/>
    <x v="1"/>
    <s v="P009"/>
    <x v="3"/>
    <x v="2"/>
    <n v="8"/>
    <n v="53481"/>
    <n v="427848"/>
    <n v="324129.48"/>
    <n v="103718.52"/>
    <n v="294"/>
    <n v="100"/>
    <x v="3"/>
    <n v="5"/>
    <n v="0.24241908341280083"/>
    <x v="0"/>
  </r>
  <r>
    <n v="2430"/>
    <d v="2024-06-26T00:00:00"/>
    <s v="C122"/>
    <s v="Susan Patterson"/>
    <x v="0"/>
    <x v="0"/>
    <s v="P003"/>
    <x v="8"/>
    <x v="0"/>
    <n v="4"/>
    <n v="13883"/>
    <n v="55532"/>
    <n v="47195.48"/>
    <n v="8336.52"/>
    <n v="316"/>
    <n v="20"/>
    <x v="2"/>
    <n v="0"/>
    <n v="0.15012101130879493"/>
    <x v="0"/>
  </r>
  <r>
    <n v="2431"/>
    <d v="2024-11-09T00:00:00"/>
    <s v="C337"/>
    <s v="Doris Harmon"/>
    <x v="2"/>
    <x v="2"/>
    <s v="P007"/>
    <x v="5"/>
    <x v="1"/>
    <n v="3"/>
    <n v="8982"/>
    <n v="26946"/>
    <n v="19245.349999999999"/>
    <n v="7700.65"/>
    <n v="342"/>
    <n v="37"/>
    <x v="5"/>
    <n v="20"/>
    <n v="0.28578082090106138"/>
    <x v="0"/>
  </r>
  <r>
    <n v="2432"/>
    <d v="2024-06-12T00:00:00"/>
    <s v="C648"/>
    <s v="Darin Cole"/>
    <x v="2"/>
    <x v="2"/>
    <s v="P004"/>
    <x v="1"/>
    <x v="1"/>
    <n v="7"/>
    <n v="27887"/>
    <n v="195209"/>
    <n v="121764.7"/>
    <n v="73444.3"/>
    <n v="77"/>
    <n v="20"/>
    <x v="1"/>
    <n v="0"/>
    <n v="0.37623419002197644"/>
    <x v="0"/>
  </r>
  <r>
    <n v="2433"/>
    <d v="2024-06-30T00:00:00"/>
    <s v="C474"/>
    <s v="Michelle Baldwin"/>
    <x v="1"/>
    <x v="1"/>
    <s v="P002"/>
    <x v="2"/>
    <x v="0"/>
    <n v="6"/>
    <n v="12019"/>
    <n v="72114"/>
    <n v="54055.32"/>
    <n v="18058.68"/>
    <n v="419"/>
    <n v="86"/>
    <x v="2"/>
    <n v="15"/>
    <n v="0.25041850403527749"/>
    <x v="0"/>
  </r>
  <r>
    <n v="2434"/>
    <d v="2024-05-15T00:00:00"/>
    <s v="C402"/>
    <s v="Tonya Wilson"/>
    <x v="1"/>
    <x v="1"/>
    <s v="P004"/>
    <x v="1"/>
    <x v="1"/>
    <n v="9"/>
    <n v="25245"/>
    <n v="227205"/>
    <n v="167786.82"/>
    <n v="59418.18"/>
    <n v="298"/>
    <n v="94"/>
    <x v="1"/>
    <n v="10"/>
    <n v="0.26151792434145377"/>
    <x v="0"/>
  </r>
  <r>
    <n v="2435"/>
    <d v="2024-07-17T00:00:00"/>
    <s v="C614"/>
    <s v="Shawn Rich"/>
    <x v="0"/>
    <x v="0"/>
    <s v="P006"/>
    <x v="0"/>
    <x v="0"/>
    <n v="5"/>
    <n v="39598"/>
    <n v="197990"/>
    <n v="171193.12"/>
    <n v="26796.880000000001"/>
    <n v="393"/>
    <n v="18"/>
    <x v="0"/>
    <n v="0"/>
    <n v="0.13534461336431133"/>
    <x v="0"/>
  </r>
  <r>
    <n v="2436"/>
    <d v="2024-06-26T00:00:00"/>
    <s v="C182"/>
    <s v="Anna Soto"/>
    <x v="3"/>
    <x v="3"/>
    <s v="P010"/>
    <x v="6"/>
    <x v="0"/>
    <n v="9"/>
    <n v="43908"/>
    <n v="395172"/>
    <n v="295360.01"/>
    <n v="99811.99"/>
    <n v="84"/>
    <n v="28"/>
    <x v="2"/>
    <n v="10"/>
    <n v="0.25257859868614174"/>
    <x v="0"/>
  </r>
  <r>
    <n v="2437"/>
    <d v="2024-03-21T00:00:00"/>
    <s v="C729"/>
    <s v="Joshua Patel"/>
    <x v="1"/>
    <x v="1"/>
    <s v="P002"/>
    <x v="2"/>
    <x v="0"/>
    <n v="9"/>
    <n v="34362"/>
    <n v="309258"/>
    <n v="265583.74"/>
    <n v="43674.26"/>
    <n v="460"/>
    <n v="22"/>
    <x v="2"/>
    <n v="15"/>
    <n v="0.14122273312250613"/>
    <x v="0"/>
  </r>
  <r>
    <n v="2438"/>
    <d v="2024-02-08T00:00:00"/>
    <s v="C302"/>
    <s v="Lori Jarvis"/>
    <x v="3"/>
    <x v="3"/>
    <s v="P003"/>
    <x v="8"/>
    <x v="0"/>
    <n v="10"/>
    <n v="14983"/>
    <n v="149830"/>
    <n v="129896.11"/>
    <n v="19933.89"/>
    <n v="95"/>
    <n v="60"/>
    <x v="2"/>
    <n v="15"/>
    <n v="0.13304338250016684"/>
    <x v="0"/>
  </r>
  <r>
    <n v="2439"/>
    <d v="2024-03-09T00:00:00"/>
    <s v="C178"/>
    <s v="Amy Singh"/>
    <x v="3"/>
    <x v="3"/>
    <s v="P006"/>
    <x v="0"/>
    <x v="0"/>
    <n v="7"/>
    <n v="39112"/>
    <n v="273784"/>
    <n v="164391.98000000001"/>
    <n v="109392.02"/>
    <n v="13"/>
    <n v="98"/>
    <x v="0"/>
    <n v="15"/>
    <n v="0.39955592730035355"/>
    <x v="1"/>
  </r>
  <r>
    <n v="2440"/>
    <d v="2024-12-14T00:00:00"/>
    <s v="C844"/>
    <s v="Rachel Hall"/>
    <x v="0"/>
    <x v="0"/>
    <s v="P004"/>
    <x v="1"/>
    <x v="1"/>
    <n v="3"/>
    <n v="10140"/>
    <n v="30420"/>
    <n v="19682.939999999999"/>
    <n v="10737.06"/>
    <n v="292"/>
    <n v="89"/>
    <x v="1"/>
    <n v="20"/>
    <n v="0.35296055226824458"/>
    <x v="0"/>
  </r>
  <r>
    <n v="2441"/>
    <d v="2024-06-12T00:00:00"/>
    <s v="C145"/>
    <s v="Kevin Peterson"/>
    <x v="2"/>
    <x v="2"/>
    <s v="P003"/>
    <x v="8"/>
    <x v="0"/>
    <n v="1"/>
    <n v="34802"/>
    <n v="34802"/>
    <n v="28321.89"/>
    <n v="6480.11"/>
    <n v="405"/>
    <n v="44"/>
    <x v="2"/>
    <n v="0"/>
    <n v="0.18619935635882995"/>
    <x v="0"/>
  </r>
  <r>
    <n v="2442"/>
    <d v="2024-10-22T00:00:00"/>
    <s v="C711"/>
    <s v="Jodi Guzman"/>
    <x v="3"/>
    <x v="3"/>
    <s v="P002"/>
    <x v="2"/>
    <x v="0"/>
    <n v="9"/>
    <n v="50706"/>
    <n v="456354"/>
    <n v="356383.27"/>
    <n v="99970.73"/>
    <n v="20"/>
    <n v="21"/>
    <x v="2"/>
    <n v="15"/>
    <n v="0.21906399417995678"/>
    <x v="1"/>
  </r>
  <r>
    <n v="2443"/>
    <d v="2024-08-04T00:00:00"/>
    <s v="C366"/>
    <s v="Sarah Downs"/>
    <x v="2"/>
    <x v="2"/>
    <s v="P009"/>
    <x v="3"/>
    <x v="2"/>
    <n v="1"/>
    <n v="26370"/>
    <n v="26370"/>
    <n v="16385.46"/>
    <n v="9984.5400000000009"/>
    <n v="485"/>
    <n v="13"/>
    <x v="3"/>
    <n v="20"/>
    <n v="0.37863253697383392"/>
    <x v="0"/>
  </r>
  <r>
    <n v="2444"/>
    <d v="2024-06-16T00:00:00"/>
    <s v="C253"/>
    <s v="Peggy Wagner"/>
    <x v="2"/>
    <x v="2"/>
    <s v="P007"/>
    <x v="5"/>
    <x v="1"/>
    <n v="2"/>
    <n v="1073"/>
    <n v="2146"/>
    <n v="1768.03"/>
    <n v="377.97"/>
    <n v="350"/>
    <n v="100"/>
    <x v="5"/>
    <n v="0"/>
    <n v="0.17612767940354149"/>
    <x v="0"/>
  </r>
  <r>
    <n v="2445"/>
    <d v="2024-09-05T00:00:00"/>
    <s v="C685"/>
    <s v="Jason Johnston"/>
    <x v="1"/>
    <x v="1"/>
    <s v="P008"/>
    <x v="7"/>
    <x v="3"/>
    <n v="1"/>
    <n v="35254"/>
    <n v="35254"/>
    <n v="26537.29"/>
    <n v="8716.7099999999991"/>
    <n v="464"/>
    <n v="24"/>
    <x v="6"/>
    <n v="15"/>
    <n v="0.24725449594372267"/>
    <x v="0"/>
  </r>
  <r>
    <n v="2446"/>
    <d v="2024-11-07T00:00:00"/>
    <s v="C902"/>
    <s v="Karen Alexander"/>
    <x v="2"/>
    <x v="2"/>
    <s v="P009"/>
    <x v="3"/>
    <x v="2"/>
    <n v="9"/>
    <n v="39766"/>
    <n v="357894"/>
    <n v="256779.83"/>
    <n v="101114.17"/>
    <n v="457"/>
    <n v="45"/>
    <x v="3"/>
    <n v="15"/>
    <n v="0.28252546843478793"/>
    <x v="0"/>
  </r>
  <r>
    <n v="2447"/>
    <d v="2024-11-02T00:00:00"/>
    <s v="C953"/>
    <s v="Kevin Hinton"/>
    <x v="1"/>
    <x v="1"/>
    <s v="P009"/>
    <x v="3"/>
    <x v="2"/>
    <n v="6"/>
    <n v="22550"/>
    <n v="135300"/>
    <n v="118376.35"/>
    <n v="16923.650000000001"/>
    <n v="42"/>
    <n v="14"/>
    <x v="3"/>
    <n v="10"/>
    <n v="0.12508240946045826"/>
    <x v="0"/>
  </r>
  <r>
    <n v="2448"/>
    <d v="2024-07-15T00:00:00"/>
    <s v="C141"/>
    <s v="Rodney Frazier"/>
    <x v="3"/>
    <x v="3"/>
    <s v="P002"/>
    <x v="2"/>
    <x v="0"/>
    <n v="8"/>
    <n v="15667"/>
    <n v="125336"/>
    <n v="88352.08"/>
    <n v="36983.919999999998"/>
    <n v="383"/>
    <n v="64"/>
    <x v="2"/>
    <n v="0"/>
    <n v="0.29507818982574835"/>
    <x v="0"/>
  </r>
  <r>
    <n v="2449"/>
    <d v="2024-08-24T00:00:00"/>
    <s v="C693"/>
    <s v="Albert Thomas"/>
    <x v="1"/>
    <x v="1"/>
    <s v="P001"/>
    <x v="4"/>
    <x v="1"/>
    <n v="5"/>
    <n v="31416"/>
    <n v="157080"/>
    <n v="98646.29"/>
    <n v="58433.71"/>
    <n v="146"/>
    <n v="54"/>
    <x v="4"/>
    <n v="5"/>
    <n v="0.37199968169085817"/>
    <x v="0"/>
  </r>
  <r>
    <n v="2450"/>
    <d v="2024-08-11T00:00:00"/>
    <s v="C133"/>
    <s v="Thomas Richards"/>
    <x v="1"/>
    <x v="1"/>
    <s v="P004"/>
    <x v="1"/>
    <x v="1"/>
    <n v="3"/>
    <n v="9112"/>
    <n v="27336"/>
    <n v="18573.34"/>
    <n v="8762.66"/>
    <n v="174"/>
    <n v="13"/>
    <x v="1"/>
    <n v="15"/>
    <n v="0.32055384840503365"/>
    <x v="0"/>
  </r>
  <r>
    <n v="2451"/>
    <d v="2024-06-06T00:00:00"/>
    <s v="C156"/>
    <s v="Denise Arnold"/>
    <x v="1"/>
    <x v="1"/>
    <s v="P008"/>
    <x v="7"/>
    <x v="3"/>
    <n v="3"/>
    <n v="47525"/>
    <n v="142575"/>
    <n v="98281.3"/>
    <n v="44293.7"/>
    <n v="353"/>
    <n v="98"/>
    <x v="6"/>
    <n v="0"/>
    <n v="0.31066947220760999"/>
    <x v="0"/>
  </r>
  <r>
    <n v="2452"/>
    <d v="2024-02-08T00:00:00"/>
    <s v="C433"/>
    <s v="Sara Hernandez"/>
    <x v="2"/>
    <x v="2"/>
    <s v="P008"/>
    <x v="7"/>
    <x v="3"/>
    <n v="8"/>
    <n v="53831"/>
    <n v="430648"/>
    <n v="361221.15"/>
    <n v="69426.850000000006"/>
    <n v="460"/>
    <n v="15"/>
    <x v="6"/>
    <n v="10"/>
    <n v="0.16121484367743494"/>
    <x v="0"/>
  </r>
  <r>
    <n v="2453"/>
    <d v="2024-02-10T00:00:00"/>
    <s v="C364"/>
    <s v="Margaret Edwards"/>
    <x v="1"/>
    <x v="1"/>
    <s v="P009"/>
    <x v="3"/>
    <x v="2"/>
    <n v="8"/>
    <n v="19940"/>
    <n v="159520"/>
    <n v="101554.84"/>
    <n v="57965.16"/>
    <n v="243"/>
    <n v="39"/>
    <x v="3"/>
    <n v="0"/>
    <n v="0.36337236710130394"/>
    <x v="0"/>
  </r>
  <r>
    <n v="2454"/>
    <d v="2024-06-23T00:00:00"/>
    <s v="C873"/>
    <s v="Douglas Webb"/>
    <x v="2"/>
    <x v="2"/>
    <s v="P001"/>
    <x v="4"/>
    <x v="1"/>
    <n v="10"/>
    <n v="28215"/>
    <n v="282150"/>
    <n v="189760.81"/>
    <n v="92389.19"/>
    <n v="277"/>
    <n v="45"/>
    <x v="4"/>
    <n v="5"/>
    <n v="0.32744706716285665"/>
    <x v="0"/>
  </r>
  <r>
    <n v="2455"/>
    <d v="2024-11-27T00:00:00"/>
    <s v="C471"/>
    <s v="Carol Mckenzie"/>
    <x v="1"/>
    <x v="1"/>
    <s v="P007"/>
    <x v="5"/>
    <x v="1"/>
    <n v="6"/>
    <n v="58150"/>
    <n v="348900"/>
    <n v="215509.54"/>
    <n v="133390.46"/>
    <n v="187"/>
    <n v="80"/>
    <x v="5"/>
    <n v="20"/>
    <n v="0.38231716824304957"/>
    <x v="0"/>
  </r>
  <r>
    <n v="2456"/>
    <d v="2024-02-16T00:00:00"/>
    <s v="C785"/>
    <s v="Matthew Ramos"/>
    <x v="0"/>
    <x v="0"/>
    <s v="P003"/>
    <x v="8"/>
    <x v="0"/>
    <n v="1"/>
    <n v="18417"/>
    <n v="18417"/>
    <n v="11648.67"/>
    <n v="6768.33"/>
    <n v="21"/>
    <n v="48"/>
    <x v="2"/>
    <n v="0"/>
    <n v="0.36750447955693111"/>
    <x v="1"/>
  </r>
  <r>
    <n v="2457"/>
    <d v="2024-10-18T00:00:00"/>
    <s v="C189"/>
    <s v="Hannah Morris"/>
    <x v="1"/>
    <x v="1"/>
    <s v="P009"/>
    <x v="3"/>
    <x v="2"/>
    <n v="10"/>
    <n v="33287"/>
    <n v="332870"/>
    <n v="205948.43"/>
    <n v="126921.57"/>
    <n v="438"/>
    <n v="28"/>
    <x v="3"/>
    <n v="20"/>
    <n v="0.38129470964640855"/>
    <x v="0"/>
  </r>
  <r>
    <n v="2458"/>
    <d v="2024-03-11T00:00:00"/>
    <s v="C281"/>
    <s v="Steven Hall"/>
    <x v="3"/>
    <x v="3"/>
    <s v="P001"/>
    <x v="4"/>
    <x v="1"/>
    <n v="1"/>
    <n v="11369"/>
    <n v="11369"/>
    <n v="7984.75"/>
    <n v="3384.25"/>
    <n v="263"/>
    <n v="40"/>
    <x v="4"/>
    <n v="5"/>
    <n v="0.2976734981088926"/>
    <x v="0"/>
  </r>
  <r>
    <n v="2459"/>
    <d v="2024-11-17T00:00:00"/>
    <s v="C452"/>
    <s v="Mary Gonzalez"/>
    <x v="1"/>
    <x v="1"/>
    <s v="P008"/>
    <x v="7"/>
    <x v="3"/>
    <n v="4"/>
    <n v="21355"/>
    <n v="85420"/>
    <n v="57084.160000000003"/>
    <n v="28335.84"/>
    <n v="464"/>
    <n v="79"/>
    <x v="6"/>
    <n v="5"/>
    <n v="0.33172371809880591"/>
    <x v="0"/>
  </r>
  <r>
    <n v="2460"/>
    <d v="2024-11-19T00:00:00"/>
    <s v="C816"/>
    <s v="Adrian Richards"/>
    <x v="2"/>
    <x v="2"/>
    <s v="P009"/>
    <x v="3"/>
    <x v="2"/>
    <n v="4"/>
    <n v="56241"/>
    <n v="224964"/>
    <n v="141520.51"/>
    <n v="83443.490000000005"/>
    <n v="488"/>
    <n v="39"/>
    <x v="3"/>
    <n v="0"/>
    <n v="0.3709193026439786"/>
    <x v="0"/>
  </r>
  <r>
    <n v="2461"/>
    <d v="2024-04-15T00:00:00"/>
    <s v="C482"/>
    <s v="David Fuller"/>
    <x v="2"/>
    <x v="2"/>
    <s v="P010"/>
    <x v="6"/>
    <x v="0"/>
    <n v="3"/>
    <n v="49316"/>
    <n v="147948"/>
    <n v="123763.54"/>
    <n v="24184.46"/>
    <n v="209"/>
    <n v="69"/>
    <x v="2"/>
    <n v="20"/>
    <n v="0.16346594749506582"/>
    <x v="0"/>
  </r>
  <r>
    <n v="2462"/>
    <d v="2024-05-06T00:00:00"/>
    <s v="C350"/>
    <s v="Christopher Sellers"/>
    <x v="2"/>
    <x v="2"/>
    <s v="P006"/>
    <x v="0"/>
    <x v="0"/>
    <n v="4"/>
    <n v="57753"/>
    <n v="231012"/>
    <n v="185474.89"/>
    <n v="45537.11"/>
    <n v="57"/>
    <n v="22"/>
    <x v="0"/>
    <n v="5"/>
    <n v="0.19712010631482346"/>
    <x v="0"/>
  </r>
  <r>
    <n v="2463"/>
    <d v="2024-04-01T00:00:00"/>
    <s v="C364"/>
    <s v="Lynn Duran"/>
    <x v="3"/>
    <x v="3"/>
    <s v="P008"/>
    <x v="7"/>
    <x v="3"/>
    <n v="9"/>
    <n v="39409"/>
    <n v="354681"/>
    <n v="233437.08"/>
    <n v="121243.92"/>
    <n v="216"/>
    <n v="90"/>
    <x v="6"/>
    <n v="10"/>
    <n v="0.34183934295888418"/>
    <x v="0"/>
  </r>
  <r>
    <n v="2464"/>
    <d v="2024-12-14T00:00:00"/>
    <s v="C498"/>
    <s v="Adam Koch"/>
    <x v="1"/>
    <x v="1"/>
    <s v="P003"/>
    <x v="8"/>
    <x v="0"/>
    <n v="1"/>
    <n v="55812"/>
    <n v="55812"/>
    <n v="42826.42"/>
    <n v="12985.58"/>
    <n v="71"/>
    <n v="91"/>
    <x v="2"/>
    <n v="15"/>
    <n v="0.2326664516591414"/>
    <x v="1"/>
  </r>
  <r>
    <n v="2465"/>
    <d v="2024-06-10T00:00:00"/>
    <s v="C621"/>
    <s v="Deanna Kennedy"/>
    <x v="3"/>
    <x v="3"/>
    <s v="P007"/>
    <x v="5"/>
    <x v="1"/>
    <n v="4"/>
    <n v="44905"/>
    <n v="179620"/>
    <n v="137400.44"/>
    <n v="42219.56"/>
    <n v="94"/>
    <n v="20"/>
    <x v="5"/>
    <n v="15"/>
    <n v="0.23504932635563966"/>
    <x v="0"/>
  </r>
  <r>
    <n v="2466"/>
    <d v="2024-07-07T00:00:00"/>
    <s v="C968"/>
    <s v="Latoya Mann"/>
    <x v="0"/>
    <x v="0"/>
    <s v="P007"/>
    <x v="5"/>
    <x v="1"/>
    <n v="9"/>
    <n v="44291"/>
    <n v="398619"/>
    <n v="293994.7"/>
    <n v="104624.3"/>
    <n v="32"/>
    <n v="22"/>
    <x v="5"/>
    <n v="20"/>
    <n v="0.26246691703104968"/>
    <x v="0"/>
  </r>
  <r>
    <n v="2467"/>
    <d v="2024-06-10T00:00:00"/>
    <s v="C507"/>
    <s v="Mark Bautista"/>
    <x v="2"/>
    <x v="2"/>
    <s v="P006"/>
    <x v="0"/>
    <x v="0"/>
    <n v="4"/>
    <n v="4592"/>
    <n v="18368"/>
    <n v="11279.64"/>
    <n v="7088.36"/>
    <n v="347"/>
    <n v="71"/>
    <x v="0"/>
    <n v="10"/>
    <n v="0.38590810104529616"/>
    <x v="0"/>
  </r>
  <r>
    <n v="2468"/>
    <d v="2024-01-02T00:00:00"/>
    <s v="C460"/>
    <s v="Jennifer Hill"/>
    <x v="1"/>
    <x v="1"/>
    <s v="P010"/>
    <x v="6"/>
    <x v="0"/>
    <n v="10"/>
    <n v="7299"/>
    <n v="72990"/>
    <n v="59071.38"/>
    <n v="13918.62"/>
    <n v="338"/>
    <n v="77"/>
    <x v="2"/>
    <n v="5"/>
    <n v="0.19069214960953557"/>
    <x v="0"/>
  </r>
  <r>
    <n v="2469"/>
    <d v="2024-11-20T00:00:00"/>
    <s v="C373"/>
    <s v="Natalie Curtis"/>
    <x v="0"/>
    <x v="0"/>
    <s v="P008"/>
    <x v="7"/>
    <x v="3"/>
    <n v="8"/>
    <n v="23266"/>
    <n v="186128"/>
    <n v="132228.39000000001"/>
    <n v="53899.61"/>
    <n v="146"/>
    <n v="89"/>
    <x v="6"/>
    <n v="10"/>
    <n v="0.28958356614802716"/>
    <x v="0"/>
  </r>
  <r>
    <n v="2470"/>
    <d v="2024-02-27T00:00:00"/>
    <s v="C542"/>
    <s v="Travis Richmond"/>
    <x v="1"/>
    <x v="1"/>
    <s v="P001"/>
    <x v="4"/>
    <x v="1"/>
    <n v="3"/>
    <n v="54972"/>
    <n v="164916"/>
    <n v="125867.52"/>
    <n v="39048.480000000003"/>
    <n v="487"/>
    <n v="68"/>
    <x v="4"/>
    <n v="20"/>
    <n v="0.23677799607072694"/>
    <x v="0"/>
  </r>
  <r>
    <n v="2471"/>
    <d v="2024-11-25T00:00:00"/>
    <s v="C222"/>
    <s v="Robert Decker"/>
    <x v="2"/>
    <x v="2"/>
    <s v="P002"/>
    <x v="2"/>
    <x v="0"/>
    <n v="1"/>
    <n v="9365"/>
    <n v="9365"/>
    <n v="6672.11"/>
    <n v="2692.89"/>
    <n v="298"/>
    <n v="36"/>
    <x v="2"/>
    <n v="15"/>
    <n v="0.28754831820608651"/>
    <x v="0"/>
  </r>
  <r>
    <n v="2472"/>
    <d v="2024-02-26T00:00:00"/>
    <s v="C155"/>
    <s v="Kristen Baird"/>
    <x v="0"/>
    <x v="0"/>
    <s v="P009"/>
    <x v="3"/>
    <x v="2"/>
    <n v="2"/>
    <n v="46531"/>
    <n v="93062"/>
    <n v="56672.71"/>
    <n v="36389.29"/>
    <n v="440"/>
    <n v="26"/>
    <x v="3"/>
    <n v="5"/>
    <n v="0.39102200683415356"/>
    <x v="0"/>
  </r>
  <r>
    <n v="2473"/>
    <d v="2024-07-26T00:00:00"/>
    <s v="C438"/>
    <s v="Christina Snow"/>
    <x v="2"/>
    <x v="2"/>
    <s v="P010"/>
    <x v="6"/>
    <x v="0"/>
    <n v="7"/>
    <n v="35710"/>
    <n v="249970"/>
    <n v="188152.71"/>
    <n v="61817.29"/>
    <n v="316"/>
    <n v="65"/>
    <x v="2"/>
    <n v="5"/>
    <n v="0.24729883586030324"/>
    <x v="0"/>
  </r>
  <r>
    <n v="2474"/>
    <d v="2024-03-21T00:00:00"/>
    <s v="C979"/>
    <s v="Kelly Pacheco"/>
    <x v="3"/>
    <x v="3"/>
    <s v="P002"/>
    <x v="2"/>
    <x v="0"/>
    <n v="3"/>
    <n v="36992"/>
    <n v="110976"/>
    <n v="68675.33"/>
    <n v="42300.67"/>
    <n v="330"/>
    <n v="68"/>
    <x v="2"/>
    <n v="10"/>
    <n v="0.38116953215109572"/>
    <x v="0"/>
  </r>
  <r>
    <n v="2475"/>
    <d v="2024-12-07T00:00:00"/>
    <s v="C556"/>
    <s v="Colleen Rivera"/>
    <x v="3"/>
    <x v="3"/>
    <s v="P010"/>
    <x v="6"/>
    <x v="0"/>
    <n v="4"/>
    <n v="40120"/>
    <n v="160480"/>
    <n v="120695.86"/>
    <n v="39784.14"/>
    <n v="74"/>
    <n v="25"/>
    <x v="2"/>
    <n v="0"/>
    <n v="0.24790715353938186"/>
    <x v="0"/>
  </r>
  <r>
    <n v="2476"/>
    <d v="2024-08-19T00:00:00"/>
    <s v="C826"/>
    <s v="Bob Alvarez"/>
    <x v="1"/>
    <x v="1"/>
    <s v="P005"/>
    <x v="9"/>
    <x v="1"/>
    <n v="4"/>
    <n v="58509"/>
    <n v="234036"/>
    <n v="208356.4"/>
    <n v="25679.599999999999"/>
    <n v="236"/>
    <n v="77"/>
    <x v="7"/>
    <n v="20"/>
    <n v="0.10972499957271531"/>
    <x v="0"/>
  </r>
  <r>
    <n v="2477"/>
    <d v="2024-10-24T00:00:00"/>
    <s v="C456"/>
    <s v="Derrick Miller"/>
    <x v="3"/>
    <x v="3"/>
    <s v="P006"/>
    <x v="0"/>
    <x v="0"/>
    <n v="4"/>
    <n v="23233"/>
    <n v="92932"/>
    <n v="70975.06"/>
    <n v="21956.94"/>
    <n v="413"/>
    <n v="96"/>
    <x v="0"/>
    <n v="5"/>
    <n v="0.23626888477596522"/>
    <x v="0"/>
  </r>
  <r>
    <n v="2478"/>
    <d v="2024-04-20T00:00:00"/>
    <s v="C381"/>
    <s v="Tamara Love"/>
    <x v="2"/>
    <x v="2"/>
    <s v="P003"/>
    <x v="8"/>
    <x v="0"/>
    <n v="7"/>
    <n v="9819"/>
    <n v="68733"/>
    <n v="46243"/>
    <n v="22490"/>
    <n v="123"/>
    <n v="24"/>
    <x v="2"/>
    <n v="10"/>
    <n v="0.32720818238691751"/>
    <x v="0"/>
  </r>
  <r>
    <n v="2479"/>
    <d v="2024-10-13T00:00:00"/>
    <s v="C233"/>
    <s v="Robert Henderson"/>
    <x v="3"/>
    <x v="3"/>
    <s v="P008"/>
    <x v="7"/>
    <x v="3"/>
    <n v="1"/>
    <n v="24680"/>
    <n v="24680"/>
    <n v="16819.59"/>
    <n v="7860.41"/>
    <n v="308"/>
    <n v="21"/>
    <x v="6"/>
    <n v="0"/>
    <n v="0.31849311183144247"/>
    <x v="0"/>
  </r>
  <r>
    <n v="2480"/>
    <d v="2024-08-01T00:00:00"/>
    <s v="C396"/>
    <s v="Jared Chase"/>
    <x v="1"/>
    <x v="1"/>
    <s v="P007"/>
    <x v="5"/>
    <x v="1"/>
    <n v="7"/>
    <n v="51805"/>
    <n v="362635"/>
    <n v="226954.56"/>
    <n v="135680.44"/>
    <n v="373"/>
    <n v="89"/>
    <x v="5"/>
    <n v="0"/>
    <n v="0.37415152977511823"/>
    <x v="0"/>
  </r>
  <r>
    <n v="2481"/>
    <d v="2024-09-10T00:00:00"/>
    <s v="C439"/>
    <s v="Samantha Price"/>
    <x v="1"/>
    <x v="1"/>
    <s v="P009"/>
    <x v="3"/>
    <x v="2"/>
    <n v="5"/>
    <n v="52125"/>
    <n v="260625"/>
    <n v="184201.17"/>
    <n v="76423.83"/>
    <n v="38"/>
    <n v="63"/>
    <x v="3"/>
    <n v="10"/>
    <n v="0.29323292086330938"/>
    <x v="1"/>
  </r>
  <r>
    <n v="2482"/>
    <d v="2024-12-03T00:00:00"/>
    <s v="C349"/>
    <s v="Wesley Washington"/>
    <x v="0"/>
    <x v="0"/>
    <s v="P001"/>
    <x v="4"/>
    <x v="1"/>
    <n v="9"/>
    <n v="59689"/>
    <n v="537201"/>
    <n v="391408.31"/>
    <n v="145792.69"/>
    <n v="98"/>
    <n v="35"/>
    <x v="4"/>
    <n v="15"/>
    <n v="0.27139318430159287"/>
    <x v="0"/>
  </r>
  <r>
    <n v="2483"/>
    <d v="2024-10-28T00:00:00"/>
    <s v="C295"/>
    <s v="Laura Richardson"/>
    <x v="0"/>
    <x v="0"/>
    <s v="P004"/>
    <x v="1"/>
    <x v="1"/>
    <n v="4"/>
    <n v="43516"/>
    <n v="174064"/>
    <n v="114356.1"/>
    <n v="59707.9"/>
    <n v="249"/>
    <n v="58"/>
    <x v="1"/>
    <n v="10"/>
    <n v="0.34302268131262065"/>
    <x v="0"/>
  </r>
  <r>
    <n v="2484"/>
    <d v="2024-02-20T00:00:00"/>
    <s v="C703"/>
    <s v="Alicia Morris"/>
    <x v="1"/>
    <x v="1"/>
    <s v="P004"/>
    <x v="1"/>
    <x v="1"/>
    <n v="8"/>
    <n v="21864"/>
    <n v="174912"/>
    <n v="126826.12"/>
    <n v="48085.88"/>
    <n v="136"/>
    <n v="12"/>
    <x v="1"/>
    <n v="20"/>
    <n v="0.27491469996341017"/>
    <x v="0"/>
  </r>
  <r>
    <n v="2485"/>
    <d v="2024-08-14T00:00:00"/>
    <s v="C501"/>
    <s v="Destiny Shepherd"/>
    <x v="2"/>
    <x v="2"/>
    <s v="P010"/>
    <x v="6"/>
    <x v="0"/>
    <n v="5"/>
    <n v="40695"/>
    <n v="203475"/>
    <n v="179740.85"/>
    <n v="23734.15"/>
    <n v="241"/>
    <n v="32"/>
    <x v="2"/>
    <n v="10"/>
    <n v="0.11664405946676497"/>
    <x v="0"/>
  </r>
  <r>
    <n v="2486"/>
    <d v="2024-08-17T00:00:00"/>
    <s v="C606"/>
    <s v="Jennifer Tate"/>
    <x v="3"/>
    <x v="3"/>
    <s v="P003"/>
    <x v="8"/>
    <x v="0"/>
    <n v="1"/>
    <n v="49684"/>
    <n v="49684"/>
    <n v="34728.74"/>
    <n v="14955.26"/>
    <n v="352"/>
    <n v="72"/>
    <x v="2"/>
    <n v="5"/>
    <n v="0.30100756782867727"/>
    <x v="0"/>
  </r>
  <r>
    <n v="2487"/>
    <d v="2024-09-10T00:00:00"/>
    <s v="C196"/>
    <s v="Shannon Robinson"/>
    <x v="0"/>
    <x v="0"/>
    <s v="P003"/>
    <x v="8"/>
    <x v="0"/>
    <n v="6"/>
    <n v="12059"/>
    <n v="72354"/>
    <n v="55300.37"/>
    <n v="17053.63"/>
    <n v="66"/>
    <n v="84"/>
    <x v="2"/>
    <n v="10"/>
    <n v="0.23569712800950882"/>
    <x v="1"/>
  </r>
  <r>
    <n v="2488"/>
    <d v="2024-05-02T00:00:00"/>
    <s v="C921"/>
    <s v="Kevin Buck"/>
    <x v="2"/>
    <x v="2"/>
    <s v="P010"/>
    <x v="6"/>
    <x v="0"/>
    <n v="6"/>
    <n v="38032"/>
    <n v="228192"/>
    <n v="184456.18"/>
    <n v="43735.82"/>
    <n v="187"/>
    <n v="81"/>
    <x v="2"/>
    <n v="5"/>
    <n v="0.19166237203758238"/>
    <x v="0"/>
  </r>
  <r>
    <n v="2489"/>
    <d v="2024-09-07T00:00:00"/>
    <s v="C426"/>
    <s v="Michael Johnson"/>
    <x v="2"/>
    <x v="2"/>
    <s v="P002"/>
    <x v="2"/>
    <x v="0"/>
    <n v="6"/>
    <n v="30229"/>
    <n v="181374"/>
    <n v="129238.49"/>
    <n v="52135.51"/>
    <n v="365"/>
    <n v="100"/>
    <x v="2"/>
    <n v="10"/>
    <n v="0.28744753933860423"/>
    <x v="0"/>
  </r>
  <r>
    <n v="2490"/>
    <d v="2024-06-12T00:00:00"/>
    <s v="C149"/>
    <s v="Donald Warren"/>
    <x v="2"/>
    <x v="2"/>
    <s v="P001"/>
    <x v="4"/>
    <x v="1"/>
    <n v="1"/>
    <n v="37376"/>
    <n v="37376"/>
    <n v="28541.11"/>
    <n v="8834.89"/>
    <n v="382"/>
    <n v="33"/>
    <x v="4"/>
    <n v="0"/>
    <n v="0.23637869220890409"/>
    <x v="0"/>
  </r>
  <r>
    <n v="2491"/>
    <d v="2024-02-07T00:00:00"/>
    <s v="C200"/>
    <s v="Teresa Cruz"/>
    <x v="3"/>
    <x v="3"/>
    <s v="P007"/>
    <x v="5"/>
    <x v="1"/>
    <n v="6"/>
    <n v="17929"/>
    <n v="107574"/>
    <n v="74802.87"/>
    <n v="32771.129999999997"/>
    <n v="419"/>
    <n v="92"/>
    <x v="5"/>
    <n v="15"/>
    <n v="0.30463801662111661"/>
    <x v="0"/>
  </r>
  <r>
    <n v="2492"/>
    <d v="2024-08-08T00:00:00"/>
    <s v="C435"/>
    <s v="Tina Moreno"/>
    <x v="2"/>
    <x v="2"/>
    <s v="P009"/>
    <x v="3"/>
    <x v="2"/>
    <n v="10"/>
    <n v="19348"/>
    <n v="193480"/>
    <n v="167718.48000000001"/>
    <n v="25761.52"/>
    <n v="392"/>
    <n v="55"/>
    <x v="3"/>
    <n v="5"/>
    <n v="0.13314823237543932"/>
    <x v="0"/>
  </r>
  <r>
    <n v="2493"/>
    <d v="2024-08-18T00:00:00"/>
    <s v="C512"/>
    <s v="Ronald Simmons"/>
    <x v="1"/>
    <x v="1"/>
    <s v="P004"/>
    <x v="1"/>
    <x v="1"/>
    <n v="5"/>
    <n v="50699"/>
    <n v="253495"/>
    <n v="192254.56"/>
    <n v="61240.44"/>
    <n v="33"/>
    <n v="24"/>
    <x v="1"/>
    <n v="10"/>
    <n v="0.2415844099489142"/>
    <x v="0"/>
  </r>
  <r>
    <n v="2494"/>
    <d v="2024-10-24T00:00:00"/>
    <s v="C493"/>
    <s v="John Ward"/>
    <x v="2"/>
    <x v="2"/>
    <s v="P003"/>
    <x v="8"/>
    <x v="0"/>
    <n v="7"/>
    <n v="56100"/>
    <n v="392700"/>
    <n v="295560.21000000002"/>
    <n v="97139.79"/>
    <n v="241"/>
    <n v="62"/>
    <x v="2"/>
    <n v="20"/>
    <n v="0.24736386554621848"/>
    <x v="0"/>
  </r>
  <r>
    <n v="2495"/>
    <d v="2024-06-01T00:00:00"/>
    <s v="C374"/>
    <s v="Brandon Stanton"/>
    <x v="1"/>
    <x v="1"/>
    <s v="P001"/>
    <x v="4"/>
    <x v="1"/>
    <n v="3"/>
    <n v="5590"/>
    <n v="16770"/>
    <n v="12806.82"/>
    <n v="3963.18"/>
    <n v="21"/>
    <n v="33"/>
    <x v="4"/>
    <n v="10"/>
    <n v="0.23632558139534882"/>
    <x v="1"/>
  </r>
  <r>
    <n v="2496"/>
    <d v="2024-05-07T00:00:00"/>
    <s v="C643"/>
    <s v="John Thomas"/>
    <x v="0"/>
    <x v="0"/>
    <s v="P006"/>
    <x v="0"/>
    <x v="0"/>
    <n v="3"/>
    <n v="41428"/>
    <n v="124284"/>
    <n v="92179.36"/>
    <n v="32104.639999999999"/>
    <n v="157"/>
    <n v="23"/>
    <x v="0"/>
    <n v="20"/>
    <n v="0.25831675839206975"/>
    <x v="0"/>
  </r>
  <r>
    <n v="2497"/>
    <d v="2024-11-18T00:00:00"/>
    <s v="C972"/>
    <s v="Nathan Wolf"/>
    <x v="3"/>
    <x v="3"/>
    <s v="P008"/>
    <x v="7"/>
    <x v="3"/>
    <n v="5"/>
    <n v="5130"/>
    <n v="25650"/>
    <n v="19135.77"/>
    <n v="6514.23"/>
    <n v="470"/>
    <n v="34"/>
    <x v="6"/>
    <n v="10"/>
    <n v="0.25396608187134501"/>
    <x v="0"/>
  </r>
  <r>
    <n v="2498"/>
    <d v="2024-08-18T00:00:00"/>
    <s v="C186"/>
    <s v="Bradley Douglas"/>
    <x v="3"/>
    <x v="3"/>
    <s v="P010"/>
    <x v="6"/>
    <x v="0"/>
    <n v="8"/>
    <n v="47808"/>
    <n v="382464"/>
    <n v="232650.63"/>
    <n v="149813.37"/>
    <n v="392"/>
    <n v="30"/>
    <x v="2"/>
    <n v="0"/>
    <n v="0.39170580760542167"/>
    <x v="0"/>
  </r>
  <r>
    <n v="2499"/>
    <d v="2024-05-05T00:00:00"/>
    <s v="C309"/>
    <s v="Kelly White"/>
    <x v="1"/>
    <x v="1"/>
    <s v="P008"/>
    <x v="7"/>
    <x v="3"/>
    <n v="4"/>
    <n v="34545"/>
    <n v="138180"/>
    <n v="100797.4"/>
    <n v="37382.6"/>
    <n v="427"/>
    <n v="27"/>
    <x v="6"/>
    <n v="20"/>
    <n v="0.27053553336228109"/>
    <x v="0"/>
  </r>
  <r>
    <n v="2500"/>
    <d v="2024-12-22T00:00:00"/>
    <s v="C670"/>
    <s v="Joyce Brooks"/>
    <x v="1"/>
    <x v="1"/>
    <s v="P007"/>
    <x v="5"/>
    <x v="1"/>
    <n v="10"/>
    <n v="42632"/>
    <n v="426320"/>
    <n v="371323.87"/>
    <n v="54996.13"/>
    <n v="483"/>
    <n v="70"/>
    <x v="5"/>
    <n v="10"/>
    <n v="0.12900199380746857"/>
    <x v="0"/>
  </r>
  <r>
    <n v="2501"/>
    <d v="2024-09-06T00:00:00"/>
    <s v="C285"/>
    <s v="Jeffrey Key"/>
    <x v="3"/>
    <x v="3"/>
    <s v="P008"/>
    <x v="7"/>
    <x v="3"/>
    <n v="8"/>
    <n v="22334"/>
    <n v="178672"/>
    <n v="134501.23000000001"/>
    <n v="44170.77"/>
    <n v="38"/>
    <n v="36"/>
    <x v="6"/>
    <n v="5"/>
    <n v="0.24721707934091519"/>
    <x v="0"/>
  </r>
  <r>
    <n v="2502"/>
    <d v="2024-09-25T00:00:00"/>
    <s v="C225"/>
    <s v="Michael Mccoy"/>
    <x v="3"/>
    <x v="3"/>
    <s v="P006"/>
    <x v="0"/>
    <x v="0"/>
    <n v="6"/>
    <n v="3559"/>
    <n v="21354"/>
    <n v="14990.36"/>
    <n v="6363.64"/>
    <n v="407"/>
    <n v="69"/>
    <x v="0"/>
    <n v="10"/>
    <n v="0.29800693078580126"/>
    <x v="0"/>
  </r>
  <r>
    <n v="2503"/>
    <d v="2024-01-24T00:00:00"/>
    <s v="C228"/>
    <s v="Dustin Mitchell"/>
    <x v="2"/>
    <x v="2"/>
    <s v="P005"/>
    <x v="9"/>
    <x v="1"/>
    <n v="1"/>
    <n v="31235"/>
    <n v="31235"/>
    <n v="20246.259999999998"/>
    <n v="10988.74"/>
    <n v="258"/>
    <n v="99"/>
    <x v="7"/>
    <n v="20"/>
    <n v="0.35180854810308948"/>
    <x v="0"/>
  </r>
  <r>
    <n v="2504"/>
    <d v="2024-08-20T00:00:00"/>
    <s v="C411"/>
    <s v="Bryan Davis"/>
    <x v="1"/>
    <x v="1"/>
    <s v="P003"/>
    <x v="8"/>
    <x v="0"/>
    <n v="3"/>
    <n v="32374"/>
    <n v="97122"/>
    <n v="67633.56"/>
    <n v="29488.44"/>
    <n v="31"/>
    <n v="68"/>
    <x v="2"/>
    <n v="5"/>
    <n v="0.30362266015938716"/>
    <x v="1"/>
  </r>
  <r>
    <n v="2505"/>
    <d v="2024-06-20T00:00:00"/>
    <s v="C470"/>
    <s v="Laura Butler"/>
    <x v="2"/>
    <x v="2"/>
    <s v="P009"/>
    <x v="3"/>
    <x v="2"/>
    <n v="9"/>
    <n v="29798"/>
    <n v="268182"/>
    <n v="220789.08"/>
    <n v="47392.92"/>
    <n v="374"/>
    <n v="46"/>
    <x v="3"/>
    <n v="20"/>
    <n v="0.1767192429022082"/>
    <x v="0"/>
  </r>
  <r>
    <n v="2506"/>
    <d v="2024-06-26T00:00:00"/>
    <s v="C113"/>
    <s v="Gordon Pacheco"/>
    <x v="2"/>
    <x v="2"/>
    <s v="P006"/>
    <x v="0"/>
    <x v="0"/>
    <n v="1"/>
    <n v="17857"/>
    <n v="17857"/>
    <n v="13737.53"/>
    <n v="4119.47"/>
    <n v="40"/>
    <n v="45"/>
    <x v="0"/>
    <n v="15"/>
    <n v="0.2306921655373243"/>
    <x v="1"/>
  </r>
  <r>
    <n v="2507"/>
    <d v="2024-05-21T00:00:00"/>
    <s v="C574"/>
    <s v="Thomas Taylor"/>
    <x v="0"/>
    <x v="0"/>
    <s v="P009"/>
    <x v="3"/>
    <x v="2"/>
    <n v="6"/>
    <n v="2735"/>
    <n v="16410"/>
    <n v="11046.57"/>
    <n v="5363.43"/>
    <n v="34"/>
    <n v="62"/>
    <x v="3"/>
    <n v="20"/>
    <n v="0.32683912248628888"/>
    <x v="1"/>
  </r>
  <r>
    <n v="2508"/>
    <d v="2024-12-30T00:00:00"/>
    <s v="C658"/>
    <s v="Justin Mack"/>
    <x v="0"/>
    <x v="0"/>
    <s v="P004"/>
    <x v="1"/>
    <x v="1"/>
    <n v="7"/>
    <n v="13149"/>
    <n v="92043"/>
    <n v="69866.41"/>
    <n v="22176.59"/>
    <n v="350"/>
    <n v="51"/>
    <x v="1"/>
    <n v="5"/>
    <n v="0.24093727931510273"/>
    <x v="0"/>
  </r>
  <r>
    <n v="2509"/>
    <d v="2024-07-13T00:00:00"/>
    <s v="C589"/>
    <s v="Benjamin Humphrey"/>
    <x v="1"/>
    <x v="1"/>
    <s v="P002"/>
    <x v="2"/>
    <x v="0"/>
    <n v="7"/>
    <n v="2109"/>
    <n v="14763"/>
    <n v="12885.27"/>
    <n v="1877.73"/>
    <n v="158"/>
    <n v="19"/>
    <x v="2"/>
    <n v="15"/>
    <n v="0.12719162771794351"/>
    <x v="0"/>
  </r>
  <r>
    <n v="2510"/>
    <d v="2024-01-04T00:00:00"/>
    <s v="C282"/>
    <s v="Morgan Roberts"/>
    <x v="2"/>
    <x v="2"/>
    <s v="P005"/>
    <x v="9"/>
    <x v="1"/>
    <n v="2"/>
    <n v="54442"/>
    <n v="108884"/>
    <n v="92186.5"/>
    <n v="16697.5"/>
    <n v="464"/>
    <n v="44"/>
    <x v="7"/>
    <n v="20"/>
    <n v="0.15335127291429412"/>
    <x v="0"/>
  </r>
  <r>
    <n v="2511"/>
    <d v="2024-11-11T00:00:00"/>
    <s v="C942"/>
    <s v="Vanessa Harris"/>
    <x v="0"/>
    <x v="0"/>
    <s v="P005"/>
    <x v="9"/>
    <x v="1"/>
    <n v="8"/>
    <n v="35392"/>
    <n v="283136"/>
    <n v="200067.22"/>
    <n v="83068.78"/>
    <n v="125"/>
    <n v="69"/>
    <x v="7"/>
    <n v="0"/>
    <n v="0.29338826570976489"/>
    <x v="0"/>
  </r>
  <r>
    <n v="2512"/>
    <d v="2024-03-07T00:00:00"/>
    <s v="C924"/>
    <s v="Natasha Rose"/>
    <x v="0"/>
    <x v="0"/>
    <s v="P009"/>
    <x v="3"/>
    <x v="2"/>
    <n v="2"/>
    <n v="2671"/>
    <n v="5342"/>
    <n v="4764.41"/>
    <n v="577.59"/>
    <n v="205"/>
    <n v="97"/>
    <x v="3"/>
    <n v="0"/>
    <n v="0.10812242605765632"/>
    <x v="0"/>
  </r>
  <r>
    <n v="2513"/>
    <d v="2024-08-25T00:00:00"/>
    <s v="C991"/>
    <s v="Jessica Boyd"/>
    <x v="0"/>
    <x v="0"/>
    <s v="P006"/>
    <x v="0"/>
    <x v="0"/>
    <n v="2"/>
    <n v="18371"/>
    <n v="36742"/>
    <n v="30968.23"/>
    <n v="5773.77"/>
    <n v="273"/>
    <n v="70"/>
    <x v="0"/>
    <n v="0"/>
    <n v="0.15714359588481847"/>
    <x v="0"/>
  </r>
  <r>
    <n v="2514"/>
    <d v="2024-10-03T00:00:00"/>
    <s v="C935"/>
    <s v="Barbara Peterson"/>
    <x v="3"/>
    <x v="3"/>
    <s v="P010"/>
    <x v="6"/>
    <x v="0"/>
    <n v="5"/>
    <n v="51096"/>
    <n v="255480"/>
    <n v="223222.02"/>
    <n v="32257.98"/>
    <n v="460"/>
    <n v="34"/>
    <x v="2"/>
    <n v="0"/>
    <n v="0.12626420854861437"/>
    <x v="0"/>
  </r>
  <r>
    <n v="2515"/>
    <d v="2024-01-03T00:00:00"/>
    <s v="C608"/>
    <s v="Mr. Kenneth Taylor"/>
    <x v="2"/>
    <x v="2"/>
    <s v="P004"/>
    <x v="1"/>
    <x v="1"/>
    <n v="9"/>
    <n v="3899"/>
    <n v="35091"/>
    <n v="30150.17"/>
    <n v="4940.83"/>
    <n v="351"/>
    <n v="53"/>
    <x v="1"/>
    <n v="5"/>
    <n v="0.14080049015417059"/>
    <x v="0"/>
  </r>
  <r>
    <n v="2516"/>
    <d v="2024-12-29T00:00:00"/>
    <s v="C585"/>
    <s v="Karen Wyatt"/>
    <x v="3"/>
    <x v="3"/>
    <s v="P002"/>
    <x v="2"/>
    <x v="0"/>
    <n v="5"/>
    <n v="24866"/>
    <n v="124330"/>
    <n v="86722.89"/>
    <n v="37607.11"/>
    <n v="305"/>
    <n v="24"/>
    <x v="2"/>
    <n v="5"/>
    <n v="0.30247816295343039"/>
    <x v="0"/>
  </r>
  <r>
    <n v="2517"/>
    <d v="2024-09-08T00:00:00"/>
    <s v="C722"/>
    <s v="Brandon Williams"/>
    <x v="1"/>
    <x v="1"/>
    <s v="P007"/>
    <x v="5"/>
    <x v="1"/>
    <n v="5"/>
    <n v="17224"/>
    <n v="86120"/>
    <n v="55806.35"/>
    <n v="30313.65"/>
    <n v="312"/>
    <n v="42"/>
    <x v="5"/>
    <n v="5"/>
    <n v="0.35199314909428708"/>
    <x v="0"/>
  </r>
  <r>
    <n v="2518"/>
    <d v="2024-12-08T00:00:00"/>
    <s v="C912"/>
    <s v="Brian Pennington"/>
    <x v="1"/>
    <x v="1"/>
    <s v="P002"/>
    <x v="2"/>
    <x v="0"/>
    <n v="5"/>
    <n v="3346"/>
    <n v="16730"/>
    <n v="11556.73"/>
    <n v="5173.2700000000004"/>
    <n v="122"/>
    <n v="53"/>
    <x v="2"/>
    <n v="20"/>
    <n v="0.30922115959354457"/>
    <x v="0"/>
  </r>
  <r>
    <n v="2519"/>
    <d v="2024-10-17T00:00:00"/>
    <s v="C706"/>
    <s v="Michael Lopez"/>
    <x v="2"/>
    <x v="2"/>
    <s v="P010"/>
    <x v="6"/>
    <x v="0"/>
    <n v="6"/>
    <n v="4913"/>
    <n v="29478"/>
    <n v="19778.689999999999"/>
    <n v="9699.31"/>
    <n v="225"/>
    <n v="22"/>
    <x v="2"/>
    <n v="5"/>
    <n v="0.32903555193703776"/>
    <x v="0"/>
  </r>
  <r>
    <n v="2520"/>
    <d v="2024-09-25T00:00:00"/>
    <s v="C156"/>
    <s v="Zachary Rodriguez"/>
    <x v="3"/>
    <x v="3"/>
    <s v="P004"/>
    <x v="1"/>
    <x v="1"/>
    <n v="9"/>
    <n v="14236"/>
    <n v="128124"/>
    <n v="89564.67"/>
    <n v="38559.33"/>
    <n v="313"/>
    <n v="83"/>
    <x v="1"/>
    <n v="0"/>
    <n v="0.30095321719584156"/>
    <x v="0"/>
  </r>
  <r>
    <n v="2521"/>
    <d v="2024-07-25T00:00:00"/>
    <s v="C366"/>
    <s v="Tyler Krause"/>
    <x v="2"/>
    <x v="2"/>
    <s v="P008"/>
    <x v="7"/>
    <x v="3"/>
    <n v="9"/>
    <n v="55148"/>
    <n v="496332"/>
    <n v="409735.15"/>
    <n v="86596.85"/>
    <n v="116"/>
    <n v="84"/>
    <x v="6"/>
    <n v="15"/>
    <n v="0.17447363861286397"/>
    <x v="0"/>
  </r>
  <r>
    <n v="2522"/>
    <d v="2024-05-10T00:00:00"/>
    <s v="C315"/>
    <s v="Ashley Gonzalez"/>
    <x v="2"/>
    <x v="2"/>
    <s v="P004"/>
    <x v="1"/>
    <x v="1"/>
    <n v="3"/>
    <n v="34083"/>
    <n v="102249"/>
    <n v="90133.2"/>
    <n v="12115.8"/>
    <n v="30"/>
    <n v="75"/>
    <x v="1"/>
    <n v="0"/>
    <n v="0.11849309039697209"/>
    <x v="1"/>
  </r>
  <r>
    <n v="2523"/>
    <d v="2024-05-17T00:00:00"/>
    <s v="C375"/>
    <s v="Susan Fowler"/>
    <x v="2"/>
    <x v="2"/>
    <s v="P009"/>
    <x v="3"/>
    <x v="2"/>
    <n v="5"/>
    <n v="31400"/>
    <n v="157000"/>
    <n v="128914.71"/>
    <n v="28085.29"/>
    <n v="209"/>
    <n v="63"/>
    <x v="3"/>
    <n v="10"/>
    <n v="0.17888719745222931"/>
    <x v="0"/>
  </r>
  <r>
    <n v="2524"/>
    <d v="2024-11-26T00:00:00"/>
    <s v="C898"/>
    <s v="Jessica Mendoza"/>
    <x v="1"/>
    <x v="1"/>
    <s v="P005"/>
    <x v="9"/>
    <x v="1"/>
    <n v="3"/>
    <n v="51603"/>
    <n v="154809"/>
    <n v="122604.71"/>
    <n v="32204.29"/>
    <n v="325"/>
    <n v="55"/>
    <x v="7"/>
    <n v="0"/>
    <n v="0.20802595456336517"/>
    <x v="0"/>
  </r>
  <r>
    <n v="2525"/>
    <d v="2024-07-12T00:00:00"/>
    <s v="C273"/>
    <s v="Albert Patton"/>
    <x v="0"/>
    <x v="0"/>
    <s v="P001"/>
    <x v="4"/>
    <x v="1"/>
    <n v="5"/>
    <n v="31839"/>
    <n v="159195"/>
    <n v="108682.26"/>
    <n v="50512.74"/>
    <n v="102"/>
    <n v="24"/>
    <x v="4"/>
    <n v="15"/>
    <n v="0.31730104588711955"/>
    <x v="0"/>
  </r>
  <r>
    <n v="2526"/>
    <d v="2024-06-22T00:00:00"/>
    <s v="C896"/>
    <s v="Richard Reed"/>
    <x v="0"/>
    <x v="0"/>
    <s v="P008"/>
    <x v="7"/>
    <x v="3"/>
    <n v="6"/>
    <n v="57736"/>
    <n v="346416"/>
    <n v="262234.89"/>
    <n v="84181.11"/>
    <n v="328"/>
    <n v="93"/>
    <x v="6"/>
    <n v="0"/>
    <n v="0.24300583691284466"/>
    <x v="0"/>
  </r>
  <r>
    <n v="2527"/>
    <d v="2024-10-09T00:00:00"/>
    <s v="C714"/>
    <s v="Mary Small"/>
    <x v="3"/>
    <x v="3"/>
    <s v="P010"/>
    <x v="6"/>
    <x v="0"/>
    <n v="10"/>
    <n v="4512"/>
    <n v="45120"/>
    <n v="30585.7"/>
    <n v="14534.3"/>
    <n v="227"/>
    <n v="52"/>
    <x v="2"/>
    <n v="10"/>
    <n v="0.32212544326241133"/>
    <x v="0"/>
  </r>
  <r>
    <n v="2528"/>
    <d v="2024-11-05T00:00:00"/>
    <s v="C429"/>
    <s v="David Rodgers"/>
    <x v="0"/>
    <x v="0"/>
    <s v="P002"/>
    <x v="2"/>
    <x v="0"/>
    <n v="6"/>
    <n v="37874"/>
    <n v="227244"/>
    <n v="158235.9"/>
    <n v="69008.100000000006"/>
    <n v="295"/>
    <n v="60"/>
    <x v="2"/>
    <n v="15"/>
    <n v="0.30367402439668378"/>
    <x v="0"/>
  </r>
  <r>
    <n v="2529"/>
    <d v="2024-07-21T00:00:00"/>
    <s v="C351"/>
    <s v="Alexandra King"/>
    <x v="1"/>
    <x v="1"/>
    <s v="P009"/>
    <x v="3"/>
    <x v="2"/>
    <n v="5"/>
    <n v="29017"/>
    <n v="145085"/>
    <n v="92891.87"/>
    <n v="52193.13"/>
    <n v="190"/>
    <n v="66"/>
    <x v="3"/>
    <n v="10"/>
    <n v="0.35974173760209532"/>
    <x v="0"/>
  </r>
  <r>
    <n v="2530"/>
    <d v="2024-03-06T00:00:00"/>
    <s v="C672"/>
    <s v="Sarah Jones"/>
    <x v="1"/>
    <x v="1"/>
    <s v="P007"/>
    <x v="5"/>
    <x v="1"/>
    <n v="6"/>
    <n v="28043"/>
    <n v="168258"/>
    <n v="150607.51"/>
    <n v="17650.490000000002"/>
    <n v="263"/>
    <n v="83"/>
    <x v="5"/>
    <n v="10"/>
    <n v="0.10490134198671089"/>
    <x v="0"/>
  </r>
  <r>
    <n v="2531"/>
    <d v="2024-05-15T00:00:00"/>
    <s v="C451"/>
    <s v="Kyle Gilbert"/>
    <x v="0"/>
    <x v="0"/>
    <s v="P003"/>
    <x v="8"/>
    <x v="0"/>
    <n v="9"/>
    <n v="50806"/>
    <n v="457254"/>
    <n v="286287.95"/>
    <n v="170966.05"/>
    <n v="464"/>
    <n v="56"/>
    <x v="2"/>
    <n v="10"/>
    <n v="0.37389733058650115"/>
    <x v="0"/>
  </r>
  <r>
    <n v="2532"/>
    <d v="2024-03-09T00:00:00"/>
    <s v="C148"/>
    <s v="Dave Torres"/>
    <x v="2"/>
    <x v="2"/>
    <s v="P002"/>
    <x v="2"/>
    <x v="0"/>
    <n v="8"/>
    <n v="30886"/>
    <n v="247088"/>
    <n v="155226.42000000001"/>
    <n v="91861.58"/>
    <n v="91"/>
    <n v="23"/>
    <x v="2"/>
    <n v="10"/>
    <n v="0.3717767758855145"/>
    <x v="0"/>
  </r>
  <r>
    <n v="2533"/>
    <d v="2024-05-10T00:00:00"/>
    <s v="C785"/>
    <s v="Larry Jones"/>
    <x v="0"/>
    <x v="0"/>
    <s v="P004"/>
    <x v="1"/>
    <x v="1"/>
    <n v="4"/>
    <n v="53055"/>
    <n v="212220"/>
    <n v="174685.76"/>
    <n v="37534.239999999998"/>
    <n v="450"/>
    <n v="31"/>
    <x v="1"/>
    <n v="20"/>
    <n v="0.17686476298181131"/>
    <x v="0"/>
  </r>
  <r>
    <n v="2534"/>
    <d v="2024-07-18T00:00:00"/>
    <s v="C639"/>
    <s v="Kevin Fox"/>
    <x v="2"/>
    <x v="2"/>
    <s v="P007"/>
    <x v="5"/>
    <x v="1"/>
    <n v="5"/>
    <n v="24769"/>
    <n v="123845"/>
    <n v="97959.34"/>
    <n v="25885.66"/>
    <n v="248"/>
    <n v="68"/>
    <x v="5"/>
    <n v="15"/>
    <n v="0.20901659332229802"/>
    <x v="0"/>
  </r>
  <r>
    <n v="2535"/>
    <d v="2024-01-28T00:00:00"/>
    <s v="C406"/>
    <s v="Taylor Cox"/>
    <x v="3"/>
    <x v="3"/>
    <s v="P003"/>
    <x v="8"/>
    <x v="0"/>
    <n v="3"/>
    <n v="21013"/>
    <n v="63039"/>
    <n v="40449.97"/>
    <n v="22589.03"/>
    <n v="53"/>
    <n v="73"/>
    <x v="2"/>
    <n v="15"/>
    <n v="0.3583342058091023"/>
    <x v="1"/>
  </r>
  <r>
    <n v="2536"/>
    <d v="2024-07-22T00:00:00"/>
    <s v="C851"/>
    <s v="Donald Phillips"/>
    <x v="3"/>
    <x v="3"/>
    <s v="P009"/>
    <x v="3"/>
    <x v="2"/>
    <n v="5"/>
    <n v="31194"/>
    <n v="155970"/>
    <n v="134879.48000000001"/>
    <n v="21090.52"/>
    <n v="293"/>
    <n v="100"/>
    <x v="3"/>
    <n v="15"/>
    <n v="0.13522164518817723"/>
    <x v="0"/>
  </r>
  <r>
    <n v="2537"/>
    <d v="2024-08-29T00:00:00"/>
    <s v="C536"/>
    <s v="Valerie Young"/>
    <x v="3"/>
    <x v="3"/>
    <s v="P010"/>
    <x v="6"/>
    <x v="0"/>
    <n v="8"/>
    <n v="12938"/>
    <n v="103504"/>
    <n v="91934.83"/>
    <n v="11569.17"/>
    <n v="255"/>
    <n v="57"/>
    <x v="2"/>
    <n v="5"/>
    <n v="0.11177510047920854"/>
    <x v="0"/>
  </r>
  <r>
    <n v="2538"/>
    <d v="2024-07-29T00:00:00"/>
    <s v="C138"/>
    <s v="Lacey Scott"/>
    <x v="1"/>
    <x v="1"/>
    <s v="P008"/>
    <x v="7"/>
    <x v="3"/>
    <n v="8"/>
    <n v="3614"/>
    <n v="28912"/>
    <n v="24956.25"/>
    <n v="3955.75"/>
    <n v="183"/>
    <n v="33"/>
    <x v="6"/>
    <n v="15"/>
    <n v="0.13682035141117874"/>
    <x v="0"/>
  </r>
  <r>
    <n v="2539"/>
    <d v="2024-02-27T00:00:00"/>
    <s v="C470"/>
    <s v="Christine Silva"/>
    <x v="1"/>
    <x v="1"/>
    <s v="P002"/>
    <x v="2"/>
    <x v="0"/>
    <n v="9"/>
    <n v="11220"/>
    <n v="100980"/>
    <n v="71038.94"/>
    <n v="29941.06"/>
    <n v="117"/>
    <n v="84"/>
    <x v="2"/>
    <n v="10"/>
    <n v="0.29650485244602892"/>
    <x v="0"/>
  </r>
  <r>
    <n v="2540"/>
    <d v="2024-05-09T00:00:00"/>
    <s v="C222"/>
    <s v="John Davis"/>
    <x v="1"/>
    <x v="1"/>
    <s v="P007"/>
    <x v="5"/>
    <x v="1"/>
    <n v="10"/>
    <n v="37349"/>
    <n v="373490"/>
    <n v="301751.78999999998"/>
    <n v="71738.210000000006"/>
    <n v="102"/>
    <n v="76"/>
    <x v="5"/>
    <n v="20"/>
    <n v="0.19207531660820906"/>
    <x v="0"/>
  </r>
  <r>
    <n v="2541"/>
    <d v="2024-08-14T00:00:00"/>
    <s v="C783"/>
    <s v="Melissa Schaefer"/>
    <x v="2"/>
    <x v="2"/>
    <s v="P002"/>
    <x v="2"/>
    <x v="0"/>
    <n v="10"/>
    <n v="48244"/>
    <n v="482440"/>
    <n v="327954.74"/>
    <n v="154485.26"/>
    <n v="236"/>
    <n v="37"/>
    <x v="2"/>
    <n v="10"/>
    <n v="0.32021652433463232"/>
    <x v="0"/>
  </r>
  <r>
    <n v="2542"/>
    <d v="2024-05-17T00:00:00"/>
    <s v="C624"/>
    <s v="Melissa Hernandez"/>
    <x v="2"/>
    <x v="2"/>
    <s v="P010"/>
    <x v="6"/>
    <x v="0"/>
    <n v="5"/>
    <n v="33103"/>
    <n v="165515"/>
    <n v="119325.62"/>
    <n v="46189.38"/>
    <n v="409"/>
    <n v="63"/>
    <x v="2"/>
    <n v="0"/>
    <n v="0.27906461650001507"/>
    <x v="0"/>
  </r>
  <r>
    <n v="2543"/>
    <d v="2024-05-25T00:00:00"/>
    <s v="C193"/>
    <s v="Mr. Russell Dudley"/>
    <x v="2"/>
    <x v="2"/>
    <s v="P009"/>
    <x v="3"/>
    <x v="2"/>
    <n v="1"/>
    <n v="6593"/>
    <n v="6593"/>
    <n v="4041.66"/>
    <n v="2551.34"/>
    <n v="233"/>
    <n v="37"/>
    <x v="3"/>
    <n v="20"/>
    <n v="0.38697709692097682"/>
    <x v="0"/>
  </r>
  <r>
    <n v="2544"/>
    <d v="2024-11-25T00:00:00"/>
    <s v="C582"/>
    <s v="Andrea Ayala"/>
    <x v="2"/>
    <x v="2"/>
    <s v="P009"/>
    <x v="3"/>
    <x v="2"/>
    <n v="4"/>
    <n v="34018"/>
    <n v="136072"/>
    <n v="98049.67"/>
    <n v="38022.33"/>
    <n v="149"/>
    <n v="37"/>
    <x v="3"/>
    <n v="5"/>
    <n v="0.27942802339937683"/>
    <x v="0"/>
  </r>
  <r>
    <n v="2545"/>
    <d v="2024-04-16T00:00:00"/>
    <s v="C683"/>
    <s v="Matthew Flores"/>
    <x v="2"/>
    <x v="2"/>
    <s v="P008"/>
    <x v="7"/>
    <x v="3"/>
    <n v="2"/>
    <n v="59538"/>
    <n v="119076"/>
    <n v="73581.17"/>
    <n v="45494.83"/>
    <n v="310"/>
    <n v="57"/>
    <x v="6"/>
    <n v="0"/>
    <n v="0.3820654875877591"/>
    <x v="0"/>
  </r>
  <r>
    <n v="2546"/>
    <d v="2024-01-08T00:00:00"/>
    <s v="C473"/>
    <s v="Christina Johnson"/>
    <x v="2"/>
    <x v="2"/>
    <s v="P008"/>
    <x v="7"/>
    <x v="3"/>
    <n v="7"/>
    <n v="8591"/>
    <n v="60137"/>
    <n v="46655.76"/>
    <n v="13481.24"/>
    <n v="299"/>
    <n v="14"/>
    <x v="6"/>
    <n v="20"/>
    <n v="0.22417546601925603"/>
    <x v="0"/>
  </r>
  <r>
    <n v="2547"/>
    <d v="2024-11-12T00:00:00"/>
    <s v="C332"/>
    <s v="Brett Walton"/>
    <x v="2"/>
    <x v="2"/>
    <s v="P004"/>
    <x v="1"/>
    <x v="1"/>
    <n v="7"/>
    <n v="42436"/>
    <n v="297052"/>
    <n v="190938.82"/>
    <n v="106113.18"/>
    <n v="225"/>
    <n v="47"/>
    <x v="1"/>
    <n v="5"/>
    <n v="0.35722089061847756"/>
    <x v="0"/>
  </r>
  <r>
    <n v="2548"/>
    <d v="2024-01-18T00:00:00"/>
    <s v="C384"/>
    <s v="Edward Gonzalez"/>
    <x v="2"/>
    <x v="2"/>
    <s v="P006"/>
    <x v="0"/>
    <x v="0"/>
    <n v="6"/>
    <n v="14891"/>
    <n v="89346"/>
    <n v="72394.960000000006"/>
    <n v="16951.04"/>
    <n v="444"/>
    <n v="88"/>
    <x v="0"/>
    <n v="10"/>
    <n v="0.18972354666129429"/>
    <x v="0"/>
  </r>
  <r>
    <n v="2549"/>
    <d v="2024-09-06T00:00:00"/>
    <s v="C609"/>
    <s v="Lauren Larsen DDS"/>
    <x v="3"/>
    <x v="3"/>
    <s v="P003"/>
    <x v="8"/>
    <x v="0"/>
    <n v="8"/>
    <n v="56754"/>
    <n v="454032"/>
    <n v="405411.48"/>
    <n v="48620.52"/>
    <n v="373"/>
    <n v="72"/>
    <x v="2"/>
    <n v="0"/>
    <n v="0.10708610846812559"/>
    <x v="0"/>
  </r>
  <r>
    <n v="2550"/>
    <d v="2024-12-24T00:00:00"/>
    <s v="C433"/>
    <s v="Brandon Ruiz"/>
    <x v="3"/>
    <x v="3"/>
    <s v="P006"/>
    <x v="0"/>
    <x v="0"/>
    <n v="7"/>
    <n v="35839"/>
    <n v="250873"/>
    <n v="173767.94"/>
    <n v="77105.06"/>
    <n v="450"/>
    <n v="44"/>
    <x v="0"/>
    <n v="15"/>
    <n v="0.30734698433071711"/>
    <x v="0"/>
  </r>
  <r>
    <n v="2551"/>
    <d v="2024-06-28T00:00:00"/>
    <s v="C318"/>
    <s v="Sean Roberson"/>
    <x v="1"/>
    <x v="1"/>
    <s v="P003"/>
    <x v="8"/>
    <x v="0"/>
    <n v="9"/>
    <n v="5336"/>
    <n v="48024"/>
    <n v="38637.019999999997"/>
    <n v="9386.98"/>
    <n v="73"/>
    <n v="73"/>
    <x v="2"/>
    <n v="10"/>
    <n v="0.19546435115775446"/>
    <x v="1"/>
  </r>
  <r>
    <n v="2552"/>
    <d v="2024-04-17T00:00:00"/>
    <s v="C127"/>
    <s v="John Francis"/>
    <x v="3"/>
    <x v="3"/>
    <s v="P005"/>
    <x v="9"/>
    <x v="1"/>
    <n v="6"/>
    <n v="16828"/>
    <n v="100968"/>
    <n v="67994.710000000006"/>
    <n v="32973.29"/>
    <n v="379"/>
    <n v="82"/>
    <x v="7"/>
    <n v="20"/>
    <n v="0.32657168607875764"/>
    <x v="0"/>
  </r>
  <r>
    <n v="2553"/>
    <d v="2024-08-24T00:00:00"/>
    <s v="C235"/>
    <s v="Heather Kramer"/>
    <x v="2"/>
    <x v="2"/>
    <s v="P005"/>
    <x v="9"/>
    <x v="1"/>
    <n v="4"/>
    <n v="10710"/>
    <n v="42840"/>
    <n v="38212.550000000003"/>
    <n v="4627.45"/>
    <n v="161"/>
    <n v="13"/>
    <x v="7"/>
    <n v="20"/>
    <n v="0.10801704014939309"/>
    <x v="0"/>
  </r>
  <r>
    <n v="2554"/>
    <d v="2024-04-23T00:00:00"/>
    <s v="C804"/>
    <s v="Sarah Beck MD"/>
    <x v="0"/>
    <x v="0"/>
    <s v="P007"/>
    <x v="5"/>
    <x v="1"/>
    <n v="2"/>
    <n v="31084"/>
    <n v="62168"/>
    <n v="51396.09"/>
    <n v="10771.91"/>
    <n v="359"/>
    <n v="42"/>
    <x v="5"/>
    <n v="10"/>
    <n v="0.17327097542143868"/>
    <x v="0"/>
  </r>
  <r>
    <n v="2555"/>
    <d v="2024-09-05T00:00:00"/>
    <s v="C849"/>
    <s v="Peter Hudson"/>
    <x v="3"/>
    <x v="3"/>
    <s v="P002"/>
    <x v="2"/>
    <x v="0"/>
    <n v="9"/>
    <n v="13187"/>
    <n v="118683"/>
    <n v="82545.679999999993"/>
    <n v="36137.32"/>
    <n v="456"/>
    <n v="57"/>
    <x v="2"/>
    <n v="15"/>
    <n v="0.30448606792885247"/>
    <x v="0"/>
  </r>
  <r>
    <n v="2556"/>
    <d v="2024-07-27T00:00:00"/>
    <s v="C971"/>
    <s v="Luke Williams"/>
    <x v="0"/>
    <x v="0"/>
    <s v="P006"/>
    <x v="0"/>
    <x v="0"/>
    <n v="8"/>
    <n v="49472"/>
    <n v="395776"/>
    <n v="312992.90999999997"/>
    <n v="82783.09"/>
    <n v="442"/>
    <n v="38"/>
    <x v="0"/>
    <n v="20"/>
    <n v="0.20916652348803363"/>
    <x v="0"/>
  </r>
  <r>
    <n v="2557"/>
    <d v="2024-12-23T00:00:00"/>
    <s v="C427"/>
    <s v="Carolyn Ayers"/>
    <x v="0"/>
    <x v="0"/>
    <s v="P001"/>
    <x v="4"/>
    <x v="1"/>
    <n v="7"/>
    <n v="17587"/>
    <n v="123109"/>
    <n v="106683.91"/>
    <n v="16425.09"/>
    <n v="88"/>
    <n v="19"/>
    <x v="4"/>
    <n v="10"/>
    <n v="0.13341908390125823"/>
    <x v="0"/>
  </r>
  <r>
    <n v="2558"/>
    <d v="2024-04-08T00:00:00"/>
    <s v="C217"/>
    <s v="Latoya Sims"/>
    <x v="0"/>
    <x v="0"/>
    <s v="P001"/>
    <x v="4"/>
    <x v="1"/>
    <n v="8"/>
    <n v="25936"/>
    <n v="207488"/>
    <n v="144646.23000000001"/>
    <n v="62841.77"/>
    <n v="485"/>
    <n v="65"/>
    <x v="4"/>
    <n v="5"/>
    <n v="0.30286941895434916"/>
    <x v="0"/>
  </r>
  <r>
    <n v="2559"/>
    <d v="2024-03-07T00:00:00"/>
    <s v="C907"/>
    <s v="Sally Valdez"/>
    <x v="3"/>
    <x v="3"/>
    <s v="P003"/>
    <x v="8"/>
    <x v="0"/>
    <n v="3"/>
    <n v="28622"/>
    <n v="85866"/>
    <n v="59346.16"/>
    <n v="26519.84"/>
    <n v="217"/>
    <n v="34"/>
    <x v="2"/>
    <n v="20"/>
    <n v="0.3088514662380919"/>
    <x v="0"/>
  </r>
  <r>
    <n v="2560"/>
    <d v="2024-08-19T00:00:00"/>
    <s v="C735"/>
    <s v="Jennifer Washington"/>
    <x v="3"/>
    <x v="3"/>
    <s v="P002"/>
    <x v="2"/>
    <x v="0"/>
    <n v="10"/>
    <n v="36583"/>
    <n v="365830"/>
    <n v="300883.44"/>
    <n v="64946.559999999998"/>
    <n v="101"/>
    <n v="37"/>
    <x v="2"/>
    <n v="5"/>
    <n v="0.17753207774102725"/>
    <x v="0"/>
  </r>
  <r>
    <n v="2561"/>
    <d v="2024-12-09T00:00:00"/>
    <s v="C634"/>
    <s v="Amanda Walker"/>
    <x v="0"/>
    <x v="0"/>
    <s v="P006"/>
    <x v="0"/>
    <x v="0"/>
    <n v="8"/>
    <n v="21000"/>
    <n v="168000"/>
    <n v="126313.2"/>
    <n v="41686.800000000003"/>
    <n v="59"/>
    <n v="72"/>
    <x v="0"/>
    <n v="10"/>
    <n v="0.24813571428571429"/>
    <x v="1"/>
  </r>
  <r>
    <n v="2562"/>
    <d v="2024-03-03T00:00:00"/>
    <s v="C463"/>
    <s v="Henry Conway"/>
    <x v="1"/>
    <x v="1"/>
    <s v="P008"/>
    <x v="7"/>
    <x v="3"/>
    <n v="9"/>
    <n v="20181"/>
    <n v="181629"/>
    <n v="156631.12"/>
    <n v="24997.88"/>
    <n v="318"/>
    <n v="19"/>
    <x v="6"/>
    <n v="15"/>
    <n v="0.13763154562322097"/>
    <x v="0"/>
  </r>
  <r>
    <n v="2563"/>
    <d v="2024-03-26T00:00:00"/>
    <s v="C475"/>
    <s v="Cynthia Miller"/>
    <x v="3"/>
    <x v="3"/>
    <s v="P006"/>
    <x v="0"/>
    <x v="0"/>
    <n v="6"/>
    <n v="1692"/>
    <n v="10152"/>
    <n v="9118.27"/>
    <n v="1033.73"/>
    <n v="284"/>
    <n v="61"/>
    <x v="0"/>
    <n v="10"/>
    <n v="0.101825256107171"/>
    <x v="0"/>
  </r>
  <r>
    <n v="2564"/>
    <d v="2024-07-12T00:00:00"/>
    <s v="C845"/>
    <s v="Andrew Moreno"/>
    <x v="3"/>
    <x v="3"/>
    <s v="P010"/>
    <x v="6"/>
    <x v="0"/>
    <n v="6"/>
    <n v="14477"/>
    <n v="86862"/>
    <n v="52555.15"/>
    <n v="34306.85"/>
    <n v="330"/>
    <n v="44"/>
    <x v="2"/>
    <n v="0"/>
    <n v="0.3949580944486657"/>
    <x v="0"/>
  </r>
  <r>
    <n v="2565"/>
    <d v="2024-02-26T00:00:00"/>
    <s v="C340"/>
    <s v="Ricardo Norton"/>
    <x v="3"/>
    <x v="3"/>
    <s v="P002"/>
    <x v="2"/>
    <x v="0"/>
    <n v="10"/>
    <n v="3000"/>
    <n v="30000"/>
    <n v="18465.060000000001"/>
    <n v="11534.94"/>
    <n v="445"/>
    <n v="49"/>
    <x v="2"/>
    <n v="15"/>
    <n v="0.38449800000000001"/>
    <x v="0"/>
  </r>
  <r>
    <n v="2566"/>
    <d v="2024-05-30T00:00:00"/>
    <s v="C500"/>
    <s v="Laura Berry"/>
    <x v="1"/>
    <x v="1"/>
    <s v="P010"/>
    <x v="6"/>
    <x v="0"/>
    <n v="8"/>
    <n v="39522"/>
    <n v="316176"/>
    <n v="225661.04"/>
    <n v="90514.96"/>
    <n v="257"/>
    <n v="89"/>
    <x v="2"/>
    <n v="10"/>
    <n v="0.2862802995799808"/>
    <x v="0"/>
  </r>
  <r>
    <n v="2567"/>
    <d v="2024-12-06T00:00:00"/>
    <s v="C334"/>
    <s v="Kristin Hernandez"/>
    <x v="3"/>
    <x v="3"/>
    <s v="P003"/>
    <x v="8"/>
    <x v="0"/>
    <n v="5"/>
    <n v="46790"/>
    <n v="233950"/>
    <n v="193328.19"/>
    <n v="40621.81"/>
    <n v="258"/>
    <n v="29"/>
    <x v="2"/>
    <n v="20"/>
    <n v="0.17363458003846974"/>
    <x v="0"/>
  </r>
  <r>
    <n v="2568"/>
    <d v="2024-06-07T00:00:00"/>
    <s v="C283"/>
    <s v="Bryan Brown"/>
    <x v="0"/>
    <x v="0"/>
    <s v="P008"/>
    <x v="7"/>
    <x v="3"/>
    <n v="6"/>
    <n v="34860"/>
    <n v="209160"/>
    <n v="175811.84"/>
    <n v="33348.160000000003"/>
    <n v="203"/>
    <n v="99"/>
    <x v="6"/>
    <n v="10"/>
    <n v="0.15943851596863648"/>
    <x v="0"/>
  </r>
  <r>
    <n v="2569"/>
    <d v="2024-10-06T00:00:00"/>
    <s v="C918"/>
    <s v="Wendy Smith"/>
    <x v="0"/>
    <x v="0"/>
    <s v="P008"/>
    <x v="7"/>
    <x v="3"/>
    <n v="1"/>
    <n v="58957"/>
    <n v="58957"/>
    <n v="46372.94"/>
    <n v="12584.06"/>
    <n v="410"/>
    <n v="62"/>
    <x v="6"/>
    <n v="20"/>
    <n v="0.21344471394406092"/>
    <x v="0"/>
  </r>
  <r>
    <n v="2570"/>
    <d v="2024-02-10T00:00:00"/>
    <s v="C784"/>
    <s v="Angela Bryant"/>
    <x v="1"/>
    <x v="1"/>
    <s v="P002"/>
    <x v="2"/>
    <x v="0"/>
    <n v="7"/>
    <n v="13775"/>
    <n v="96425"/>
    <n v="77347.17"/>
    <n v="19077.830000000002"/>
    <n v="232"/>
    <n v="18"/>
    <x v="2"/>
    <n v="0"/>
    <n v="0.19785149079595543"/>
    <x v="0"/>
  </r>
  <r>
    <n v="2571"/>
    <d v="2024-04-25T00:00:00"/>
    <s v="C568"/>
    <s v="Andrew Evans"/>
    <x v="0"/>
    <x v="0"/>
    <s v="P009"/>
    <x v="3"/>
    <x v="2"/>
    <n v="8"/>
    <n v="46221"/>
    <n v="369768"/>
    <n v="332365.59000000003"/>
    <n v="37402.410000000003"/>
    <n v="365"/>
    <n v="59"/>
    <x v="3"/>
    <n v="15"/>
    <n v="0.1011510190173298"/>
    <x v="0"/>
  </r>
  <r>
    <n v="2572"/>
    <d v="2024-01-31T00:00:00"/>
    <s v="C596"/>
    <s v="Erica Green"/>
    <x v="0"/>
    <x v="0"/>
    <s v="P003"/>
    <x v="8"/>
    <x v="0"/>
    <n v="6"/>
    <n v="856"/>
    <n v="5136"/>
    <n v="4581.46"/>
    <n v="554.54"/>
    <n v="468"/>
    <n v="97"/>
    <x v="2"/>
    <n v="15"/>
    <n v="0.10797118380062305"/>
    <x v="0"/>
  </r>
  <r>
    <n v="2573"/>
    <d v="2024-01-03T00:00:00"/>
    <s v="C442"/>
    <s v="Dennis Adams"/>
    <x v="3"/>
    <x v="3"/>
    <s v="P009"/>
    <x v="3"/>
    <x v="2"/>
    <n v="2"/>
    <n v="44995"/>
    <n v="89990"/>
    <n v="75054.14"/>
    <n v="14935.86"/>
    <n v="73"/>
    <n v="28"/>
    <x v="3"/>
    <n v="15"/>
    <n v="0.16597244138237582"/>
    <x v="0"/>
  </r>
  <r>
    <n v="2574"/>
    <d v="2024-11-04T00:00:00"/>
    <s v="C642"/>
    <s v="Kristen Alexander"/>
    <x v="1"/>
    <x v="1"/>
    <s v="P004"/>
    <x v="1"/>
    <x v="1"/>
    <n v="8"/>
    <n v="29249"/>
    <n v="233992"/>
    <n v="203067.45"/>
    <n v="30924.55"/>
    <n v="387"/>
    <n v="15"/>
    <x v="1"/>
    <n v="10"/>
    <n v="0.13216071489623576"/>
    <x v="0"/>
  </r>
  <r>
    <n v="2575"/>
    <d v="2024-07-06T00:00:00"/>
    <s v="C848"/>
    <s v="Shelley Lee"/>
    <x v="2"/>
    <x v="2"/>
    <s v="P004"/>
    <x v="1"/>
    <x v="1"/>
    <n v="1"/>
    <n v="38166"/>
    <n v="38166"/>
    <n v="28200.93"/>
    <n v="9965.07"/>
    <n v="169"/>
    <n v="22"/>
    <x v="1"/>
    <n v="5"/>
    <n v="0.2610980977833674"/>
    <x v="0"/>
  </r>
  <r>
    <n v="2576"/>
    <d v="2024-07-19T00:00:00"/>
    <s v="C126"/>
    <s v="Monica Kelley"/>
    <x v="2"/>
    <x v="2"/>
    <s v="P008"/>
    <x v="7"/>
    <x v="3"/>
    <n v="2"/>
    <n v="27245"/>
    <n v="54490"/>
    <n v="46148.47"/>
    <n v="8341.5300000000007"/>
    <n v="499"/>
    <n v="93"/>
    <x v="6"/>
    <n v="10"/>
    <n v="0.15308368507983117"/>
    <x v="0"/>
  </r>
  <r>
    <n v="2577"/>
    <d v="2024-06-13T00:00:00"/>
    <s v="C408"/>
    <s v="William Wood"/>
    <x v="2"/>
    <x v="2"/>
    <s v="P010"/>
    <x v="6"/>
    <x v="0"/>
    <n v="7"/>
    <n v="26874"/>
    <n v="188118"/>
    <n v="147359.01999999999"/>
    <n v="40758.980000000003"/>
    <n v="387"/>
    <n v="63"/>
    <x v="2"/>
    <n v="0"/>
    <n v="0.21666709193165992"/>
    <x v="0"/>
  </r>
  <r>
    <n v="2578"/>
    <d v="2024-12-04T00:00:00"/>
    <s v="C479"/>
    <s v="Jessica Jones"/>
    <x v="0"/>
    <x v="0"/>
    <s v="P005"/>
    <x v="9"/>
    <x v="1"/>
    <n v="7"/>
    <n v="22483"/>
    <n v="157381"/>
    <n v="113501.59"/>
    <n v="43879.41"/>
    <n v="340"/>
    <n v="22"/>
    <x v="7"/>
    <n v="5"/>
    <n v="0.27881008508015581"/>
    <x v="0"/>
  </r>
  <r>
    <n v="2579"/>
    <d v="2024-11-02T00:00:00"/>
    <s v="C198"/>
    <s v="Victor Powell"/>
    <x v="3"/>
    <x v="3"/>
    <s v="P001"/>
    <x v="4"/>
    <x v="1"/>
    <n v="7"/>
    <n v="6746"/>
    <n v="47222"/>
    <n v="39690.080000000002"/>
    <n v="7531.92"/>
    <n v="140"/>
    <n v="21"/>
    <x v="4"/>
    <n v="10"/>
    <n v="0.15950023294227267"/>
    <x v="0"/>
  </r>
  <r>
    <n v="2580"/>
    <d v="2024-11-14T00:00:00"/>
    <s v="C575"/>
    <s v="Gregory Hunter"/>
    <x v="3"/>
    <x v="3"/>
    <s v="P009"/>
    <x v="3"/>
    <x v="2"/>
    <n v="6"/>
    <n v="29610"/>
    <n v="177660"/>
    <n v="107105.52"/>
    <n v="70554.48"/>
    <n v="202"/>
    <n v="37"/>
    <x v="3"/>
    <n v="15"/>
    <n v="0.3971320499831138"/>
    <x v="0"/>
  </r>
  <r>
    <n v="2581"/>
    <d v="2024-01-22T00:00:00"/>
    <s v="C236"/>
    <s v="Jason West"/>
    <x v="2"/>
    <x v="2"/>
    <s v="P003"/>
    <x v="8"/>
    <x v="0"/>
    <n v="8"/>
    <n v="14193"/>
    <n v="113544"/>
    <n v="73073.899999999994"/>
    <n v="40470.1"/>
    <n v="347"/>
    <n v="100"/>
    <x v="2"/>
    <n v="15"/>
    <n v="0.35642658352709078"/>
    <x v="0"/>
  </r>
  <r>
    <n v="2582"/>
    <d v="2024-04-04T00:00:00"/>
    <s v="C339"/>
    <s v="Debbie Wilson"/>
    <x v="2"/>
    <x v="2"/>
    <s v="P006"/>
    <x v="0"/>
    <x v="0"/>
    <n v="3"/>
    <n v="7424"/>
    <n v="22272"/>
    <n v="17304.759999999998"/>
    <n v="4967.24"/>
    <n v="415"/>
    <n v="22"/>
    <x v="0"/>
    <n v="10"/>
    <n v="0.2230262212643678"/>
    <x v="0"/>
  </r>
  <r>
    <n v="2583"/>
    <d v="2024-01-30T00:00:00"/>
    <s v="C426"/>
    <s v="Christy Beck"/>
    <x v="3"/>
    <x v="3"/>
    <s v="P008"/>
    <x v="7"/>
    <x v="3"/>
    <n v="5"/>
    <n v="26188"/>
    <n v="130940"/>
    <n v="92502.63"/>
    <n v="38437.370000000003"/>
    <n v="197"/>
    <n v="61"/>
    <x v="6"/>
    <n v="15"/>
    <n v="0.2935494883152589"/>
    <x v="0"/>
  </r>
  <r>
    <n v="2584"/>
    <d v="2024-12-22T00:00:00"/>
    <s v="C871"/>
    <s v="Jodi Harris"/>
    <x v="0"/>
    <x v="0"/>
    <s v="P006"/>
    <x v="0"/>
    <x v="0"/>
    <n v="7"/>
    <n v="49815"/>
    <n v="348705"/>
    <n v="263273.75"/>
    <n v="85431.25"/>
    <n v="426"/>
    <n v="81"/>
    <x v="0"/>
    <n v="0"/>
    <n v="0.24499577006352075"/>
    <x v="0"/>
  </r>
  <r>
    <n v="2585"/>
    <d v="2024-10-15T00:00:00"/>
    <s v="C176"/>
    <s v="Jennifer Rhodes"/>
    <x v="3"/>
    <x v="3"/>
    <s v="P001"/>
    <x v="4"/>
    <x v="1"/>
    <n v="2"/>
    <n v="10083"/>
    <n v="20166"/>
    <n v="16684.71"/>
    <n v="3481.29"/>
    <n v="366"/>
    <n v="22"/>
    <x v="4"/>
    <n v="0"/>
    <n v="0.17263165724486759"/>
    <x v="0"/>
  </r>
  <r>
    <n v="2586"/>
    <d v="2024-12-24T00:00:00"/>
    <s v="C486"/>
    <s v="Katherine Fernandez"/>
    <x v="2"/>
    <x v="2"/>
    <s v="P010"/>
    <x v="6"/>
    <x v="0"/>
    <n v="10"/>
    <n v="44373"/>
    <n v="443730"/>
    <n v="318738.33"/>
    <n v="124991.67"/>
    <n v="154"/>
    <n v="37"/>
    <x v="2"/>
    <n v="5"/>
    <n v="0.281684064633899"/>
    <x v="0"/>
  </r>
  <r>
    <n v="2587"/>
    <d v="2024-07-23T00:00:00"/>
    <s v="C725"/>
    <s v="Tyrone Mata"/>
    <x v="2"/>
    <x v="2"/>
    <s v="P007"/>
    <x v="5"/>
    <x v="1"/>
    <n v="10"/>
    <n v="58136"/>
    <n v="581360"/>
    <n v="474305.42"/>
    <n v="107054.58"/>
    <n v="414"/>
    <n v="62"/>
    <x v="5"/>
    <n v="0"/>
    <n v="0.18414507362047614"/>
    <x v="0"/>
  </r>
  <r>
    <n v="2588"/>
    <d v="2024-03-02T00:00:00"/>
    <s v="C566"/>
    <s v="Eddie Salinas"/>
    <x v="0"/>
    <x v="0"/>
    <s v="P003"/>
    <x v="8"/>
    <x v="0"/>
    <n v="5"/>
    <n v="51751"/>
    <n v="258755"/>
    <n v="175550.48"/>
    <n v="83204.52"/>
    <n v="60"/>
    <n v="82"/>
    <x v="2"/>
    <n v="15"/>
    <n v="0.32155714865413232"/>
    <x v="1"/>
  </r>
  <r>
    <n v="2589"/>
    <d v="2024-09-16T00:00:00"/>
    <s v="C794"/>
    <s v="Stephen Valenzuela"/>
    <x v="1"/>
    <x v="1"/>
    <s v="P004"/>
    <x v="1"/>
    <x v="1"/>
    <n v="2"/>
    <n v="34582"/>
    <n v="69164"/>
    <n v="43442.52"/>
    <n v="25721.48"/>
    <n v="304"/>
    <n v="17"/>
    <x v="1"/>
    <n v="0"/>
    <n v="0.37189115724943611"/>
    <x v="0"/>
  </r>
  <r>
    <n v="2590"/>
    <d v="2024-08-24T00:00:00"/>
    <s v="C498"/>
    <s v="Louis Rodriguez"/>
    <x v="0"/>
    <x v="0"/>
    <s v="P006"/>
    <x v="0"/>
    <x v="0"/>
    <n v="2"/>
    <n v="51090"/>
    <n v="102180"/>
    <n v="73665.06"/>
    <n v="28514.94"/>
    <n v="377"/>
    <n v="40"/>
    <x v="0"/>
    <n v="20"/>
    <n v="0.27906576629477392"/>
    <x v="0"/>
  </r>
  <r>
    <n v="2591"/>
    <d v="2024-12-07T00:00:00"/>
    <s v="C521"/>
    <s v="Christine Grant"/>
    <x v="2"/>
    <x v="2"/>
    <s v="P004"/>
    <x v="1"/>
    <x v="1"/>
    <n v="6"/>
    <n v="42265"/>
    <n v="253590"/>
    <n v="157703.32"/>
    <n v="95886.68"/>
    <n v="291"/>
    <n v="24"/>
    <x v="1"/>
    <n v="20"/>
    <n v="0.37811696044796717"/>
    <x v="0"/>
  </r>
  <r>
    <n v="2592"/>
    <d v="2024-12-09T00:00:00"/>
    <s v="C417"/>
    <s v="Christina Holland"/>
    <x v="1"/>
    <x v="1"/>
    <s v="P010"/>
    <x v="6"/>
    <x v="0"/>
    <n v="6"/>
    <n v="35660"/>
    <n v="213960"/>
    <n v="137690.76"/>
    <n v="76269.240000000005"/>
    <n v="356"/>
    <n v="55"/>
    <x v="2"/>
    <n v="20"/>
    <n v="0.35646494671901291"/>
    <x v="0"/>
  </r>
  <r>
    <n v="2593"/>
    <d v="2024-12-02T00:00:00"/>
    <s v="C303"/>
    <s v="Michele Li"/>
    <x v="1"/>
    <x v="1"/>
    <s v="P006"/>
    <x v="0"/>
    <x v="0"/>
    <n v="1"/>
    <n v="44496"/>
    <n v="44496"/>
    <n v="28977.119999999999"/>
    <n v="15518.88"/>
    <n v="393"/>
    <n v="91"/>
    <x v="0"/>
    <n v="10"/>
    <n v="0.34877022653721679"/>
    <x v="0"/>
  </r>
  <r>
    <n v="2594"/>
    <d v="2024-09-14T00:00:00"/>
    <s v="C646"/>
    <s v="Tanya Hensley"/>
    <x v="3"/>
    <x v="3"/>
    <s v="P009"/>
    <x v="3"/>
    <x v="2"/>
    <n v="1"/>
    <n v="50120"/>
    <n v="50120"/>
    <n v="37413.32"/>
    <n v="12706.68"/>
    <n v="37"/>
    <n v="21"/>
    <x v="3"/>
    <n v="5"/>
    <n v="0.2535251396648045"/>
    <x v="0"/>
  </r>
  <r>
    <n v="2595"/>
    <d v="2024-09-26T00:00:00"/>
    <s v="C965"/>
    <s v="Jennifer Martinez"/>
    <x v="2"/>
    <x v="2"/>
    <s v="P001"/>
    <x v="4"/>
    <x v="1"/>
    <n v="3"/>
    <n v="4343"/>
    <n v="13029"/>
    <n v="8662.9500000000007"/>
    <n v="4366.05"/>
    <n v="41"/>
    <n v="41"/>
    <x v="4"/>
    <n v="5"/>
    <n v="0.33510246373474556"/>
    <x v="1"/>
  </r>
  <r>
    <n v="2596"/>
    <d v="2024-04-10T00:00:00"/>
    <s v="C803"/>
    <s v="Sara Kennedy"/>
    <x v="3"/>
    <x v="3"/>
    <s v="P009"/>
    <x v="3"/>
    <x v="2"/>
    <n v="2"/>
    <n v="1295"/>
    <n v="2590"/>
    <n v="1661.64"/>
    <n v="928.36"/>
    <n v="483"/>
    <n v="92"/>
    <x v="3"/>
    <n v="20"/>
    <n v="0.35844015444015442"/>
    <x v="0"/>
  </r>
  <r>
    <n v="2597"/>
    <d v="2024-01-02T00:00:00"/>
    <s v="C401"/>
    <s v="David Daugherty"/>
    <x v="1"/>
    <x v="1"/>
    <s v="P008"/>
    <x v="7"/>
    <x v="3"/>
    <n v="10"/>
    <n v="56516"/>
    <n v="565160"/>
    <n v="378281.64"/>
    <n v="186878.36"/>
    <n v="402"/>
    <n v="32"/>
    <x v="6"/>
    <n v="10"/>
    <n v="0.33066451978200861"/>
    <x v="0"/>
  </r>
  <r>
    <n v="2598"/>
    <d v="2024-04-25T00:00:00"/>
    <s v="C160"/>
    <s v="Bonnie Beck"/>
    <x v="3"/>
    <x v="3"/>
    <s v="P005"/>
    <x v="9"/>
    <x v="1"/>
    <n v="5"/>
    <n v="29802"/>
    <n v="149010"/>
    <n v="131856.10999999999"/>
    <n v="17153.89"/>
    <n v="429"/>
    <n v="31"/>
    <x v="7"/>
    <n v="5"/>
    <n v="0.11511905241258975"/>
    <x v="0"/>
  </r>
  <r>
    <n v="2599"/>
    <d v="2024-01-20T00:00:00"/>
    <s v="C749"/>
    <s v="Kenneth Cox"/>
    <x v="1"/>
    <x v="1"/>
    <s v="P007"/>
    <x v="5"/>
    <x v="1"/>
    <n v="5"/>
    <n v="28253"/>
    <n v="141265"/>
    <n v="113448.01"/>
    <n v="27816.99"/>
    <n v="200"/>
    <n v="37"/>
    <x v="5"/>
    <n v="20"/>
    <n v="0.19691353130640996"/>
    <x v="0"/>
  </r>
  <r>
    <n v="2600"/>
    <d v="2024-05-14T00:00:00"/>
    <s v="C959"/>
    <s v="Anna Smith"/>
    <x v="2"/>
    <x v="2"/>
    <s v="P009"/>
    <x v="3"/>
    <x v="2"/>
    <n v="10"/>
    <n v="7046"/>
    <n v="70460"/>
    <n v="62994.43"/>
    <n v="7465.57"/>
    <n v="217"/>
    <n v="95"/>
    <x v="3"/>
    <n v="0"/>
    <n v="0.10595472608572239"/>
    <x v="0"/>
  </r>
  <r>
    <n v="2601"/>
    <d v="2024-09-04T00:00:00"/>
    <s v="C416"/>
    <s v="Daniel Swanson"/>
    <x v="3"/>
    <x v="3"/>
    <s v="P003"/>
    <x v="8"/>
    <x v="0"/>
    <n v="3"/>
    <n v="11993"/>
    <n v="35979"/>
    <n v="23901.96"/>
    <n v="12077.04"/>
    <n v="30"/>
    <n v="23"/>
    <x v="2"/>
    <n v="20"/>
    <n v="0.33566914033186029"/>
    <x v="0"/>
  </r>
  <r>
    <n v="2602"/>
    <d v="2024-07-20T00:00:00"/>
    <s v="C681"/>
    <s v="Wesley Stone"/>
    <x v="0"/>
    <x v="0"/>
    <s v="P002"/>
    <x v="2"/>
    <x v="0"/>
    <n v="8"/>
    <n v="31455"/>
    <n v="251640"/>
    <n v="200951.13"/>
    <n v="50688.87"/>
    <n v="327"/>
    <n v="91"/>
    <x v="2"/>
    <n v="20"/>
    <n v="0.20143407248450168"/>
    <x v="0"/>
  </r>
  <r>
    <n v="2603"/>
    <d v="2024-09-02T00:00:00"/>
    <s v="C783"/>
    <s v="Jeffrey Juarez"/>
    <x v="3"/>
    <x v="3"/>
    <s v="P001"/>
    <x v="4"/>
    <x v="1"/>
    <n v="1"/>
    <n v="53651"/>
    <n v="53651"/>
    <n v="39424.31"/>
    <n v="14226.69"/>
    <n v="156"/>
    <n v="49"/>
    <x v="4"/>
    <n v="20"/>
    <n v="0.26517101265586851"/>
    <x v="0"/>
  </r>
  <r>
    <n v="2604"/>
    <d v="2024-09-21T00:00:00"/>
    <s v="C230"/>
    <s v="Brian Faulkner"/>
    <x v="1"/>
    <x v="1"/>
    <s v="P005"/>
    <x v="9"/>
    <x v="1"/>
    <n v="8"/>
    <n v="46944"/>
    <n v="375552"/>
    <n v="305422.96999999997"/>
    <n v="70129.03"/>
    <n v="166"/>
    <n v="89"/>
    <x v="7"/>
    <n v="0"/>
    <n v="0.18673587146387186"/>
    <x v="0"/>
  </r>
  <r>
    <n v="2605"/>
    <d v="2024-07-13T00:00:00"/>
    <s v="C413"/>
    <s v="Joshua Norman"/>
    <x v="1"/>
    <x v="1"/>
    <s v="P004"/>
    <x v="1"/>
    <x v="1"/>
    <n v="2"/>
    <n v="33901"/>
    <n v="67802"/>
    <n v="54302.94"/>
    <n v="13499.06"/>
    <n v="215"/>
    <n v="38"/>
    <x v="1"/>
    <n v="5"/>
    <n v="0.1990953069230996"/>
    <x v="0"/>
  </r>
  <r>
    <n v="2606"/>
    <d v="2024-01-04T00:00:00"/>
    <s v="C737"/>
    <s v="Jesse Silva"/>
    <x v="0"/>
    <x v="0"/>
    <s v="P009"/>
    <x v="3"/>
    <x v="2"/>
    <n v="9"/>
    <n v="6326"/>
    <n v="56934"/>
    <n v="38888.400000000001"/>
    <n v="18045.599999999999"/>
    <n v="17"/>
    <n v="62"/>
    <x v="3"/>
    <n v="10"/>
    <n v="0.31695647591948567"/>
    <x v="1"/>
  </r>
  <r>
    <n v="2607"/>
    <d v="2024-03-05T00:00:00"/>
    <s v="C797"/>
    <s v="Morgan Kirby"/>
    <x v="0"/>
    <x v="0"/>
    <s v="P003"/>
    <x v="8"/>
    <x v="0"/>
    <n v="5"/>
    <n v="24127"/>
    <n v="120635"/>
    <n v="88491.57"/>
    <n v="32143.43"/>
    <n v="25"/>
    <n v="70"/>
    <x v="2"/>
    <n v="5"/>
    <n v="0.26645194180793302"/>
    <x v="1"/>
  </r>
  <r>
    <n v="2608"/>
    <d v="2024-01-23T00:00:00"/>
    <s v="C680"/>
    <s v="Jamie Ball"/>
    <x v="1"/>
    <x v="1"/>
    <s v="P010"/>
    <x v="6"/>
    <x v="0"/>
    <n v="9"/>
    <n v="20474"/>
    <n v="184266"/>
    <n v="133614.85999999999"/>
    <n v="50651.14"/>
    <n v="68"/>
    <n v="82"/>
    <x v="2"/>
    <n v="0"/>
    <n v="0.27488055311343385"/>
    <x v="1"/>
  </r>
  <r>
    <n v="2609"/>
    <d v="2024-10-28T00:00:00"/>
    <s v="C187"/>
    <s v="Selena Clay"/>
    <x v="1"/>
    <x v="1"/>
    <s v="P009"/>
    <x v="3"/>
    <x v="2"/>
    <n v="6"/>
    <n v="2569"/>
    <n v="15414"/>
    <n v="13224.6"/>
    <n v="2189.4"/>
    <n v="217"/>
    <n v="60"/>
    <x v="3"/>
    <n v="0"/>
    <n v="0.14203970416504477"/>
    <x v="0"/>
  </r>
  <r>
    <n v="2610"/>
    <d v="2024-05-22T00:00:00"/>
    <s v="C131"/>
    <s v="Jennifer Harris"/>
    <x v="0"/>
    <x v="0"/>
    <s v="P002"/>
    <x v="2"/>
    <x v="0"/>
    <n v="4"/>
    <n v="3906"/>
    <n v="15624"/>
    <n v="9988.09"/>
    <n v="5635.91"/>
    <n v="186"/>
    <n v="20"/>
    <x v="2"/>
    <n v="5"/>
    <n v="0.36072132616487457"/>
    <x v="0"/>
  </r>
  <r>
    <n v="2611"/>
    <d v="2024-10-02T00:00:00"/>
    <s v="C666"/>
    <s v="Crystal Thompson"/>
    <x v="3"/>
    <x v="3"/>
    <s v="P001"/>
    <x v="4"/>
    <x v="1"/>
    <n v="5"/>
    <n v="12716"/>
    <n v="63580"/>
    <n v="50940.23"/>
    <n v="12639.77"/>
    <n v="105"/>
    <n v="32"/>
    <x v="4"/>
    <n v="10"/>
    <n v="0.19880103806228375"/>
    <x v="0"/>
  </r>
  <r>
    <n v="2612"/>
    <d v="2024-03-04T00:00:00"/>
    <s v="C878"/>
    <s v="Patricia Ponce"/>
    <x v="0"/>
    <x v="0"/>
    <s v="P004"/>
    <x v="1"/>
    <x v="1"/>
    <n v="5"/>
    <n v="55528"/>
    <n v="277640"/>
    <n v="182388.38"/>
    <n v="95251.62"/>
    <n v="192"/>
    <n v="78"/>
    <x v="1"/>
    <n v="10"/>
    <n v="0.34307599769485664"/>
    <x v="0"/>
  </r>
  <r>
    <n v="2613"/>
    <d v="2024-03-07T00:00:00"/>
    <s v="C375"/>
    <s v="Jennifer Ortiz"/>
    <x v="2"/>
    <x v="2"/>
    <s v="P009"/>
    <x v="3"/>
    <x v="2"/>
    <n v="3"/>
    <n v="51229"/>
    <n v="153687"/>
    <n v="96224.86"/>
    <n v="57462.14"/>
    <n v="133"/>
    <n v="87"/>
    <x v="3"/>
    <n v="15"/>
    <n v="0.37389069992907664"/>
    <x v="0"/>
  </r>
  <r>
    <n v="2614"/>
    <d v="2024-12-03T00:00:00"/>
    <s v="C134"/>
    <s v="Shari Moore"/>
    <x v="2"/>
    <x v="2"/>
    <s v="P009"/>
    <x v="3"/>
    <x v="2"/>
    <n v="1"/>
    <n v="8133"/>
    <n v="8133"/>
    <n v="5525.7"/>
    <n v="2607.3000000000002"/>
    <n v="68"/>
    <n v="53"/>
    <x v="3"/>
    <n v="15"/>
    <n v="0.32058281077093326"/>
    <x v="0"/>
  </r>
  <r>
    <n v="2615"/>
    <d v="2024-09-10T00:00:00"/>
    <s v="C779"/>
    <s v="Stanley Pena"/>
    <x v="0"/>
    <x v="0"/>
    <s v="P007"/>
    <x v="5"/>
    <x v="1"/>
    <n v="8"/>
    <n v="49097"/>
    <n v="392776"/>
    <n v="279051.11"/>
    <n v="113724.89"/>
    <n v="427"/>
    <n v="84"/>
    <x v="5"/>
    <n v="15"/>
    <n v="0.2895413416298348"/>
    <x v="0"/>
  </r>
  <r>
    <n v="2616"/>
    <d v="2024-07-18T00:00:00"/>
    <s v="C596"/>
    <s v="Charles Miller"/>
    <x v="2"/>
    <x v="2"/>
    <s v="P010"/>
    <x v="6"/>
    <x v="0"/>
    <n v="7"/>
    <n v="53261"/>
    <n v="372827"/>
    <n v="277566.96999999997"/>
    <n v="95260.03"/>
    <n v="104"/>
    <n v="83"/>
    <x v="2"/>
    <n v="15"/>
    <n v="0.25550732645436086"/>
    <x v="0"/>
  </r>
  <r>
    <n v="2617"/>
    <d v="2024-04-25T00:00:00"/>
    <s v="C232"/>
    <s v="Suzanne Harrison"/>
    <x v="0"/>
    <x v="0"/>
    <s v="P008"/>
    <x v="7"/>
    <x v="3"/>
    <n v="8"/>
    <n v="53586"/>
    <n v="428688"/>
    <n v="378896.57"/>
    <n v="49791.43"/>
    <n v="177"/>
    <n v="31"/>
    <x v="6"/>
    <n v="0"/>
    <n v="0.1161484109655507"/>
    <x v="0"/>
  </r>
  <r>
    <n v="2618"/>
    <d v="2024-04-28T00:00:00"/>
    <s v="C494"/>
    <s v="Roy Stewart"/>
    <x v="1"/>
    <x v="1"/>
    <s v="P009"/>
    <x v="3"/>
    <x v="2"/>
    <n v="8"/>
    <n v="41774"/>
    <n v="334192"/>
    <n v="253794.4"/>
    <n v="80397.600000000006"/>
    <n v="397"/>
    <n v="84"/>
    <x v="3"/>
    <n v="0"/>
    <n v="0.24057308373629532"/>
    <x v="0"/>
  </r>
  <r>
    <n v="2619"/>
    <d v="2024-01-20T00:00:00"/>
    <s v="C599"/>
    <s v="Alyssa Contreras"/>
    <x v="3"/>
    <x v="3"/>
    <s v="P008"/>
    <x v="7"/>
    <x v="3"/>
    <n v="7"/>
    <n v="30809"/>
    <n v="215663"/>
    <n v="165675.51999999999"/>
    <n v="49987.48"/>
    <n v="36"/>
    <n v="100"/>
    <x v="6"/>
    <n v="0"/>
    <n v="0.23178514626987479"/>
    <x v="1"/>
  </r>
  <r>
    <n v="2620"/>
    <d v="2024-04-23T00:00:00"/>
    <s v="C172"/>
    <s v="James Jones"/>
    <x v="3"/>
    <x v="3"/>
    <s v="P006"/>
    <x v="0"/>
    <x v="0"/>
    <n v="3"/>
    <n v="518"/>
    <n v="1554"/>
    <n v="1375.6"/>
    <n v="178.4"/>
    <n v="296"/>
    <n v="58"/>
    <x v="0"/>
    <n v="20"/>
    <n v="0.1148005148005148"/>
    <x v="0"/>
  </r>
  <r>
    <n v="2621"/>
    <d v="2024-12-16T00:00:00"/>
    <s v="C420"/>
    <s v="Michael Edwards"/>
    <x v="3"/>
    <x v="3"/>
    <s v="P001"/>
    <x v="4"/>
    <x v="1"/>
    <n v="8"/>
    <n v="14259"/>
    <n v="114072"/>
    <n v="80261.740000000005"/>
    <n v="33810.26"/>
    <n v="169"/>
    <n v="51"/>
    <x v="4"/>
    <n v="10"/>
    <n v="0.29639403183953994"/>
    <x v="0"/>
  </r>
  <r>
    <n v="2622"/>
    <d v="2024-06-21T00:00:00"/>
    <s v="C972"/>
    <s v="Michelle Combs"/>
    <x v="3"/>
    <x v="3"/>
    <s v="P005"/>
    <x v="9"/>
    <x v="1"/>
    <n v="10"/>
    <n v="7846"/>
    <n v="78460"/>
    <n v="48781.69"/>
    <n v="29678.31"/>
    <n v="21"/>
    <n v="29"/>
    <x v="7"/>
    <n v="20"/>
    <n v="0.37826038745857765"/>
    <x v="1"/>
  </r>
  <r>
    <n v="2623"/>
    <d v="2024-01-05T00:00:00"/>
    <s v="C959"/>
    <s v="Hayden Lindsey"/>
    <x v="3"/>
    <x v="3"/>
    <s v="P009"/>
    <x v="3"/>
    <x v="2"/>
    <n v="8"/>
    <n v="58302"/>
    <n v="466416"/>
    <n v="394423.09"/>
    <n v="71992.91"/>
    <n v="136"/>
    <n v="66"/>
    <x v="3"/>
    <n v="0"/>
    <n v="0.15435343127165449"/>
    <x v="0"/>
  </r>
  <r>
    <n v="2624"/>
    <d v="2024-11-27T00:00:00"/>
    <s v="C991"/>
    <s v="Colton Silva"/>
    <x v="0"/>
    <x v="0"/>
    <s v="P009"/>
    <x v="3"/>
    <x v="2"/>
    <n v="1"/>
    <n v="51189"/>
    <n v="51189"/>
    <n v="41347.279999999999"/>
    <n v="9841.7199999999993"/>
    <n v="159"/>
    <n v="98"/>
    <x v="3"/>
    <n v="10"/>
    <n v="0.19226240012502685"/>
    <x v="0"/>
  </r>
  <r>
    <n v="2625"/>
    <d v="2024-02-01T00:00:00"/>
    <s v="C658"/>
    <s v="Valerie Baker"/>
    <x v="2"/>
    <x v="2"/>
    <s v="P009"/>
    <x v="3"/>
    <x v="2"/>
    <n v="5"/>
    <n v="37616"/>
    <n v="188080"/>
    <n v="155173.15"/>
    <n v="32906.85"/>
    <n v="296"/>
    <n v="22"/>
    <x v="3"/>
    <n v="20"/>
    <n v="0.17496198426201615"/>
    <x v="0"/>
  </r>
  <r>
    <n v="2626"/>
    <d v="2024-01-01T00:00:00"/>
    <s v="C534"/>
    <s v="Olivia Rodgers"/>
    <x v="3"/>
    <x v="3"/>
    <s v="P009"/>
    <x v="3"/>
    <x v="2"/>
    <n v="6"/>
    <n v="22421"/>
    <n v="134526"/>
    <n v="92600.14"/>
    <n v="41925.86"/>
    <n v="416"/>
    <n v="64"/>
    <x v="3"/>
    <n v="5"/>
    <n v="0.31165618542140555"/>
    <x v="0"/>
  </r>
  <r>
    <n v="2627"/>
    <d v="2024-10-22T00:00:00"/>
    <s v="C163"/>
    <s v="Lisa Brown"/>
    <x v="0"/>
    <x v="0"/>
    <s v="P003"/>
    <x v="8"/>
    <x v="0"/>
    <n v="8"/>
    <n v="12674"/>
    <n v="101392"/>
    <n v="70665.81"/>
    <n v="30726.19"/>
    <n v="237"/>
    <n v="80"/>
    <x v="2"/>
    <n v="15"/>
    <n v="0.3030435340066277"/>
    <x v="0"/>
  </r>
  <r>
    <n v="2628"/>
    <d v="2024-02-07T00:00:00"/>
    <s v="C238"/>
    <s v="Johnny Pitts MD"/>
    <x v="2"/>
    <x v="2"/>
    <s v="P005"/>
    <x v="9"/>
    <x v="1"/>
    <n v="10"/>
    <n v="21633"/>
    <n v="216330"/>
    <n v="163898.43"/>
    <n v="52431.57"/>
    <n v="358"/>
    <n v="85"/>
    <x v="7"/>
    <n v="5"/>
    <n v="0.24236846484537511"/>
    <x v="0"/>
  </r>
  <r>
    <n v="2629"/>
    <d v="2024-09-03T00:00:00"/>
    <s v="C145"/>
    <s v="Maria Everett"/>
    <x v="1"/>
    <x v="1"/>
    <s v="P010"/>
    <x v="6"/>
    <x v="0"/>
    <n v="8"/>
    <n v="57457"/>
    <n v="459656"/>
    <n v="366184.15"/>
    <n v="93471.85"/>
    <n v="328"/>
    <n v="23"/>
    <x v="2"/>
    <n v="0"/>
    <n v="0.20335174565327116"/>
    <x v="0"/>
  </r>
  <r>
    <n v="2630"/>
    <d v="2024-03-06T00:00:00"/>
    <s v="C148"/>
    <s v="Rebecca Decker"/>
    <x v="2"/>
    <x v="2"/>
    <s v="P003"/>
    <x v="8"/>
    <x v="0"/>
    <n v="9"/>
    <n v="36578"/>
    <n v="329202"/>
    <n v="287752.45"/>
    <n v="41449.550000000003"/>
    <n v="61"/>
    <n v="19"/>
    <x v="2"/>
    <n v="10"/>
    <n v="0.12590916823105572"/>
    <x v="0"/>
  </r>
  <r>
    <n v="2631"/>
    <d v="2024-09-25T00:00:00"/>
    <s v="C228"/>
    <s v="Cindy Vaughn"/>
    <x v="0"/>
    <x v="0"/>
    <s v="P006"/>
    <x v="0"/>
    <x v="0"/>
    <n v="8"/>
    <n v="9269"/>
    <n v="74152"/>
    <n v="51738.91"/>
    <n v="22413.09"/>
    <n v="282"/>
    <n v="30"/>
    <x v="0"/>
    <n v="20"/>
    <n v="0.30225873880677528"/>
    <x v="0"/>
  </r>
  <r>
    <n v="2632"/>
    <d v="2024-07-10T00:00:00"/>
    <s v="C752"/>
    <s v="Michele Mullins"/>
    <x v="3"/>
    <x v="3"/>
    <s v="P006"/>
    <x v="0"/>
    <x v="0"/>
    <n v="2"/>
    <n v="35216"/>
    <n v="70432"/>
    <n v="62238.51"/>
    <n v="8193.49"/>
    <n v="65"/>
    <n v="61"/>
    <x v="0"/>
    <n v="20"/>
    <n v="0.1163319229895502"/>
    <x v="0"/>
  </r>
  <r>
    <n v="2633"/>
    <d v="2024-11-11T00:00:00"/>
    <s v="C893"/>
    <s v="Ryan Burke"/>
    <x v="0"/>
    <x v="0"/>
    <s v="P010"/>
    <x v="6"/>
    <x v="0"/>
    <n v="9"/>
    <n v="54124"/>
    <n v="487116"/>
    <n v="369566.42"/>
    <n v="117549.58"/>
    <n v="487"/>
    <n v="99"/>
    <x v="2"/>
    <n v="5"/>
    <n v="0.24131742747107465"/>
    <x v="0"/>
  </r>
  <r>
    <n v="2634"/>
    <d v="2024-12-09T00:00:00"/>
    <s v="C430"/>
    <s v="Paul Sutton"/>
    <x v="3"/>
    <x v="3"/>
    <s v="P005"/>
    <x v="9"/>
    <x v="1"/>
    <n v="2"/>
    <n v="12148"/>
    <n v="24296"/>
    <n v="15072.82"/>
    <n v="9223.18"/>
    <n v="443"/>
    <n v="64"/>
    <x v="7"/>
    <n v="10"/>
    <n v="0.37961722094171879"/>
    <x v="0"/>
  </r>
  <r>
    <n v="2635"/>
    <d v="2024-12-30T00:00:00"/>
    <s v="C517"/>
    <s v="Timothy Morris"/>
    <x v="3"/>
    <x v="3"/>
    <s v="P005"/>
    <x v="9"/>
    <x v="1"/>
    <n v="6"/>
    <n v="58561"/>
    <n v="351366"/>
    <n v="270840.84999999998"/>
    <n v="80525.149999999994"/>
    <n v="160"/>
    <n v="48"/>
    <x v="7"/>
    <n v="5"/>
    <n v="0.22917741044950279"/>
    <x v="0"/>
  </r>
  <r>
    <n v="2636"/>
    <d v="2024-06-25T00:00:00"/>
    <s v="C611"/>
    <s v="Emily Brooks"/>
    <x v="3"/>
    <x v="3"/>
    <s v="P009"/>
    <x v="3"/>
    <x v="2"/>
    <n v="6"/>
    <n v="19726"/>
    <n v="118356"/>
    <n v="73318.210000000006"/>
    <n v="45037.79"/>
    <n v="93"/>
    <n v="85"/>
    <x v="3"/>
    <n v="15"/>
    <n v="0.38052815235391529"/>
    <x v="0"/>
  </r>
  <r>
    <n v="2637"/>
    <d v="2024-01-14T00:00:00"/>
    <s v="C721"/>
    <s v="Mr. Andrew Tucker"/>
    <x v="0"/>
    <x v="0"/>
    <s v="P008"/>
    <x v="7"/>
    <x v="3"/>
    <n v="3"/>
    <n v="8130"/>
    <n v="24390"/>
    <n v="20555.02"/>
    <n v="3834.98"/>
    <n v="79"/>
    <n v="56"/>
    <x v="6"/>
    <n v="5"/>
    <n v="0.15723575235752357"/>
    <x v="0"/>
  </r>
  <r>
    <n v="2638"/>
    <d v="2024-10-09T00:00:00"/>
    <s v="C810"/>
    <s v="Tracey Austin"/>
    <x v="2"/>
    <x v="2"/>
    <s v="P007"/>
    <x v="5"/>
    <x v="1"/>
    <n v="9"/>
    <n v="51585"/>
    <n v="464265"/>
    <n v="350331.48"/>
    <n v="113933.52"/>
    <n v="410"/>
    <n v="80"/>
    <x v="5"/>
    <n v="5"/>
    <n v="0.24540622273916837"/>
    <x v="0"/>
  </r>
  <r>
    <n v="2639"/>
    <d v="2024-11-11T00:00:00"/>
    <s v="C256"/>
    <s v="Kelly Jackson"/>
    <x v="1"/>
    <x v="1"/>
    <s v="P002"/>
    <x v="2"/>
    <x v="0"/>
    <n v="5"/>
    <n v="53880"/>
    <n v="269400"/>
    <n v="202841.33"/>
    <n v="66558.67"/>
    <n v="203"/>
    <n v="67"/>
    <x v="2"/>
    <n v="5"/>
    <n v="0.24706262063845583"/>
    <x v="0"/>
  </r>
  <r>
    <n v="2640"/>
    <d v="2024-08-08T00:00:00"/>
    <s v="C105"/>
    <s v="Deborah Collins"/>
    <x v="1"/>
    <x v="1"/>
    <s v="P009"/>
    <x v="3"/>
    <x v="2"/>
    <n v="8"/>
    <n v="40281"/>
    <n v="322248"/>
    <n v="256727.06"/>
    <n v="65520.94"/>
    <n v="457"/>
    <n v="93"/>
    <x v="3"/>
    <n v="15"/>
    <n v="0.20332458230927733"/>
    <x v="0"/>
  </r>
  <r>
    <n v="2641"/>
    <d v="2024-10-29T00:00:00"/>
    <s v="C819"/>
    <s v="Rodney Stanton"/>
    <x v="3"/>
    <x v="3"/>
    <s v="P001"/>
    <x v="4"/>
    <x v="1"/>
    <n v="7"/>
    <n v="34636"/>
    <n v="242452"/>
    <n v="169119.04"/>
    <n v="73332.960000000006"/>
    <n v="305"/>
    <n v="21"/>
    <x v="4"/>
    <n v="15"/>
    <n v="0.30246382789170645"/>
    <x v="0"/>
  </r>
  <r>
    <n v="2642"/>
    <d v="2024-08-30T00:00:00"/>
    <s v="C108"/>
    <s v="Ashley Schwartz"/>
    <x v="3"/>
    <x v="3"/>
    <s v="P006"/>
    <x v="0"/>
    <x v="0"/>
    <n v="5"/>
    <n v="45167"/>
    <n v="225835"/>
    <n v="158055.34"/>
    <n v="67779.66"/>
    <n v="210"/>
    <n v="73"/>
    <x v="0"/>
    <n v="20"/>
    <n v="0.30012912081829657"/>
    <x v="0"/>
  </r>
  <r>
    <n v="2643"/>
    <d v="2024-09-03T00:00:00"/>
    <s v="C374"/>
    <s v="Joseph Gonzalez"/>
    <x v="2"/>
    <x v="2"/>
    <s v="P010"/>
    <x v="6"/>
    <x v="0"/>
    <n v="1"/>
    <n v="32458"/>
    <n v="32458"/>
    <n v="20581.64"/>
    <n v="11876.36"/>
    <n v="156"/>
    <n v="34"/>
    <x v="2"/>
    <n v="20"/>
    <n v="0.36589931603918913"/>
    <x v="0"/>
  </r>
  <r>
    <n v="2644"/>
    <d v="2024-05-27T00:00:00"/>
    <s v="C440"/>
    <s v="Joseph Hubbard"/>
    <x v="1"/>
    <x v="1"/>
    <s v="P010"/>
    <x v="6"/>
    <x v="0"/>
    <n v="1"/>
    <n v="32629"/>
    <n v="32629"/>
    <n v="21858.5"/>
    <n v="10770.5"/>
    <n v="87"/>
    <n v="98"/>
    <x v="2"/>
    <n v="10"/>
    <n v="0.33008979741947347"/>
    <x v="1"/>
  </r>
  <r>
    <n v="2645"/>
    <d v="2024-05-24T00:00:00"/>
    <s v="C121"/>
    <s v="Jasmine Smith"/>
    <x v="1"/>
    <x v="1"/>
    <s v="P009"/>
    <x v="3"/>
    <x v="2"/>
    <n v="7"/>
    <n v="22397"/>
    <n v="156779"/>
    <n v="116115.48"/>
    <n v="40663.519999999997"/>
    <n v="344"/>
    <n v="22"/>
    <x v="3"/>
    <n v="15"/>
    <n v="0.25936841031005425"/>
    <x v="0"/>
  </r>
  <r>
    <n v="2646"/>
    <d v="2024-07-22T00:00:00"/>
    <s v="C530"/>
    <s v="Cheryl Boone"/>
    <x v="1"/>
    <x v="1"/>
    <s v="P001"/>
    <x v="4"/>
    <x v="1"/>
    <n v="1"/>
    <n v="14278"/>
    <n v="14278"/>
    <n v="10063"/>
    <n v="4215"/>
    <n v="120"/>
    <n v="87"/>
    <x v="4"/>
    <n v="0"/>
    <n v="0.29520941308306486"/>
    <x v="0"/>
  </r>
  <r>
    <n v="2647"/>
    <d v="2024-08-01T00:00:00"/>
    <s v="C656"/>
    <s v="Robert Smith"/>
    <x v="0"/>
    <x v="0"/>
    <s v="P002"/>
    <x v="2"/>
    <x v="0"/>
    <n v="7"/>
    <n v="40865"/>
    <n v="286055"/>
    <n v="181882.27"/>
    <n v="104172.73"/>
    <n v="310"/>
    <n v="93"/>
    <x v="2"/>
    <n v="0"/>
    <n v="0.36417028193878798"/>
    <x v="0"/>
  </r>
  <r>
    <n v="2648"/>
    <d v="2024-06-15T00:00:00"/>
    <s v="C922"/>
    <s v="Wesley Bishop"/>
    <x v="1"/>
    <x v="1"/>
    <s v="P001"/>
    <x v="4"/>
    <x v="1"/>
    <n v="10"/>
    <n v="42521"/>
    <n v="425210"/>
    <n v="308863.98"/>
    <n v="116346.02"/>
    <n v="339"/>
    <n v="34"/>
    <x v="4"/>
    <n v="5"/>
    <n v="0.27362014063639145"/>
    <x v="0"/>
  </r>
  <r>
    <n v="2649"/>
    <d v="2024-05-27T00:00:00"/>
    <s v="C947"/>
    <s v="Anne Willis"/>
    <x v="3"/>
    <x v="3"/>
    <s v="P008"/>
    <x v="7"/>
    <x v="3"/>
    <n v="8"/>
    <n v="1902"/>
    <n v="15216"/>
    <n v="11698.19"/>
    <n v="3517.81"/>
    <n v="65"/>
    <n v="53"/>
    <x v="6"/>
    <n v="10"/>
    <n v="0.23119150893796003"/>
    <x v="0"/>
  </r>
  <r>
    <n v="2650"/>
    <d v="2024-07-12T00:00:00"/>
    <s v="C818"/>
    <s v="Jeff Peterson"/>
    <x v="0"/>
    <x v="0"/>
    <s v="P010"/>
    <x v="6"/>
    <x v="0"/>
    <n v="2"/>
    <n v="36983"/>
    <n v="73966"/>
    <n v="61323.28"/>
    <n v="12642.72"/>
    <n v="306"/>
    <n v="89"/>
    <x v="2"/>
    <n v="15"/>
    <n v="0.17092610118162399"/>
    <x v="0"/>
  </r>
  <r>
    <n v="2651"/>
    <d v="2024-07-01T00:00:00"/>
    <s v="C188"/>
    <s v="Willie Robinson"/>
    <x v="2"/>
    <x v="2"/>
    <s v="P002"/>
    <x v="2"/>
    <x v="0"/>
    <n v="2"/>
    <n v="30814"/>
    <n v="61628"/>
    <n v="41910.06"/>
    <n v="19717.939999999999"/>
    <n v="424"/>
    <n v="51"/>
    <x v="2"/>
    <n v="0"/>
    <n v="0.31995099630038293"/>
    <x v="0"/>
  </r>
  <r>
    <n v="2652"/>
    <d v="2024-05-01T00:00:00"/>
    <s v="C384"/>
    <s v="Steven Blake"/>
    <x v="0"/>
    <x v="0"/>
    <s v="P005"/>
    <x v="9"/>
    <x v="1"/>
    <n v="8"/>
    <n v="9231"/>
    <n v="73848"/>
    <n v="44979.98"/>
    <n v="28868.02"/>
    <n v="300"/>
    <n v="46"/>
    <x v="7"/>
    <n v="15"/>
    <n v="0.39091133138338208"/>
    <x v="0"/>
  </r>
  <r>
    <n v="2653"/>
    <d v="2024-05-27T00:00:00"/>
    <s v="C261"/>
    <s v="Paul Mayo"/>
    <x v="3"/>
    <x v="3"/>
    <s v="P002"/>
    <x v="2"/>
    <x v="0"/>
    <n v="6"/>
    <n v="27263"/>
    <n v="163578"/>
    <n v="133915.9"/>
    <n v="29662.1"/>
    <n v="423"/>
    <n v="84"/>
    <x v="2"/>
    <n v="15"/>
    <n v="0.18133306434850652"/>
    <x v="0"/>
  </r>
  <r>
    <n v="2654"/>
    <d v="2024-03-15T00:00:00"/>
    <s v="C970"/>
    <s v="Emily Johnson"/>
    <x v="1"/>
    <x v="1"/>
    <s v="P001"/>
    <x v="4"/>
    <x v="1"/>
    <n v="10"/>
    <n v="36310"/>
    <n v="363100"/>
    <n v="231710.48"/>
    <n v="131389.51999999999"/>
    <n v="382"/>
    <n v="18"/>
    <x v="4"/>
    <n v="0"/>
    <n v="0.36185491600110159"/>
    <x v="0"/>
  </r>
  <r>
    <n v="2655"/>
    <d v="2024-02-01T00:00:00"/>
    <s v="C755"/>
    <s v="Theresa Allen"/>
    <x v="2"/>
    <x v="2"/>
    <s v="P006"/>
    <x v="0"/>
    <x v="0"/>
    <n v="2"/>
    <n v="37882"/>
    <n v="75764"/>
    <n v="66637.22"/>
    <n v="9126.7800000000007"/>
    <n v="91"/>
    <n v="100"/>
    <x v="0"/>
    <n v="10"/>
    <n v="0.12046328071379547"/>
    <x v="1"/>
  </r>
  <r>
    <n v="2656"/>
    <d v="2024-05-08T00:00:00"/>
    <s v="C884"/>
    <s v="Mary Williams"/>
    <x v="2"/>
    <x v="2"/>
    <s v="P004"/>
    <x v="1"/>
    <x v="1"/>
    <n v="2"/>
    <n v="49710"/>
    <n v="99420"/>
    <n v="84410.67"/>
    <n v="15009.33"/>
    <n v="260"/>
    <n v="49"/>
    <x v="1"/>
    <n v="0"/>
    <n v="0.15096891973445986"/>
    <x v="0"/>
  </r>
  <r>
    <n v="2657"/>
    <d v="2024-03-30T00:00:00"/>
    <s v="C405"/>
    <s v="Jacqueline Zimmerman"/>
    <x v="3"/>
    <x v="3"/>
    <s v="P003"/>
    <x v="8"/>
    <x v="0"/>
    <n v="10"/>
    <n v="27005"/>
    <n v="270050"/>
    <n v="226611.12"/>
    <n v="43438.879999999997"/>
    <n v="22"/>
    <n v="42"/>
    <x v="2"/>
    <n v="15"/>
    <n v="0.16085495278652101"/>
    <x v="1"/>
  </r>
  <r>
    <n v="2658"/>
    <d v="2024-02-08T00:00:00"/>
    <s v="C156"/>
    <s v="Donna Elliott"/>
    <x v="3"/>
    <x v="3"/>
    <s v="P010"/>
    <x v="6"/>
    <x v="0"/>
    <n v="8"/>
    <n v="10208"/>
    <n v="81664"/>
    <n v="71152.28"/>
    <n v="10511.72"/>
    <n v="32"/>
    <n v="95"/>
    <x v="2"/>
    <n v="10"/>
    <n v="0.12871914184952976"/>
    <x v="1"/>
  </r>
  <r>
    <n v="2659"/>
    <d v="2024-04-06T00:00:00"/>
    <s v="C377"/>
    <s v="Ashley Hill"/>
    <x v="2"/>
    <x v="2"/>
    <s v="P005"/>
    <x v="9"/>
    <x v="1"/>
    <n v="9"/>
    <n v="13554"/>
    <n v="121986"/>
    <n v="81319.81"/>
    <n v="40666.19"/>
    <n v="42"/>
    <n v="91"/>
    <x v="7"/>
    <n v="15"/>
    <n v="0.33336768153722562"/>
    <x v="1"/>
  </r>
  <r>
    <n v="2660"/>
    <d v="2024-11-04T00:00:00"/>
    <s v="C527"/>
    <s v="Dylan Johnson"/>
    <x v="0"/>
    <x v="0"/>
    <s v="P009"/>
    <x v="3"/>
    <x v="2"/>
    <n v="3"/>
    <n v="15661"/>
    <n v="46983"/>
    <n v="39127.47"/>
    <n v="7855.53"/>
    <n v="494"/>
    <n v="86"/>
    <x v="3"/>
    <n v="20"/>
    <n v="0.16719941255347678"/>
    <x v="0"/>
  </r>
  <r>
    <n v="2661"/>
    <d v="2024-11-25T00:00:00"/>
    <s v="C210"/>
    <s v="Joshua Henderson"/>
    <x v="2"/>
    <x v="2"/>
    <s v="P009"/>
    <x v="3"/>
    <x v="2"/>
    <n v="4"/>
    <n v="33503"/>
    <n v="134012"/>
    <n v="109646.03"/>
    <n v="24365.97"/>
    <n v="131"/>
    <n v="18"/>
    <x v="3"/>
    <n v="0"/>
    <n v="0.18181931468823689"/>
    <x v="0"/>
  </r>
  <r>
    <n v="2662"/>
    <d v="2024-01-19T00:00:00"/>
    <s v="C779"/>
    <s v="Jesse Randolph"/>
    <x v="0"/>
    <x v="0"/>
    <s v="P010"/>
    <x v="6"/>
    <x v="0"/>
    <n v="5"/>
    <n v="4472"/>
    <n v="22360"/>
    <n v="14009.85"/>
    <n v="8350.15"/>
    <n v="266"/>
    <n v="79"/>
    <x v="2"/>
    <n v="0"/>
    <n v="0.37344141323792485"/>
    <x v="0"/>
  </r>
  <r>
    <n v="2663"/>
    <d v="2024-02-21T00:00:00"/>
    <s v="C695"/>
    <s v="David Brown"/>
    <x v="0"/>
    <x v="0"/>
    <s v="P010"/>
    <x v="6"/>
    <x v="0"/>
    <n v="1"/>
    <n v="33020"/>
    <n v="33020"/>
    <n v="22269.52"/>
    <n v="10750.48"/>
    <n v="354"/>
    <n v="91"/>
    <x v="2"/>
    <n v="20"/>
    <n v="0.3255748031496063"/>
    <x v="0"/>
  </r>
  <r>
    <n v="2664"/>
    <d v="2024-09-09T00:00:00"/>
    <s v="C106"/>
    <s v="Blake Shepard"/>
    <x v="1"/>
    <x v="1"/>
    <s v="P006"/>
    <x v="0"/>
    <x v="0"/>
    <n v="10"/>
    <n v="47589"/>
    <n v="475890"/>
    <n v="354903.61"/>
    <n v="120986.39"/>
    <n v="89"/>
    <n v="46"/>
    <x v="0"/>
    <n v="15"/>
    <n v="0.25423183929059234"/>
    <x v="0"/>
  </r>
  <r>
    <n v="2665"/>
    <d v="2024-09-27T00:00:00"/>
    <s v="C354"/>
    <s v="Nicole Craig"/>
    <x v="1"/>
    <x v="1"/>
    <s v="P008"/>
    <x v="7"/>
    <x v="3"/>
    <n v="9"/>
    <n v="52872"/>
    <n v="475848"/>
    <n v="308083.38"/>
    <n v="167764.62"/>
    <n v="220"/>
    <n v="89"/>
    <x v="6"/>
    <n v="15"/>
    <n v="0.35255926262167753"/>
    <x v="0"/>
  </r>
  <r>
    <n v="2666"/>
    <d v="2024-07-26T00:00:00"/>
    <s v="C148"/>
    <s v="John Garza"/>
    <x v="3"/>
    <x v="3"/>
    <s v="P010"/>
    <x v="6"/>
    <x v="0"/>
    <n v="6"/>
    <n v="45713"/>
    <n v="274278"/>
    <n v="232982.36"/>
    <n v="41295.64"/>
    <n v="219"/>
    <n v="57"/>
    <x v="2"/>
    <n v="5"/>
    <n v="0.15056125536864057"/>
    <x v="0"/>
  </r>
  <r>
    <n v="2667"/>
    <d v="2024-12-18T00:00:00"/>
    <s v="C710"/>
    <s v="Kenneth Bell"/>
    <x v="2"/>
    <x v="2"/>
    <s v="P005"/>
    <x v="9"/>
    <x v="1"/>
    <n v="6"/>
    <n v="33370"/>
    <n v="200220"/>
    <n v="139515.97"/>
    <n v="60704.03"/>
    <n v="243"/>
    <n v="14"/>
    <x v="7"/>
    <n v="0"/>
    <n v="0.30318664469084006"/>
    <x v="0"/>
  </r>
  <r>
    <n v="2668"/>
    <d v="2024-09-05T00:00:00"/>
    <s v="C298"/>
    <s v="Grace Williams"/>
    <x v="2"/>
    <x v="2"/>
    <s v="P009"/>
    <x v="3"/>
    <x v="2"/>
    <n v="2"/>
    <n v="22085"/>
    <n v="44170"/>
    <n v="28405.53"/>
    <n v="15764.47"/>
    <n v="112"/>
    <n v="53"/>
    <x v="3"/>
    <n v="15"/>
    <n v="0.3569044600407516"/>
    <x v="0"/>
  </r>
  <r>
    <n v="2669"/>
    <d v="2024-02-15T00:00:00"/>
    <s v="C739"/>
    <s v="Stephanie Smith MD"/>
    <x v="0"/>
    <x v="0"/>
    <s v="P010"/>
    <x v="6"/>
    <x v="0"/>
    <n v="5"/>
    <n v="27563"/>
    <n v="137815"/>
    <n v="105430.1"/>
    <n v="32384.9"/>
    <n v="441"/>
    <n v="13"/>
    <x v="2"/>
    <n v="5"/>
    <n v="0.23498820883067881"/>
    <x v="0"/>
  </r>
  <r>
    <n v="2670"/>
    <d v="2024-01-31T00:00:00"/>
    <s v="C626"/>
    <s v="Timothy Henderson"/>
    <x v="0"/>
    <x v="0"/>
    <s v="P006"/>
    <x v="0"/>
    <x v="0"/>
    <n v="8"/>
    <n v="53714"/>
    <n v="429712"/>
    <n v="357412.07"/>
    <n v="72299.929999999993"/>
    <n v="113"/>
    <n v="91"/>
    <x v="0"/>
    <n v="15"/>
    <n v="0.16825206184607364"/>
    <x v="0"/>
  </r>
  <r>
    <n v="2671"/>
    <d v="2024-07-20T00:00:00"/>
    <s v="C374"/>
    <s v="Heidi Hunt"/>
    <x v="1"/>
    <x v="1"/>
    <s v="P002"/>
    <x v="2"/>
    <x v="0"/>
    <n v="10"/>
    <n v="56330"/>
    <n v="563300"/>
    <n v="396136.5"/>
    <n v="167163.5"/>
    <n v="68"/>
    <n v="27"/>
    <x v="2"/>
    <n v="20"/>
    <n v="0.29675750044381322"/>
    <x v="0"/>
  </r>
  <r>
    <n v="2672"/>
    <d v="2024-12-17T00:00:00"/>
    <s v="C936"/>
    <s v="Melvin White"/>
    <x v="1"/>
    <x v="1"/>
    <s v="P008"/>
    <x v="7"/>
    <x v="3"/>
    <n v="9"/>
    <n v="20751"/>
    <n v="186759"/>
    <n v="131417.75"/>
    <n v="55341.25"/>
    <n v="43"/>
    <n v="56"/>
    <x v="6"/>
    <n v="20"/>
    <n v="0.29632440739134391"/>
    <x v="1"/>
  </r>
  <r>
    <n v="2673"/>
    <d v="2024-12-03T00:00:00"/>
    <s v="C399"/>
    <s v="Jon Carlson"/>
    <x v="1"/>
    <x v="1"/>
    <s v="P002"/>
    <x v="2"/>
    <x v="0"/>
    <n v="4"/>
    <n v="16297"/>
    <n v="65188"/>
    <n v="49901.01"/>
    <n v="15286.99"/>
    <n v="346"/>
    <n v="86"/>
    <x v="2"/>
    <n v="10"/>
    <n v="0.23450619745965515"/>
    <x v="0"/>
  </r>
  <r>
    <n v="2674"/>
    <d v="2024-08-27T00:00:00"/>
    <s v="C845"/>
    <s v="Heather Wilson"/>
    <x v="1"/>
    <x v="1"/>
    <s v="P009"/>
    <x v="3"/>
    <x v="2"/>
    <n v="1"/>
    <n v="6759"/>
    <n v="6759"/>
    <n v="6072.72"/>
    <n v="686.28"/>
    <n v="242"/>
    <n v="54"/>
    <x v="3"/>
    <n v="0"/>
    <n v="0.10153573013759432"/>
    <x v="0"/>
  </r>
  <r>
    <n v="2675"/>
    <d v="2024-10-05T00:00:00"/>
    <s v="C252"/>
    <s v="Jonathan Scott"/>
    <x v="0"/>
    <x v="0"/>
    <s v="P003"/>
    <x v="8"/>
    <x v="0"/>
    <n v="3"/>
    <n v="58856"/>
    <n v="176568"/>
    <n v="148725.9"/>
    <n v="27842.1"/>
    <n v="419"/>
    <n v="78"/>
    <x v="2"/>
    <n v="10"/>
    <n v="0.15768485795840695"/>
    <x v="0"/>
  </r>
  <r>
    <n v="2676"/>
    <d v="2024-09-13T00:00:00"/>
    <s v="C701"/>
    <s v="David Snyder"/>
    <x v="1"/>
    <x v="1"/>
    <s v="P002"/>
    <x v="2"/>
    <x v="0"/>
    <n v="3"/>
    <n v="20749"/>
    <n v="62247"/>
    <n v="46475.61"/>
    <n v="15771.39"/>
    <n v="94"/>
    <n v="99"/>
    <x v="2"/>
    <n v="5"/>
    <n v="0.25336787315051329"/>
    <x v="1"/>
  </r>
  <r>
    <n v="2677"/>
    <d v="2024-10-10T00:00:00"/>
    <s v="C973"/>
    <s v="Donald Castro"/>
    <x v="0"/>
    <x v="0"/>
    <s v="P003"/>
    <x v="8"/>
    <x v="0"/>
    <n v="3"/>
    <n v="59462"/>
    <n v="178386"/>
    <n v="155377.21"/>
    <n v="23008.79"/>
    <n v="416"/>
    <n v="48"/>
    <x v="2"/>
    <n v="5"/>
    <n v="0.12898316011346184"/>
    <x v="0"/>
  </r>
  <r>
    <n v="2678"/>
    <d v="2024-12-08T00:00:00"/>
    <s v="C454"/>
    <s v="Travis Price"/>
    <x v="1"/>
    <x v="1"/>
    <s v="P005"/>
    <x v="9"/>
    <x v="1"/>
    <n v="5"/>
    <n v="30156"/>
    <n v="150780"/>
    <n v="106839.05"/>
    <n v="43940.95"/>
    <n v="282"/>
    <n v="58"/>
    <x v="7"/>
    <n v="5"/>
    <n v="0.29142426051200421"/>
    <x v="0"/>
  </r>
  <r>
    <n v="2679"/>
    <d v="2024-03-24T00:00:00"/>
    <s v="C872"/>
    <s v="Sheila Mendez"/>
    <x v="2"/>
    <x v="2"/>
    <s v="P006"/>
    <x v="0"/>
    <x v="0"/>
    <n v="9"/>
    <n v="23855"/>
    <n v="214695"/>
    <n v="153483.54"/>
    <n v="61211.46"/>
    <n v="193"/>
    <n v="33"/>
    <x v="0"/>
    <n v="15"/>
    <n v="0.28510892195905818"/>
    <x v="0"/>
  </r>
  <r>
    <n v="2680"/>
    <d v="2024-03-22T00:00:00"/>
    <s v="C479"/>
    <s v="Lynn Adams"/>
    <x v="2"/>
    <x v="2"/>
    <s v="P010"/>
    <x v="6"/>
    <x v="0"/>
    <n v="9"/>
    <n v="12590"/>
    <n v="113310"/>
    <n v="83551.850000000006"/>
    <n v="29758.15"/>
    <n v="363"/>
    <n v="74"/>
    <x v="2"/>
    <n v="0"/>
    <n v="0.26262598181978641"/>
    <x v="0"/>
  </r>
  <r>
    <n v="2681"/>
    <d v="2024-03-24T00:00:00"/>
    <s v="C521"/>
    <s v="Dawn Ellis"/>
    <x v="1"/>
    <x v="1"/>
    <s v="P003"/>
    <x v="8"/>
    <x v="0"/>
    <n v="6"/>
    <n v="9873"/>
    <n v="59238"/>
    <n v="49136.71"/>
    <n v="10101.290000000001"/>
    <n v="467"/>
    <n v="22"/>
    <x v="2"/>
    <n v="10"/>
    <n v="0.17052044295891153"/>
    <x v="0"/>
  </r>
  <r>
    <n v="2682"/>
    <d v="2024-01-30T00:00:00"/>
    <s v="C345"/>
    <s v="Jennifer Flores"/>
    <x v="0"/>
    <x v="0"/>
    <s v="P010"/>
    <x v="6"/>
    <x v="0"/>
    <n v="1"/>
    <n v="18111"/>
    <n v="18111"/>
    <n v="14936.29"/>
    <n v="3174.71"/>
    <n v="359"/>
    <n v="53"/>
    <x v="2"/>
    <n v="0"/>
    <n v="0.17529181160620619"/>
    <x v="0"/>
  </r>
  <r>
    <n v="2683"/>
    <d v="2024-06-21T00:00:00"/>
    <s v="C235"/>
    <s v="Mary Wilson"/>
    <x v="3"/>
    <x v="3"/>
    <s v="P004"/>
    <x v="1"/>
    <x v="1"/>
    <n v="10"/>
    <n v="44994"/>
    <n v="449940"/>
    <n v="332012.63"/>
    <n v="117927.37"/>
    <n v="312"/>
    <n v="77"/>
    <x v="1"/>
    <n v="5"/>
    <n v="0.26209576832466552"/>
    <x v="0"/>
  </r>
  <r>
    <n v="2684"/>
    <d v="2024-01-20T00:00:00"/>
    <s v="C656"/>
    <s v="Timothy Palmer"/>
    <x v="1"/>
    <x v="1"/>
    <s v="P001"/>
    <x v="4"/>
    <x v="1"/>
    <n v="9"/>
    <n v="50982"/>
    <n v="458838"/>
    <n v="337331.69"/>
    <n v="121506.31"/>
    <n v="365"/>
    <n v="66"/>
    <x v="4"/>
    <n v="5"/>
    <n v="0.26481309307424405"/>
    <x v="0"/>
  </r>
  <r>
    <n v="2685"/>
    <d v="2024-02-14T00:00:00"/>
    <s v="C629"/>
    <s v="Aaron Adams"/>
    <x v="1"/>
    <x v="1"/>
    <s v="P003"/>
    <x v="8"/>
    <x v="0"/>
    <n v="8"/>
    <n v="9742"/>
    <n v="77936"/>
    <n v="66867.97"/>
    <n v="11068.03"/>
    <n v="81"/>
    <n v="75"/>
    <x v="2"/>
    <n v="15"/>
    <n v="0.14201434510367481"/>
    <x v="0"/>
  </r>
  <r>
    <n v="2686"/>
    <d v="2024-04-20T00:00:00"/>
    <s v="C309"/>
    <s v="Kevin Gilbert"/>
    <x v="2"/>
    <x v="2"/>
    <s v="P010"/>
    <x v="6"/>
    <x v="0"/>
    <n v="10"/>
    <n v="20736"/>
    <n v="207360"/>
    <n v="157765.29999999999"/>
    <n v="49594.7"/>
    <n v="57"/>
    <n v="30"/>
    <x v="2"/>
    <n v="15"/>
    <n v="0.23917197145061728"/>
    <x v="0"/>
  </r>
  <r>
    <n v="2687"/>
    <d v="2024-04-19T00:00:00"/>
    <s v="C645"/>
    <s v="Jacqueline Long"/>
    <x v="3"/>
    <x v="3"/>
    <s v="P007"/>
    <x v="5"/>
    <x v="1"/>
    <n v="6"/>
    <n v="32114"/>
    <n v="192684"/>
    <n v="133547.63"/>
    <n v="59136.37"/>
    <n v="47"/>
    <n v="61"/>
    <x v="5"/>
    <n v="10"/>
    <n v="0.30690856531938304"/>
    <x v="1"/>
  </r>
  <r>
    <n v="2688"/>
    <d v="2024-04-16T00:00:00"/>
    <s v="C937"/>
    <s v="Mathew Walker"/>
    <x v="1"/>
    <x v="1"/>
    <s v="P001"/>
    <x v="4"/>
    <x v="1"/>
    <n v="10"/>
    <n v="29163"/>
    <n v="291630"/>
    <n v="224712.91"/>
    <n v="66917.09"/>
    <n v="11"/>
    <n v="76"/>
    <x v="4"/>
    <n v="20"/>
    <n v="0.22945886911497443"/>
    <x v="1"/>
  </r>
  <r>
    <n v="2689"/>
    <d v="2024-10-05T00:00:00"/>
    <s v="C435"/>
    <s v="Brad Carrillo"/>
    <x v="3"/>
    <x v="3"/>
    <s v="P005"/>
    <x v="9"/>
    <x v="1"/>
    <n v="10"/>
    <n v="19425"/>
    <n v="194250"/>
    <n v="126627.55"/>
    <n v="67622.45"/>
    <n v="96"/>
    <n v="36"/>
    <x v="7"/>
    <n v="10"/>
    <n v="0.3481207207207207"/>
    <x v="0"/>
  </r>
  <r>
    <n v="2690"/>
    <d v="2024-10-27T00:00:00"/>
    <s v="C940"/>
    <s v="Jennifer Smith"/>
    <x v="0"/>
    <x v="0"/>
    <s v="P007"/>
    <x v="5"/>
    <x v="1"/>
    <n v="8"/>
    <n v="13199"/>
    <n v="105592"/>
    <n v="74243.73"/>
    <n v="31348.27"/>
    <n v="78"/>
    <n v="12"/>
    <x v="5"/>
    <n v="20"/>
    <n v="0.29688110841730436"/>
    <x v="0"/>
  </r>
  <r>
    <n v="2691"/>
    <d v="2024-05-17T00:00:00"/>
    <s v="C632"/>
    <s v="Michelle Sosa"/>
    <x v="1"/>
    <x v="1"/>
    <s v="P001"/>
    <x v="4"/>
    <x v="1"/>
    <n v="5"/>
    <n v="19215"/>
    <n v="96075"/>
    <n v="83440.75"/>
    <n v="12634.25"/>
    <n v="458"/>
    <n v="91"/>
    <x v="4"/>
    <n v="5"/>
    <n v="0.131504033307312"/>
    <x v="0"/>
  </r>
  <r>
    <n v="2692"/>
    <d v="2024-11-21T00:00:00"/>
    <s v="C516"/>
    <s v="Jose Greene"/>
    <x v="2"/>
    <x v="2"/>
    <s v="P003"/>
    <x v="8"/>
    <x v="0"/>
    <n v="6"/>
    <n v="17689"/>
    <n v="106134"/>
    <n v="75549.16"/>
    <n v="30584.84"/>
    <n v="193"/>
    <n v="98"/>
    <x v="2"/>
    <n v="5"/>
    <n v="0.28817193359338195"/>
    <x v="0"/>
  </r>
  <r>
    <n v="2693"/>
    <d v="2024-05-26T00:00:00"/>
    <s v="C305"/>
    <s v="Lisa Gallagher"/>
    <x v="1"/>
    <x v="1"/>
    <s v="P005"/>
    <x v="9"/>
    <x v="1"/>
    <n v="10"/>
    <n v="18471"/>
    <n v="184710"/>
    <n v="147129.56"/>
    <n v="37580.44"/>
    <n v="433"/>
    <n v="50"/>
    <x v="7"/>
    <n v="15"/>
    <n v="0.20345644523848197"/>
    <x v="0"/>
  </r>
  <r>
    <n v="2694"/>
    <d v="2024-05-26T00:00:00"/>
    <s v="C591"/>
    <s v="Kelly Williams"/>
    <x v="3"/>
    <x v="3"/>
    <s v="P002"/>
    <x v="2"/>
    <x v="0"/>
    <n v="6"/>
    <n v="21244"/>
    <n v="127464"/>
    <n v="77960.78"/>
    <n v="49503.22"/>
    <n v="415"/>
    <n v="63"/>
    <x v="2"/>
    <n v="0"/>
    <n v="0.38837020648967552"/>
    <x v="0"/>
  </r>
  <r>
    <n v="2695"/>
    <d v="2024-11-19T00:00:00"/>
    <s v="C627"/>
    <s v="Jennifer Mack"/>
    <x v="2"/>
    <x v="2"/>
    <s v="P006"/>
    <x v="0"/>
    <x v="0"/>
    <n v="4"/>
    <n v="46169"/>
    <n v="184676"/>
    <n v="149116.65"/>
    <n v="35559.35"/>
    <n v="345"/>
    <n v="48"/>
    <x v="0"/>
    <n v="5"/>
    <n v="0.19254992527453485"/>
    <x v="0"/>
  </r>
  <r>
    <n v="2696"/>
    <d v="2024-03-19T00:00:00"/>
    <s v="C501"/>
    <s v="Kimberly Payne"/>
    <x v="1"/>
    <x v="1"/>
    <s v="P006"/>
    <x v="0"/>
    <x v="0"/>
    <n v="9"/>
    <n v="20978"/>
    <n v="188802"/>
    <n v="135747"/>
    <n v="53055"/>
    <n v="378"/>
    <n v="72"/>
    <x v="0"/>
    <n v="15"/>
    <n v="0.28100867575555344"/>
    <x v="0"/>
  </r>
  <r>
    <n v="2697"/>
    <d v="2024-08-07T00:00:00"/>
    <s v="C925"/>
    <s v="Christopher Harris"/>
    <x v="0"/>
    <x v="0"/>
    <s v="P007"/>
    <x v="5"/>
    <x v="1"/>
    <n v="4"/>
    <n v="34386"/>
    <n v="137544"/>
    <n v="89905.17"/>
    <n v="47638.83"/>
    <n v="315"/>
    <n v="80"/>
    <x v="5"/>
    <n v="10"/>
    <n v="0.34635338509858665"/>
    <x v="0"/>
  </r>
  <r>
    <n v="2698"/>
    <d v="2024-11-13T00:00:00"/>
    <s v="C844"/>
    <s v="Elizabeth Wilson"/>
    <x v="0"/>
    <x v="0"/>
    <s v="P009"/>
    <x v="3"/>
    <x v="2"/>
    <n v="1"/>
    <n v="48237"/>
    <n v="48237"/>
    <n v="29404.5"/>
    <n v="18832.5"/>
    <n v="52"/>
    <n v="61"/>
    <x v="3"/>
    <n v="15"/>
    <n v="0.39041607065115991"/>
    <x v="1"/>
  </r>
  <r>
    <n v="2699"/>
    <d v="2024-03-08T00:00:00"/>
    <s v="C196"/>
    <s v="Kevin Flores"/>
    <x v="0"/>
    <x v="0"/>
    <s v="P010"/>
    <x v="6"/>
    <x v="0"/>
    <n v="2"/>
    <n v="51506"/>
    <n v="103012"/>
    <n v="85106.54"/>
    <n v="17905.46"/>
    <n v="445"/>
    <n v="47"/>
    <x v="2"/>
    <n v="20"/>
    <n v="0.17381916669902533"/>
    <x v="0"/>
  </r>
  <r>
    <n v="2700"/>
    <d v="2024-03-12T00:00:00"/>
    <s v="C121"/>
    <s v="Benjamin Ray"/>
    <x v="3"/>
    <x v="3"/>
    <s v="P001"/>
    <x v="4"/>
    <x v="1"/>
    <n v="8"/>
    <n v="20303"/>
    <n v="162424"/>
    <n v="118371.17"/>
    <n v="44052.83"/>
    <n v="10"/>
    <n v="43"/>
    <x v="4"/>
    <n v="10"/>
    <n v="0.271221186524159"/>
    <x v="1"/>
  </r>
  <r>
    <n v="2701"/>
    <d v="2024-04-08T00:00:00"/>
    <s v="C344"/>
    <s v="William Bartlett"/>
    <x v="3"/>
    <x v="3"/>
    <s v="P002"/>
    <x v="2"/>
    <x v="0"/>
    <n v="4"/>
    <n v="48398"/>
    <n v="193592"/>
    <n v="129608.7"/>
    <n v="63983.3"/>
    <n v="233"/>
    <n v="82"/>
    <x v="2"/>
    <n v="5"/>
    <n v="0.33050590933509649"/>
    <x v="0"/>
  </r>
  <r>
    <n v="2702"/>
    <d v="2024-08-22T00:00:00"/>
    <s v="C901"/>
    <s v="Kendra Baldwin"/>
    <x v="0"/>
    <x v="0"/>
    <s v="P008"/>
    <x v="7"/>
    <x v="3"/>
    <n v="9"/>
    <n v="1897"/>
    <n v="17073"/>
    <n v="14253.05"/>
    <n v="2819.95"/>
    <n v="191"/>
    <n v="11"/>
    <x v="6"/>
    <n v="5"/>
    <n v="0.165170151701517"/>
    <x v="0"/>
  </r>
  <r>
    <n v="2703"/>
    <d v="2024-03-22T00:00:00"/>
    <s v="C565"/>
    <s v="Julia Hayes"/>
    <x v="2"/>
    <x v="2"/>
    <s v="P006"/>
    <x v="0"/>
    <x v="0"/>
    <n v="4"/>
    <n v="45210"/>
    <n v="180840"/>
    <n v="116208.3"/>
    <n v="64631.7"/>
    <n v="284"/>
    <n v="42"/>
    <x v="0"/>
    <n v="0"/>
    <n v="0.35739714664897143"/>
    <x v="0"/>
  </r>
  <r>
    <n v="2704"/>
    <d v="2024-10-13T00:00:00"/>
    <s v="C569"/>
    <s v="Becky Hunt"/>
    <x v="0"/>
    <x v="0"/>
    <s v="P003"/>
    <x v="8"/>
    <x v="0"/>
    <n v="8"/>
    <n v="20191"/>
    <n v="161528"/>
    <n v="140994.76999999999"/>
    <n v="20533.23"/>
    <n v="110"/>
    <n v="52"/>
    <x v="2"/>
    <n v="0"/>
    <n v="0.12711870387796542"/>
    <x v="0"/>
  </r>
  <r>
    <n v="2705"/>
    <d v="2024-12-02T00:00:00"/>
    <s v="C193"/>
    <s v="Sean Le"/>
    <x v="3"/>
    <x v="3"/>
    <s v="P004"/>
    <x v="1"/>
    <x v="1"/>
    <n v="5"/>
    <n v="12622"/>
    <n v="63110"/>
    <n v="39502.18"/>
    <n v="23607.82"/>
    <n v="315"/>
    <n v="15"/>
    <x v="1"/>
    <n v="5"/>
    <n v="0.37407415623514501"/>
    <x v="0"/>
  </r>
  <r>
    <n v="2706"/>
    <d v="2024-03-25T00:00:00"/>
    <s v="C706"/>
    <s v="Amy Hawkins"/>
    <x v="0"/>
    <x v="0"/>
    <s v="P005"/>
    <x v="9"/>
    <x v="1"/>
    <n v="3"/>
    <n v="8784"/>
    <n v="26352"/>
    <n v="21794.26"/>
    <n v="4557.74"/>
    <n v="349"/>
    <n v="44"/>
    <x v="7"/>
    <n v="20"/>
    <n v="0.17295613236187005"/>
    <x v="0"/>
  </r>
  <r>
    <n v="2707"/>
    <d v="2024-09-24T00:00:00"/>
    <s v="C284"/>
    <s v="Deborah Jackson PhD"/>
    <x v="3"/>
    <x v="3"/>
    <s v="P001"/>
    <x v="4"/>
    <x v="1"/>
    <n v="10"/>
    <n v="5231"/>
    <n v="52310"/>
    <n v="33372.300000000003"/>
    <n v="18937.7"/>
    <n v="99"/>
    <n v="90"/>
    <x v="4"/>
    <n v="15"/>
    <n v="0.36202829286943222"/>
    <x v="0"/>
  </r>
  <r>
    <n v="2708"/>
    <d v="2024-05-06T00:00:00"/>
    <s v="C221"/>
    <s v="Joshua Obrien"/>
    <x v="3"/>
    <x v="3"/>
    <s v="P007"/>
    <x v="5"/>
    <x v="1"/>
    <n v="5"/>
    <n v="50747"/>
    <n v="253735"/>
    <n v="177850.05"/>
    <n v="75884.95"/>
    <n v="253"/>
    <n v="96"/>
    <x v="5"/>
    <n v="0"/>
    <n v="0.29907166926123713"/>
    <x v="0"/>
  </r>
  <r>
    <n v="2709"/>
    <d v="2024-11-17T00:00:00"/>
    <s v="C191"/>
    <s v="Larry Davis"/>
    <x v="1"/>
    <x v="1"/>
    <s v="P009"/>
    <x v="3"/>
    <x v="2"/>
    <n v="8"/>
    <n v="26804"/>
    <n v="214432"/>
    <n v="156498.82"/>
    <n v="57933.18"/>
    <n v="221"/>
    <n v="42"/>
    <x v="3"/>
    <n v="0"/>
    <n v="0.27017040367109385"/>
    <x v="0"/>
  </r>
  <r>
    <n v="2710"/>
    <d v="2024-02-13T00:00:00"/>
    <s v="C297"/>
    <s v="Beth Burke"/>
    <x v="1"/>
    <x v="1"/>
    <s v="P010"/>
    <x v="6"/>
    <x v="0"/>
    <n v="8"/>
    <n v="10128"/>
    <n v="81024"/>
    <n v="58690.28"/>
    <n v="22333.72"/>
    <n v="243"/>
    <n v="67"/>
    <x v="2"/>
    <n v="5"/>
    <n v="0.27564326619273305"/>
    <x v="0"/>
  </r>
  <r>
    <n v="2711"/>
    <d v="2024-01-14T00:00:00"/>
    <s v="C332"/>
    <s v="Dr. Sara Brooks"/>
    <x v="3"/>
    <x v="3"/>
    <s v="P002"/>
    <x v="2"/>
    <x v="0"/>
    <n v="8"/>
    <n v="24590"/>
    <n v="196720"/>
    <n v="135760.41"/>
    <n v="60959.59"/>
    <n v="356"/>
    <n v="38"/>
    <x v="2"/>
    <n v="15"/>
    <n v="0.30987998169987796"/>
    <x v="0"/>
  </r>
  <r>
    <n v="2712"/>
    <d v="2024-02-03T00:00:00"/>
    <s v="C170"/>
    <s v="Jordan Stafford PhD"/>
    <x v="2"/>
    <x v="2"/>
    <s v="P001"/>
    <x v="4"/>
    <x v="1"/>
    <n v="6"/>
    <n v="20042"/>
    <n v="120252"/>
    <n v="77004.63"/>
    <n v="43247.37"/>
    <n v="410"/>
    <n v="47"/>
    <x v="4"/>
    <n v="10"/>
    <n v="0.35963950703522607"/>
    <x v="0"/>
  </r>
  <r>
    <n v="2713"/>
    <d v="2024-12-30T00:00:00"/>
    <s v="C903"/>
    <s v="Tara Perez"/>
    <x v="1"/>
    <x v="1"/>
    <s v="P009"/>
    <x v="3"/>
    <x v="2"/>
    <n v="5"/>
    <n v="42318"/>
    <n v="211590"/>
    <n v="170552.98"/>
    <n v="41037.019999999997"/>
    <n v="106"/>
    <n v="98"/>
    <x v="3"/>
    <n v="10"/>
    <n v="0.19394593317264519"/>
    <x v="0"/>
  </r>
  <r>
    <n v="2714"/>
    <d v="2024-01-14T00:00:00"/>
    <s v="C322"/>
    <s v="Jeffrey Weaver"/>
    <x v="2"/>
    <x v="2"/>
    <s v="P008"/>
    <x v="7"/>
    <x v="3"/>
    <n v="2"/>
    <n v="58956"/>
    <n v="117912"/>
    <n v="83222.460000000006"/>
    <n v="34689.54"/>
    <n v="465"/>
    <n v="85"/>
    <x v="6"/>
    <n v="15"/>
    <n v="0.29419855485446772"/>
    <x v="0"/>
  </r>
  <r>
    <n v="2715"/>
    <d v="2024-02-18T00:00:00"/>
    <s v="C809"/>
    <s v="Lisa Mitchell"/>
    <x v="1"/>
    <x v="1"/>
    <s v="P003"/>
    <x v="8"/>
    <x v="0"/>
    <n v="9"/>
    <n v="31175"/>
    <n v="280575"/>
    <n v="240988.51"/>
    <n v="39586.49"/>
    <n v="169"/>
    <n v="49"/>
    <x v="2"/>
    <n v="10"/>
    <n v="0.14109058184086251"/>
    <x v="0"/>
  </r>
  <r>
    <n v="2716"/>
    <d v="2024-06-02T00:00:00"/>
    <s v="C899"/>
    <s v="Bobby Hughes"/>
    <x v="3"/>
    <x v="3"/>
    <s v="P009"/>
    <x v="3"/>
    <x v="2"/>
    <n v="6"/>
    <n v="22329"/>
    <n v="133974"/>
    <n v="83043.69"/>
    <n v="50930.31"/>
    <n v="311"/>
    <n v="60"/>
    <x v="3"/>
    <n v="20"/>
    <n v="0.38015070088226072"/>
    <x v="0"/>
  </r>
  <r>
    <n v="2717"/>
    <d v="2024-12-23T00:00:00"/>
    <s v="C630"/>
    <s v="Andrew Ayala"/>
    <x v="0"/>
    <x v="0"/>
    <s v="P005"/>
    <x v="9"/>
    <x v="1"/>
    <n v="9"/>
    <n v="52206"/>
    <n v="469854"/>
    <n v="309132.78999999998"/>
    <n v="160721.21"/>
    <n v="140"/>
    <n v="88"/>
    <x v="7"/>
    <n v="10"/>
    <n v="0.34206628016362528"/>
    <x v="0"/>
  </r>
  <r>
    <n v="2718"/>
    <d v="2024-10-20T00:00:00"/>
    <s v="C385"/>
    <s v="Sara Brady MD"/>
    <x v="1"/>
    <x v="1"/>
    <s v="P002"/>
    <x v="2"/>
    <x v="0"/>
    <n v="10"/>
    <n v="9501"/>
    <n v="95010"/>
    <n v="77936.83"/>
    <n v="17073.169999999998"/>
    <n v="302"/>
    <n v="68"/>
    <x v="2"/>
    <n v="15"/>
    <n v="0.17969866329860013"/>
    <x v="0"/>
  </r>
  <r>
    <n v="2719"/>
    <d v="2024-05-10T00:00:00"/>
    <s v="C537"/>
    <s v="Miss Elizabeth Mays"/>
    <x v="0"/>
    <x v="0"/>
    <s v="P004"/>
    <x v="1"/>
    <x v="1"/>
    <n v="5"/>
    <n v="20055"/>
    <n v="100275"/>
    <n v="80385.440000000002"/>
    <n v="19889.560000000001"/>
    <n v="439"/>
    <n v="29"/>
    <x v="1"/>
    <n v="10"/>
    <n v="0.198350137122912"/>
    <x v="0"/>
  </r>
  <r>
    <n v="2720"/>
    <d v="2024-06-13T00:00:00"/>
    <s v="C718"/>
    <s v="Ronald Smith"/>
    <x v="0"/>
    <x v="0"/>
    <s v="P005"/>
    <x v="9"/>
    <x v="1"/>
    <n v="6"/>
    <n v="15903"/>
    <n v="95418"/>
    <n v="65598.69"/>
    <n v="29819.31"/>
    <n v="499"/>
    <n v="63"/>
    <x v="7"/>
    <n v="5"/>
    <n v="0.31251241904043264"/>
    <x v="0"/>
  </r>
  <r>
    <n v="2721"/>
    <d v="2024-07-31T00:00:00"/>
    <s v="C554"/>
    <s v="Kayla Anderson DVM"/>
    <x v="0"/>
    <x v="0"/>
    <s v="P002"/>
    <x v="2"/>
    <x v="0"/>
    <n v="2"/>
    <n v="20809"/>
    <n v="41618"/>
    <n v="33020.21"/>
    <n v="8597.7900000000009"/>
    <n v="233"/>
    <n v="48"/>
    <x v="2"/>
    <n v="5"/>
    <n v="0.20658825508193573"/>
    <x v="0"/>
  </r>
  <r>
    <n v="2722"/>
    <d v="2024-02-28T00:00:00"/>
    <s v="C304"/>
    <s v="Ricky Jones"/>
    <x v="2"/>
    <x v="2"/>
    <s v="P008"/>
    <x v="7"/>
    <x v="3"/>
    <n v="5"/>
    <n v="43631"/>
    <n v="218155"/>
    <n v="165951.66"/>
    <n v="52203.34"/>
    <n v="284"/>
    <n v="47"/>
    <x v="6"/>
    <n v="0"/>
    <n v="0.23929472164286858"/>
    <x v="0"/>
  </r>
  <r>
    <n v="2723"/>
    <d v="2024-11-18T00:00:00"/>
    <s v="C846"/>
    <s v="Jenny Porter"/>
    <x v="3"/>
    <x v="3"/>
    <s v="P010"/>
    <x v="6"/>
    <x v="0"/>
    <n v="4"/>
    <n v="5817"/>
    <n v="23268"/>
    <n v="14705.82"/>
    <n v="8562.18"/>
    <n v="460"/>
    <n v="100"/>
    <x v="2"/>
    <n v="20"/>
    <n v="0.36798091799896854"/>
    <x v="0"/>
  </r>
  <r>
    <n v="2724"/>
    <d v="2024-07-30T00:00:00"/>
    <s v="C648"/>
    <s v="Michael Turner"/>
    <x v="2"/>
    <x v="2"/>
    <s v="P007"/>
    <x v="5"/>
    <x v="1"/>
    <n v="5"/>
    <n v="16862"/>
    <n v="84310"/>
    <n v="61720.04"/>
    <n v="22589.96"/>
    <n v="236"/>
    <n v="73"/>
    <x v="5"/>
    <n v="5"/>
    <n v="0.26793927173526272"/>
    <x v="0"/>
  </r>
  <r>
    <n v="2725"/>
    <d v="2024-02-10T00:00:00"/>
    <s v="C791"/>
    <s v="Cynthia Harvey"/>
    <x v="1"/>
    <x v="1"/>
    <s v="P004"/>
    <x v="1"/>
    <x v="1"/>
    <n v="8"/>
    <n v="17758"/>
    <n v="142064"/>
    <n v="109957.6"/>
    <n v="32106.400000000001"/>
    <n v="449"/>
    <n v="66"/>
    <x v="1"/>
    <n v="15"/>
    <n v="0.22599954949881745"/>
    <x v="0"/>
  </r>
  <r>
    <n v="2726"/>
    <d v="2024-12-13T00:00:00"/>
    <s v="C712"/>
    <s v="Grant Guerrero"/>
    <x v="3"/>
    <x v="3"/>
    <s v="P002"/>
    <x v="2"/>
    <x v="0"/>
    <n v="3"/>
    <n v="32886"/>
    <n v="98658"/>
    <n v="84075.32"/>
    <n v="14582.68"/>
    <n v="355"/>
    <n v="100"/>
    <x v="2"/>
    <n v="20"/>
    <n v="0.14781041577976445"/>
    <x v="0"/>
  </r>
  <r>
    <n v="2727"/>
    <d v="2024-06-14T00:00:00"/>
    <s v="C988"/>
    <s v="William Santos"/>
    <x v="0"/>
    <x v="0"/>
    <s v="P009"/>
    <x v="3"/>
    <x v="2"/>
    <n v="1"/>
    <n v="44027"/>
    <n v="44027"/>
    <n v="28454.79"/>
    <n v="15572.21"/>
    <n v="248"/>
    <n v="24"/>
    <x v="3"/>
    <n v="20"/>
    <n v="0.35369682240443362"/>
    <x v="0"/>
  </r>
  <r>
    <n v="2728"/>
    <d v="2024-07-07T00:00:00"/>
    <s v="C261"/>
    <s v="Larry Estrada"/>
    <x v="2"/>
    <x v="2"/>
    <s v="P009"/>
    <x v="3"/>
    <x v="2"/>
    <n v="3"/>
    <n v="57183"/>
    <n v="171549"/>
    <n v="144032.07"/>
    <n v="27516.93"/>
    <n v="103"/>
    <n v="56"/>
    <x v="3"/>
    <n v="10"/>
    <n v="0.16040274207369323"/>
    <x v="0"/>
  </r>
  <r>
    <n v="2729"/>
    <d v="2024-05-19T00:00:00"/>
    <s v="C910"/>
    <s v="Joseph Quinn"/>
    <x v="0"/>
    <x v="0"/>
    <s v="P003"/>
    <x v="8"/>
    <x v="0"/>
    <n v="4"/>
    <n v="35544"/>
    <n v="142176"/>
    <n v="126825.99"/>
    <n v="15350.01"/>
    <n v="195"/>
    <n v="99"/>
    <x v="2"/>
    <n v="5"/>
    <n v="0.10796484638757596"/>
    <x v="0"/>
  </r>
  <r>
    <n v="2730"/>
    <d v="2024-09-20T00:00:00"/>
    <s v="C213"/>
    <s v="Danielle Martin"/>
    <x v="3"/>
    <x v="3"/>
    <s v="P008"/>
    <x v="7"/>
    <x v="3"/>
    <n v="5"/>
    <n v="37798"/>
    <n v="188990"/>
    <n v="120254.67"/>
    <n v="68735.33"/>
    <n v="492"/>
    <n v="94"/>
    <x v="6"/>
    <n v="5"/>
    <n v="0.36369823800201068"/>
    <x v="0"/>
  </r>
  <r>
    <n v="2731"/>
    <d v="2024-02-29T00:00:00"/>
    <s v="C959"/>
    <s v="Nicole Stewart"/>
    <x v="2"/>
    <x v="2"/>
    <s v="P009"/>
    <x v="3"/>
    <x v="2"/>
    <n v="8"/>
    <n v="10197"/>
    <n v="81576"/>
    <n v="60504.32"/>
    <n v="21071.68"/>
    <n v="300"/>
    <n v="82"/>
    <x v="3"/>
    <n v="10"/>
    <n v="0.25830734529763655"/>
    <x v="0"/>
  </r>
  <r>
    <n v="2732"/>
    <d v="2024-12-08T00:00:00"/>
    <s v="C949"/>
    <s v="Jerry Berry"/>
    <x v="2"/>
    <x v="2"/>
    <s v="P003"/>
    <x v="8"/>
    <x v="0"/>
    <n v="5"/>
    <n v="16252"/>
    <n v="81260"/>
    <n v="66064.52"/>
    <n v="15195.48"/>
    <n v="460"/>
    <n v="100"/>
    <x v="2"/>
    <n v="20"/>
    <n v="0.18699827713512182"/>
    <x v="0"/>
  </r>
  <r>
    <n v="2733"/>
    <d v="2024-05-28T00:00:00"/>
    <s v="C844"/>
    <s v="Tiffany Phillips"/>
    <x v="1"/>
    <x v="1"/>
    <s v="P010"/>
    <x v="6"/>
    <x v="0"/>
    <n v="3"/>
    <n v="29108"/>
    <n v="87324"/>
    <n v="77599.509999999995"/>
    <n v="9724.49"/>
    <n v="45"/>
    <n v="92"/>
    <x v="2"/>
    <n v="15"/>
    <n v="0.11136102331546882"/>
    <x v="1"/>
  </r>
  <r>
    <n v="2734"/>
    <d v="2024-11-22T00:00:00"/>
    <s v="C511"/>
    <s v="John Santos"/>
    <x v="3"/>
    <x v="3"/>
    <s v="P008"/>
    <x v="7"/>
    <x v="3"/>
    <n v="5"/>
    <n v="40190"/>
    <n v="200950"/>
    <n v="159179.26"/>
    <n v="41770.74"/>
    <n v="387"/>
    <n v="36"/>
    <x v="6"/>
    <n v="10"/>
    <n v="0.20786633490918138"/>
    <x v="0"/>
  </r>
  <r>
    <n v="2735"/>
    <d v="2024-06-01T00:00:00"/>
    <s v="C446"/>
    <s v="Connor Stewart"/>
    <x v="0"/>
    <x v="0"/>
    <s v="P001"/>
    <x v="4"/>
    <x v="1"/>
    <n v="6"/>
    <n v="29083"/>
    <n v="174498"/>
    <n v="152098.03"/>
    <n v="22399.97"/>
    <n v="144"/>
    <n v="54"/>
    <x v="4"/>
    <n v="5"/>
    <n v="0.12836806152506047"/>
    <x v="0"/>
  </r>
  <r>
    <n v="2736"/>
    <d v="2024-02-26T00:00:00"/>
    <s v="C566"/>
    <s v="Robin Owens"/>
    <x v="0"/>
    <x v="0"/>
    <s v="P006"/>
    <x v="0"/>
    <x v="0"/>
    <n v="8"/>
    <n v="9356"/>
    <n v="74848"/>
    <n v="57532.6"/>
    <n v="17315.400000000001"/>
    <n v="86"/>
    <n v="23"/>
    <x v="0"/>
    <n v="10"/>
    <n v="0.2313408507909363"/>
    <x v="0"/>
  </r>
  <r>
    <n v="2737"/>
    <d v="2024-07-13T00:00:00"/>
    <s v="C335"/>
    <s v="Jennifer Gilbert"/>
    <x v="1"/>
    <x v="1"/>
    <s v="P008"/>
    <x v="7"/>
    <x v="3"/>
    <n v="3"/>
    <n v="3772"/>
    <n v="11316"/>
    <n v="7230.56"/>
    <n v="4085.44"/>
    <n v="51"/>
    <n v="72"/>
    <x v="6"/>
    <n v="10"/>
    <n v="0.36103216684340755"/>
    <x v="1"/>
  </r>
  <r>
    <n v="2738"/>
    <d v="2024-10-30T00:00:00"/>
    <s v="C567"/>
    <s v="Donna Hernandez"/>
    <x v="3"/>
    <x v="3"/>
    <s v="P001"/>
    <x v="4"/>
    <x v="1"/>
    <n v="8"/>
    <n v="35787"/>
    <n v="286296"/>
    <n v="251908.82"/>
    <n v="34387.18"/>
    <n v="265"/>
    <n v="28"/>
    <x v="4"/>
    <n v="15"/>
    <n v="0.12011058484924693"/>
    <x v="0"/>
  </r>
  <r>
    <n v="2739"/>
    <d v="2024-10-30T00:00:00"/>
    <s v="C196"/>
    <s v="Debbie Woods"/>
    <x v="3"/>
    <x v="3"/>
    <s v="P008"/>
    <x v="7"/>
    <x v="3"/>
    <n v="5"/>
    <n v="43626"/>
    <n v="218130"/>
    <n v="142920.01"/>
    <n v="75209.990000000005"/>
    <n v="402"/>
    <n v="14"/>
    <x v="6"/>
    <n v="5"/>
    <n v="0.34479434282308719"/>
    <x v="0"/>
  </r>
  <r>
    <n v="2740"/>
    <d v="2024-03-13T00:00:00"/>
    <s v="C507"/>
    <s v="Kathleen Reilly"/>
    <x v="1"/>
    <x v="1"/>
    <s v="P008"/>
    <x v="7"/>
    <x v="3"/>
    <n v="6"/>
    <n v="55495"/>
    <n v="332970"/>
    <n v="205281.64"/>
    <n v="127688.36"/>
    <n v="275"/>
    <n v="91"/>
    <x v="6"/>
    <n v="20"/>
    <n v="0.38348307655344327"/>
    <x v="0"/>
  </r>
  <r>
    <n v="2741"/>
    <d v="2024-12-08T00:00:00"/>
    <s v="C336"/>
    <s v="Barbara Rios"/>
    <x v="0"/>
    <x v="0"/>
    <s v="P008"/>
    <x v="7"/>
    <x v="3"/>
    <n v="6"/>
    <n v="19399"/>
    <n v="116394"/>
    <n v="88923.24"/>
    <n v="27470.76"/>
    <n v="381"/>
    <n v="12"/>
    <x v="6"/>
    <n v="5"/>
    <n v="0.23601525851848032"/>
    <x v="0"/>
  </r>
  <r>
    <n v="2742"/>
    <d v="2024-07-08T00:00:00"/>
    <s v="C624"/>
    <s v="Brian Spears"/>
    <x v="2"/>
    <x v="2"/>
    <s v="P003"/>
    <x v="8"/>
    <x v="0"/>
    <n v="2"/>
    <n v="29079"/>
    <n v="58158"/>
    <n v="51116.639999999999"/>
    <n v="7041.36"/>
    <n v="239"/>
    <n v="17"/>
    <x v="2"/>
    <n v="5"/>
    <n v="0.12107293923449912"/>
    <x v="0"/>
  </r>
  <r>
    <n v="2743"/>
    <d v="2024-07-18T00:00:00"/>
    <s v="C550"/>
    <s v="John Martin"/>
    <x v="3"/>
    <x v="3"/>
    <s v="P008"/>
    <x v="7"/>
    <x v="3"/>
    <n v="2"/>
    <n v="23438"/>
    <n v="46876"/>
    <n v="33497.519999999997"/>
    <n v="13378.48"/>
    <n v="270"/>
    <n v="59"/>
    <x v="6"/>
    <n v="5"/>
    <n v="0.28540148476832494"/>
    <x v="0"/>
  </r>
  <r>
    <n v="2744"/>
    <d v="2024-04-17T00:00:00"/>
    <s v="C374"/>
    <s v="William Johns"/>
    <x v="3"/>
    <x v="3"/>
    <s v="P010"/>
    <x v="6"/>
    <x v="0"/>
    <n v="2"/>
    <n v="40092"/>
    <n v="80184"/>
    <n v="48299.37"/>
    <n v="31884.63"/>
    <n v="349"/>
    <n v="54"/>
    <x v="2"/>
    <n v="0"/>
    <n v="0.39764329542053278"/>
    <x v="0"/>
  </r>
  <r>
    <n v="2745"/>
    <d v="2024-11-26T00:00:00"/>
    <s v="C538"/>
    <s v="Carolyn Lopez"/>
    <x v="2"/>
    <x v="2"/>
    <s v="P008"/>
    <x v="7"/>
    <x v="3"/>
    <n v="2"/>
    <n v="41954"/>
    <n v="83908"/>
    <n v="64871.67"/>
    <n v="19036.330000000002"/>
    <n v="87"/>
    <n v="48"/>
    <x v="6"/>
    <n v="15"/>
    <n v="0.22687145445011206"/>
    <x v="0"/>
  </r>
  <r>
    <n v="2746"/>
    <d v="2024-03-31T00:00:00"/>
    <s v="C702"/>
    <s v="David Diaz"/>
    <x v="1"/>
    <x v="1"/>
    <s v="P009"/>
    <x v="3"/>
    <x v="2"/>
    <n v="1"/>
    <n v="9448"/>
    <n v="9448"/>
    <n v="8302.61"/>
    <n v="1145.3900000000001"/>
    <n v="463"/>
    <n v="57"/>
    <x v="3"/>
    <n v="15"/>
    <n v="0.12123094834885691"/>
    <x v="0"/>
  </r>
  <r>
    <n v="2747"/>
    <d v="2024-09-18T00:00:00"/>
    <s v="C581"/>
    <s v="Kathy Nicholson"/>
    <x v="1"/>
    <x v="1"/>
    <s v="P002"/>
    <x v="2"/>
    <x v="0"/>
    <n v="9"/>
    <n v="29397"/>
    <n v="264573"/>
    <n v="215782.36"/>
    <n v="48790.64"/>
    <n v="90"/>
    <n v="53"/>
    <x v="2"/>
    <n v="15"/>
    <n v="0.18441277076648033"/>
    <x v="0"/>
  </r>
  <r>
    <n v="2748"/>
    <d v="2024-12-28T00:00:00"/>
    <s v="C585"/>
    <s v="John Lang"/>
    <x v="2"/>
    <x v="2"/>
    <s v="P004"/>
    <x v="1"/>
    <x v="1"/>
    <n v="6"/>
    <n v="32867"/>
    <n v="197202"/>
    <n v="159952.59"/>
    <n v="37249.410000000003"/>
    <n v="203"/>
    <n v="65"/>
    <x v="1"/>
    <n v="20"/>
    <n v="0.18888961572397847"/>
    <x v="0"/>
  </r>
  <r>
    <n v="2749"/>
    <d v="2024-06-04T00:00:00"/>
    <s v="C817"/>
    <s v="David Phillips"/>
    <x v="3"/>
    <x v="3"/>
    <s v="P005"/>
    <x v="9"/>
    <x v="1"/>
    <n v="3"/>
    <n v="24983"/>
    <n v="74949"/>
    <n v="66244.509999999995"/>
    <n v="8704.49"/>
    <n v="210"/>
    <n v="77"/>
    <x v="7"/>
    <n v="10"/>
    <n v="0.11613884107860011"/>
    <x v="0"/>
  </r>
  <r>
    <n v="2750"/>
    <d v="2024-06-14T00:00:00"/>
    <s v="C835"/>
    <s v="Joel Powell"/>
    <x v="3"/>
    <x v="3"/>
    <s v="P009"/>
    <x v="3"/>
    <x v="2"/>
    <n v="1"/>
    <n v="919"/>
    <n v="919"/>
    <n v="622.64"/>
    <n v="296.36"/>
    <n v="109"/>
    <n v="25"/>
    <x v="3"/>
    <n v="15"/>
    <n v="0.322480957562568"/>
    <x v="0"/>
  </r>
  <r>
    <n v="2751"/>
    <d v="2024-08-03T00:00:00"/>
    <s v="C264"/>
    <s v="Michael Collins"/>
    <x v="0"/>
    <x v="0"/>
    <s v="P004"/>
    <x v="1"/>
    <x v="1"/>
    <n v="1"/>
    <n v="40304"/>
    <n v="40304"/>
    <n v="29183.75"/>
    <n v="11120.25"/>
    <n v="54"/>
    <n v="18"/>
    <x v="1"/>
    <n v="20"/>
    <n v="0.27590933902342202"/>
    <x v="0"/>
  </r>
  <r>
    <n v="2752"/>
    <d v="2024-12-04T00:00:00"/>
    <s v="C560"/>
    <s v="Heather Frederick"/>
    <x v="0"/>
    <x v="0"/>
    <s v="P002"/>
    <x v="2"/>
    <x v="0"/>
    <n v="7"/>
    <n v="32537"/>
    <n v="227759"/>
    <n v="145182.96"/>
    <n v="82576.039999999994"/>
    <n v="231"/>
    <n v="21"/>
    <x v="2"/>
    <n v="20"/>
    <n v="0.36255884509503461"/>
    <x v="0"/>
  </r>
  <r>
    <n v="2753"/>
    <d v="2024-02-27T00:00:00"/>
    <s v="C830"/>
    <s v="Wendy Griffin"/>
    <x v="2"/>
    <x v="2"/>
    <s v="P004"/>
    <x v="1"/>
    <x v="1"/>
    <n v="5"/>
    <n v="54951"/>
    <n v="274755"/>
    <n v="234127.06"/>
    <n v="40627.94"/>
    <n v="438"/>
    <n v="99"/>
    <x v="1"/>
    <n v="0"/>
    <n v="0.14786970209823297"/>
    <x v="0"/>
  </r>
  <r>
    <n v="2754"/>
    <d v="2024-06-21T00:00:00"/>
    <s v="C588"/>
    <s v="Daniel Martinez"/>
    <x v="0"/>
    <x v="0"/>
    <s v="P010"/>
    <x v="6"/>
    <x v="0"/>
    <n v="5"/>
    <n v="8736"/>
    <n v="43680"/>
    <n v="32107.34"/>
    <n v="11572.66"/>
    <n v="373"/>
    <n v="39"/>
    <x v="2"/>
    <n v="5"/>
    <n v="0.26494184981684982"/>
    <x v="0"/>
  </r>
  <r>
    <n v="2755"/>
    <d v="2024-02-05T00:00:00"/>
    <s v="C572"/>
    <s v="Mark Hopkins"/>
    <x v="1"/>
    <x v="1"/>
    <s v="P009"/>
    <x v="3"/>
    <x v="2"/>
    <n v="6"/>
    <n v="5103"/>
    <n v="30618"/>
    <n v="20683.900000000001"/>
    <n v="9934.1"/>
    <n v="85"/>
    <n v="11"/>
    <x v="3"/>
    <n v="5"/>
    <n v="0.32445293618133125"/>
    <x v="0"/>
  </r>
  <r>
    <n v="2756"/>
    <d v="2024-11-03T00:00:00"/>
    <s v="C523"/>
    <s v="Beth Hudson"/>
    <x v="0"/>
    <x v="0"/>
    <s v="P005"/>
    <x v="9"/>
    <x v="1"/>
    <n v="2"/>
    <n v="19329"/>
    <n v="38658"/>
    <n v="29341.17"/>
    <n v="9316.83"/>
    <n v="137"/>
    <n v="13"/>
    <x v="7"/>
    <n v="10"/>
    <n v="0.24100651870246778"/>
    <x v="0"/>
  </r>
  <r>
    <n v="2757"/>
    <d v="2024-05-22T00:00:00"/>
    <s v="C916"/>
    <s v="Joseph Murphy"/>
    <x v="3"/>
    <x v="3"/>
    <s v="P003"/>
    <x v="8"/>
    <x v="0"/>
    <n v="10"/>
    <n v="14972"/>
    <n v="149720"/>
    <n v="93661.43"/>
    <n v="56058.57"/>
    <n v="358"/>
    <n v="63"/>
    <x v="2"/>
    <n v="5"/>
    <n v="0.37442272241517499"/>
    <x v="0"/>
  </r>
  <r>
    <n v="2758"/>
    <d v="2024-10-20T00:00:00"/>
    <s v="C204"/>
    <s v="Katrina Foster"/>
    <x v="3"/>
    <x v="3"/>
    <s v="P005"/>
    <x v="9"/>
    <x v="1"/>
    <n v="8"/>
    <n v="57059"/>
    <n v="456472"/>
    <n v="352240.61"/>
    <n v="104231.39"/>
    <n v="236"/>
    <n v="76"/>
    <x v="7"/>
    <n v="5"/>
    <n v="0.22834125641879457"/>
    <x v="0"/>
  </r>
  <r>
    <n v="2759"/>
    <d v="2024-07-13T00:00:00"/>
    <s v="C384"/>
    <s v="Kristin Horn"/>
    <x v="1"/>
    <x v="1"/>
    <s v="P005"/>
    <x v="9"/>
    <x v="1"/>
    <n v="1"/>
    <n v="42137"/>
    <n v="42137"/>
    <n v="34574.74"/>
    <n v="7562.26"/>
    <n v="306"/>
    <n v="47"/>
    <x v="7"/>
    <n v="0"/>
    <n v="0.17946840069297768"/>
    <x v="0"/>
  </r>
  <r>
    <n v="2760"/>
    <d v="2024-01-16T00:00:00"/>
    <s v="C697"/>
    <s v="Aaron Hall"/>
    <x v="0"/>
    <x v="0"/>
    <s v="P001"/>
    <x v="4"/>
    <x v="1"/>
    <n v="8"/>
    <n v="21718"/>
    <n v="173744"/>
    <n v="121146.4"/>
    <n v="52597.599999999999"/>
    <n v="363"/>
    <n v="21"/>
    <x v="4"/>
    <n v="0"/>
    <n v="0.30273045400128923"/>
    <x v="0"/>
  </r>
  <r>
    <n v="2761"/>
    <d v="2024-01-30T00:00:00"/>
    <s v="C635"/>
    <s v="Joshua Ortiz"/>
    <x v="3"/>
    <x v="3"/>
    <s v="P008"/>
    <x v="7"/>
    <x v="3"/>
    <n v="3"/>
    <n v="4338"/>
    <n v="13014"/>
    <n v="9046.92"/>
    <n v="3967.08"/>
    <n v="334"/>
    <n v="45"/>
    <x v="6"/>
    <n v="20"/>
    <n v="0.30483171968649148"/>
    <x v="0"/>
  </r>
  <r>
    <n v="2762"/>
    <d v="2024-05-17T00:00:00"/>
    <s v="C842"/>
    <s v="Melissa Nelson"/>
    <x v="0"/>
    <x v="0"/>
    <s v="P007"/>
    <x v="5"/>
    <x v="1"/>
    <n v="5"/>
    <n v="55158"/>
    <n v="275790"/>
    <n v="190745.69"/>
    <n v="85044.31"/>
    <n v="15"/>
    <n v="48"/>
    <x v="5"/>
    <n v="15"/>
    <n v="0.30836618441567859"/>
    <x v="1"/>
  </r>
  <r>
    <n v="2763"/>
    <d v="2024-12-09T00:00:00"/>
    <s v="C591"/>
    <s v="Anna Higgins MD"/>
    <x v="2"/>
    <x v="2"/>
    <s v="P002"/>
    <x v="2"/>
    <x v="0"/>
    <n v="3"/>
    <n v="11562"/>
    <n v="34686"/>
    <n v="22135.23"/>
    <n v="12550.77"/>
    <n v="361"/>
    <n v="40"/>
    <x v="2"/>
    <n v="0"/>
    <n v="0.36183964711987548"/>
    <x v="0"/>
  </r>
  <r>
    <n v="2764"/>
    <d v="2024-06-28T00:00:00"/>
    <s v="C669"/>
    <s v="Michelle Yang"/>
    <x v="3"/>
    <x v="3"/>
    <s v="P003"/>
    <x v="8"/>
    <x v="0"/>
    <n v="9"/>
    <n v="28843"/>
    <n v="259587"/>
    <n v="199398.7"/>
    <n v="60188.3"/>
    <n v="437"/>
    <n v="25"/>
    <x v="2"/>
    <n v="20"/>
    <n v="0.2318617650344586"/>
    <x v="0"/>
  </r>
  <r>
    <n v="2765"/>
    <d v="2024-05-01T00:00:00"/>
    <s v="C201"/>
    <s v="Rebecca Bond"/>
    <x v="2"/>
    <x v="2"/>
    <s v="P006"/>
    <x v="0"/>
    <x v="0"/>
    <n v="1"/>
    <n v="10834"/>
    <n v="10834"/>
    <n v="9057.33"/>
    <n v="1776.67"/>
    <n v="489"/>
    <n v="98"/>
    <x v="0"/>
    <n v="15"/>
    <n v="0.16399021598670852"/>
    <x v="0"/>
  </r>
  <r>
    <n v="2766"/>
    <d v="2024-02-13T00:00:00"/>
    <s v="C190"/>
    <s v="Katherine Patrick"/>
    <x v="2"/>
    <x v="2"/>
    <s v="P004"/>
    <x v="1"/>
    <x v="1"/>
    <n v="7"/>
    <n v="48168"/>
    <n v="337176"/>
    <n v="203483.26"/>
    <n v="133692.74"/>
    <n v="161"/>
    <n v="35"/>
    <x v="1"/>
    <n v="10"/>
    <n v="0.39650728402970553"/>
    <x v="0"/>
  </r>
  <r>
    <n v="2767"/>
    <d v="2024-12-01T00:00:00"/>
    <s v="C367"/>
    <s v="Breanna Joseph"/>
    <x v="0"/>
    <x v="0"/>
    <s v="P008"/>
    <x v="7"/>
    <x v="3"/>
    <n v="5"/>
    <n v="38668"/>
    <n v="193340"/>
    <n v="127437.65"/>
    <n v="65902.350000000006"/>
    <n v="313"/>
    <n v="34"/>
    <x v="6"/>
    <n v="0"/>
    <n v="0.34086247025964622"/>
    <x v="0"/>
  </r>
  <r>
    <n v="2768"/>
    <d v="2024-11-30T00:00:00"/>
    <s v="C911"/>
    <s v="Thomas Morgan"/>
    <x v="0"/>
    <x v="0"/>
    <s v="P007"/>
    <x v="5"/>
    <x v="1"/>
    <n v="3"/>
    <n v="58843"/>
    <n v="176529"/>
    <n v="146755.19"/>
    <n v="29773.81"/>
    <n v="499"/>
    <n v="96"/>
    <x v="5"/>
    <n v="0"/>
    <n v="0.16866242940253443"/>
    <x v="0"/>
  </r>
  <r>
    <n v="2769"/>
    <d v="2024-01-21T00:00:00"/>
    <s v="C655"/>
    <s v="Jasmine Cruz"/>
    <x v="3"/>
    <x v="3"/>
    <s v="P002"/>
    <x v="2"/>
    <x v="0"/>
    <n v="4"/>
    <n v="46023"/>
    <n v="184092"/>
    <n v="152264.66"/>
    <n v="31827.34"/>
    <n v="311"/>
    <n v="31"/>
    <x v="2"/>
    <n v="0"/>
    <n v="0.17288822979814442"/>
    <x v="0"/>
  </r>
  <r>
    <n v="2770"/>
    <d v="2024-09-10T00:00:00"/>
    <s v="C884"/>
    <s v="Joshua Meyer"/>
    <x v="2"/>
    <x v="2"/>
    <s v="P010"/>
    <x v="6"/>
    <x v="0"/>
    <n v="4"/>
    <n v="7124"/>
    <n v="28496"/>
    <n v="17245.48"/>
    <n v="11250.52"/>
    <n v="272"/>
    <n v="100"/>
    <x v="2"/>
    <n v="20"/>
    <n v="0.39481049971925886"/>
    <x v="0"/>
  </r>
  <r>
    <n v="2771"/>
    <d v="2024-02-25T00:00:00"/>
    <s v="C976"/>
    <s v="Wayne Lewis"/>
    <x v="0"/>
    <x v="0"/>
    <s v="P005"/>
    <x v="9"/>
    <x v="1"/>
    <n v="10"/>
    <n v="1113"/>
    <n v="11130"/>
    <n v="8130.72"/>
    <n v="2999.28"/>
    <n v="98"/>
    <n v="62"/>
    <x v="7"/>
    <n v="10"/>
    <n v="0.26947708894878708"/>
    <x v="0"/>
  </r>
  <r>
    <n v="2772"/>
    <d v="2024-05-13T00:00:00"/>
    <s v="C218"/>
    <s v="Monique Sweeney"/>
    <x v="2"/>
    <x v="2"/>
    <s v="P007"/>
    <x v="5"/>
    <x v="1"/>
    <n v="9"/>
    <n v="13116"/>
    <n v="118044"/>
    <n v="98362.59"/>
    <n v="19681.41"/>
    <n v="155"/>
    <n v="39"/>
    <x v="5"/>
    <n v="10"/>
    <n v="0.16672943986987904"/>
    <x v="0"/>
  </r>
  <r>
    <n v="2773"/>
    <d v="2024-12-25T00:00:00"/>
    <s v="C255"/>
    <s v="Samantha Jones"/>
    <x v="3"/>
    <x v="3"/>
    <s v="P007"/>
    <x v="5"/>
    <x v="1"/>
    <n v="2"/>
    <n v="43923"/>
    <n v="87846"/>
    <n v="74111.53"/>
    <n v="13734.47"/>
    <n v="390"/>
    <n v="48"/>
    <x v="5"/>
    <n v="20"/>
    <n v="0.15634713020513169"/>
    <x v="0"/>
  </r>
  <r>
    <n v="2774"/>
    <d v="2024-11-12T00:00:00"/>
    <s v="C444"/>
    <s v="Melinda Wright"/>
    <x v="0"/>
    <x v="0"/>
    <s v="P007"/>
    <x v="5"/>
    <x v="1"/>
    <n v="7"/>
    <n v="53932"/>
    <n v="377524"/>
    <n v="337549.57"/>
    <n v="39974.43"/>
    <n v="290"/>
    <n v="42"/>
    <x v="5"/>
    <n v="10"/>
    <n v="0.10588579798900202"/>
    <x v="0"/>
  </r>
  <r>
    <n v="2775"/>
    <d v="2024-04-08T00:00:00"/>
    <s v="C637"/>
    <s v="Patricia Powell"/>
    <x v="3"/>
    <x v="3"/>
    <s v="P003"/>
    <x v="8"/>
    <x v="0"/>
    <n v="5"/>
    <n v="7862"/>
    <n v="39310"/>
    <n v="30971.96"/>
    <n v="8338.0400000000009"/>
    <n v="90"/>
    <n v="36"/>
    <x v="2"/>
    <n v="15"/>
    <n v="0.21210989570083949"/>
    <x v="0"/>
  </r>
  <r>
    <n v="2776"/>
    <d v="2024-11-01T00:00:00"/>
    <s v="C125"/>
    <s v="Mercedes Shepard"/>
    <x v="1"/>
    <x v="1"/>
    <s v="P005"/>
    <x v="9"/>
    <x v="1"/>
    <n v="9"/>
    <n v="41994"/>
    <n v="377946"/>
    <n v="229340.65"/>
    <n v="148605.35"/>
    <n v="271"/>
    <n v="99"/>
    <x v="7"/>
    <n v="15"/>
    <n v="0.39319201684896787"/>
    <x v="0"/>
  </r>
  <r>
    <n v="2777"/>
    <d v="2024-09-24T00:00:00"/>
    <s v="C234"/>
    <s v="Crystal Sparks"/>
    <x v="1"/>
    <x v="1"/>
    <s v="P009"/>
    <x v="3"/>
    <x v="2"/>
    <n v="6"/>
    <n v="43136"/>
    <n v="258816"/>
    <n v="209703.27"/>
    <n v="49112.73"/>
    <n v="291"/>
    <n v="93"/>
    <x v="3"/>
    <n v="10"/>
    <n v="0.18975924981454007"/>
    <x v="0"/>
  </r>
  <r>
    <n v="2778"/>
    <d v="2024-03-19T00:00:00"/>
    <s v="C504"/>
    <s v="Matthew Jones"/>
    <x v="1"/>
    <x v="1"/>
    <s v="P009"/>
    <x v="3"/>
    <x v="2"/>
    <n v="10"/>
    <n v="3417"/>
    <n v="34170"/>
    <n v="26063.82"/>
    <n v="8106.18"/>
    <n v="374"/>
    <n v="24"/>
    <x v="3"/>
    <n v="10"/>
    <n v="0.23723090430201932"/>
    <x v="0"/>
  </r>
  <r>
    <n v="2779"/>
    <d v="2024-02-21T00:00:00"/>
    <s v="C343"/>
    <s v="Ricky Miller"/>
    <x v="1"/>
    <x v="1"/>
    <s v="P001"/>
    <x v="4"/>
    <x v="1"/>
    <n v="6"/>
    <n v="10669"/>
    <n v="64014"/>
    <n v="46335.92"/>
    <n v="17678.080000000002"/>
    <n v="350"/>
    <n v="18"/>
    <x v="4"/>
    <n v="15"/>
    <n v="0.27615959008966789"/>
    <x v="0"/>
  </r>
  <r>
    <n v="2780"/>
    <d v="2024-04-29T00:00:00"/>
    <s v="C359"/>
    <s v="Dana Flores"/>
    <x v="1"/>
    <x v="1"/>
    <s v="P005"/>
    <x v="9"/>
    <x v="1"/>
    <n v="7"/>
    <n v="57573"/>
    <n v="403011"/>
    <n v="271383.65999999997"/>
    <n v="131627.34"/>
    <n v="50"/>
    <n v="69"/>
    <x v="7"/>
    <n v="5"/>
    <n v="0.32660979476986979"/>
    <x v="1"/>
  </r>
  <r>
    <n v="2781"/>
    <d v="2024-01-15T00:00:00"/>
    <s v="C970"/>
    <s v="Tom Mcintyre"/>
    <x v="3"/>
    <x v="3"/>
    <s v="P004"/>
    <x v="1"/>
    <x v="1"/>
    <n v="4"/>
    <n v="36855"/>
    <n v="147420"/>
    <n v="107345.16"/>
    <n v="40074.839999999997"/>
    <n v="462"/>
    <n v="31"/>
    <x v="1"/>
    <n v="20"/>
    <n v="0.27184126984126983"/>
    <x v="0"/>
  </r>
  <r>
    <n v="2782"/>
    <d v="2024-04-16T00:00:00"/>
    <s v="C425"/>
    <s v="Mary Mcdaniel"/>
    <x v="3"/>
    <x v="3"/>
    <s v="P010"/>
    <x v="6"/>
    <x v="0"/>
    <n v="6"/>
    <n v="50666"/>
    <n v="303996"/>
    <n v="269338.61"/>
    <n v="34657.39"/>
    <n v="103"/>
    <n v="81"/>
    <x v="2"/>
    <n v="15"/>
    <n v="0.11400607244832169"/>
    <x v="0"/>
  </r>
  <r>
    <n v="2783"/>
    <d v="2024-10-11T00:00:00"/>
    <s v="C728"/>
    <s v="Christine Allen"/>
    <x v="3"/>
    <x v="3"/>
    <s v="P007"/>
    <x v="5"/>
    <x v="1"/>
    <n v="8"/>
    <n v="52231"/>
    <n v="417848"/>
    <n v="259550.88"/>
    <n v="158297.12"/>
    <n v="404"/>
    <n v="83"/>
    <x v="5"/>
    <n v="5"/>
    <n v="0.37883900365683215"/>
    <x v="0"/>
  </r>
  <r>
    <n v="2784"/>
    <d v="2024-12-03T00:00:00"/>
    <s v="C755"/>
    <s v="Daniel Sanders"/>
    <x v="2"/>
    <x v="2"/>
    <s v="P004"/>
    <x v="1"/>
    <x v="1"/>
    <n v="7"/>
    <n v="32387"/>
    <n v="226709"/>
    <n v="167495.39000000001"/>
    <n v="59213.61"/>
    <n v="17"/>
    <n v="27"/>
    <x v="1"/>
    <n v="0"/>
    <n v="0.2611877340555514"/>
    <x v="1"/>
  </r>
  <r>
    <n v="2785"/>
    <d v="2024-11-28T00:00:00"/>
    <s v="C658"/>
    <s v="Warren Byrd"/>
    <x v="1"/>
    <x v="1"/>
    <s v="P007"/>
    <x v="5"/>
    <x v="1"/>
    <n v="10"/>
    <n v="33881"/>
    <n v="338810"/>
    <n v="236957.49"/>
    <n v="101852.51"/>
    <n v="274"/>
    <n v="78"/>
    <x v="5"/>
    <n v="10"/>
    <n v="0.30061837017797582"/>
    <x v="0"/>
  </r>
  <r>
    <n v="2786"/>
    <d v="2024-07-11T00:00:00"/>
    <s v="C335"/>
    <s v="Robert Cox"/>
    <x v="1"/>
    <x v="1"/>
    <s v="P002"/>
    <x v="2"/>
    <x v="0"/>
    <n v="1"/>
    <n v="37112"/>
    <n v="37112"/>
    <n v="22500.2"/>
    <n v="14611.8"/>
    <n v="277"/>
    <n v="78"/>
    <x v="2"/>
    <n v="15"/>
    <n v="0.39372170726449662"/>
    <x v="0"/>
  </r>
  <r>
    <n v="2787"/>
    <d v="2024-11-27T00:00:00"/>
    <s v="C861"/>
    <s v="Richard Medina"/>
    <x v="3"/>
    <x v="3"/>
    <s v="P005"/>
    <x v="9"/>
    <x v="1"/>
    <n v="1"/>
    <n v="34482"/>
    <n v="34482"/>
    <n v="26582.05"/>
    <n v="7899.95"/>
    <n v="495"/>
    <n v="48"/>
    <x v="7"/>
    <n v="10"/>
    <n v="0.22910359027898614"/>
    <x v="0"/>
  </r>
  <r>
    <n v="2788"/>
    <d v="2024-06-16T00:00:00"/>
    <s v="C334"/>
    <s v="Alexander Johnson PhD"/>
    <x v="2"/>
    <x v="2"/>
    <s v="P004"/>
    <x v="1"/>
    <x v="1"/>
    <n v="5"/>
    <n v="13920"/>
    <n v="69600"/>
    <n v="45262.85"/>
    <n v="24337.15"/>
    <n v="67"/>
    <n v="69"/>
    <x v="1"/>
    <n v="5"/>
    <n v="0.34967169540229887"/>
    <x v="1"/>
  </r>
  <r>
    <n v="2789"/>
    <d v="2024-10-05T00:00:00"/>
    <s v="C322"/>
    <s v="Shane Clark"/>
    <x v="3"/>
    <x v="3"/>
    <s v="P007"/>
    <x v="5"/>
    <x v="1"/>
    <n v="2"/>
    <n v="55100"/>
    <n v="110200"/>
    <n v="68844.23"/>
    <n v="41355.769999999997"/>
    <n v="262"/>
    <n v="42"/>
    <x v="5"/>
    <n v="15"/>
    <n v="0.37527921960072591"/>
    <x v="0"/>
  </r>
  <r>
    <n v="2790"/>
    <d v="2024-11-09T00:00:00"/>
    <s v="C389"/>
    <s v="Frank Miller"/>
    <x v="0"/>
    <x v="0"/>
    <s v="P009"/>
    <x v="3"/>
    <x v="2"/>
    <n v="5"/>
    <n v="24456"/>
    <n v="122280"/>
    <n v="96756.35"/>
    <n v="25523.65"/>
    <n v="126"/>
    <n v="38"/>
    <x v="3"/>
    <n v="15"/>
    <n v="0.20873119070984628"/>
    <x v="0"/>
  </r>
  <r>
    <n v="2791"/>
    <d v="2024-04-27T00:00:00"/>
    <s v="C516"/>
    <s v="Amber Johnson"/>
    <x v="2"/>
    <x v="2"/>
    <s v="P002"/>
    <x v="2"/>
    <x v="0"/>
    <n v="1"/>
    <n v="5797"/>
    <n v="5797"/>
    <n v="3973.53"/>
    <n v="1823.47"/>
    <n v="335"/>
    <n v="15"/>
    <x v="2"/>
    <n v="5"/>
    <n v="0.31455407969639471"/>
    <x v="0"/>
  </r>
  <r>
    <n v="2792"/>
    <d v="2024-04-29T00:00:00"/>
    <s v="C919"/>
    <s v="Jessica Hooper"/>
    <x v="0"/>
    <x v="0"/>
    <s v="P008"/>
    <x v="7"/>
    <x v="3"/>
    <n v="2"/>
    <n v="30786"/>
    <n v="61572"/>
    <n v="44287.37"/>
    <n v="17284.63"/>
    <n v="272"/>
    <n v="80"/>
    <x v="6"/>
    <n v="10"/>
    <n v="0.280722243877087"/>
    <x v="0"/>
  </r>
  <r>
    <n v="2793"/>
    <d v="2024-01-07T00:00:00"/>
    <s v="C568"/>
    <s v="Jason Lowe"/>
    <x v="3"/>
    <x v="3"/>
    <s v="P009"/>
    <x v="3"/>
    <x v="2"/>
    <n v="4"/>
    <n v="58664"/>
    <n v="234656"/>
    <n v="179034.79"/>
    <n v="55621.21"/>
    <n v="474"/>
    <n v="93"/>
    <x v="3"/>
    <n v="20"/>
    <n v="0.23703297593072412"/>
    <x v="0"/>
  </r>
  <r>
    <n v="2794"/>
    <d v="2024-01-28T00:00:00"/>
    <s v="C931"/>
    <s v="Corey Farrell"/>
    <x v="2"/>
    <x v="2"/>
    <s v="P003"/>
    <x v="8"/>
    <x v="0"/>
    <n v="8"/>
    <n v="10062"/>
    <n v="80496"/>
    <n v="49656.73"/>
    <n v="30839.27"/>
    <n v="217"/>
    <n v="33"/>
    <x v="2"/>
    <n v="10"/>
    <n v="0.38311555853707019"/>
    <x v="0"/>
  </r>
  <r>
    <n v="2795"/>
    <d v="2024-10-13T00:00:00"/>
    <s v="C905"/>
    <s v="Selena Davis"/>
    <x v="2"/>
    <x v="2"/>
    <s v="P004"/>
    <x v="1"/>
    <x v="1"/>
    <n v="1"/>
    <n v="11655"/>
    <n v="11655"/>
    <n v="8056.68"/>
    <n v="3598.32"/>
    <n v="459"/>
    <n v="63"/>
    <x v="1"/>
    <n v="0"/>
    <n v="0.30873616473616478"/>
    <x v="0"/>
  </r>
  <r>
    <n v="2796"/>
    <d v="2024-10-09T00:00:00"/>
    <s v="C819"/>
    <s v="Amy Bryant"/>
    <x v="3"/>
    <x v="3"/>
    <s v="P010"/>
    <x v="6"/>
    <x v="0"/>
    <n v="5"/>
    <n v="15928"/>
    <n v="79640"/>
    <n v="62222.5"/>
    <n v="17417.5"/>
    <n v="98"/>
    <n v="72"/>
    <x v="2"/>
    <n v="15"/>
    <n v="0.21870291310899045"/>
    <x v="0"/>
  </r>
  <r>
    <n v="2797"/>
    <d v="2024-01-12T00:00:00"/>
    <s v="C143"/>
    <s v="Glenda Taylor"/>
    <x v="0"/>
    <x v="0"/>
    <s v="P006"/>
    <x v="0"/>
    <x v="0"/>
    <n v="1"/>
    <n v="12802"/>
    <n v="12802"/>
    <n v="11384.74"/>
    <n v="1417.26"/>
    <n v="71"/>
    <n v="93"/>
    <x v="0"/>
    <n v="0"/>
    <n v="0.11070613966567723"/>
    <x v="1"/>
  </r>
  <r>
    <n v="2798"/>
    <d v="2024-01-29T00:00:00"/>
    <s v="C159"/>
    <s v="Paula Williams"/>
    <x v="3"/>
    <x v="3"/>
    <s v="P009"/>
    <x v="3"/>
    <x v="2"/>
    <n v="1"/>
    <n v="57072"/>
    <n v="57072"/>
    <n v="47457.599999999999"/>
    <n v="9614.4"/>
    <n v="106"/>
    <n v="96"/>
    <x v="3"/>
    <n v="0"/>
    <n v="0.16846089150546678"/>
    <x v="0"/>
  </r>
  <r>
    <n v="2799"/>
    <d v="2024-06-21T00:00:00"/>
    <s v="C424"/>
    <s v="Robert Glass"/>
    <x v="2"/>
    <x v="2"/>
    <s v="P002"/>
    <x v="2"/>
    <x v="0"/>
    <n v="7"/>
    <n v="18819"/>
    <n v="131733"/>
    <n v="105251.95"/>
    <n v="26481.05"/>
    <n v="471"/>
    <n v="87"/>
    <x v="2"/>
    <n v="10"/>
    <n v="0.2010206250521889"/>
    <x v="0"/>
  </r>
  <r>
    <n v="2800"/>
    <d v="2024-12-15T00:00:00"/>
    <s v="C571"/>
    <s v="Karen Smith"/>
    <x v="2"/>
    <x v="2"/>
    <s v="P010"/>
    <x v="6"/>
    <x v="0"/>
    <n v="7"/>
    <n v="17352"/>
    <n v="121464"/>
    <n v="86862.74"/>
    <n v="34601.26"/>
    <n v="293"/>
    <n v="29"/>
    <x v="2"/>
    <n v="15"/>
    <n v="0.28486843838503589"/>
    <x v="0"/>
  </r>
  <r>
    <n v="2801"/>
    <d v="2024-04-01T00:00:00"/>
    <s v="C283"/>
    <s v="Kayla Bradley"/>
    <x v="2"/>
    <x v="2"/>
    <s v="P010"/>
    <x v="6"/>
    <x v="0"/>
    <n v="9"/>
    <n v="26648"/>
    <n v="239832"/>
    <n v="145103.25"/>
    <n v="94728.75"/>
    <n v="410"/>
    <n v="12"/>
    <x v="2"/>
    <n v="0"/>
    <n v="0.39497961072750926"/>
    <x v="0"/>
  </r>
  <r>
    <n v="2802"/>
    <d v="2024-04-24T00:00:00"/>
    <s v="C309"/>
    <s v="Kirk Woods"/>
    <x v="0"/>
    <x v="0"/>
    <s v="P006"/>
    <x v="0"/>
    <x v="0"/>
    <n v="7"/>
    <n v="10769"/>
    <n v="75383"/>
    <n v="64180.03"/>
    <n v="11202.97"/>
    <n v="205"/>
    <n v="53"/>
    <x v="0"/>
    <n v="20"/>
    <n v="0.14861401111656472"/>
    <x v="0"/>
  </r>
  <r>
    <n v="2803"/>
    <d v="2024-02-10T00:00:00"/>
    <s v="C237"/>
    <s v="Beverly Anderson"/>
    <x v="3"/>
    <x v="3"/>
    <s v="P006"/>
    <x v="0"/>
    <x v="0"/>
    <n v="3"/>
    <n v="4110"/>
    <n v="12330"/>
    <n v="10904.67"/>
    <n v="1425.33"/>
    <n v="282"/>
    <n v="63"/>
    <x v="0"/>
    <n v="5"/>
    <n v="0.11559854014598539"/>
    <x v="0"/>
  </r>
  <r>
    <n v="2804"/>
    <d v="2024-02-25T00:00:00"/>
    <s v="C135"/>
    <s v="Jacqueline Davis"/>
    <x v="2"/>
    <x v="2"/>
    <s v="P001"/>
    <x v="4"/>
    <x v="1"/>
    <n v="9"/>
    <n v="25110"/>
    <n v="225990"/>
    <n v="196963.16"/>
    <n v="29026.84"/>
    <n v="380"/>
    <n v="36"/>
    <x v="4"/>
    <n v="15"/>
    <n v="0.1284430284525864"/>
    <x v="0"/>
  </r>
  <r>
    <n v="2805"/>
    <d v="2024-08-12T00:00:00"/>
    <s v="C557"/>
    <s v="Monica Baker"/>
    <x v="1"/>
    <x v="1"/>
    <s v="P009"/>
    <x v="3"/>
    <x v="2"/>
    <n v="8"/>
    <n v="34024"/>
    <n v="272192"/>
    <n v="221307.66"/>
    <n v="50884.34"/>
    <n v="273"/>
    <n v="60"/>
    <x v="3"/>
    <n v="5"/>
    <n v="0.18694281977427696"/>
    <x v="0"/>
  </r>
  <r>
    <n v="2806"/>
    <d v="2024-10-19T00:00:00"/>
    <s v="C891"/>
    <s v="Nicole Pham"/>
    <x v="3"/>
    <x v="3"/>
    <s v="P008"/>
    <x v="7"/>
    <x v="3"/>
    <n v="8"/>
    <n v="56677"/>
    <n v="453416"/>
    <n v="354102.33"/>
    <n v="99313.67"/>
    <n v="420"/>
    <n v="39"/>
    <x v="6"/>
    <n v="15"/>
    <n v="0.21903433050443744"/>
    <x v="0"/>
  </r>
  <r>
    <n v="2807"/>
    <d v="2024-10-06T00:00:00"/>
    <s v="C876"/>
    <s v="Shelley Obrien"/>
    <x v="2"/>
    <x v="2"/>
    <s v="P004"/>
    <x v="1"/>
    <x v="1"/>
    <n v="4"/>
    <n v="40070"/>
    <n v="160280"/>
    <n v="131800.62"/>
    <n v="28479.38"/>
    <n v="469"/>
    <n v="99"/>
    <x v="1"/>
    <n v="20"/>
    <n v="0.17768517594210134"/>
    <x v="0"/>
  </r>
  <r>
    <n v="2808"/>
    <d v="2024-12-01T00:00:00"/>
    <s v="C143"/>
    <s v="Donald Friedman"/>
    <x v="2"/>
    <x v="2"/>
    <s v="P003"/>
    <x v="8"/>
    <x v="0"/>
    <n v="8"/>
    <n v="32479"/>
    <n v="259832"/>
    <n v="175209.75"/>
    <n v="84622.25"/>
    <n v="418"/>
    <n v="82"/>
    <x v="2"/>
    <n v="5"/>
    <n v="0.325680632100742"/>
    <x v="0"/>
  </r>
  <r>
    <n v="2809"/>
    <d v="2024-03-25T00:00:00"/>
    <s v="C571"/>
    <s v="Andrew Morgan"/>
    <x v="2"/>
    <x v="2"/>
    <s v="P005"/>
    <x v="9"/>
    <x v="1"/>
    <n v="2"/>
    <n v="15646"/>
    <n v="31292"/>
    <n v="25918.720000000001"/>
    <n v="5373.28"/>
    <n v="283"/>
    <n v="90"/>
    <x v="7"/>
    <n v="20"/>
    <n v="0.17171417614725809"/>
    <x v="0"/>
  </r>
  <r>
    <n v="2810"/>
    <d v="2024-10-20T00:00:00"/>
    <s v="C224"/>
    <s v="Theresa Matthews"/>
    <x v="1"/>
    <x v="1"/>
    <s v="P006"/>
    <x v="0"/>
    <x v="0"/>
    <n v="3"/>
    <n v="31107"/>
    <n v="93321"/>
    <n v="67944.59"/>
    <n v="25376.41"/>
    <n v="200"/>
    <n v="43"/>
    <x v="0"/>
    <n v="15"/>
    <n v="0.27192604022674427"/>
    <x v="0"/>
  </r>
  <r>
    <n v="2811"/>
    <d v="2024-04-12T00:00:00"/>
    <s v="C253"/>
    <s v="Christina Evans"/>
    <x v="2"/>
    <x v="2"/>
    <s v="P007"/>
    <x v="5"/>
    <x v="1"/>
    <n v="5"/>
    <n v="6917"/>
    <n v="34585"/>
    <n v="30772.25"/>
    <n v="3812.75"/>
    <n v="187"/>
    <n v="11"/>
    <x v="5"/>
    <n v="5"/>
    <n v="0.11024287986121151"/>
    <x v="0"/>
  </r>
  <r>
    <n v="2812"/>
    <d v="2024-05-13T00:00:00"/>
    <s v="C397"/>
    <s v="David Neal"/>
    <x v="2"/>
    <x v="2"/>
    <s v="P004"/>
    <x v="1"/>
    <x v="1"/>
    <n v="3"/>
    <n v="52216"/>
    <n v="156648"/>
    <n v="128922.73"/>
    <n v="27725.27"/>
    <n v="132"/>
    <n v="57"/>
    <x v="1"/>
    <n v="10"/>
    <n v="0.17699089678770236"/>
    <x v="0"/>
  </r>
  <r>
    <n v="2813"/>
    <d v="2024-03-29T00:00:00"/>
    <s v="C585"/>
    <s v="Lisa Valentine"/>
    <x v="0"/>
    <x v="0"/>
    <s v="P002"/>
    <x v="2"/>
    <x v="0"/>
    <n v="8"/>
    <n v="48687"/>
    <n v="389496"/>
    <n v="301441.05"/>
    <n v="88054.95"/>
    <n v="244"/>
    <n v="15"/>
    <x v="2"/>
    <n v="5"/>
    <n v="0.22607408034999074"/>
    <x v="0"/>
  </r>
  <r>
    <n v="2814"/>
    <d v="2024-10-08T00:00:00"/>
    <s v="C822"/>
    <s v="Aaron Johnson"/>
    <x v="0"/>
    <x v="0"/>
    <s v="P007"/>
    <x v="5"/>
    <x v="1"/>
    <n v="5"/>
    <n v="13630"/>
    <n v="68150"/>
    <n v="54506.400000000001"/>
    <n v="13643.6"/>
    <n v="117"/>
    <n v="46"/>
    <x v="5"/>
    <n v="10"/>
    <n v="0.2001995597945708"/>
    <x v="0"/>
  </r>
  <r>
    <n v="2815"/>
    <d v="2024-04-14T00:00:00"/>
    <s v="C347"/>
    <s v="David Turner"/>
    <x v="2"/>
    <x v="2"/>
    <s v="P004"/>
    <x v="1"/>
    <x v="1"/>
    <n v="5"/>
    <n v="6847"/>
    <n v="34235"/>
    <n v="21277.81"/>
    <n v="12957.19"/>
    <n v="458"/>
    <n v="19"/>
    <x v="1"/>
    <n v="10"/>
    <n v="0.37847787352125017"/>
    <x v="0"/>
  </r>
  <r>
    <n v="2816"/>
    <d v="2024-06-18T00:00:00"/>
    <s v="C552"/>
    <s v="Herbert Carter"/>
    <x v="2"/>
    <x v="2"/>
    <s v="P009"/>
    <x v="3"/>
    <x v="2"/>
    <n v="7"/>
    <n v="3406"/>
    <n v="23842"/>
    <n v="20357"/>
    <n v="3485"/>
    <n v="63"/>
    <n v="57"/>
    <x v="3"/>
    <n v="20"/>
    <n v="0.14617062326985991"/>
    <x v="0"/>
  </r>
  <r>
    <n v="2817"/>
    <d v="2024-01-18T00:00:00"/>
    <s v="C452"/>
    <s v="Joseph Guzman"/>
    <x v="2"/>
    <x v="2"/>
    <s v="P006"/>
    <x v="0"/>
    <x v="0"/>
    <n v="4"/>
    <n v="56376"/>
    <n v="225504"/>
    <n v="192964.94"/>
    <n v="32539.06"/>
    <n v="500"/>
    <n v="28"/>
    <x v="0"/>
    <n v="15"/>
    <n v="0.144294824038598"/>
    <x v="0"/>
  </r>
  <r>
    <n v="2818"/>
    <d v="2024-09-23T00:00:00"/>
    <s v="C309"/>
    <s v="John Wall"/>
    <x v="0"/>
    <x v="0"/>
    <s v="P008"/>
    <x v="7"/>
    <x v="3"/>
    <n v="8"/>
    <n v="47821"/>
    <n v="382568"/>
    <n v="295658.15999999997"/>
    <n v="86909.84"/>
    <n v="26"/>
    <n v="16"/>
    <x v="6"/>
    <n v="0"/>
    <n v="0.22717488132828673"/>
    <x v="0"/>
  </r>
  <r>
    <n v="2819"/>
    <d v="2024-08-26T00:00:00"/>
    <s v="C174"/>
    <s v="Matthew Patterson"/>
    <x v="1"/>
    <x v="1"/>
    <s v="P004"/>
    <x v="1"/>
    <x v="1"/>
    <n v="1"/>
    <n v="11621"/>
    <n v="11621"/>
    <n v="8875.82"/>
    <n v="2745.18"/>
    <n v="284"/>
    <n v="59"/>
    <x v="1"/>
    <n v="5"/>
    <n v="0.2362257981240857"/>
    <x v="0"/>
  </r>
  <r>
    <n v="2820"/>
    <d v="2024-07-23T00:00:00"/>
    <s v="C529"/>
    <s v="Laura Roberts"/>
    <x v="3"/>
    <x v="3"/>
    <s v="P001"/>
    <x v="4"/>
    <x v="1"/>
    <n v="2"/>
    <n v="25677"/>
    <n v="51354"/>
    <n v="37165.58"/>
    <n v="14188.42"/>
    <n v="335"/>
    <n v="88"/>
    <x v="4"/>
    <n v="5"/>
    <n v="0.27628655995638118"/>
    <x v="0"/>
  </r>
  <r>
    <n v="2821"/>
    <d v="2024-03-09T00:00:00"/>
    <s v="C110"/>
    <s v="Kevin Green"/>
    <x v="1"/>
    <x v="1"/>
    <s v="P007"/>
    <x v="5"/>
    <x v="1"/>
    <n v="10"/>
    <n v="47100"/>
    <n v="471000"/>
    <n v="308038.76"/>
    <n v="162961.24"/>
    <n v="444"/>
    <n v="42"/>
    <x v="5"/>
    <n v="20"/>
    <n v="0.34598989384288747"/>
    <x v="0"/>
  </r>
  <r>
    <n v="2822"/>
    <d v="2024-06-10T00:00:00"/>
    <s v="C887"/>
    <s v="Dwayne Gutierrez"/>
    <x v="3"/>
    <x v="3"/>
    <s v="P008"/>
    <x v="7"/>
    <x v="3"/>
    <n v="1"/>
    <n v="9092"/>
    <n v="9092"/>
    <n v="6778.3"/>
    <n v="2313.6999999999998"/>
    <n v="129"/>
    <n v="76"/>
    <x v="6"/>
    <n v="10"/>
    <n v="0.25447646282446107"/>
    <x v="0"/>
  </r>
  <r>
    <n v="2823"/>
    <d v="2024-11-19T00:00:00"/>
    <s v="C618"/>
    <s v="Audrey Hamilton"/>
    <x v="0"/>
    <x v="0"/>
    <s v="P004"/>
    <x v="1"/>
    <x v="1"/>
    <n v="2"/>
    <n v="48084"/>
    <n v="96168"/>
    <n v="82762.490000000005"/>
    <n v="13405.51"/>
    <n v="262"/>
    <n v="92"/>
    <x v="1"/>
    <n v="0"/>
    <n v="0.13939678479327844"/>
    <x v="0"/>
  </r>
  <r>
    <n v="2824"/>
    <d v="2024-05-31T00:00:00"/>
    <s v="C793"/>
    <s v="Patrick Hill"/>
    <x v="2"/>
    <x v="2"/>
    <s v="P010"/>
    <x v="6"/>
    <x v="0"/>
    <n v="8"/>
    <n v="24668"/>
    <n v="197344"/>
    <n v="125885.19"/>
    <n v="71458.81"/>
    <n v="206"/>
    <n v="82"/>
    <x v="2"/>
    <n v="0"/>
    <n v="0.36210277485000808"/>
    <x v="0"/>
  </r>
  <r>
    <n v="2825"/>
    <d v="2024-12-12T00:00:00"/>
    <s v="C241"/>
    <s v="Ashley Spears"/>
    <x v="2"/>
    <x v="2"/>
    <s v="P004"/>
    <x v="1"/>
    <x v="1"/>
    <n v="5"/>
    <n v="41076"/>
    <n v="205380"/>
    <n v="151149.88"/>
    <n v="54230.12"/>
    <n v="47"/>
    <n v="82"/>
    <x v="1"/>
    <n v="20"/>
    <n v="0.26404771642808456"/>
    <x v="1"/>
  </r>
  <r>
    <n v="2826"/>
    <d v="2024-07-20T00:00:00"/>
    <s v="C948"/>
    <s v="Meghan Hill"/>
    <x v="0"/>
    <x v="0"/>
    <s v="P004"/>
    <x v="1"/>
    <x v="1"/>
    <n v="1"/>
    <n v="36953"/>
    <n v="36953"/>
    <n v="26344.04"/>
    <n v="10608.96"/>
    <n v="65"/>
    <n v="71"/>
    <x v="1"/>
    <n v="20"/>
    <n v="0.28709333477660809"/>
    <x v="1"/>
  </r>
  <r>
    <n v="2827"/>
    <d v="2024-09-30T00:00:00"/>
    <s v="C582"/>
    <s v="Laura Beasley"/>
    <x v="2"/>
    <x v="2"/>
    <s v="P001"/>
    <x v="4"/>
    <x v="1"/>
    <n v="7"/>
    <n v="7663"/>
    <n v="53641"/>
    <n v="38899.49"/>
    <n v="14741.51"/>
    <n v="179"/>
    <n v="15"/>
    <x v="4"/>
    <n v="10"/>
    <n v="0.27481795641393708"/>
    <x v="0"/>
  </r>
  <r>
    <n v="2828"/>
    <d v="2024-09-05T00:00:00"/>
    <s v="C334"/>
    <s v="Miss Carla Rivera"/>
    <x v="2"/>
    <x v="2"/>
    <s v="P009"/>
    <x v="3"/>
    <x v="2"/>
    <n v="1"/>
    <n v="5016"/>
    <n v="5016"/>
    <n v="4185.59"/>
    <n v="830.41"/>
    <n v="91"/>
    <n v="37"/>
    <x v="3"/>
    <n v="20"/>
    <n v="0.16555223285486442"/>
    <x v="0"/>
  </r>
  <r>
    <n v="2829"/>
    <d v="2024-04-02T00:00:00"/>
    <s v="C331"/>
    <s v="Amanda Rich"/>
    <x v="3"/>
    <x v="3"/>
    <s v="P003"/>
    <x v="8"/>
    <x v="0"/>
    <n v="9"/>
    <n v="30335"/>
    <n v="273015"/>
    <n v="240989.78"/>
    <n v="32025.22"/>
    <n v="99"/>
    <n v="49"/>
    <x v="2"/>
    <n v="15"/>
    <n v="0.11730205300075087"/>
    <x v="0"/>
  </r>
  <r>
    <n v="2830"/>
    <d v="2024-12-09T00:00:00"/>
    <s v="C252"/>
    <s v="William Huff"/>
    <x v="1"/>
    <x v="1"/>
    <s v="P004"/>
    <x v="1"/>
    <x v="1"/>
    <n v="8"/>
    <n v="47382"/>
    <n v="379056"/>
    <n v="275543.71000000002"/>
    <n v="103512.29"/>
    <n v="417"/>
    <n v="11"/>
    <x v="1"/>
    <n v="5"/>
    <n v="0.27307914925499133"/>
    <x v="0"/>
  </r>
  <r>
    <n v="2831"/>
    <d v="2024-09-05T00:00:00"/>
    <s v="C304"/>
    <s v="Jesus Martin"/>
    <x v="3"/>
    <x v="3"/>
    <s v="P006"/>
    <x v="0"/>
    <x v="0"/>
    <n v="10"/>
    <n v="53016"/>
    <n v="530160"/>
    <n v="453150.63"/>
    <n v="77009.37"/>
    <n v="181"/>
    <n v="86"/>
    <x v="0"/>
    <n v="5"/>
    <n v="0.14525684698958805"/>
    <x v="0"/>
  </r>
  <r>
    <n v="2832"/>
    <d v="2024-09-05T00:00:00"/>
    <s v="C844"/>
    <s v="James Espinoza"/>
    <x v="1"/>
    <x v="1"/>
    <s v="P010"/>
    <x v="6"/>
    <x v="0"/>
    <n v="9"/>
    <n v="45051"/>
    <n v="405459"/>
    <n v="322982.23"/>
    <n v="82476.77"/>
    <n v="240"/>
    <n v="40"/>
    <x v="2"/>
    <n v="10"/>
    <n v="0.20341580776354701"/>
    <x v="0"/>
  </r>
  <r>
    <n v="2833"/>
    <d v="2024-07-17T00:00:00"/>
    <s v="C760"/>
    <s v="Dana Ross"/>
    <x v="2"/>
    <x v="2"/>
    <s v="P009"/>
    <x v="3"/>
    <x v="2"/>
    <n v="2"/>
    <n v="34911"/>
    <n v="69822"/>
    <n v="56054.18"/>
    <n v="13767.82"/>
    <n v="179"/>
    <n v="98"/>
    <x v="3"/>
    <n v="5"/>
    <n v="0.19718455501131449"/>
    <x v="0"/>
  </r>
  <r>
    <n v="2834"/>
    <d v="2024-06-27T00:00:00"/>
    <s v="C429"/>
    <s v="Christina Mitchell"/>
    <x v="0"/>
    <x v="0"/>
    <s v="P003"/>
    <x v="8"/>
    <x v="0"/>
    <n v="4"/>
    <n v="39952"/>
    <n v="159808"/>
    <n v="117562.11"/>
    <n v="42245.89"/>
    <n v="470"/>
    <n v="41"/>
    <x v="2"/>
    <n v="20"/>
    <n v="0.26435403734481377"/>
    <x v="0"/>
  </r>
  <r>
    <n v="2835"/>
    <d v="2024-11-05T00:00:00"/>
    <s v="C233"/>
    <s v="Sarah Anderson"/>
    <x v="0"/>
    <x v="0"/>
    <s v="P003"/>
    <x v="8"/>
    <x v="0"/>
    <n v="4"/>
    <n v="31063"/>
    <n v="124252"/>
    <n v="103520.13"/>
    <n v="20731.87"/>
    <n v="330"/>
    <n v="85"/>
    <x v="2"/>
    <n v="15"/>
    <n v="0.16685341081028876"/>
    <x v="0"/>
  </r>
  <r>
    <n v="2836"/>
    <d v="2024-04-09T00:00:00"/>
    <s v="C624"/>
    <s v="Faith Mcgrath"/>
    <x v="3"/>
    <x v="3"/>
    <s v="P005"/>
    <x v="9"/>
    <x v="1"/>
    <n v="10"/>
    <n v="24675"/>
    <n v="246750"/>
    <n v="172321.29"/>
    <n v="74428.710000000006"/>
    <n v="432"/>
    <n v="23"/>
    <x v="7"/>
    <n v="10"/>
    <n v="0.30163610942249242"/>
    <x v="0"/>
  </r>
  <r>
    <n v="2837"/>
    <d v="2024-09-11T00:00:00"/>
    <s v="C558"/>
    <s v="Megan Hendrix"/>
    <x v="2"/>
    <x v="2"/>
    <s v="P009"/>
    <x v="3"/>
    <x v="2"/>
    <n v="3"/>
    <n v="22700"/>
    <n v="68100"/>
    <n v="57955.72"/>
    <n v="10144.280000000001"/>
    <n v="165"/>
    <n v="79"/>
    <x v="3"/>
    <n v="5"/>
    <n v="0.14896152716593247"/>
    <x v="0"/>
  </r>
  <r>
    <n v="2838"/>
    <d v="2024-01-29T00:00:00"/>
    <s v="C807"/>
    <s v="Susan Shaw"/>
    <x v="2"/>
    <x v="2"/>
    <s v="P007"/>
    <x v="5"/>
    <x v="1"/>
    <n v="5"/>
    <n v="43872"/>
    <n v="219360"/>
    <n v="136215.01999999999"/>
    <n v="83144.98"/>
    <n v="20"/>
    <n v="11"/>
    <x v="5"/>
    <n v="5"/>
    <n v="0.37903437272064183"/>
    <x v="0"/>
  </r>
  <r>
    <n v="2839"/>
    <d v="2024-09-10T00:00:00"/>
    <s v="C913"/>
    <s v="Andre Thompson"/>
    <x v="3"/>
    <x v="3"/>
    <s v="P005"/>
    <x v="9"/>
    <x v="1"/>
    <n v="10"/>
    <n v="12637"/>
    <n v="126370"/>
    <n v="97207.47"/>
    <n v="29162.53"/>
    <n v="192"/>
    <n v="71"/>
    <x v="7"/>
    <n v="5"/>
    <n v="0.23077098995014639"/>
    <x v="0"/>
  </r>
  <r>
    <n v="2840"/>
    <d v="2024-09-22T00:00:00"/>
    <s v="C573"/>
    <s v="David Carlson"/>
    <x v="0"/>
    <x v="0"/>
    <s v="P009"/>
    <x v="3"/>
    <x v="2"/>
    <n v="1"/>
    <n v="25292"/>
    <n v="25292"/>
    <n v="22552.85"/>
    <n v="2739.15"/>
    <n v="306"/>
    <n v="25"/>
    <x v="3"/>
    <n v="20"/>
    <n v="0.10830104380831884"/>
    <x v="0"/>
  </r>
  <r>
    <n v="2841"/>
    <d v="2024-03-10T00:00:00"/>
    <s v="C488"/>
    <s v="Lisa Larson"/>
    <x v="2"/>
    <x v="2"/>
    <s v="P005"/>
    <x v="9"/>
    <x v="1"/>
    <n v="5"/>
    <n v="7981"/>
    <n v="39905"/>
    <n v="30232.36"/>
    <n v="9672.64"/>
    <n v="230"/>
    <n v="12"/>
    <x v="7"/>
    <n v="5"/>
    <n v="0.24239168024057134"/>
    <x v="0"/>
  </r>
  <r>
    <n v="2842"/>
    <d v="2024-02-25T00:00:00"/>
    <s v="C278"/>
    <s v="Shannon Lopez MD"/>
    <x v="2"/>
    <x v="2"/>
    <s v="P009"/>
    <x v="3"/>
    <x v="2"/>
    <n v="5"/>
    <n v="41756"/>
    <n v="208780"/>
    <n v="180686.55"/>
    <n v="28093.45"/>
    <n v="334"/>
    <n v="70"/>
    <x v="3"/>
    <n v="15"/>
    <n v="0.1345600632244468"/>
    <x v="0"/>
  </r>
  <r>
    <n v="2843"/>
    <d v="2024-06-18T00:00:00"/>
    <s v="C277"/>
    <s v="Jason Nolan"/>
    <x v="1"/>
    <x v="1"/>
    <s v="P002"/>
    <x v="2"/>
    <x v="0"/>
    <n v="6"/>
    <n v="57785"/>
    <n v="346710"/>
    <n v="265076.33"/>
    <n v="81633.67"/>
    <n v="449"/>
    <n v="98"/>
    <x v="2"/>
    <n v="15"/>
    <n v="0.23545230884600962"/>
    <x v="0"/>
  </r>
  <r>
    <n v="2844"/>
    <d v="2024-02-13T00:00:00"/>
    <s v="C627"/>
    <s v="Danielle Adams"/>
    <x v="2"/>
    <x v="2"/>
    <s v="P001"/>
    <x v="4"/>
    <x v="1"/>
    <n v="2"/>
    <n v="41884"/>
    <n v="83768"/>
    <n v="61404.56"/>
    <n v="22363.439999999999"/>
    <n v="352"/>
    <n v="90"/>
    <x v="4"/>
    <n v="10"/>
    <n v="0.26696877089103238"/>
    <x v="0"/>
  </r>
  <r>
    <n v="2845"/>
    <d v="2024-09-25T00:00:00"/>
    <s v="C758"/>
    <s v="William Perez"/>
    <x v="1"/>
    <x v="1"/>
    <s v="P006"/>
    <x v="0"/>
    <x v="0"/>
    <n v="8"/>
    <n v="16346"/>
    <n v="130768"/>
    <n v="84248.29"/>
    <n v="46519.71"/>
    <n v="16"/>
    <n v="59"/>
    <x v="0"/>
    <n v="20"/>
    <n v="0.35574230698641868"/>
    <x v="1"/>
  </r>
  <r>
    <n v="2846"/>
    <d v="2024-07-16T00:00:00"/>
    <s v="C242"/>
    <s v="Frederick Wright"/>
    <x v="0"/>
    <x v="0"/>
    <s v="P006"/>
    <x v="0"/>
    <x v="0"/>
    <n v="4"/>
    <n v="22830"/>
    <n v="91320"/>
    <n v="80130.16"/>
    <n v="11189.84"/>
    <n v="231"/>
    <n v="83"/>
    <x v="0"/>
    <n v="20"/>
    <n v="0.12253438458169076"/>
    <x v="0"/>
  </r>
  <r>
    <n v="2847"/>
    <d v="2024-12-25T00:00:00"/>
    <s v="C792"/>
    <s v="Angel Ross"/>
    <x v="3"/>
    <x v="3"/>
    <s v="P006"/>
    <x v="0"/>
    <x v="0"/>
    <n v="1"/>
    <n v="4125"/>
    <n v="4125"/>
    <n v="3026.83"/>
    <n v="1098.17"/>
    <n v="450"/>
    <n v="35"/>
    <x v="0"/>
    <n v="15"/>
    <n v="0.26622303030303029"/>
    <x v="0"/>
  </r>
  <r>
    <n v="2848"/>
    <d v="2024-10-01T00:00:00"/>
    <s v="C178"/>
    <s v="Steven Rubio"/>
    <x v="3"/>
    <x v="3"/>
    <s v="P009"/>
    <x v="3"/>
    <x v="2"/>
    <n v="7"/>
    <n v="45412"/>
    <n v="317884"/>
    <n v="222861.52"/>
    <n v="95022.48"/>
    <n v="161"/>
    <n v="61"/>
    <x v="3"/>
    <n v="5"/>
    <n v="0.29892187087113536"/>
    <x v="0"/>
  </r>
  <r>
    <n v="2849"/>
    <d v="2024-07-23T00:00:00"/>
    <s v="C124"/>
    <s v="Erik Peters"/>
    <x v="3"/>
    <x v="3"/>
    <s v="P004"/>
    <x v="1"/>
    <x v="1"/>
    <n v="3"/>
    <n v="26039"/>
    <n v="78117"/>
    <n v="70146.539999999994"/>
    <n v="7970.46"/>
    <n v="248"/>
    <n v="25"/>
    <x v="1"/>
    <n v="10"/>
    <n v="0.10203233611121779"/>
    <x v="0"/>
  </r>
  <r>
    <n v="2850"/>
    <d v="2024-12-30T00:00:00"/>
    <s v="C891"/>
    <s v="Robert Webster"/>
    <x v="2"/>
    <x v="2"/>
    <s v="P005"/>
    <x v="9"/>
    <x v="1"/>
    <n v="4"/>
    <n v="46538"/>
    <n v="186152"/>
    <n v="155802.98000000001"/>
    <n v="30349.02"/>
    <n v="148"/>
    <n v="85"/>
    <x v="7"/>
    <n v="20"/>
    <n v="0.16303354248141305"/>
    <x v="0"/>
  </r>
  <r>
    <n v="2851"/>
    <d v="2024-09-01T00:00:00"/>
    <s v="C105"/>
    <s v="Jeffrey Miles"/>
    <x v="1"/>
    <x v="1"/>
    <s v="P010"/>
    <x v="6"/>
    <x v="0"/>
    <n v="3"/>
    <n v="4240"/>
    <n v="12720"/>
    <n v="8987.1299999999992"/>
    <n v="3732.87"/>
    <n v="355"/>
    <n v="73"/>
    <x v="2"/>
    <n v="0"/>
    <n v="0.29346462264150941"/>
    <x v="0"/>
  </r>
  <r>
    <n v="2852"/>
    <d v="2024-05-13T00:00:00"/>
    <s v="C720"/>
    <s v="Luke Cherry"/>
    <x v="2"/>
    <x v="2"/>
    <s v="P001"/>
    <x v="4"/>
    <x v="1"/>
    <n v="7"/>
    <n v="8288"/>
    <n v="58016"/>
    <n v="47193.24"/>
    <n v="10822.76"/>
    <n v="98"/>
    <n v="85"/>
    <x v="4"/>
    <n v="15"/>
    <n v="0.18654784886927744"/>
    <x v="0"/>
  </r>
  <r>
    <n v="2853"/>
    <d v="2024-11-13T00:00:00"/>
    <s v="C874"/>
    <s v="David Kent"/>
    <x v="1"/>
    <x v="1"/>
    <s v="P006"/>
    <x v="0"/>
    <x v="0"/>
    <n v="2"/>
    <n v="36313"/>
    <n v="72626"/>
    <n v="54633.2"/>
    <n v="17992.8"/>
    <n v="324"/>
    <n v="43"/>
    <x v="0"/>
    <n v="0"/>
    <n v="0.24774598628590311"/>
    <x v="0"/>
  </r>
  <r>
    <n v="2854"/>
    <d v="2024-03-28T00:00:00"/>
    <s v="C303"/>
    <s v="Abigail George"/>
    <x v="1"/>
    <x v="1"/>
    <s v="P010"/>
    <x v="6"/>
    <x v="0"/>
    <n v="2"/>
    <n v="35406"/>
    <n v="70812"/>
    <n v="44633.120000000003"/>
    <n v="26178.880000000001"/>
    <n v="143"/>
    <n v="12"/>
    <x v="2"/>
    <n v="20"/>
    <n v="0.36969553183076315"/>
    <x v="0"/>
  </r>
  <r>
    <n v="2855"/>
    <d v="2024-09-09T00:00:00"/>
    <s v="C469"/>
    <s v="Jessica Shaw"/>
    <x v="2"/>
    <x v="2"/>
    <s v="P008"/>
    <x v="7"/>
    <x v="3"/>
    <n v="1"/>
    <n v="1878"/>
    <n v="1878"/>
    <n v="1477.87"/>
    <n v="400.13"/>
    <n v="375"/>
    <n v="78"/>
    <x v="6"/>
    <n v="15"/>
    <n v="0.21306176783812567"/>
    <x v="0"/>
  </r>
  <r>
    <n v="2856"/>
    <d v="2024-01-24T00:00:00"/>
    <s v="C563"/>
    <s v="Shirley Oliver"/>
    <x v="2"/>
    <x v="2"/>
    <s v="P001"/>
    <x v="4"/>
    <x v="1"/>
    <n v="4"/>
    <n v="59429"/>
    <n v="237716"/>
    <n v="167207.21"/>
    <n v="70508.789999999994"/>
    <n v="22"/>
    <n v="80"/>
    <x v="4"/>
    <n v="15"/>
    <n v="0.29660935738444189"/>
    <x v="1"/>
  </r>
  <r>
    <n v="2857"/>
    <d v="2024-08-23T00:00:00"/>
    <s v="C176"/>
    <s v="Bryan Mclaughlin"/>
    <x v="0"/>
    <x v="0"/>
    <s v="P010"/>
    <x v="6"/>
    <x v="0"/>
    <n v="3"/>
    <n v="6523"/>
    <n v="19569"/>
    <n v="16710.96"/>
    <n v="2858.04"/>
    <n v="115"/>
    <n v="45"/>
    <x v="2"/>
    <n v="5"/>
    <n v="0.14604936378966732"/>
    <x v="0"/>
  </r>
  <r>
    <n v="2858"/>
    <d v="2024-05-04T00:00:00"/>
    <s v="C837"/>
    <s v="Samuel Mcdaniel"/>
    <x v="1"/>
    <x v="1"/>
    <s v="P007"/>
    <x v="5"/>
    <x v="1"/>
    <n v="8"/>
    <n v="8283"/>
    <n v="66264"/>
    <n v="50220.34"/>
    <n v="16043.66"/>
    <n v="466"/>
    <n v="75"/>
    <x v="5"/>
    <n v="0"/>
    <n v="0.24211728842206931"/>
    <x v="0"/>
  </r>
  <r>
    <n v="2859"/>
    <d v="2024-01-24T00:00:00"/>
    <s v="C638"/>
    <s v="Adam Hernandez"/>
    <x v="3"/>
    <x v="3"/>
    <s v="P004"/>
    <x v="1"/>
    <x v="1"/>
    <n v="1"/>
    <n v="2002"/>
    <n v="2002"/>
    <n v="1632.12"/>
    <n v="369.88"/>
    <n v="426"/>
    <n v="52"/>
    <x v="1"/>
    <n v="15"/>
    <n v="0.18475524475524474"/>
    <x v="0"/>
  </r>
  <r>
    <n v="2860"/>
    <d v="2024-10-10T00:00:00"/>
    <s v="C405"/>
    <s v="Trevor Hernandez"/>
    <x v="1"/>
    <x v="1"/>
    <s v="P001"/>
    <x v="4"/>
    <x v="1"/>
    <n v="8"/>
    <n v="19114"/>
    <n v="152912"/>
    <n v="133028.35999999999"/>
    <n v="19883.64"/>
    <n v="149"/>
    <n v="95"/>
    <x v="4"/>
    <n v="0"/>
    <n v="0.13003322172229778"/>
    <x v="0"/>
  </r>
  <r>
    <n v="2861"/>
    <d v="2024-12-08T00:00:00"/>
    <s v="C381"/>
    <s v="John Gonzalez"/>
    <x v="1"/>
    <x v="1"/>
    <s v="P008"/>
    <x v="7"/>
    <x v="3"/>
    <n v="10"/>
    <n v="26819"/>
    <n v="268190"/>
    <n v="175111.36"/>
    <n v="93078.64"/>
    <n v="367"/>
    <n v="20"/>
    <x v="6"/>
    <n v="10"/>
    <n v="0.34706230657369774"/>
    <x v="0"/>
  </r>
  <r>
    <n v="2862"/>
    <d v="2024-12-03T00:00:00"/>
    <s v="C466"/>
    <s v="Roy Johnson"/>
    <x v="0"/>
    <x v="0"/>
    <s v="P008"/>
    <x v="7"/>
    <x v="3"/>
    <n v="6"/>
    <n v="24298"/>
    <n v="145788"/>
    <n v="92980.85"/>
    <n v="52807.15"/>
    <n v="151"/>
    <n v="50"/>
    <x v="6"/>
    <n v="10"/>
    <n v="0.36221876972041595"/>
    <x v="0"/>
  </r>
  <r>
    <n v="2863"/>
    <d v="2024-10-27T00:00:00"/>
    <s v="C323"/>
    <s v="Tyler Cruz"/>
    <x v="2"/>
    <x v="2"/>
    <s v="P008"/>
    <x v="7"/>
    <x v="3"/>
    <n v="3"/>
    <n v="54036"/>
    <n v="162108"/>
    <n v="118718.34"/>
    <n v="43389.66"/>
    <n v="274"/>
    <n v="34"/>
    <x v="6"/>
    <n v="10"/>
    <n v="0.26765896809534384"/>
    <x v="0"/>
  </r>
  <r>
    <n v="2864"/>
    <d v="2024-09-10T00:00:00"/>
    <s v="C681"/>
    <s v="Cynthia Alvarez"/>
    <x v="1"/>
    <x v="1"/>
    <s v="P010"/>
    <x v="6"/>
    <x v="0"/>
    <n v="6"/>
    <n v="17053"/>
    <n v="102318"/>
    <n v="87425.11"/>
    <n v="14892.89"/>
    <n v="264"/>
    <n v="49"/>
    <x v="2"/>
    <n v="0"/>
    <n v="0.14555493657030044"/>
    <x v="0"/>
  </r>
  <r>
    <n v="2865"/>
    <d v="2024-11-21T00:00:00"/>
    <s v="C493"/>
    <s v="Janice Bowman"/>
    <x v="0"/>
    <x v="0"/>
    <s v="P005"/>
    <x v="9"/>
    <x v="1"/>
    <n v="6"/>
    <n v="17736"/>
    <n v="106416"/>
    <n v="88303.26"/>
    <n v="18112.740000000002"/>
    <n v="21"/>
    <n v="35"/>
    <x v="7"/>
    <n v="10"/>
    <n v="0.17020692377086155"/>
    <x v="1"/>
  </r>
  <r>
    <n v="2866"/>
    <d v="2024-02-02T00:00:00"/>
    <s v="C448"/>
    <s v="Robert Smith"/>
    <x v="3"/>
    <x v="3"/>
    <s v="P005"/>
    <x v="9"/>
    <x v="1"/>
    <n v="3"/>
    <n v="30040"/>
    <n v="90120"/>
    <n v="62015.96"/>
    <n v="28104.04"/>
    <n v="275"/>
    <n v="16"/>
    <x v="7"/>
    <n v="0"/>
    <n v="0.31185130936529071"/>
    <x v="0"/>
  </r>
  <r>
    <n v="2867"/>
    <d v="2024-11-20T00:00:00"/>
    <s v="C176"/>
    <s v="Abigail Wilkerson"/>
    <x v="0"/>
    <x v="0"/>
    <s v="P008"/>
    <x v="7"/>
    <x v="3"/>
    <n v="4"/>
    <n v="48357"/>
    <n v="193428"/>
    <n v="133396.24"/>
    <n v="60031.76"/>
    <n v="86"/>
    <n v="19"/>
    <x v="6"/>
    <n v="20"/>
    <n v="0.31035713547159666"/>
    <x v="0"/>
  </r>
  <r>
    <n v="2868"/>
    <d v="2024-10-28T00:00:00"/>
    <s v="C890"/>
    <s v="Troy Rodriguez"/>
    <x v="0"/>
    <x v="0"/>
    <s v="P006"/>
    <x v="0"/>
    <x v="0"/>
    <n v="5"/>
    <n v="14528"/>
    <n v="72640"/>
    <n v="59523.33"/>
    <n v="13116.67"/>
    <n v="238"/>
    <n v="100"/>
    <x v="0"/>
    <n v="0"/>
    <n v="0.18057089757709252"/>
    <x v="0"/>
  </r>
  <r>
    <n v="2869"/>
    <d v="2024-02-14T00:00:00"/>
    <s v="C513"/>
    <s v="Matthew Lee"/>
    <x v="1"/>
    <x v="1"/>
    <s v="P003"/>
    <x v="8"/>
    <x v="0"/>
    <n v="6"/>
    <n v="54512"/>
    <n v="327072"/>
    <n v="198179.92"/>
    <n v="128892.08"/>
    <n v="262"/>
    <n v="76"/>
    <x v="2"/>
    <n v="15"/>
    <n v="0.39407861266020938"/>
    <x v="0"/>
  </r>
  <r>
    <n v="2870"/>
    <d v="2024-01-24T00:00:00"/>
    <s v="C988"/>
    <s v="Amanda Davis"/>
    <x v="3"/>
    <x v="3"/>
    <s v="P005"/>
    <x v="9"/>
    <x v="1"/>
    <n v="1"/>
    <n v="13039"/>
    <n v="13039"/>
    <n v="11321.61"/>
    <n v="1717.39"/>
    <n v="355"/>
    <n v="49"/>
    <x v="7"/>
    <n v="0"/>
    <n v="0.13171178771378175"/>
    <x v="0"/>
  </r>
  <r>
    <n v="2871"/>
    <d v="2024-08-21T00:00:00"/>
    <s v="C635"/>
    <s v="Deborah Chapman DDS"/>
    <x v="1"/>
    <x v="1"/>
    <s v="P008"/>
    <x v="7"/>
    <x v="3"/>
    <n v="5"/>
    <n v="38079"/>
    <n v="190395"/>
    <n v="115022.61"/>
    <n v="75372.39"/>
    <n v="332"/>
    <n v="100"/>
    <x v="6"/>
    <n v="10"/>
    <n v="0.39587378870243439"/>
    <x v="0"/>
  </r>
  <r>
    <n v="2872"/>
    <d v="2024-05-19T00:00:00"/>
    <s v="C246"/>
    <s v="Donna Warren"/>
    <x v="2"/>
    <x v="2"/>
    <s v="P003"/>
    <x v="8"/>
    <x v="0"/>
    <n v="1"/>
    <n v="29041"/>
    <n v="29041"/>
    <n v="23532.32"/>
    <n v="5508.68"/>
    <n v="38"/>
    <n v="66"/>
    <x v="2"/>
    <n v="10"/>
    <n v="0.1896863055679901"/>
    <x v="1"/>
  </r>
  <r>
    <n v="2873"/>
    <d v="2024-07-22T00:00:00"/>
    <s v="C258"/>
    <s v="Travis Dunn"/>
    <x v="2"/>
    <x v="2"/>
    <s v="P004"/>
    <x v="1"/>
    <x v="1"/>
    <n v="9"/>
    <n v="19189"/>
    <n v="172701"/>
    <n v="105023.18"/>
    <n v="67677.820000000007"/>
    <n v="431"/>
    <n v="87"/>
    <x v="1"/>
    <n v="10"/>
    <n v="0.39187856468694454"/>
    <x v="0"/>
  </r>
  <r>
    <n v="2874"/>
    <d v="2024-08-18T00:00:00"/>
    <s v="C584"/>
    <s v="Gail Blair"/>
    <x v="1"/>
    <x v="1"/>
    <s v="P009"/>
    <x v="3"/>
    <x v="2"/>
    <n v="5"/>
    <n v="48533"/>
    <n v="242665"/>
    <n v="215172.67"/>
    <n v="27492.33"/>
    <n v="476"/>
    <n v="96"/>
    <x v="3"/>
    <n v="20"/>
    <n v="0.11329334679496426"/>
    <x v="0"/>
  </r>
  <r>
    <n v="2875"/>
    <d v="2024-12-10T00:00:00"/>
    <s v="C770"/>
    <s v="Theresa Salazar"/>
    <x v="3"/>
    <x v="3"/>
    <s v="P003"/>
    <x v="8"/>
    <x v="0"/>
    <n v="5"/>
    <n v="5998"/>
    <n v="29990"/>
    <n v="20631.48"/>
    <n v="9358.52"/>
    <n v="295"/>
    <n v="16"/>
    <x v="2"/>
    <n v="10"/>
    <n v="0.31205468489496502"/>
    <x v="0"/>
  </r>
  <r>
    <n v="2876"/>
    <d v="2024-08-16T00:00:00"/>
    <s v="C198"/>
    <s v="Mitchell Elliott"/>
    <x v="1"/>
    <x v="1"/>
    <s v="P004"/>
    <x v="1"/>
    <x v="1"/>
    <n v="1"/>
    <n v="5764"/>
    <n v="5764"/>
    <n v="4701.09"/>
    <n v="1062.9100000000001"/>
    <n v="434"/>
    <n v="43"/>
    <x v="1"/>
    <n v="0"/>
    <n v="0.18440492713393478"/>
    <x v="0"/>
  </r>
  <r>
    <n v="2877"/>
    <d v="2024-03-25T00:00:00"/>
    <s v="C679"/>
    <s v="Michael Armstrong"/>
    <x v="0"/>
    <x v="0"/>
    <s v="P006"/>
    <x v="0"/>
    <x v="0"/>
    <n v="4"/>
    <n v="31335"/>
    <n v="125340"/>
    <n v="75812.87"/>
    <n v="49527.13"/>
    <n v="104"/>
    <n v="13"/>
    <x v="0"/>
    <n v="15"/>
    <n v="0.39514225307164508"/>
    <x v="0"/>
  </r>
  <r>
    <n v="2878"/>
    <d v="2024-03-25T00:00:00"/>
    <s v="C911"/>
    <s v="Mark Curry"/>
    <x v="2"/>
    <x v="2"/>
    <s v="P010"/>
    <x v="6"/>
    <x v="0"/>
    <n v="1"/>
    <n v="17151"/>
    <n v="17151"/>
    <n v="13398.23"/>
    <n v="3752.77"/>
    <n v="457"/>
    <n v="99"/>
    <x v="2"/>
    <n v="20"/>
    <n v="0.21880764969972596"/>
    <x v="0"/>
  </r>
  <r>
    <n v="2879"/>
    <d v="2024-12-22T00:00:00"/>
    <s v="C904"/>
    <s v="Jacob Buckley"/>
    <x v="0"/>
    <x v="0"/>
    <s v="P004"/>
    <x v="1"/>
    <x v="1"/>
    <n v="2"/>
    <n v="34198"/>
    <n v="68396"/>
    <n v="48318.75"/>
    <n v="20077.25"/>
    <n v="140"/>
    <n v="93"/>
    <x v="1"/>
    <n v="10"/>
    <n v="0.29354421311187789"/>
    <x v="0"/>
  </r>
  <r>
    <n v="2880"/>
    <d v="2024-02-01T00:00:00"/>
    <s v="C359"/>
    <s v="Jessica Glass"/>
    <x v="3"/>
    <x v="3"/>
    <s v="P001"/>
    <x v="4"/>
    <x v="1"/>
    <n v="7"/>
    <n v="43789"/>
    <n v="306523"/>
    <n v="272784.65000000002"/>
    <n v="33738.35"/>
    <n v="104"/>
    <n v="59"/>
    <x v="4"/>
    <n v="20"/>
    <n v="0.11006792312485522"/>
    <x v="0"/>
  </r>
  <r>
    <n v="2881"/>
    <d v="2024-01-02T00:00:00"/>
    <s v="C951"/>
    <s v="Tammy Branch"/>
    <x v="1"/>
    <x v="1"/>
    <s v="P005"/>
    <x v="9"/>
    <x v="1"/>
    <n v="9"/>
    <n v="57466"/>
    <n v="517194"/>
    <n v="385020.17"/>
    <n v="132173.82999999999"/>
    <n v="431"/>
    <n v="64"/>
    <x v="7"/>
    <n v="10"/>
    <n v="0.25555948058175459"/>
    <x v="0"/>
  </r>
  <r>
    <n v="2882"/>
    <d v="2024-10-31T00:00:00"/>
    <s v="C249"/>
    <s v="Michael Gray"/>
    <x v="2"/>
    <x v="2"/>
    <s v="P003"/>
    <x v="8"/>
    <x v="0"/>
    <n v="4"/>
    <n v="34228"/>
    <n v="136912"/>
    <n v="116829.11"/>
    <n v="20082.89"/>
    <n v="163"/>
    <n v="81"/>
    <x v="2"/>
    <n v="5"/>
    <n v="0.14668465875891082"/>
    <x v="0"/>
  </r>
  <r>
    <n v="2883"/>
    <d v="2024-07-23T00:00:00"/>
    <s v="C784"/>
    <s v="Hector Moore"/>
    <x v="0"/>
    <x v="0"/>
    <s v="P001"/>
    <x v="4"/>
    <x v="1"/>
    <n v="4"/>
    <n v="1819"/>
    <n v="7276"/>
    <n v="5229.37"/>
    <n v="2046.63"/>
    <n v="208"/>
    <n v="17"/>
    <x v="4"/>
    <n v="0"/>
    <n v="0.28128504672897198"/>
    <x v="0"/>
  </r>
  <r>
    <n v="2884"/>
    <d v="2024-12-15T00:00:00"/>
    <s v="C729"/>
    <s v="Jacob Phillips"/>
    <x v="2"/>
    <x v="2"/>
    <s v="P005"/>
    <x v="9"/>
    <x v="1"/>
    <n v="4"/>
    <n v="39189"/>
    <n v="156756"/>
    <n v="129716.77"/>
    <n v="27039.23"/>
    <n v="367"/>
    <n v="23"/>
    <x v="7"/>
    <n v="15"/>
    <n v="0.17249247237745285"/>
    <x v="0"/>
  </r>
  <r>
    <n v="2885"/>
    <d v="2024-10-13T00:00:00"/>
    <s v="C172"/>
    <s v="Mathew Luna"/>
    <x v="0"/>
    <x v="0"/>
    <s v="P010"/>
    <x v="6"/>
    <x v="0"/>
    <n v="6"/>
    <n v="4373"/>
    <n v="26238"/>
    <n v="19494.060000000001"/>
    <n v="6743.94"/>
    <n v="119"/>
    <n v="98"/>
    <x v="2"/>
    <n v="5"/>
    <n v="0.25702949919963408"/>
    <x v="0"/>
  </r>
  <r>
    <n v="2886"/>
    <d v="2024-08-08T00:00:00"/>
    <s v="C230"/>
    <s v="Stephen Fisher"/>
    <x v="1"/>
    <x v="1"/>
    <s v="P004"/>
    <x v="1"/>
    <x v="1"/>
    <n v="6"/>
    <n v="54329"/>
    <n v="325974"/>
    <n v="278448.25"/>
    <n v="47525.75"/>
    <n v="40"/>
    <n v="89"/>
    <x v="1"/>
    <n v="15"/>
    <n v="0.14579613711523004"/>
    <x v="1"/>
  </r>
  <r>
    <n v="2887"/>
    <d v="2024-10-26T00:00:00"/>
    <s v="C694"/>
    <s v="Theresa Murphy"/>
    <x v="1"/>
    <x v="1"/>
    <s v="P010"/>
    <x v="6"/>
    <x v="0"/>
    <n v="8"/>
    <n v="57836"/>
    <n v="462688"/>
    <n v="337967.52"/>
    <n v="124720.48"/>
    <n v="200"/>
    <n v="66"/>
    <x v="2"/>
    <n v="5"/>
    <n v="0.26955633169652121"/>
    <x v="0"/>
  </r>
  <r>
    <n v="2888"/>
    <d v="2024-01-18T00:00:00"/>
    <s v="C219"/>
    <s v="Craig Hubbard"/>
    <x v="0"/>
    <x v="0"/>
    <s v="P007"/>
    <x v="5"/>
    <x v="1"/>
    <n v="3"/>
    <n v="42487"/>
    <n v="127461"/>
    <n v="94714.7"/>
    <n v="32746.3"/>
    <n v="214"/>
    <n v="11"/>
    <x v="5"/>
    <n v="0"/>
    <n v="0.25691231043221063"/>
    <x v="0"/>
  </r>
  <r>
    <n v="2889"/>
    <d v="2024-02-27T00:00:00"/>
    <s v="C791"/>
    <s v="Eddie Lynn"/>
    <x v="2"/>
    <x v="2"/>
    <s v="P003"/>
    <x v="8"/>
    <x v="0"/>
    <n v="8"/>
    <n v="30838"/>
    <n v="246704"/>
    <n v="204492.15"/>
    <n v="42211.85"/>
    <n v="46"/>
    <n v="94"/>
    <x v="2"/>
    <n v="15"/>
    <n v="0.17110322491730981"/>
    <x v="1"/>
  </r>
  <r>
    <n v="2890"/>
    <d v="2024-10-19T00:00:00"/>
    <s v="C660"/>
    <s v="Anthony Mendez"/>
    <x v="0"/>
    <x v="0"/>
    <s v="P008"/>
    <x v="7"/>
    <x v="3"/>
    <n v="7"/>
    <n v="9631"/>
    <n v="67417"/>
    <n v="42134.95"/>
    <n v="25282.05"/>
    <n v="326"/>
    <n v="68"/>
    <x v="6"/>
    <n v="15"/>
    <n v="0.37501001231143477"/>
    <x v="0"/>
  </r>
  <r>
    <n v="2891"/>
    <d v="2024-02-10T00:00:00"/>
    <s v="C428"/>
    <s v="Lisa Jimenez"/>
    <x v="2"/>
    <x v="2"/>
    <s v="P001"/>
    <x v="4"/>
    <x v="1"/>
    <n v="3"/>
    <n v="53549"/>
    <n v="160647"/>
    <n v="111737.97"/>
    <n v="48909.03"/>
    <n v="19"/>
    <n v="79"/>
    <x v="4"/>
    <n v="10"/>
    <n v="0.30445031653252158"/>
    <x v="1"/>
  </r>
  <r>
    <n v="2892"/>
    <d v="2024-06-08T00:00:00"/>
    <s v="C936"/>
    <s v="Mary Schmidt"/>
    <x v="2"/>
    <x v="2"/>
    <s v="P002"/>
    <x v="2"/>
    <x v="0"/>
    <n v="6"/>
    <n v="45732"/>
    <n v="274392"/>
    <n v="219018.43"/>
    <n v="55373.57"/>
    <n v="263"/>
    <n v="18"/>
    <x v="2"/>
    <n v="10"/>
    <n v="0.20180460800606431"/>
    <x v="0"/>
  </r>
  <r>
    <n v="2893"/>
    <d v="2024-09-16T00:00:00"/>
    <s v="C964"/>
    <s v="Anthony Ray"/>
    <x v="1"/>
    <x v="1"/>
    <s v="P006"/>
    <x v="0"/>
    <x v="0"/>
    <n v="7"/>
    <n v="54662"/>
    <n v="382634"/>
    <n v="261243.88"/>
    <n v="121390.12"/>
    <n v="365"/>
    <n v="100"/>
    <x v="0"/>
    <n v="15"/>
    <n v="0.3172486501460926"/>
    <x v="0"/>
  </r>
  <r>
    <n v="2894"/>
    <d v="2024-04-19T00:00:00"/>
    <s v="C942"/>
    <s v="Sheila Holland"/>
    <x v="1"/>
    <x v="1"/>
    <s v="P007"/>
    <x v="5"/>
    <x v="1"/>
    <n v="7"/>
    <n v="33282"/>
    <n v="232974"/>
    <n v="183122.8"/>
    <n v="49851.199999999997"/>
    <n v="221"/>
    <n v="44"/>
    <x v="5"/>
    <n v="20"/>
    <n v="0.2139775253890992"/>
    <x v="0"/>
  </r>
  <r>
    <n v="2895"/>
    <d v="2024-06-13T00:00:00"/>
    <s v="C641"/>
    <s v="Cheryl Smith"/>
    <x v="0"/>
    <x v="0"/>
    <s v="P001"/>
    <x v="4"/>
    <x v="1"/>
    <n v="7"/>
    <n v="1177"/>
    <n v="8239"/>
    <n v="6759.13"/>
    <n v="1479.87"/>
    <n v="461"/>
    <n v="56"/>
    <x v="4"/>
    <n v="15"/>
    <n v="0.17961767204757859"/>
    <x v="0"/>
  </r>
  <r>
    <n v="2896"/>
    <d v="2024-05-27T00:00:00"/>
    <s v="C108"/>
    <s v="Valerie Williams"/>
    <x v="2"/>
    <x v="2"/>
    <s v="P005"/>
    <x v="9"/>
    <x v="1"/>
    <n v="4"/>
    <n v="39229"/>
    <n v="156916"/>
    <n v="119859.19"/>
    <n v="37056.81"/>
    <n v="321"/>
    <n v="55"/>
    <x v="7"/>
    <n v="5"/>
    <n v="0.23615698845242039"/>
    <x v="0"/>
  </r>
  <r>
    <n v="2897"/>
    <d v="2024-04-23T00:00:00"/>
    <s v="C551"/>
    <s v="Jill Stephenson"/>
    <x v="3"/>
    <x v="3"/>
    <s v="P008"/>
    <x v="7"/>
    <x v="3"/>
    <n v="1"/>
    <n v="12714"/>
    <n v="12714"/>
    <n v="11235.32"/>
    <n v="1478.68"/>
    <n v="249"/>
    <n v="38"/>
    <x v="6"/>
    <n v="15"/>
    <n v="0.11630328771433067"/>
    <x v="0"/>
  </r>
  <r>
    <n v="2898"/>
    <d v="2024-09-30T00:00:00"/>
    <s v="C333"/>
    <s v="Christina Wang"/>
    <x v="0"/>
    <x v="0"/>
    <s v="P010"/>
    <x v="6"/>
    <x v="0"/>
    <n v="8"/>
    <n v="11202"/>
    <n v="89616"/>
    <n v="79764.600000000006"/>
    <n v="9851.4"/>
    <n v="17"/>
    <n v="49"/>
    <x v="2"/>
    <n v="15"/>
    <n v="0.10992903053026246"/>
    <x v="1"/>
  </r>
  <r>
    <n v="2899"/>
    <d v="2024-08-20T00:00:00"/>
    <s v="C352"/>
    <s v="Katherine Oneill"/>
    <x v="1"/>
    <x v="1"/>
    <s v="P003"/>
    <x v="8"/>
    <x v="0"/>
    <n v="1"/>
    <n v="29646"/>
    <n v="29646"/>
    <n v="20527.13"/>
    <n v="9118.8700000000008"/>
    <n v="219"/>
    <n v="24"/>
    <x v="2"/>
    <n v="0"/>
    <n v="0.3075919179653242"/>
    <x v="0"/>
  </r>
  <r>
    <n v="2900"/>
    <d v="2024-10-30T00:00:00"/>
    <s v="C327"/>
    <s v="Mark Thomas"/>
    <x v="0"/>
    <x v="0"/>
    <s v="P004"/>
    <x v="1"/>
    <x v="1"/>
    <n v="6"/>
    <n v="12062"/>
    <n v="72372"/>
    <n v="55549.71"/>
    <n v="16822.29"/>
    <n v="198"/>
    <n v="66"/>
    <x v="1"/>
    <n v="20"/>
    <n v="0.23244196650638368"/>
    <x v="0"/>
  </r>
  <r>
    <n v="2901"/>
    <d v="2024-10-08T00:00:00"/>
    <s v="C397"/>
    <s v="Amanda Hall"/>
    <x v="3"/>
    <x v="3"/>
    <s v="P003"/>
    <x v="8"/>
    <x v="0"/>
    <n v="7"/>
    <n v="46363"/>
    <n v="324541"/>
    <n v="278532.53000000003"/>
    <n v="46008.47"/>
    <n v="474"/>
    <n v="90"/>
    <x v="2"/>
    <n v="5"/>
    <n v="0.14176473850761537"/>
    <x v="0"/>
  </r>
  <r>
    <n v="2902"/>
    <d v="2024-08-27T00:00:00"/>
    <s v="C570"/>
    <s v="James Lynch II"/>
    <x v="2"/>
    <x v="2"/>
    <s v="P009"/>
    <x v="3"/>
    <x v="2"/>
    <n v="8"/>
    <n v="2571"/>
    <n v="20568"/>
    <n v="16161.65"/>
    <n v="4406.3500000000004"/>
    <n v="201"/>
    <n v="74"/>
    <x v="3"/>
    <n v="0"/>
    <n v="0.21423327499027617"/>
    <x v="0"/>
  </r>
  <r>
    <n v="2903"/>
    <d v="2024-10-25T00:00:00"/>
    <s v="C240"/>
    <s v="Andrew Rodriguez"/>
    <x v="3"/>
    <x v="3"/>
    <s v="P002"/>
    <x v="2"/>
    <x v="0"/>
    <n v="6"/>
    <n v="52451"/>
    <n v="314706"/>
    <n v="249827.55"/>
    <n v="64878.45"/>
    <n v="486"/>
    <n v="79"/>
    <x v="2"/>
    <n v="15"/>
    <n v="0.20615574536233816"/>
    <x v="0"/>
  </r>
  <r>
    <n v="2904"/>
    <d v="2024-07-29T00:00:00"/>
    <s v="C934"/>
    <s v="Sarah Barker"/>
    <x v="2"/>
    <x v="2"/>
    <s v="P002"/>
    <x v="2"/>
    <x v="0"/>
    <n v="1"/>
    <n v="24459"/>
    <n v="24459"/>
    <n v="19178.89"/>
    <n v="5280.11"/>
    <n v="370"/>
    <n v="96"/>
    <x v="2"/>
    <n v="5"/>
    <n v="0.21587595568093543"/>
    <x v="0"/>
  </r>
  <r>
    <n v="2905"/>
    <d v="2024-07-28T00:00:00"/>
    <s v="C599"/>
    <s v="Robin Anderson"/>
    <x v="3"/>
    <x v="3"/>
    <s v="P004"/>
    <x v="1"/>
    <x v="1"/>
    <n v="7"/>
    <n v="30671"/>
    <n v="214697"/>
    <n v="171386.41"/>
    <n v="43310.59"/>
    <n v="258"/>
    <n v="66"/>
    <x v="1"/>
    <n v="0"/>
    <n v="0.20172890166141119"/>
    <x v="0"/>
  </r>
  <r>
    <n v="2906"/>
    <d v="2024-01-06T00:00:00"/>
    <s v="C998"/>
    <s v="Candice Massey DVM"/>
    <x v="0"/>
    <x v="0"/>
    <s v="P008"/>
    <x v="7"/>
    <x v="3"/>
    <n v="3"/>
    <n v="12570"/>
    <n v="37710"/>
    <n v="22856.46"/>
    <n v="14853.54"/>
    <n v="81"/>
    <n v="56"/>
    <x v="6"/>
    <n v="0"/>
    <n v="0.39388862370723948"/>
    <x v="0"/>
  </r>
  <r>
    <n v="2907"/>
    <d v="2024-11-17T00:00:00"/>
    <s v="C130"/>
    <s v="Elizabeth Humphrey"/>
    <x v="1"/>
    <x v="1"/>
    <s v="P010"/>
    <x v="6"/>
    <x v="0"/>
    <n v="9"/>
    <n v="50942"/>
    <n v="458478"/>
    <n v="393831.03"/>
    <n v="64646.97"/>
    <n v="26"/>
    <n v="35"/>
    <x v="2"/>
    <n v="20"/>
    <n v="0.14100342873594807"/>
    <x v="1"/>
  </r>
  <r>
    <n v="2908"/>
    <d v="2024-08-12T00:00:00"/>
    <s v="C115"/>
    <s v="Angel Rivera"/>
    <x v="3"/>
    <x v="3"/>
    <s v="P005"/>
    <x v="9"/>
    <x v="1"/>
    <n v="2"/>
    <n v="59415"/>
    <n v="118830"/>
    <n v="87735.03"/>
    <n v="31094.97"/>
    <n v="295"/>
    <n v="58"/>
    <x v="7"/>
    <n v="0"/>
    <n v="0.2616760918959859"/>
    <x v="0"/>
  </r>
  <r>
    <n v="2909"/>
    <d v="2024-12-20T00:00:00"/>
    <s v="C404"/>
    <s v="Travis Kane"/>
    <x v="2"/>
    <x v="2"/>
    <s v="P003"/>
    <x v="8"/>
    <x v="0"/>
    <n v="7"/>
    <n v="19740"/>
    <n v="138180"/>
    <n v="120105.02"/>
    <n v="18074.98"/>
    <n v="55"/>
    <n v="90"/>
    <x v="2"/>
    <n v="5"/>
    <n v="0.13080749746707193"/>
    <x v="1"/>
  </r>
  <r>
    <n v="2910"/>
    <d v="2024-08-06T00:00:00"/>
    <s v="C481"/>
    <s v="Peter Bailey"/>
    <x v="3"/>
    <x v="3"/>
    <s v="P005"/>
    <x v="9"/>
    <x v="1"/>
    <n v="10"/>
    <n v="1706"/>
    <n v="17060"/>
    <n v="12228.55"/>
    <n v="4831.45"/>
    <n v="443"/>
    <n v="10"/>
    <x v="7"/>
    <n v="5"/>
    <n v="0.28320339976553338"/>
    <x v="0"/>
  </r>
  <r>
    <n v="2911"/>
    <d v="2024-04-01T00:00:00"/>
    <s v="C680"/>
    <s v="Kendra Armstrong"/>
    <x v="0"/>
    <x v="0"/>
    <s v="P009"/>
    <x v="3"/>
    <x v="2"/>
    <n v="9"/>
    <n v="45500"/>
    <n v="409500"/>
    <n v="283824.78000000003"/>
    <n v="125675.22"/>
    <n v="250"/>
    <n v="65"/>
    <x v="3"/>
    <n v="10"/>
    <n v="0.30689919413919414"/>
    <x v="0"/>
  </r>
  <r>
    <n v="2912"/>
    <d v="2024-10-02T00:00:00"/>
    <s v="C928"/>
    <s v="Valerie Williams"/>
    <x v="1"/>
    <x v="1"/>
    <s v="P009"/>
    <x v="3"/>
    <x v="2"/>
    <n v="9"/>
    <n v="26608"/>
    <n v="239472"/>
    <n v="207312.01"/>
    <n v="32159.99"/>
    <n v="336"/>
    <n v="52"/>
    <x v="3"/>
    <n v="15"/>
    <n v="0.13429540823144251"/>
    <x v="0"/>
  </r>
  <r>
    <n v="2913"/>
    <d v="2024-12-10T00:00:00"/>
    <s v="C620"/>
    <s v="Ryan Smith"/>
    <x v="2"/>
    <x v="2"/>
    <s v="P008"/>
    <x v="7"/>
    <x v="3"/>
    <n v="10"/>
    <n v="19210"/>
    <n v="192100"/>
    <n v="154128.31"/>
    <n v="37971.69"/>
    <n v="466"/>
    <n v="54"/>
    <x v="6"/>
    <n v="20"/>
    <n v="0.19766626756897451"/>
    <x v="0"/>
  </r>
  <r>
    <n v="2914"/>
    <d v="2024-04-09T00:00:00"/>
    <s v="C962"/>
    <s v="Nathan Allen"/>
    <x v="3"/>
    <x v="3"/>
    <s v="P004"/>
    <x v="1"/>
    <x v="1"/>
    <n v="4"/>
    <n v="47586"/>
    <n v="190344"/>
    <n v="128764.21"/>
    <n v="61579.79"/>
    <n v="255"/>
    <n v="91"/>
    <x v="1"/>
    <n v="0"/>
    <n v="0.32351841928298242"/>
    <x v="0"/>
  </r>
  <r>
    <n v="2915"/>
    <d v="2024-11-26T00:00:00"/>
    <s v="C674"/>
    <s v="Daniel Wolfe"/>
    <x v="0"/>
    <x v="0"/>
    <s v="P006"/>
    <x v="0"/>
    <x v="0"/>
    <n v="4"/>
    <n v="38171"/>
    <n v="152684"/>
    <n v="123866.37"/>
    <n v="28817.63"/>
    <n v="405"/>
    <n v="34"/>
    <x v="0"/>
    <n v="10"/>
    <n v="0.18874033952477012"/>
    <x v="0"/>
  </r>
  <r>
    <n v="2916"/>
    <d v="2024-04-13T00:00:00"/>
    <s v="C105"/>
    <s v="Anthony White"/>
    <x v="0"/>
    <x v="0"/>
    <s v="P001"/>
    <x v="4"/>
    <x v="1"/>
    <n v="10"/>
    <n v="36977"/>
    <n v="369770"/>
    <n v="272142.15999999997"/>
    <n v="97627.839999999997"/>
    <n v="111"/>
    <n v="65"/>
    <x v="4"/>
    <n v="10"/>
    <n v="0.26402314952538064"/>
    <x v="0"/>
  </r>
  <r>
    <n v="2917"/>
    <d v="2024-11-17T00:00:00"/>
    <s v="C974"/>
    <s v="Richard Griffin"/>
    <x v="2"/>
    <x v="2"/>
    <s v="P008"/>
    <x v="7"/>
    <x v="3"/>
    <n v="4"/>
    <n v="20612"/>
    <n v="82448"/>
    <n v="60604.22"/>
    <n v="21843.78"/>
    <n v="88"/>
    <n v="74"/>
    <x v="6"/>
    <n v="15"/>
    <n v="0.26494008344653597"/>
    <x v="0"/>
  </r>
  <r>
    <n v="2918"/>
    <d v="2024-01-16T00:00:00"/>
    <s v="C679"/>
    <s v="Michael Davenport"/>
    <x v="2"/>
    <x v="2"/>
    <s v="P010"/>
    <x v="6"/>
    <x v="0"/>
    <n v="3"/>
    <n v="37228"/>
    <n v="111684"/>
    <n v="67124.42"/>
    <n v="44559.58"/>
    <n v="406"/>
    <n v="47"/>
    <x v="2"/>
    <n v="5"/>
    <n v="0.3989790838437019"/>
    <x v="0"/>
  </r>
  <r>
    <n v="2919"/>
    <d v="2024-03-21T00:00:00"/>
    <s v="C158"/>
    <s v="Michael Young"/>
    <x v="2"/>
    <x v="2"/>
    <s v="P006"/>
    <x v="0"/>
    <x v="0"/>
    <n v="7"/>
    <n v="51254"/>
    <n v="358778"/>
    <n v="231583.05"/>
    <n v="127194.95"/>
    <n v="217"/>
    <n v="59"/>
    <x v="0"/>
    <n v="15"/>
    <n v="0.35452271320984008"/>
    <x v="0"/>
  </r>
  <r>
    <n v="2920"/>
    <d v="2024-11-27T00:00:00"/>
    <s v="C246"/>
    <s v="Edward Brown"/>
    <x v="2"/>
    <x v="2"/>
    <s v="P003"/>
    <x v="8"/>
    <x v="0"/>
    <n v="3"/>
    <n v="47416"/>
    <n v="142248"/>
    <n v="121441.38"/>
    <n v="20806.62"/>
    <n v="178"/>
    <n v="66"/>
    <x v="2"/>
    <n v="15"/>
    <n v="0.14627003543107811"/>
    <x v="0"/>
  </r>
  <r>
    <n v="2921"/>
    <d v="2024-12-17T00:00:00"/>
    <s v="C759"/>
    <s v="Misty Moore"/>
    <x v="1"/>
    <x v="1"/>
    <s v="P002"/>
    <x v="2"/>
    <x v="0"/>
    <n v="10"/>
    <n v="20047"/>
    <n v="200470"/>
    <n v="144320.34"/>
    <n v="56149.66"/>
    <n v="286"/>
    <n v="96"/>
    <x v="2"/>
    <n v="0"/>
    <n v="0.28009008829251264"/>
    <x v="0"/>
  </r>
  <r>
    <n v="2922"/>
    <d v="2024-05-15T00:00:00"/>
    <s v="C422"/>
    <s v="Jennifer Parker"/>
    <x v="0"/>
    <x v="0"/>
    <s v="P004"/>
    <x v="1"/>
    <x v="1"/>
    <n v="3"/>
    <n v="50942"/>
    <n v="152826"/>
    <n v="126728.42"/>
    <n v="26097.58"/>
    <n v="467"/>
    <n v="35"/>
    <x v="1"/>
    <n v="0"/>
    <n v="0.17076662348029786"/>
    <x v="0"/>
  </r>
  <r>
    <n v="2923"/>
    <d v="2024-06-08T00:00:00"/>
    <s v="C892"/>
    <s v="Scott Randolph"/>
    <x v="1"/>
    <x v="1"/>
    <s v="P010"/>
    <x v="6"/>
    <x v="0"/>
    <n v="8"/>
    <n v="45054"/>
    <n v="360432"/>
    <n v="263494.3"/>
    <n v="96937.7"/>
    <n v="47"/>
    <n v="47"/>
    <x v="2"/>
    <n v="10"/>
    <n v="0.26894865050827893"/>
    <x v="1"/>
  </r>
  <r>
    <n v="2924"/>
    <d v="2024-05-31T00:00:00"/>
    <s v="C794"/>
    <s v="Todd Liu"/>
    <x v="1"/>
    <x v="1"/>
    <s v="P010"/>
    <x v="6"/>
    <x v="0"/>
    <n v="9"/>
    <n v="4379"/>
    <n v="39411"/>
    <n v="27645.54"/>
    <n v="11765.46"/>
    <n v="112"/>
    <n v="81"/>
    <x v="2"/>
    <n v="5"/>
    <n v="0.29853238943442184"/>
    <x v="0"/>
  </r>
  <r>
    <n v="2925"/>
    <d v="2024-07-07T00:00:00"/>
    <s v="C312"/>
    <s v="Mrs. Leah Moran"/>
    <x v="3"/>
    <x v="3"/>
    <s v="P007"/>
    <x v="5"/>
    <x v="1"/>
    <n v="10"/>
    <n v="53914"/>
    <n v="539140"/>
    <n v="443633.29"/>
    <n v="95506.71"/>
    <n v="174"/>
    <n v="57"/>
    <x v="5"/>
    <n v="0"/>
    <n v="0.17714639982193867"/>
    <x v="0"/>
  </r>
  <r>
    <n v="2926"/>
    <d v="2024-10-18T00:00:00"/>
    <s v="C997"/>
    <s v="John Lee"/>
    <x v="2"/>
    <x v="2"/>
    <s v="P007"/>
    <x v="5"/>
    <x v="1"/>
    <n v="10"/>
    <n v="31866"/>
    <n v="318660"/>
    <n v="270884.56"/>
    <n v="47775.44"/>
    <n v="229"/>
    <n v="45"/>
    <x v="5"/>
    <n v="20"/>
    <n v="0.14992606539885772"/>
    <x v="0"/>
  </r>
  <r>
    <n v="2927"/>
    <d v="2024-11-04T00:00:00"/>
    <s v="C486"/>
    <s v="Mark Newman"/>
    <x v="1"/>
    <x v="1"/>
    <s v="P006"/>
    <x v="0"/>
    <x v="0"/>
    <n v="6"/>
    <n v="40275"/>
    <n v="241650"/>
    <n v="158695.37"/>
    <n v="82954.63"/>
    <n v="309"/>
    <n v="47"/>
    <x v="0"/>
    <n v="0"/>
    <n v="0.34328421270432447"/>
    <x v="0"/>
  </r>
  <r>
    <n v="2928"/>
    <d v="2024-07-16T00:00:00"/>
    <s v="C262"/>
    <s v="Daniel Long"/>
    <x v="2"/>
    <x v="2"/>
    <s v="P006"/>
    <x v="0"/>
    <x v="0"/>
    <n v="9"/>
    <n v="41136"/>
    <n v="370224"/>
    <n v="238256.56"/>
    <n v="131967.44"/>
    <n v="458"/>
    <n v="58"/>
    <x v="0"/>
    <n v="15"/>
    <n v="0.35645295820908424"/>
    <x v="0"/>
  </r>
  <r>
    <n v="2929"/>
    <d v="2024-01-09T00:00:00"/>
    <s v="C562"/>
    <s v="Brett Williams"/>
    <x v="0"/>
    <x v="0"/>
    <s v="P008"/>
    <x v="7"/>
    <x v="3"/>
    <n v="5"/>
    <n v="16902"/>
    <n v="84510"/>
    <n v="52626.23"/>
    <n v="31883.77"/>
    <n v="297"/>
    <n v="66"/>
    <x v="6"/>
    <n v="5"/>
    <n v="0.37727807360075732"/>
    <x v="0"/>
  </r>
  <r>
    <n v="2930"/>
    <d v="2024-04-01T00:00:00"/>
    <s v="C754"/>
    <s v="Rhonda Thompson"/>
    <x v="2"/>
    <x v="2"/>
    <s v="P003"/>
    <x v="8"/>
    <x v="0"/>
    <n v="7"/>
    <n v="27797"/>
    <n v="194579"/>
    <n v="165551.54"/>
    <n v="29027.46"/>
    <n v="69"/>
    <n v="26"/>
    <x v="2"/>
    <n v="10"/>
    <n v="0.14918084685397703"/>
    <x v="0"/>
  </r>
  <r>
    <n v="2931"/>
    <d v="2024-06-01T00:00:00"/>
    <s v="C389"/>
    <s v="Ashley Leonard"/>
    <x v="0"/>
    <x v="0"/>
    <s v="P001"/>
    <x v="4"/>
    <x v="1"/>
    <n v="7"/>
    <n v="15712"/>
    <n v="109984"/>
    <n v="98443.11"/>
    <n v="11540.89"/>
    <n v="98"/>
    <n v="45"/>
    <x v="4"/>
    <n v="0"/>
    <n v="0.10493244471923188"/>
    <x v="0"/>
  </r>
  <r>
    <n v="2932"/>
    <d v="2024-08-15T00:00:00"/>
    <s v="C314"/>
    <s v="Lori Maldonado"/>
    <x v="3"/>
    <x v="3"/>
    <s v="P003"/>
    <x v="8"/>
    <x v="0"/>
    <n v="9"/>
    <n v="48148"/>
    <n v="433332"/>
    <n v="343898.73"/>
    <n v="89433.27"/>
    <n v="416"/>
    <n v="70"/>
    <x v="2"/>
    <n v="20"/>
    <n v="0.20638510426185927"/>
    <x v="0"/>
  </r>
  <r>
    <n v="2933"/>
    <d v="2024-02-08T00:00:00"/>
    <s v="C339"/>
    <s v="Cody Thomas"/>
    <x v="0"/>
    <x v="0"/>
    <s v="P004"/>
    <x v="1"/>
    <x v="1"/>
    <n v="5"/>
    <n v="36692"/>
    <n v="183460"/>
    <n v="157889.87"/>
    <n v="25570.13"/>
    <n v="358"/>
    <n v="84"/>
    <x v="1"/>
    <n v="5"/>
    <n v="0.13937713943093863"/>
    <x v="0"/>
  </r>
  <r>
    <n v="2934"/>
    <d v="2024-08-06T00:00:00"/>
    <s v="C247"/>
    <s v="Christopher Arias"/>
    <x v="1"/>
    <x v="1"/>
    <s v="P005"/>
    <x v="9"/>
    <x v="1"/>
    <n v="5"/>
    <n v="59970"/>
    <n v="299850"/>
    <n v="190084.97"/>
    <n v="109765.03"/>
    <n v="498"/>
    <n v="30"/>
    <x v="7"/>
    <n v="0"/>
    <n v="0.36606646656661662"/>
    <x v="0"/>
  </r>
  <r>
    <n v="2935"/>
    <d v="2024-10-15T00:00:00"/>
    <s v="C779"/>
    <s v="Samantha Chapman"/>
    <x v="1"/>
    <x v="1"/>
    <s v="P009"/>
    <x v="3"/>
    <x v="2"/>
    <n v="6"/>
    <n v="25737"/>
    <n v="154422"/>
    <n v="114775.08"/>
    <n v="39646.92"/>
    <n v="225"/>
    <n v="68"/>
    <x v="3"/>
    <n v="15"/>
    <n v="0.25674398725570191"/>
    <x v="0"/>
  </r>
  <r>
    <n v="2936"/>
    <d v="2024-07-29T00:00:00"/>
    <s v="C173"/>
    <s v="Audrey Vang"/>
    <x v="2"/>
    <x v="2"/>
    <s v="P001"/>
    <x v="4"/>
    <x v="1"/>
    <n v="6"/>
    <n v="863"/>
    <n v="5178"/>
    <n v="3482.12"/>
    <n v="1695.88"/>
    <n v="334"/>
    <n v="98"/>
    <x v="4"/>
    <n v="0"/>
    <n v="0.32751641560448053"/>
    <x v="0"/>
  </r>
  <r>
    <n v="2937"/>
    <d v="2024-04-04T00:00:00"/>
    <s v="C654"/>
    <s v="Joshua Ferguson"/>
    <x v="3"/>
    <x v="3"/>
    <s v="P008"/>
    <x v="7"/>
    <x v="3"/>
    <n v="6"/>
    <n v="56484"/>
    <n v="338904"/>
    <n v="273426.59000000003"/>
    <n v="65477.41"/>
    <n v="352"/>
    <n v="30"/>
    <x v="6"/>
    <n v="10"/>
    <n v="0.19320341453626988"/>
    <x v="0"/>
  </r>
  <r>
    <n v="2938"/>
    <d v="2024-08-21T00:00:00"/>
    <s v="C474"/>
    <s v="Melissa Williams"/>
    <x v="0"/>
    <x v="0"/>
    <s v="P006"/>
    <x v="0"/>
    <x v="0"/>
    <n v="10"/>
    <n v="4482"/>
    <n v="44820"/>
    <n v="32474.880000000001"/>
    <n v="12345.12"/>
    <n v="354"/>
    <n v="88"/>
    <x v="0"/>
    <n v="10"/>
    <n v="0.27543775100401607"/>
    <x v="0"/>
  </r>
  <r>
    <n v="2939"/>
    <d v="2024-01-05T00:00:00"/>
    <s v="C642"/>
    <s v="John Blackwell"/>
    <x v="2"/>
    <x v="2"/>
    <s v="P003"/>
    <x v="8"/>
    <x v="0"/>
    <n v="7"/>
    <n v="57555"/>
    <n v="402885"/>
    <n v="289035.76"/>
    <n v="113849.24"/>
    <n v="221"/>
    <n v="63"/>
    <x v="2"/>
    <n v="10"/>
    <n v="0.28258495600481526"/>
    <x v="0"/>
  </r>
  <r>
    <n v="2940"/>
    <d v="2024-06-09T00:00:00"/>
    <s v="C459"/>
    <s v="Amy Johnson"/>
    <x v="1"/>
    <x v="1"/>
    <s v="P005"/>
    <x v="9"/>
    <x v="1"/>
    <n v="5"/>
    <n v="54657"/>
    <n v="273285"/>
    <n v="209984.53"/>
    <n v="63300.47"/>
    <n v="413"/>
    <n v="76"/>
    <x v="7"/>
    <n v="10"/>
    <n v="0.23162804398338732"/>
    <x v="0"/>
  </r>
  <r>
    <n v="2941"/>
    <d v="2024-02-23T00:00:00"/>
    <s v="C815"/>
    <s v="Hayden Jones"/>
    <x v="1"/>
    <x v="1"/>
    <s v="P006"/>
    <x v="0"/>
    <x v="0"/>
    <n v="9"/>
    <n v="32004"/>
    <n v="288036"/>
    <n v="232126.03"/>
    <n v="55909.97"/>
    <n v="109"/>
    <n v="48"/>
    <x v="0"/>
    <n v="20"/>
    <n v="0.19410757683067395"/>
    <x v="0"/>
  </r>
  <r>
    <n v="2942"/>
    <d v="2024-01-14T00:00:00"/>
    <s v="C284"/>
    <s v="Phillip Logan"/>
    <x v="1"/>
    <x v="1"/>
    <s v="P006"/>
    <x v="0"/>
    <x v="0"/>
    <n v="2"/>
    <n v="51204"/>
    <n v="102408"/>
    <n v="70674.83"/>
    <n v="31733.17"/>
    <n v="335"/>
    <n v="32"/>
    <x v="0"/>
    <n v="0"/>
    <n v="0.30987002968518085"/>
    <x v="0"/>
  </r>
  <r>
    <n v="2943"/>
    <d v="2024-09-11T00:00:00"/>
    <s v="C596"/>
    <s v="Tanya Miller"/>
    <x v="2"/>
    <x v="2"/>
    <s v="P008"/>
    <x v="7"/>
    <x v="3"/>
    <n v="3"/>
    <n v="1922"/>
    <n v="5766"/>
    <n v="3894.7"/>
    <n v="1871.3"/>
    <n v="267"/>
    <n v="82"/>
    <x v="6"/>
    <n v="20"/>
    <n v="0.32454040929587236"/>
    <x v="0"/>
  </r>
  <r>
    <n v="2944"/>
    <d v="2024-08-15T00:00:00"/>
    <s v="C926"/>
    <s v="Dennis Jones"/>
    <x v="1"/>
    <x v="1"/>
    <s v="P002"/>
    <x v="2"/>
    <x v="0"/>
    <n v="6"/>
    <n v="18867"/>
    <n v="113202"/>
    <n v="73548.929999999993"/>
    <n v="39653.07"/>
    <n v="484"/>
    <n v="48"/>
    <x v="2"/>
    <n v="5"/>
    <n v="0.35028594901150156"/>
    <x v="0"/>
  </r>
  <r>
    <n v="2945"/>
    <d v="2024-02-02T00:00:00"/>
    <s v="C317"/>
    <s v="Christina Andrews"/>
    <x v="2"/>
    <x v="2"/>
    <s v="P003"/>
    <x v="8"/>
    <x v="0"/>
    <n v="5"/>
    <n v="35963"/>
    <n v="179815"/>
    <n v="110670.94"/>
    <n v="69144.06"/>
    <n v="22"/>
    <n v="13"/>
    <x v="2"/>
    <n v="20"/>
    <n v="0.38452887690125964"/>
    <x v="0"/>
  </r>
  <r>
    <n v="2946"/>
    <d v="2024-08-10T00:00:00"/>
    <s v="C234"/>
    <s v="Julie Hughes"/>
    <x v="0"/>
    <x v="0"/>
    <s v="P005"/>
    <x v="9"/>
    <x v="1"/>
    <n v="10"/>
    <n v="13005"/>
    <n v="130050"/>
    <n v="111070.63"/>
    <n v="18979.37"/>
    <n v="396"/>
    <n v="30"/>
    <x v="7"/>
    <n v="10"/>
    <n v="0.14593902345251825"/>
    <x v="0"/>
  </r>
  <r>
    <n v="2947"/>
    <d v="2024-12-07T00:00:00"/>
    <s v="C424"/>
    <s v="Chad Smith MD"/>
    <x v="2"/>
    <x v="2"/>
    <s v="P008"/>
    <x v="7"/>
    <x v="3"/>
    <n v="5"/>
    <n v="19042"/>
    <n v="95210"/>
    <n v="79910.55"/>
    <n v="15299.45"/>
    <n v="285"/>
    <n v="92"/>
    <x v="6"/>
    <n v="20"/>
    <n v="0.16069162903056403"/>
    <x v="0"/>
  </r>
  <r>
    <n v="2948"/>
    <d v="2024-01-11T00:00:00"/>
    <s v="C726"/>
    <s v="Samantha Ramirez"/>
    <x v="0"/>
    <x v="0"/>
    <s v="P003"/>
    <x v="8"/>
    <x v="0"/>
    <n v="10"/>
    <n v="56053"/>
    <n v="560530"/>
    <n v="400849.7"/>
    <n v="159680.29999999999"/>
    <n v="405"/>
    <n v="61"/>
    <x v="2"/>
    <n v="5"/>
    <n v="0.28487378017233689"/>
    <x v="0"/>
  </r>
  <r>
    <n v="2949"/>
    <d v="2024-09-19T00:00:00"/>
    <s v="C115"/>
    <s v="Maria Gibson"/>
    <x v="0"/>
    <x v="0"/>
    <s v="P010"/>
    <x v="6"/>
    <x v="0"/>
    <n v="3"/>
    <n v="21416"/>
    <n v="64248"/>
    <n v="51887.75"/>
    <n v="12360.25"/>
    <n v="216"/>
    <n v="86"/>
    <x v="2"/>
    <n v="20"/>
    <n v="0.19238342049557963"/>
    <x v="0"/>
  </r>
  <r>
    <n v="2950"/>
    <d v="2024-02-06T00:00:00"/>
    <s v="C705"/>
    <s v="Jeremy Goodwin"/>
    <x v="2"/>
    <x v="2"/>
    <s v="P006"/>
    <x v="0"/>
    <x v="0"/>
    <n v="1"/>
    <n v="41999"/>
    <n v="41999"/>
    <n v="28406.91"/>
    <n v="13592.09"/>
    <n v="79"/>
    <n v="80"/>
    <x v="0"/>
    <n v="20"/>
    <n v="0.32362889592609351"/>
    <x v="1"/>
  </r>
  <r>
    <n v="2951"/>
    <d v="2024-01-01T00:00:00"/>
    <s v="C690"/>
    <s v="Gloria Green"/>
    <x v="0"/>
    <x v="0"/>
    <s v="P002"/>
    <x v="2"/>
    <x v="0"/>
    <n v="4"/>
    <n v="10558"/>
    <n v="42232"/>
    <n v="30461.97"/>
    <n v="11770.03"/>
    <n v="87"/>
    <n v="100"/>
    <x v="2"/>
    <n v="15"/>
    <n v="0.27869932752415233"/>
    <x v="1"/>
  </r>
  <r>
    <n v="2952"/>
    <d v="2024-01-14T00:00:00"/>
    <s v="C728"/>
    <s v="Bradley Patterson"/>
    <x v="2"/>
    <x v="2"/>
    <s v="P009"/>
    <x v="3"/>
    <x v="2"/>
    <n v="2"/>
    <n v="18412"/>
    <n v="36824"/>
    <n v="30327.98"/>
    <n v="6496.02"/>
    <n v="461"/>
    <n v="64"/>
    <x v="3"/>
    <n v="15"/>
    <n v="0.1764072344123398"/>
    <x v="0"/>
  </r>
  <r>
    <n v="2953"/>
    <d v="2024-07-15T00:00:00"/>
    <s v="C540"/>
    <s v="Linda Thornton"/>
    <x v="1"/>
    <x v="1"/>
    <s v="P005"/>
    <x v="9"/>
    <x v="1"/>
    <n v="4"/>
    <n v="14736"/>
    <n v="58944"/>
    <n v="41125.56"/>
    <n v="17818.439999999999"/>
    <n v="70"/>
    <n v="60"/>
    <x v="7"/>
    <n v="20"/>
    <n v="0.30229438110749185"/>
    <x v="0"/>
  </r>
  <r>
    <n v="2954"/>
    <d v="2024-05-14T00:00:00"/>
    <s v="C822"/>
    <s v="Jamie Porter"/>
    <x v="3"/>
    <x v="3"/>
    <s v="P003"/>
    <x v="8"/>
    <x v="0"/>
    <n v="1"/>
    <n v="40884"/>
    <n v="40884"/>
    <n v="28699.95"/>
    <n v="12184.05"/>
    <n v="448"/>
    <n v="84"/>
    <x v="2"/>
    <n v="0"/>
    <n v="0.29801511593777513"/>
    <x v="0"/>
  </r>
  <r>
    <n v="2955"/>
    <d v="2024-06-02T00:00:00"/>
    <s v="C832"/>
    <s v="Edward Morales"/>
    <x v="1"/>
    <x v="1"/>
    <s v="P007"/>
    <x v="5"/>
    <x v="1"/>
    <n v="8"/>
    <n v="35513"/>
    <n v="284104"/>
    <n v="226291.27"/>
    <n v="57812.73"/>
    <n v="80"/>
    <n v="45"/>
    <x v="5"/>
    <n v="20"/>
    <n v="0.20349143271478051"/>
    <x v="0"/>
  </r>
  <r>
    <n v="2956"/>
    <d v="2024-11-11T00:00:00"/>
    <s v="C612"/>
    <s v="Mrs. Sheri Williams"/>
    <x v="2"/>
    <x v="2"/>
    <s v="P003"/>
    <x v="8"/>
    <x v="0"/>
    <n v="7"/>
    <n v="27742"/>
    <n v="194194"/>
    <n v="141554.25"/>
    <n v="52639.75"/>
    <n v="336"/>
    <n v="10"/>
    <x v="2"/>
    <n v="0"/>
    <n v="0.27106784967609709"/>
    <x v="0"/>
  </r>
  <r>
    <n v="2957"/>
    <d v="2024-06-08T00:00:00"/>
    <s v="C480"/>
    <s v="Megan Johnson"/>
    <x v="1"/>
    <x v="1"/>
    <s v="P010"/>
    <x v="6"/>
    <x v="0"/>
    <n v="8"/>
    <n v="38297"/>
    <n v="306376"/>
    <n v="221092.22"/>
    <n v="85283.78"/>
    <n v="364"/>
    <n v="81"/>
    <x v="2"/>
    <n v="5"/>
    <n v="0.27836312243778888"/>
    <x v="0"/>
  </r>
  <r>
    <n v="2958"/>
    <d v="2024-07-16T00:00:00"/>
    <s v="C471"/>
    <s v="Craig Cooper"/>
    <x v="0"/>
    <x v="0"/>
    <s v="P009"/>
    <x v="3"/>
    <x v="2"/>
    <n v="2"/>
    <n v="53286"/>
    <n v="106572"/>
    <n v="64399.33"/>
    <n v="42172.67"/>
    <n v="240"/>
    <n v="79"/>
    <x v="3"/>
    <n v="15"/>
    <n v="0.39571998273467701"/>
    <x v="0"/>
  </r>
  <r>
    <n v="2959"/>
    <d v="2024-07-26T00:00:00"/>
    <s v="C143"/>
    <s v="Cassandra Mills"/>
    <x v="1"/>
    <x v="1"/>
    <s v="P005"/>
    <x v="9"/>
    <x v="1"/>
    <n v="10"/>
    <n v="55060"/>
    <n v="550600"/>
    <n v="353657.83"/>
    <n v="196942.17"/>
    <n v="333"/>
    <n v="48"/>
    <x v="7"/>
    <n v="5"/>
    <n v="0.35768646930621145"/>
    <x v="0"/>
  </r>
  <r>
    <n v="2960"/>
    <d v="2024-09-03T00:00:00"/>
    <s v="C501"/>
    <s v="Michael Malone"/>
    <x v="0"/>
    <x v="0"/>
    <s v="P009"/>
    <x v="3"/>
    <x v="2"/>
    <n v="6"/>
    <n v="6198"/>
    <n v="37188"/>
    <n v="31610.9"/>
    <n v="5577.1"/>
    <n v="91"/>
    <n v="42"/>
    <x v="3"/>
    <n v="0"/>
    <n v="0.14997042056577392"/>
    <x v="0"/>
  </r>
  <r>
    <n v="2961"/>
    <d v="2024-10-08T00:00:00"/>
    <s v="C943"/>
    <s v="Kristin Christian"/>
    <x v="2"/>
    <x v="2"/>
    <s v="P001"/>
    <x v="4"/>
    <x v="1"/>
    <n v="1"/>
    <n v="39438"/>
    <n v="39438"/>
    <n v="28108.880000000001"/>
    <n v="11329.12"/>
    <n v="161"/>
    <n v="37"/>
    <x v="4"/>
    <n v="5"/>
    <n v="0.28726406004361277"/>
    <x v="0"/>
  </r>
  <r>
    <n v="2962"/>
    <d v="2024-10-09T00:00:00"/>
    <s v="C880"/>
    <s v="Victor Mullen"/>
    <x v="3"/>
    <x v="3"/>
    <s v="P005"/>
    <x v="9"/>
    <x v="1"/>
    <n v="7"/>
    <n v="35824"/>
    <n v="250768"/>
    <n v="180652.04"/>
    <n v="70115.960000000006"/>
    <n v="254"/>
    <n v="51"/>
    <x v="7"/>
    <n v="10"/>
    <n v="0.27960489376634978"/>
    <x v="0"/>
  </r>
  <r>
    <n v="2963"/>
    <d v="2024-04-02T00:00:00"/>
    <s v="C551"/>
    <s v="Steven Carpenter"/>
    <x v="3"/>
    <x v="3"/>
    <s v="P010"/>
    <x v="6"/>
    <x v="0"/>
    <n v="4"/>
    <n v="25879"/>
    <n v="103516"/>
    <n v="69510.679999999993"/>
    <n v="34005.32"/>
    <n v="45"/>
    <n v="25"/>
    <x v="2"/>
    <n v="20"/>
    <n v="0.3285030333475018"/>
    <x v="0"/>
  </r>
  <r>
    <n v="2964"/>
    <d v="2024-03-05T00:00:00"/>
    <s v="C285"/>
    <s v="Amanda Fowler"/>
    <x v="1"/>
    <x v="1"/>
    <s v="P009"/>
    <x v="3"/>
    <x v="2"/>
    <n v="6"/>
    <n v="24638"/>
    <n v="147828"/>
    <n v="96403.03"/>
    <n v="51424.97"/>
    <n v="485"/>
    <n v="77"/>
    <x v="3"/>
    <n v="10"/>
    <n v="0.34787029520794438"/>
    <x v="0"/>
  </r>
  <r>
    <n v="2965"/>
    <d v="2024-12-06T00:00:00"/>
    <s v="C336"/>
    <s v="Stephen Ross"/>
    <x v="2"/>
    <x v="2"/>
    <s v="P003"/>
    <x v="8"/>
    <x v="0"/>
    <n v="5"/>
    <n v="56777"/>
    <n v="283885"/>
    <n v="249914.53"/>
    <n v="33970.47"/>
    <n v="35"/>
    <n v="76"/>
    <x v="2"/>
    <n v="5"/>
    <n v="0.11966278598728358"/>
    <x v="1"/>
  </r>
  <r>
    <n v="2966"/>
    <d v="2024-01-21T00:00:00"/>
    <s v="C321"/>
    <s v="Paul Matthews MD"/>
    <x v="1"/>
    <x v="1"/>
    <s v="P002"/>
    <x v="2"/>
    <x v="0"/>
    <n v="10"/>
    <n v="22427"/>
    <n v="224270"/>
    <n v="189788.54"/>
    <n v="34481.46"/>
    <n v="41"/>
    <n v="36"/>
    <x v="2"/>
    <n v="10"/>
    <n v="0.15374976590716546"/>
    <x v="0"/>
  </r>
  <r>
    <n v="2967"/>
    <d v="2024-11-15T00:00:00"/>
    <s v="C911"/>
    <s v="Ryan Park"/>
    <x v="2"/>
    <x v="2"/>
    <s v="P010"/>
    <x v="6"/>
    <x v="0"/>
    <n v="3"/>
    <n v="40932"/>
    <n v="122796"/>
    <n v="83560.399999999994"/>
    <n v="39235.599999999999"/>
    <n v="409"/>
    <n v="66"/>
    <x v="2"/>
    <n v="5"/>
    <n v="0.31951855109286947"/>
    <x v="0"/>
  </r>
  <r>
    <n v="2968"/>
    <d v="2024-12-26T00:00:00"/>
    <s v="C266"/>
    <s v="Sue James"/>
    <x v="2"/>
    <x v="2"/>
    <s v="P002"/>
    <x v="2"/>
    <x v="0"/>
    <n v="3"/>
    <n v="42190"/>
    <n v="126570"/>
    <n v="89856.69"/>
    <n v="36713.31"/>
    <n v="258"/>
    <n v="34"/>
    <x v="2"/>
    <n v="15"/>
    <n v="0.29006328513865842"/>
    <x v="0"/>
  </r>
  <r>
    <n v="2969"/>
    <d v="2024-01-12T00:00:00"/>
    <s v="C983"/>
    <s v="Christopher Avery"/>
    <x v="0"/>
    <x v="0"/>
    <s v="P010"/>
    <x v="6"/>
    <x v="0"/>
    <n v="2"/>
    <n v="3206"/>
    <n v="6412"/>
    <n v="5736.09"/>
    <n v="675.91"/>
    <n v="52"/>
    <n v="12"/>
    <x v="2"/>
    <n v="20"/>
    <n v="0.10541328758577666"/>
    <x v="0"/>
  </r>
  <r>
    <n v="2970"/>
    <d v="2024-02-22T00:00:00"/>
    <s v="C696"/>
    <s v="Miss Dawn Banks"/>
    <x v="3"/>
    <x v="3"/>
    <s v="P002"/>
    <x v="2"/>
    <x v="0"/>
    <n v="10"/>
    <n v="52845"/>
    <n v="528450"/>
    <n v="467635.9"/>
    <n v="60814.1"/>
    <n v="381"/>
    <n v="19"/>
    <x v="2"/>
    <n v="15"/>
    <n v="0.11508014003216956"/>
    <x v="0"/>
  </r>
  <r>
    <n v="2971"/>
    <d v="2024-09-17T00:00:00"/>
    <s v="C530"/>
    <s v="Michael Brown"/>
    <x v="0"/>
    <x v="0"/>
    <s v="P002"/>
    <x v="2"/>
    <x v="0"/>
    <n v="6"/>
    <n v="27698"/>
    <n v="166188"/>
    <n v="122183.23"/>
    <n v="44004.77"/>
    <n v="46"/>
    <n v="35"/>
    <x v="2"/>
    <n v="20"/>
    <n v="0.26478909427876862"/>
    <x v="0"/>
  </r>
  <r>
    <n v="2972"/>
    <d v="2024-02-07T00:00:00"/>
    <s v="C471"/>
    <s v="David Jones"/>
    <x v="1"/>
    <x v="1"/>
    <s v="P001"/>
    <x v="4"/>
    <x v="1"/>
    <n v="1"/>
    <n v="10977"/>
    <n v="10977"/>
    <n v="8950.08"/>
    <n v="2026.92"/>
    <n v="212"/>
    <n v="64"/>
    <x v="4"/>
    <n v="10"/>
    <n v="0.18465154413774257"/>
    <x v="0"/>
  </r>
  <r>
    <n v="2973"/>
    <d v="2024-04-06T00:00:00"/>
    <s v="C960"/>
    <s v="Russell Myers"/>
    <x v="0"/>
    <x v="0"/>
    <s v="P010"/>
    <x v="6"/>
    <x v="0"/>
    <n v="6"/>
    <n v="34085"/>
    <n v="204510"/>
    <n v="175367.67999999999"/>
    <n v="29142.32"/>
    <n v="315"/>
    <n v="50"/>
    <x v="2"/>
    <n v="10"/>
    <n v="0.14249826414356265"/>
    <x v="0"/>
  </r>
  <r>
    <n v="2974"/>
    <d v="2024-09-11T00:00:00"/>
    <s v="C190"/>
    <s v="Patrick Thornton"/>
    <x v="1"/>
    <x v="1"/>
    <s v="P001"/>
    <x v="4"/>
    <x v="1"/>
    <n v="5"/>
    <n v="23744"/>
    <n v="118720"/>
    <n v="82072.37"/>
    <n v="36647.629999999997"/>
    <n v="470"/>
    <n v="86"/>
    <x v="4"/>
    <n v="5"/>
    <n v="0.3086896057951482"/>
    <x v="0"/>
  </r>
  <r>
    <n v="2975"/>
    <d v="2024-03-03T00:00:00"/>
    <s v="C484"/>
    <s v="Valerie Park"/>
    <x v="2"/>
    <x v="2"/>
    <s v="P007"/>
    <x v="5"/>
    <x v="1"/>
    <n v="1"/>
    <n v="35412"/>
    <n v="35412"/>
    <n v="31587.1"/>
    <n v="3824.9"/>
    <n v="242"/>
    <n v="99"/>
    <x v="5"/>
    <n v="15"/>
    <n v="0.10801140856206935"/>
    <x v="0"/>
  </r>
  <r>
    <n v="2976"/>
    <d v="2024-06-03T00:00:00"/>
    <s v="C135"/>
    <s v="Joseph Woods"/>
    <x v="1"/>
    <x v="1"/>
    <s v="P009"/>
    <x v="3"/>
    <x v="2"/>
    <n v="9"/>
    <n v="55765"/>
    <n v="501885"/>
    <n v="399343.76"/>
    <n v="102541.24"/>
    <n v="389"/>
    <n v="61"/>
    <x v="3"/>
    <n v="5"/>
    <n v="0.20431222291959314"/>
    <x v="0"/>
  </r>
  <r>
    <n v="2977"/>
    <d v="2024-05-01T00:00:00"/>
    <s v="C968"/>
    <s v="Richard Obrien"/>
    <x v="1"/>
    <x v="1"/>
    <s v="P010"/>
    <x v="6"/>
    <x v="0"/>
    <n v="2"/>
    <n v="51894"/>
    <n v="103788"/>
    <n v="91778.87"/>
    <n v="12009.13"/>
    <n v="454"/>
    <n v="45"/>
    <x v="2"/>
    <n v="0"/>
    <n v="0.11570827070566925"/>
    <x v="0"/>
  </r>
  <r>
    <n v="2978"/>
    <d v="2024-11-26T00:00:00"/>
    <s v="C425"/>
    <s v="Jacob Stein"/>
    <x v="1"/>
    <x v="1"/>
    <s v="P007"/>
    <x v="5"/>
    <x v="1"/>
    <n v="4"/>
    <n v="13715"/>
    <n v="54860"/>
    <n v="41740.370000000003"/>
    <n v="13119.63"/>
    <n v="337"/>
    <n v="29"/>
    <x v="5"/>
    <n v="20"/>
    <n v="0.23914746627779801"/>
    <x v="0"/>
  </r>
  <r>
    <n v="2979"/>
    <d v="2024-09-28T00:00:00"/>
    <s v="C746"/>
    <s v="Christopher Barton"/>
    <x v="2"/>
    <x v="2"/>
    <s v="P002"/>
    <x v="2"/>
    <x v="0"/>
    <n v="9"/>
    <n v="38149"/>
    <n v="343341"/>
    <n v="221906.14"/>
    <n v="121434.86"/>
    <n v="360"/>
    <n v="89"/>
    <x v="2"/>
    <n v="20"/>
    <n v="0.35368586915049471"/>
    <x v="0"/>
  </r>
  <r>
    <n v="2980"/>
    <d v="2024-05-13T00:00:00"/>
    <s v="C955"/>
    <s v="Alvin Martin"/>
    <x v="2"/>
    <x v="2"/>
    <s v="P010"/>
    <x v="6"/>
    <x v="0"/>
    <n v="2"/>
    <n v="45434"/>
    <n v="90868"/>
    <n v="75443.66"/>
    <n v="15424.34"/>
    <n v="355"/>
    <n v="15"/>
    <x v="2"/>
    <n v="0"/>
    <n v="0.16974446449795308"/>
    <x v="0"/>
  </r>
  <r>
    <n v="2981"/>
    <d v="2024-09-04T00:00:00"/>
    <s v="C159"/>
    <s v="Thomas Jensen"/>
    <x v="0"/>
    <x v="0"/>
    <s v="P008"/>
    <x v="7"/>
    <x v="3"/>
    <n v="4"/>
    <n v="52010"/>
    <n v="208040"/>
    <n v="151653.85999999999"/>
    <n v="56386.14"/>
    <n v="479"/>
    <n v="30"/>
    <x v="6"/>
    <n v="0"/>
    <n v="0.2710350894058835"/>
    <x v="0"/>
  </r>
  <r>
    <n v="2982"/>
    <d v="2024-08-10T00:00:00"/>
    <s v="C675"/>
    <s v="Anthony Oconnell"/>
    <x v="1"/>
    <x v="1"/>
    <s v="P007"/>
    <x v="5"/>
    <x v="1"/>
    <n v="9"/>
    <n v="38200"/>
    <n v="343800"/>
    <n v="272259.71999999997"/>
    <n v="71540.28"/>
    <n v="234"/>
    <n v="20"/>
    <x v="5"/>
    <n v="0"/>
    <n v="0.2080869109947644"/>
    <x v="0"/>
  </r>
  <r>
    <n v="2983"/>
    <d v="2024-04-27T00:00:00"/>
    <s v="C528"/>
    <s v="Dean Smith"/>
    <x v="0"/>
    <x v="0"/>
    <s v="P001"/>
    <x v="4"/>
    <x v="1"/>
    <n v="10"/>
    <n v="1650"/>
    <n v="16500"/>
    <n v="12686.13"/>
    <n v="3813.87"/>
    <n v="68"/>
    <n v="79"/>
    <x v="4"/>
    <n v="0"/>
    <n v="0.23114363636363636"/>
    <x v="1"/>
  </r>
  <r>
    <n v="2984"/>
    <d v="2024-08-03T00:00:00"/>
    <s v="C290"/>
    <s v="Amanda King"/>
    <x v="3"/>
    <x v="3"/>
    <s v="P009"/>
    <x v="3"/>
    <x v="2"/>
    <n v="1"/>
    <n v="5122"/>
    <n v="5122"/>
    <n v="3934.98"/>
    <n v="1187.02"/>
    <n v="304"/>
    <n v="39"/>
    <x v="3"/>
    <n v="10"/>
    <n v="0.23174931667317453"/>
    <x v="0"/>
  </r>
  <r>
    <n v="2985"/>
    <d v="2024-11-20T00:00:00"/>
    <s v="C401"/>
    <s v="Philip Hernandez"/>
    <x v="0"/>
    <x v="0"/>
    <s v="P005"/>
    <x v="9"/>
    <x v="1"/>
    <n v="5"/>
    <n v="1395"/>
    <n v="6975"/>
    <n v="4581.7"/>
    <n v="2393.3000000000002"/>
    <n v="226"/>
    <n v="26"/>
    <x v="7"/>
    <n v="10"/>
    <n v="0.34312544802867384"/>
    <x v="0"/>
  </r>
  <r>
    <n v="2986"/>
    <d v="2024-01-06T00:00:00"/>
    <s v="C345"/>
    <s v="Jennifer Ayala"/>
    <x v="2"/>
    <x v="2"/>
    <s v="P006"/>
    <x v="0"/>
    <x v="0"/>
    <n v="3"/>
    <n v="11878"/>
    <n v="35634"/>
    <n v="27303.11"/>
    <n v="8330.89"/>
    <n v="420"/>
    <n v="14"/>
    <x v="0"/>
    <n v="0"/>
    <n v="0.23379048100129088"/>
    <x v="0"/>
  </r>
  <r>
    <n v="2987"/>
    <d v="2024-05-11T00:00:00"/>
    <s v="C347"/>
    <s v="Lisa Hunt"/>
    <x v="1"/>
    <x v="1"/>
    <s v="P004"/>
    <x v="1"/>
    <x v="1"/>
    <n v="10"/>
    <n v="8550"/>
    <n v="85500"/>
    <n v="60285.95"/>
    <n v="25214.05"/>
    <n v="232"/>
    <n v="18"/>
    <x v="1"/>
    <n v="5"/>
    <n v="0.29490116959064328"/>
    <x v="0"/>
  </r>
  <r>
    <n v="2988"/>
    <d v="2024-10-30T00:00:00"/>
    <s v="C992"/>
    <s v="Trevor Rodriguez"/>
    <x v="3"/>
    <x v="3"/>
    <s v="P009"/>
    <x v="3"/>
    <x v="2"/>
    <n v="1"/>
    <n v="37853"/>
    <n v="37853"/>
    <n v="22830.3"/>
    <n v="15022.7"/>
    <n v="289"/>
    <n v="76"/>
    <x v="3"/>
    <n v="10"/>
    <n v="0.39686946873431433"/>
    <x v="0"/>
  </r>
  <r>
    <n v="2989"/>
    <d v="2024-10-15T00:00:00"/>
    <s v="C425"/>
    <s v="Emma Byrd"/>
    <x v="1"/>
    <x v="1"/>
    <s v="P007"/>
    <x v="5"/>
    <x v="1"/>
    <n v="5"/>
    <n v="666"/>
    <n v="3330"/>
    <n v="2052.88"/>
    <n v="1277.1199999999999"/>
    <n v="299"/>
    <n v="56"/>
    <x v="5"/>
    <n v="15"/>
    <n v="0.38351951951951951"/>
    <x v="0"/>
  </r>
  <r>
    <n v="2990"/>
    <d v="2024-01-10T00:00:00"/>
    <s v="C642"/>
    <s v="Christina Reed"/>
    <x v="3"/>
    <x v="3"/>
    <s v="P005"/>
    <x v="9"/>
    <x v="1"/>
    <n v="2"/>
    <n v="15552"/>
    <n v="31104"/>
    <n v="18948.48"/>
    <n v="12155.52"/>
    <n v="371"/>
    <n v="35"/>
    <x v="7"/>
    <n v="15"/>
    <n v="0.39080246913580247"/>
    <x v="0"/>
  </r>
  <r>
    <n v="2991"/>
    <d v="2024-01-30T00:00:00"/>
    <s v="C620"/>
    <s v="Jessica Simmons"/>
    <x v="3"/>
    <x v="3"/>
    <s v="P007"/>
    <x v="5"/>
    <x v="1"/>
    <n v="1"/>
    <n v="46900"/>
    <n v="46900"/>
    <n v="32208.26"/>
    <n v="14691.74"/>
    <n v="474"/>
    <n v="10"/>
    <x v="5"/>
    <n v="5"/>
    <n v="0.31325671641791042"/>
    <x v="0"/>
  </r>
  <r>
    <n v="2992"/>
    <d v="2024-05-09T00:00:00"/>
    <s v="C838"/>
    <s v="Robert Lewis"/>
    <x v="3"/>
    <x v="3"/>
    <s v="P003"/>
    <x v="8"/>
    <x v="0"/>
    <n v="8"/>
    <n v="14854"/>
    <n v="118832"/>
    <n v="106872.31"/>
    <n v="11959.69"/>
    <n v="51"/>
    <n v="75"/>
    <x v="2"/>
    <n v="20"/>
    <n v="0.10064368183654235"/>
    <x v="1"/>
  </r>
  <r>
    <n v="2993"/>
    <d v="2024-04-12T00:00:00"/>
    <s v="C465"/>
    <s v="Andre Brown"/>
    <x v="2"/>
    <x v="2"/>
    <s v="P004"/>
    <x v="1"/>
    <x v="1"/>
    <n v="6"/>
    <n v="17259"/>
    <n v="103554"/>
    <n v="65036.93"/>
    <n v="38517.07"/>
    <n v="153"/>
    <n v="52"/>
    <x v="1"/>
    <n v="0"/>
    <n v="0.37195154219054793"/>
    <x v="0"/>
  </r>
  <r>
    <n v="2994"/>
    <d v="2024-06-03T00:00:00"/>
    <s v="C191"/>
    <s v="Patricia Hart"/>
    <x v="3"/>
    <x v="3"/>
    <s v="P009"/>
    <x v="3"/>
    <x v="2"/>
    <n v="5"/>
    <n v="15994"/>
    <n v="79970"/>
    <n v="51111.26"/>
    <n v="28858.74"/>
    <n v="91"/>
    <n v="12"/>
    <x v="3"/>
    <n v="10"/>
    <n v="0.36086957609103415"/>
    <x v="0"/>
  </r>
  <r>
    <n v="2995"/>
    <d v="2024-03-18T00:00:00"/>
    <s v="C887"/>
    <s v="Geoffrey Cantu"/>
    <x v="1"/>
    <x v="1"/>
    <s v="P003"/>
    <x v="8"/>
    <x v="0"/>
    <n v="3"/>
    <n v="32747"/>
    <n v="98241"/>
    <n v="79039.94"/>
    <n v="19201.060000000001"/>
    <n v="92"/>
    <n v="16"/>
    <x v="2"/>
    <n v="0"/>
    <n v="0.19544853981535207"/>
    <x v="0"/>
  </r>
  <r>
    <n v="2996"/>
    <d v="2024-01-17T00:00:00"/>
    <s v="C321"/>
    <s v="Frank Sanders"/>
    <x v="0"/>
    <x v="0"/>
    <s v="P005"/>
    <x v="9"/>
    <x v="1"/>
    <n v="5"/>
    <n v="35511"/>
    <n v="177555"/>
    <n v="119642.08"/>
    <n v="57912.92"/>
    <n v="71"/>
    <n v="20"/>
    <x v="7"/>
    <n v="0"/>
    <n v="0.32616890540959137"/>
    <x v="0"/>
  </r>
  <r>
    <n v="2997"/>
    <d v="2024-06-28T00:00:00"/>
    <s v="C129"/>
    <s v="Jonathan Santos"/>
    <x v="0"/>
    <x v="0"/>
    <s v="P002"/>
    <x v="2"/>
    <x v="0"/>
    <n v="9"/>
    <n v="34746"/>
    <n v="312714"/>
    <n v="264274.37"/>
    <n v="48439.63"/>
    <n v="369"/>
    <n v="96"/>
    <x v="2"/>
    <n v="15"/>
    <n v="0.15490073997326631"/>
    <x v="0"/>
  </r>
  <r>
    <n v="2998"/>
    <d v="2024-09-10T00:00:00"/>
    <s v="C755"/>
    <s v="Lisa Meyers"/>
    <x v="2"/>
    <x v="2"/>
    <s v="P010"/>
    <x v="6"/>
    <x v="0"/>
    <n v="5"/>
    <n v="33328"/>
    <n v="166640"/>
    <n v="121874.12"/>
    <n v="44765.88"/>
    <n v="305"/>
    <n v="65"/>
    <x v="2"/>
    <n v="0"/>
    <n v="0.26863826212193948"/>
    <x v="0"/>
  </r>
  <r>
    <n v="2999"/>
    <d v="2024-03-09T00:00:00"/>
    <s v="C223"/>
    <s v="Helen Santiago"/>
    <x v="1"/>
    <x v="1"/>
    <s v="P004"/>
    <x v="1"/>
    <x v="1"/>
    <n v="7"/>
    <n v="1054"/>
    <n v="7378"/>
    <n v="4814.5"/>
    <n v="2563.5"/>
    <n v="68"/>
    <n v="30"/>
    <x v="1"/>
    <n v="15"/>
    <n v="0.34745188397939819"/>
    <x v="0"/>
  </r>
  <r>
    <n v="3000"/>
    <d v="2024-10-31T00:00:00"/>
    <s v="C394"/>
    <s v="Brittany Mcclure"/>
    <x v="0"/>
    <x v="0"/>
    <s v="P004"/>
    <x v="1"/>
    <x v="1"/>
    <n v="7"/>
    <n v="37703"/>
    <n v="263921"/>
    <n v="228401.35"/>
    <n v="35519.65"/>
    <n v="239"/>
    <n v="86"/>
    <x v="1"/>
    <n v="15"/>
    <n v="0.13458440215064357"/>
    <x v="0"/>
  </r>
  <r>
    <n v="3001"/>
    <d v="2024-07-29T00:00:00"/>
    <s v="C553"/>
    <s v="Mr. Andrew Pierce"/>
    <x v="0"/>
    <x v="0"/>
    <s v="P007"/>
    <x v="5"/>
    <x v="1"/>
    <n v="1"/>
    <n v="1110"/>
    <n v="1110"/>
    <n v="851.12"/>
    <n v="258.88"/>
    <n v="458"/>
    <n v="52"/>
    <x v="5"/>
    <n v="15"/>
    <n v="0.23322522522522521"/>
    <x v="0"/>
  </r>
  <r>
    <n v="3002"/>
    <d v="2024-12-12T00:00:00"/>
    <s v="C188"/>
    <s v="Travis Weiss"/>
    <x v="2"/>
    <x v="2"/>
    <s v="P006"/>
    <x v="0"/>
    <x v="0"/>
    <n v="5"/>
    <n v="42880"/>
    <n v="214400"/>
    <n v="181528.14"/>
    <n v="32871.86"/>
    <n v="319"/>
    <n v="14"/>
    <x v="0"/>
    <n v="5"/>
    <n v="0.15332024253731344"/>
    <x v="0"/>
  </r>
  <r>
    <n v="3003"/>
    <d v="2024-01-13T00:00:00"/>
    <s v="C762"/>
    <s v="Karen Smith"/>
    <x v="0"/>
    <x v="0"/>
    <s v="P004"/>
    <x v="1"/>
    <x v="1"/>
    <n v="8"/>
    <n v="51919"/>
    <n v="415352"/>
    <n v="370183.61"/>
    <n v="45168.39"/>
    <n v="465"/>
    <n v="17"/>
    <x v="1"/>
    <n v="20"/>
    <n v="0.10874725534004892"/>
    <x v="0"/>
  </r>
  <r>
    <n v="3004"/>
    <d v="2024-05-19T00:00:00"/>
    <s v="C684"/>
    <s v="Shelby Baird"/>
    <x v="0"/>
    <x v="0"/>
    <s v="P008"/>
    <x v="7"/>
    <x v="3"/>
    <n v="3"/>
    <n v="22083"/>
    <n v="66249"/>
    <n v="54522.25"/>
    <n v="11726.75"/>
    <n v="51"/>
    <n v="36"/>
    <x v="6"/>
    <n v="0"/>
    <n v="0.17701021902217393"/>
    <x v="0"/>
  </r>
  <r>
    <n v="3005"/>
    <d v="2024-11-08T00:00:00"/>
    <s v="C168"/>
    <s v="Heather Mccarthy"/>
    <x v="0"/>
    <x v="0"/>
    <s v="P010"/>
    <x v="6"/>
    <x v="0"/>
    <n v="5"/>
    <n v="5180"/>
    <n v="25900"/>
    <n v="15673.71"/>
    <n v="10226.290000000001"/>
    <n v="127"/>
    <n v="50"/>
    <x v="2"/>
    <n v="0"/>
    <n v="0.39483745173745177"/>
    <x v="0"/>
  </r>
  <r>
    <n v="3006"/>
    <d v="2024-10-27T00:00:00"/>
    <s v="C444"/>
    <s v="Bradley Nash"/>
    <x v="0"/>
    <x v="0"/>
    <s v="P005"/>
    <x v="9"/>
    <x v="1"/>
    <n v="2"/>
    <n v="49076"/>
    <n v="98152"/>
    <n v="62240.47"/>
    <n v="35911.53"/>
    <n v="282"/>
    <n v="11"/>
    <x v="7"/>
    <n v="0"/>
    <n v="0.36587670144266038"/>
    <x v="0"/>
  </r>
  <r>
    <n v="3007"/>
    <d v="2024-08-18T00:00:00"/>
    <s v="C948"/>
    <s v="Kimberly Moody"/>
    <x v="1"/>
    <x v="1"/>
    <s v="P010"/>
    <x v="6"/>
    <x v="0"/>
    <n v="6"/>
    <n v="48114"/>
    <n v="288684"/>
    <n v="227006.21"/>
    <n v="61677.79"/>
    <n v="61"/>
    <n v="70"/>
    <x v="2"/>
    <n v="0"/>
    <n v="0.2136515705754389"/>
    <x v="1"/>
  </r>
  <r>
    <n v="3008"/>
    <d v="2024-01-19T00:00:00"/>
    <s v="C743"/>
    <s v="Rick Hughes"/>
    <x v="1"/>
    <x v="1"/>
    <s v="P010"/>
    <x v="6"/>
    <x v="0"/>
    <n v="1"/>
    <n v="39656"/>
    <n v="39656"/>
    <n v="32060.52"/>
    <n v="7595.48"/>
    <n v="28"/>
    <n v="65"/>
    <x v="2"/>
    <n v="5"/>
    <n v="0.19153419406899333"/>
    <x v="1"/>
  </r>
  <r>
    <n v="3009"/>
    <d v="2024-02-08T00:00:00"/>
    <s v="C999"/>
    <s v="Monica Lamb"/>
    <x v="0"/>
    <x v="0"/>
    <s v="P004"/>
    <x v="1"/>
    <x v="1"/>
    <n v="5"/>
    <n v="38103"/>
    <n v="190515"/>
    <n v="147102.92000000001"/>
    <n v="43412.08"/>
    <n v="62"/>
    <n v="61"/>
    <x v="1"/>
    <n v="0"/>
    <n v="0.22786699210035957"/>
    <x v="0"/>
  </r>
  <r>
    <n v="3010"/>
    <d v="2024-11-27T00:00:00"/>
    <s v="C602"/>
    <s v="Stacy Holt"/>
    <x v="1"/>
    <x v="1"/>
    <s v="P001"/>
    <x v="4"/>
    <x v="1"/>
    <n v="8"/>
    <n v="16589"/>
    <n v="132712"/>
    <n v="112360.78"/>
    <n v="20351.22"/>
    <n v="232"/>
    <n v="55"/>
    <x v="4"/>
    <n v="0"/>
    <n v="0.15334875519922841"/>
    <x v="0"/>
  </r>
  <r>
    <n v="3011"/>
    <d v="2024-07-15T00:00:00"/>
    <s v="C908"/>
    <s v="Cynthia Fisher"/>
    <x v="2"/>
    <x v="2"/>
    <s v="P009"/>
    <x v="3"/>
    <x v="2"/>
    <n v="2"/>
    <n v="12483"/>
    <n v="24966"/>
    <n v="22274.78"/>
    <n v="2691.22"/>
    <n v="313"/>
    <n v="72"/>
    <x v="3"/>
    <n v="5"/>
    <n v="0.10779540174637506"/>
    <x v="0"/>
  </r>
  <r>
    <n v="3012"/>
    <d v="2024-09-20T00:00:00"/>
    <s v="C867"/>
    <s v="Bethany Stewart"/>
    <x v="0"/>
    <x v="0"/>
    <s v="P001"/>
    <x v="4"/>
    <x v="1"/>
    <n v="10"/>
    <n v="592"/>
    <n v="5920"/>
    <n v="3714.6"/>
    <n v="2205.4"/>
    <n v="436"/>
    <n v="90"/>
    <x v="4"/>
    <n v="15"/>
    <n v="0.37253378378378382"/>
    <x v="0"/>
  </r>
  <r>
    <n v="3013"/>
    <d v="2024-08-20T00:00:00"/>
    <s v="C398"/>
    <s v="Destiny Weaver"/>
    <x v="0"/>
    <x v="0"/>
    <s v="P005"/>
    <x v="9"/>
    <x v="1"/>
    <n v="2"/>
    <n v="25450"/>
    <n v="50900"/>
    <n v="42631.57"/>
    <n v="8268.43"/>
    <n v="414"/>
    <n v="100"/>
    <x v="7"/>
    <n v="5"/>
    <n v="0.16244459724950885"/>
    <x v="0"/>
  </r>
  <r>
    <n v="3014"/>
    <d v="2024-03-10T00:00:00"/>
    <s v="C911"/>
    <s v="Edward Gillespie"/>
    <x v="3"/>
    <x v="3"/>
    <s v="P003"/>
    <x v="8"/>
    <x v="0"/>
    <n v="5"/>
    <n v="33331"/>
    <n v="166655"/>
    <n v="146278.23000000001"/>
    <n v="20376.77"/>
    <n v="206"/>
    <n v="12"/>
    <x v="2"/>
    <n v="5"/>
    <n v="0.12226917884251898"/>
    <x v="0"/>
  </r>
  <r>
    <n v="3015"/>
    <d v="2024-06-02T00:00:00"/>
    <s v="C667"/>
    <s v="Karen Kelley"/>
    <x v="2"/>
    <x v="2"/>
    <s v="P005"/>
    <x v="9"/>
    <x v="1"/>
    <n v="9"/>
    <n v="10010"/>
    <n v="90090"/>
    <n v="72703.73"/>
    <n v="17386.27"/>
    <n v="123"/>
    <n v="78"/>
    <x v="7"/>
    <n v="5"/>
    <n v="0.19298778998778998"/>
    <x v="0"/>
  </r>
  <r>
    <n v="3016"/>
    <d v="2024-02-16T00:00:00"/>
    <s v="C813"/>
    <s v="Gabriel Cannon"/>
    <x v="3"/>
    <x v="3"/>
    <s v="P008"/>
    <x v="7"/>
    <x v="3"/>
    <n v="5"/>
    <n v="25372"/>
    <n v="126860"/>
    <n v="102241.32"/>
    <n v="24618.68"/>
    <n v="256"/>
    <n v="84"/>
    <x v="6"/>
    <n v="0"/>
    <n v="0.19406180040990068"/>
    <x v="0"/>
  </r>
  <r>
    <n v="3017"/>
    <d v="2024-08-04T00:00:00"/>
    <s v="C897"/>
    <s v="Elizabeth Reeves"/>
    <x v="1"/>
    <x v="1"/>
    <s v="P003"/>
    <x v="8"/>
    <x v="0"/>
    <n v="1"/>
    <n v="34818"/>
    <n v="34818"/>
    <n v="30063"/>
    <n v="4755"/>
    <n v="464"/>
    <n v="60"/>
    <x v="2"/>
    <n v="10"/>
    <n v="0.13656729277959676"/>
    <x v="0"/>
  </r>
  <r>
    <n v="3018"/>
    <d v="2024-06-16T00:00:00"/>
    <s v="C196"/>
    <s v="Douglas Smith"/>
    <x v="3"/>
    <x v="3"/>
    <s v="P004"/>
    <x v="1"/>
    <x v="1"/>
    <n v="7"/>
    <n v="40759"/>
    <n v="285313"/>
    <n v="198430.52"/>
    <n v="86882.48"/>
    <n v="174"/>
    <n v="90"/>
    <x v="1"/>
    <n v="10"/>
    <n v="0.30451637324622433"/>
    <x v="0"/>
  </r>
  <r>
    <n v="3019"/>
    <d v="2024-07-17T00:00:00"/>
    <s v="C435"/>
    <s v="Rachel Turner"/>
    <x v="1"/>
    <x v="1"/>
    <s v="P001"/>
    <x v="4"/>
    <x v="1"/>
    <n v="7"/>
    <n v="22547"/>
    <n v="157829"/>
    <n v="96395.13"/>
    <n v="61433.87"/>
    <n v="328"/>
    <n v="60"/>
    <x v="4"/>
    <n v="5"/>
    <n v="0.38924323159875562"/>
    <x v="0"/>
  </r>
  <r>
    <n v="3020"/>
    <d v="2024-03-25T00:00:00"/>
    <s v="C450"/>
    <s v="Mr. David Hays Jr."/>
    <x v="3"/>
    <x v="3"/>
    <s v="P009"/>
    <x v="3"/>
    <x v="2"/>
    <n v="1"/>
    <n v="33739"/>
    <n v="33739"/>
    <n v="28376.23"/>
    <n v="5362.77"/>
    <n v="24"/>
    <n v="46"/>
    <x v="3"/>
    <n v="15"/>
    <n v="0.15894869438928244"/>
    <x v="1"/>
  </r>
  <r>
    <n v="3021"/>
    <d v="2024-08-17T00:00:00"/>
    <s v="C225"/>
    <s v="Lisa Park"/>
    <x v="3"/>
    <x v="3"/>
    <s v="P005"/>
    <x v="9"/>
    <x v="1"/>
    <n v="10"/>
    <n v="653"/>
    <n v="6530"/>
    <n v="4744.93"/>
    <n v="1785.07"/>
    <n v="492"/>
    <n v="64"/>
    <x v="7"/>
    <n v="20"/>
    <n v="0.27336447166921896"/>
    <x v="0"/>
  </r>
  <r>
    <n v="3022"/>
    <d v="2024-04-28T00:00:00"/>
    <s v="C246"/>
    <s v="William Barker"/>
    <x v="2"/>
    <x v="2"/>
    <s v="P008"/>
    <x v="7"/>
    <x v="3"/>
    <n v="4"/>
    <n v="44378"/>
    <n v="177512"/>
    <n v="151237.48000000001"/>
    <n v="26274.52"/>
    <n v="274"/>
    <n v="76"/>
    <x v="6"/>
    <n v="5"/>
    <n v="0.14801545810987426"/>
    <x v="0"/>
  </r>
  <r>
    <n v="3023"/>
    <d v="2024-10-17T00:00:00"/>
    <s v="C323"/>
    <s v="Kristen Taylor"/>
    <x v="0"/>
    <x v="0"/>
    <s v="P001"/>
    <x v="4"/>
    <x v="1"/>
    <n v="2"/>
    <n v="25991"/>
    <n v="51982"/>
    <n v="37388.239999999998"/>
    <n v="14593.76"/>
    <n v="324"/>
    <n v="17"/>
    <x v="4"/>
    <n v="10"/>
    <n v="0.28074641221961449"/>
    <x v="0"/>
  </r>
  <r>
    <n v="3024"/>
    <d v="2024-02-19T00:00:00"/>
    <s v="C163"/>
    <s v="Christina Noble"/>
    <x v="0"/>
    <x v="0"/>
    <s v="P004"/>
    <x v="1"/>
    <x v="1"/>
    <n v="9"/>
    <n v="22548"/>
    <n v="202932"/>
    <n v="170411.95"/>
    <n v="32520.05"/>
    <n v="214"/>
    <n v="28"/>
    <x v="1"/>
    <n v="20"/>
    <n v="0.16025097076853329"/>
    <x v="0"/>
  </r>
  <r>
    <n v="3025"/>
    <d v="2024-01-28T00:00:00"/>
    <s v="C903"/>
    <s v="Amy Williams"/>
    <x v="0"/>
    <x v="0"/>
    <s v="P004"/>
    <x v="1"/>
    <x v="1"/>
    <n v="7"/>
    <n v="44775"/>
    <n v="313425"/>
    <n v="254051.81"/>
    <n v="59373.19"/>
    <n v="311"/>
    <n v="88"/>
    <x v="1"/>
    <n v="5"/>
    <n v="0.18943348488474118"/>
    <x v="0"/>
  </r>
  <r>
    <n v="3026"/>
    <d v="2024-09-11T00:00:00"/>
    <s v="C951"/>
    <s v="Vicki Roberts"/>
    <x v="2"/>
    <x v="2"/>
    <s v="P007"/>
    <x v="5"/>
    <x v="1"/>
    <n v="7"/>
    <n v="1066"/>
    <n v="7462"/>
    <n v="5602.1"/>
    <n v="1859.9"/>
    <n v="150"/>
    <n v="93"/>
    <x v="5"/>
    <n v="15"/>
    <n v="0.24924953095684804"/>
    <x v="0"/>
  </r>
  <r>
    <n v="3027"/>
    <d v="2024-05-31T00:00:00"/>
    <s v="C298"/>
    <s v="Sarah Freeman"/>
    <x v="0"/>
    <x v="0"/>
    <s v="P009"/>
    <x v="3"/>
    <x v="2"/>
    <n v="8"/>
    <n v="43759"/>
    <n v="350072"/>
    <n v="290856.21999999997"/>
    <n v="59215.78"/>
    <n v="57"/>
    <n v="64"/>
    <x v="3"/>
    <n v="15"/>
    <n v="0.16915314563861147"/>
    <x v="1"/>
  </r>
  <r>
    <n v="3028"/>
    <d v="2024-07-20T00:00:00"/>
    <s v="C872"/>
    <s v="Mallory Paul"/>
    <x v="2"/>
    <x v="2"/>
    <s v="P009"/>
    <x v="3"/>
    <x v="2"/>
    <n v="8"/>
    <n v="5999"/>
    <n v="47992"/>
    <n v="39276.769999999997"/>
    <n v="8715.23"/>
    <n v="419"/>
    <n v="91"/>
    <x v="3"/>
    <n v="0"/>
    <n v="0.18159755792632104"/>
    <x v="0"/>
  </r>
  <r>
    <n v="3029"/>
    <d v="2024-03-07T00:00:00"/>
    <s v="C163"/>
    <s v="Valerie Walter MD"/>
    <x v="0"/>
    <x v="0"/>
    <s v="P001"/>
    <x v="4"/>
    <x v="1"/>
    <n v="1"/>
    <n v="59908"/>
    <n v="59908"/>
    <n v="51847.06"/>
    <n v="8060.94"/>
    <n v="373"/>
    <n v="19"/>
    <x v="4"/>
    <n v="0"/>
    <n v="0.13455531815450356"/>
    <x v="0"/>
  </r>
  <r>
    <n v="3030"/>
    <d v="2024-03-19T00:00:00"/>
    <s v="C863"/>
    <s v="Stanley Forbes MD"/>
    <x v="2"/>
    <x v="2"/>
    <s v="P006"/>
    <x v="0"/>
    <x v="0"/>
    <n v="1"/>
    <n v="40346"/>
    <n v="40346"/>
    <n v="27333.26"/>
    <n v="13012.74"/>
    <n v="75"/>
    <n v="47"/>
    <x v="0"/>
    <n v="20"/>
    <n v="0.32252862737322163"/>
    <x v="0"/>
  </r>
  <r>
    <n v="3031"/>
    <d v="2024-08-11T00:00:00"/>
    <s v="C513"/>
    <s v="Victoria Hamilton MD"/>
    <x v="1"/>
    <x v="1"/>
    <s v="P005"/>
    <x v="9"/>
    <x v="1"/>
    <n v="7"/>
    <n v="27026"/>
    <n v="189182"/>
    <n v="151020.32999999999"/>
    <n v="38161.67"/>
    <n v="399"/>
    <n v="91"/>
    <x v="7"/>
    <n v="15"/>
    <n v="0.20171934962099988"/>
    <x v="0"/>
  </r>
  <r>
    <n v="3032"/>
    <d v="2024-07-20T00:00:00"/>
    <s v="C102"/>
    <s v="David Davis"/>
    <x v="2"/>
    <x v="2"/>
    <s v="P004"/>
    <x v="1"/>
    <x v="1"/>
    <n v="6"/>
    <n v="16494"/>
    <n v="98964"/>
    <n v="74932.649999999994"/>
    <n v="24031.35"/>
    <n v="140"/>
    <n v="36"/>
    <x v="1"/>
    <n v="15"/>
    <n v="0.24282921062204438"/>
    <x v="0"/>
  </r>
  <r>
    <n v="3033"/>
    <d v="2024-05-11T00:00:00"/>
    <s v="C277"/>
    <s v="Alejandro Woods"/>
    <x v="0"/>
    <x v="0"/>
    <s v="P002"/>
    <x v="2"/>
    <x v="0"/>
    <n v="3"/>
    <n v="49643"/>
    <n v="148929"/>
    <n v="117760.61"/>
    <n v="31168.39"/>
    <n v="179"/>
    <n v="34"/>
    <x v="2"/>
    <n v="0"/>
    <n v="0.20928355122239456"/>
    <x v="0"/>
  </r>
  <r>
    <n v="3034"/>
    <d v="2024-03-10T00:00:00"/>
    <s v="C540"/>
    <s v="Carrie Walker"/>
    <x v="3"/>
    <x v="3"/>
    <s v="P006"/>
    <x v="0"/>
    <x v="0"/>
    <n v="8"/>
    <n v="18019"/>
    <n v="144152"/>
    <n v="113064.15"/>
    <n v="31087.85"/>
    <n v="428"/>
    <n v="93"/>
    <x v="0"/>
    <n v="0"/>
    <n v="0.21566020589377877"/>
    <x v="0"/>
  </r>
  <r>
    <n v="3035"/>
    <d v="2024-04-18T00:00:00"/>
    <s v="C674"/>
    <s v="Kimberly Gonzalez"/>
    <x v="2"/>
    <x v="2"/>
    <s v="P001"/>
    <x v="4"/>
    <x v="1"/>
    <n v="1"/>
    <n v="45723"/>
    <n v="45723"/>
    <n v="29091.84"/>
    <n v="16631.16"/>
    <n v="46"/>
    <n v="74"/>
    <x v="4"/>
    <n v="15"/>
    <n v="0.36373728757955515"/>
    <x v="1"/>
  </r>
  <r>
    <n v="3036"/>
    <d v="2024-11-10T00:00:00"/>
    <s v="C821"/>
    <s v="Kelly Brown"/>
    <x v="3"/>
    <x v="3"/>
    <s v="P005"/>
    <x v="9"/>
    <x v="1"/>
    <n v="8"/>
    <n v="34934"/>
    <n v="279472"/>
    <n v="217892.06"/>
    <n v="61579.94"/>
    <n v="297"/>
    <n v="83"/>
    <x v="7"/>
    <n v="15"/>
    <n v="0.22034386271254366"/>
    <x v="0"/>
  </r>
  <r>
    <n v="3037"/>
    <d v="2024-05-23T00:00:00"/>
    <s v="C977"/>
    <s v="Leonard Monroe"/>
    <x v="2"/>
    <x v="2"/>
    <s v="P010"/>
    <x v="6"/>
    <x v="0"/>
    <n v="1"/>
    <n v="53900"/>
    <n v="53900"/>
    <n v="39229.97"/>
    <n v="14670.03"/>
    <n v="26"/>
    <n v="88"/>
    <x v="2"/>
    <n v="20"/>
    <n v="0.27217124304267165"/>
    <x v="1"/>
  </r>
  <r>
    <n v="3038"/>
    <d v="2024-03-09T00:00:00"/>
    <s v="C125"/>
    <s v="Tina Ruiz"/>
    <x v="1"/>
    <x v="1"/>
    <s v="P009"/>
    <x v="3"/>
    <x v="2"/>
    <n v="9"/>
    <n v="28288"/>
    <n v="254592"/>
    <n v="194057.18"/>
    <n v="60534.82"/>
    <n v="427"/>
    <n v="87"/>
    <x v="3"/>
    <n v="10"/>
    <n v="0.23777188599798893"/>
    <x v="0"/>
  </r>
  <r>
    <n v="3039"/>
    <d v="2024-08-01T00:00:00"/>
    <s v="C571"/>
    <s v="Amanda Patterson"/>
    <x v="1"/>
    <x v="1"/>
    <s v="P007"/>
    <x v="5"/>
    <x v="1"/>
    <n v="8"/>
    <n v="6408"/>
    <n v="51264"/>
    <n v="46109.47"/>
    <n v="5154.53"/>
    <n v="366"/>
    <n v="58"/>
    <x v="5"/>
    <n v="0"/>
    <n v="0.10054872815230961"/>
    <x v="0"/>
  </r>
  <r>
    <n v="3040"/>
    <d v="2024-12-07T00:00:00"/>
    <s v="C116"/>
    <s v="Alicia Hudson"/>
    <x v="1"/>
    <x v="1"/>
    <s v="P003"/>
    <x v="8"/>
    <x v="0"/>
    <n v="5"/>
    <n v="3531"/>
    <n v="17655"/>
    <n v="13215.39"/>
    <n v="4439.6099999999997"/>
    <n v="147"/>
    <n v="73"/>
    <x v="2"/>
    <n v="0"/>
    <n v="0.25146474086661003"/>
    <x v="0"/>
  </r>
  <r>
    <n v="3041"/>
    <d v="2024-05-29T00:00:00"/>
    <s v="C440"/>
    <s v="Melinda Lucas"/>
    <x v="2"/>
    <x v="2"/>
    <s v="P003"/>
    <x v="8"/>
    <x v="0"/>
    <n v="9"/>
    <n v="15067"/>
    <n v="135603"/>
    <n v="86409.95"/>
    <n v="49193.05"/>
    <n v="261"/>
    <n v="92"/>
    <x v="2"/>
    <n v="20"/>
    <n v="0.36277257877775565"/>
    <x v="0"/>
  </r>
  <r>
    <n v="3042"/>
    <d v="2024-11-10T00:00:00"/>
    <s v="C930"/>
    <s v="Anna Holmes"/>
    <x v="0"/>
    <x v="0"/>
    <s v="P002"/>
    <x v="2"/>
    <x v="0"/>
    <n v="9"/>
    <n v="50926"/>
    <n v="458334"/>
    <n v="382154.6"/>
    <n v="76179.399999999994"/>
    <n v="227"/>
    <n v="25"/>
    <x v="2"/>
    <n v="5"/>
    <n v="0.16620935824093344"/>
    <x v="0"/>
  </r>
  <r>
    <n v="3043"/>
    <d v="2024-07-09T00:00:00"/>
    <s v="C350"/>
    <s v="Adam Moss"/>
    <x v="3"/>
    <x v="3"/>
    <s v="P005"/>
    <x v="9"/>
    <x v="1"/>
    <n v="5"/>
    <n v="34254"/>
    <n v="171270"/>
    <n v="152418.85"/>
    <n v="18851.150000000001"/>
    <n v="227"/>
    <n v="53"/>
    <x v="7"/>
    <n v="15"/>
    <n v="0.11006685350615987"/>
    <x v="0"/>
  </r>
  <r>
    <n v="3044"/>
    <d v="2024-04-29T00:00:00"/>
    <s v="C152"/>
    <s v="Heather Anthony"/>
    <x v="3"/>
    <x v="3"/>
    <s v="P006"/>
    <x v="0"/>
    <x v="0"/>
    <n v="1"/>
    <n v="12832"/>
    <n v="12832"/>
    <n v="9586.0400000000009"/>
    <n v="3245.96"/>
    <n v="11"/>
    <n v="32"/>
    <x v="0"/>
    <n v="10"/>
    <n v="0.25295822942643392"/>
    <x v="1"/>
  </r>
  <r>
    <n v="3045"/>
    <d v="2024-09-10T00:00:00"/>
    <s v="C730"/>
    <s v="Kimberly Lopez"/>
    <x v="1"/>
    <x v="1"/>
    <s v="P005"/>
    <x v="9"/>
    <x v="1"/>
    <n v="2"/>
    <n v="20907"/>
    <n v="41814"/>
    <n v="30037.759999999998"/>
    <n v="11776.24"/>
    <n v="263"/>
    <n v="77"/>
    <x v="7"/>
    <n v="20"/>
    <n v="0.28163390252068682"/>
    <x v="0"/>
  </r>
  <r>
    <n v="3046"/>
    <d v="2024-08-25T00:00:00"/>
    <s v="C337"/>
    <s v="Kelsey Campbell"/>
    <x v="1"/>
    <x v="1"/>
    <s v="P003"/>
    <x v="8"/>
    <x v="0"/>
    <n v="7"/>
    <n v="1963"/>
    <n v="13741"/>
    <n v="10541.69"/>
    <n v="3199.31"/>
    <n v="42"/>
    <n v="74"/>
    <x v="2"/>
    <n v="5"/>
    <n v="0.23282948839240231"/>
    <x v="1"/>
  </r>
  <r>
    <n v="3047"/>
    <d v="2024-01-11T00:00:00"/>
    <s v="C349"/>
    <s v="Daniel Meadows"/>
    <x v="1"/>
    <x v="1"/>
    <s v="P010"/>
    <x v="6"/>
    <x v="0"/>
    <n v="9"/>
    <n v="40881"/>
    <n v="367929"/>
    <n v="281380.89"/>
    <n v="86548.11"/>
    <n v="394"/>
    <n v="64"/>
    <x v="2"/>
    <n v="5"/>
    <n v="0.23523046566049427"/>
    <x v="0"/>
  </r>
  <r>
    <n v="3048"/>
    <d v="2024-04-08T00:00:00"/>
    <s v="C698"/>
    <s v="Darius Jackson"/>
    <x v="2"/>
    <x v="2"/>
    <s v="P001"/>
    <x v="4"/>
    <x v="1"/>
    <n v="6"/>
    <n v="43547"/>
    <n v="261282"/>
    <n v="215240.3"/>
    <n v="46041.7"/>
    <n v="420"/>
    <n v="22"/>
    <x v="4"/>
    <n v="10"/>
    <n v="0.17621458806959528"/>
    <x v="0"/>
  </r>
  <r>
    <n v="3049"/>
    <d v="2024-12-12T00:00:00"/>
    <s v="C634"/>
    <s v="Brenda Ortiz"/>
    <x v="3"/>
    <x v="3"/>
    <s v="P001"/>
    <x v="4"/>
    <x v="1"/>
    <n v="5"/>
    <n v="18909"/>
    <n v="94545"/>
    <n v="69284.210000000006"/>
    <n v="25260.79"/>
    <n v="362"/>
    <n v="66"/>
    <x v="4"/>
    <n v="20"/>
    <n v="0.26718271722460207"/>
    <x v="0"/>
  </r>
  <r>
    <n v="3050"/>
    <d v="2024-06-26T00:00:00"/>
    <s v="C333"/>
    <s v="Cynthia Maldonado"/>
    <x v="1"/>
    <x v="1"/>
    <s v="P004"/>
    <x v="1"/>
    <x v="1"/>
    <n v="4"/>
    <n v="45845"/>
    <n v="183380"/>
    <n v="120771.75"/>
    <n v="62608.25"/>
    <n v="270"/>
    <n v="29"/>
    <x v="1"/>
    <n v="15"/>
    <n v="0.34141264041880248"/>
    <x v="0"/>
  </r>
  <r>
    <n v="3051"/>
    <d v="2024-09-12T00:00:00"/>
    <s v="C903"/>
    <s v="Jonathan Whitehead"/>
    <x v="1"/>
    <x v="1"/>
    <s v="P008"/>
    <x v="7"/>
    <x v="3"/>
    <n v="9"/>
    <n v="56064"/>
    <n v="504576"/>
    <n v="430172.09"/>
    <n v="74403.91"/>
    <n v="390"/>
    <n v="45"/>
    <x v="6"/>
    <n v="15"/>
    <n v="0.14745828180492138"/>
    <x v="0"/>
  </r>
  <r>
    <n v="3052"/>
    <d v="2024-08-05T00:00:00"/>
    <s v="C657"/>
    <s v="Rachel Callahan"/>
    <x v="0"/>
    <x v="0"/>
    <s v="P004"/>
    <x v="1"/>
    <x v="1"/>
    <n v="6"/>
    <n v="40767"/>
    <n v="244602"/>
    <n v="190449.26"/>
    <n v="54152.74"/>
    <n v="195"/>
    <n v="50"/>
    <x v="1"/>
    <n v="10"/>
    <n v="0.22139123964644605"/>
    <x v="0"/>
  </r>
  <r>
    <n v="3053"/>
    <d v="2024-05-26T00:00:00"/>
    <s v="C693"/>
    <s v="Gloria Pham"/>
    <x v="3"/>
    <x v="3"/>
    <s v="P002"/>
    <x v="2"/>
    <x v="0"/>
    <n v="5"/>
    <n v="2630"/>
    <n v="13150"/>
    <n v="11413.8"/>
    <n v="1736.2"/>
    <n v="302"/>
    <n v="20"/>
    <x v="2"/>
    <n v="0"/>
    <n v="0.13203041825095058"/>
    <x v="0"/>
  </r>
  <r>
    <n v="3054"/>
    <d v="2024-01-04T00:00:00"/>
    <s v="C676"/>
    <s v="Kathleen Bentley"/>
    <x v="3"/>
    <x v="3"/>
    <s v="P008"/>
    <x v="7"/>
    <x v="3"/>
    <n v="2"/>
    <n v="43089"/>
    <n v="86178"/>
    <n v="56709.64"/>
    <n v="29468.36"/>
    <n v="172"/>
    <n v="58"/>
    <x v="6"/>
    <n v="20"/>
    <n v="0.34194759683445891"/>
    <x v="0"/>
  </r>
  <r>
    <n v="3055"/>
    <d v="2024-07-25T00:00:00"/>
    <s v="C954"/>
    <s v="Jonathan Holloway"/>
    <x v="0"/>
    <x v="0"/>
    <s v="P006"/>
    <x v="0"/>
    <x v="0"/>
    <n v="5"/>
    <n v="56296"/>
    <n v="281480"/>
    <n v="181871.2"/>
    <n v="99608.8"/>
    <n v="493"/>
    <n v="97"/>
    <x v="0"/>
    <n v="0"/>
    <n v="0.35387523092226802"/>
    <x v="0"/>
  </r>
  <r>
    <n v="3056"/>
    <d v="2024-04-05T00:00:00"/>
    <s v="C131"/>
    <s v="Joseph Ferguson"/>
    <x v="0"/>
    <x v="0"/>
    <s v="P005"/>
    <x v="9"/>
    <x v="1"/>
    <n v="2"/>
    <n v="55232"/>
    <n v="110464"/>
    <n v="99126.77"/>
    <n v="11337.23"/>
    <n v="306"/>
    <n v="70"/>
    <x v="7"/>
    <n v="0"/>
    <n v="0.10263280344727693"/>
    <x v="0"/>
  </r>
  <r>
    <n v="3057"/>
    <d v="2024-10-28T00:00:00"/>
    <s v="C313"/>
    <s v="Lance Anderson"/>
    <x v="0"/>
    <x v="0"/>
    <s v="P007"/>
    <x v="5"/>
    <x v="1"/>
    <n v="10"/>
    <n v="36690"/>
    <n v="366900"/>
    <n v="298655.81"/>
    <n v="68244.19"/>
    <n v="363"/>
    <n v="67"/>
    <x v="5"/>
    <n v="10"/>
    <n v="0.18600215317525212"/>
    <x v="0"/>
  </r>
  <r>
    <n v="3058"/>
    <d v="2024-12-02T00:00:00"/>
    <s v="C759"/>
    <s v="James Long"/>
    <x v="0"/>
    <x v="0"/>
    <s v="P001"/>
    <x v="4"/>
    <x v="1"/>
    <n v="3"/>
    <n v="52826"/>
    <n v="158478"/>
    <n v="140817.51999999999"/>
    <n v="17660.48"/>
    <n v="42"/>
    <n v="70"/>
    <x v="4"/>
    <n v="0"/>
    <n v="0.11143805449336816"/>
    <x v="1"/>
  </r>
  <r>
    <n v="3059"/>
    <d v="2024-12-30T00:00:00"/>
    <s v="C267"/>
    <s v="Patricia Norman"/>
    <x v="3"/>
    <x v="3"/>
    <s v="P007"/>
    <x v="5"/>
    <x v="1"/>
    <n v="3"/>
    <n v="35249"/>
    <n v="105747"/>
    <n v="80790.95"/>
    <n v="24956.05"/>
    <n v="373"/>
    <n v="58"/>
    <x v="5"/>
    <n v="15"/>
    <n v="0.2359977115190029"/>
    <x v="0"/>
  </r>
  <r>
    <n v="3060"/>
    <d v="2024-12-12T00:00:00"/>
    <s v="C483"/>
    <s v="Douglas Bright"/>
    <x v="1"/>
    <x v="1"/>
    <s v="P003"/>
    <x v="8"/>
    <x v="0"/>
    <n v="6"/>
    <n v="27204"/>
    <n v="163224"/>
    <n v="141987.57999999999"/>
    <n v="21236.42"/>
    <n v="173"/>
    <n v="10"/>
    <x v="2"/>
    <n v="20"/>
    <n v="0.13010598931529677"/>
    <x v="0"/>
  </r>
  <r>
    <n v="3061"/>
    <d v="2024-01-11T00:00:00"/>
    <s v="C749"/>
    <s v="Amy Wheeler"/>
    <x v="0"/>
    <x v="0"/>
    <s v="P003"/>
    <x v="8"/>
    <x v="0"/>
    <n v="4"/>
    <n v="52971"/>
    <n v="211884"/>
    <n v="139096.84"/>
    <n v="72787.16"/>
    <n v="69"/>
    <n v="15"/>
    <x v="2"/>
    <n v="5"/>
    <n v="0.34352362613505505"/>
    <x v="0"/>
  </r>
  <r>
    <n v="3062"/>
    <d v="2024-11-20T00:00:00"/>
    <s v="C772"/>
    <s v="Carlos Jones"/>
    <x v="3"/>
    <x v="3"/>
    <s v="P003"/>
    <x v="8"/>
    <x v="0"/>
    <n v="6"/>
    <n v="17834"/>
    <n v="107004"/>
    <n v="77859.48"/>
    <n v="29144.52"/>
    <n v="486"/>
    <n v="30"/>
    <x v="2"/>
    <n v="20"/>
    <n v="0.27236850958842662"/>
    <x v="0"/>
  </r>
  <r>
    <n v="3063"/>
    <d v="2024-08-21T00:00:00"/>
    <s v="C453"/>
    <s v="Katie Fox"/>
    <x v="1"/>
    <x v="1"/>
    <s v="P010"/>
    <x v="6"/>
    <x v="0"/>
    <n v="1"/>
    <n v="57623"/>
    <n v="57623"/>
    <n v="48964.62"/>
    <n v="8658.3799999999992"/>
    <n v="185"/>
    <n v="87"/>
    <x v="2"/>
    <n v="20"/>
    <n v="0.15025909792964615"/>
    <x v="0"/>
  </r>
  <r>
    <n v="3064"/>
    <d v="2024-12-19T00:00:00"/>
    <s v="C796"/>
    <s v="Bernard Ramirez"/>
    <x v="0"/>
    <x v="0"/>
    <s v="P002"/>
    <x v="2"/>
    <x v="0"/>
    <n v="1"/>
    <n v="23553"/>
    <n v="23553"/>
    <n v="18179.61"/>
    <n v="5373.39"/>
    <n v="48"/>
    <n v="67"/>
    <x v="2"/>
    <n v="0"/>
    <n v="0.2281403642848045"/>
    <x v="1"/>
  </r>
  <r>
    <n v="3065"/>
    <d v="2024-04-08T00:00:00"/>
    <s v="C348"/>
    <s v="Rebecca Mckenzie"/>
    <x v="2"/>
    <x v="2"/>
    <s v="P004"/>
    <x v="1"/>
    <x v="1"/>
    <n v="10"/>
    <n v="43345"/>
    <n v="433450"/>
    <n v="361188.51"/>
    <n v="72261.490000000005"/>
    <n v="414"/>
    <n v="44"/>
    <x v="1"/>
    <n v="5"/>
    <n v="0.16671240050755567"/>
    <x v="0"/>
  </r>
  <r>
    <n v="3066"/>
    <d v="2024-10-19T00:00:00"/>
    <s v="C456"/>
    <s v="Maria Gregory"/>
    <x v="0"/>
    <x v="0"/>
    <s v="P004"/>
    <x v="1"/>
    <x v="1"/>
    <n v="2"/>
    <n v="58519"/>
    <n v="117038"/>
    <n v="89139"/>
    <n v="27899"/>
    <n v="213"/>
    <n v="87"/>
    <x v="1"/>
    <n v="5"/>
    <n v="0.23837557032758591"/>
    <x v="0"/>
  </r>
  <r>
    <n v="3067"/>
    <d v="2024-03-29T00:00:00"/>
    <s v="C558"/>
    <s v="Michael Brown"/>
    <x v="1"/>
    <x v="1"/>
    <s v="P001"/>
    <x v="4"/>
    <x v="1"/>
    <n v="1"/>
    <n v="18854"/>
    <n v="18854"/>
    <n v="11928.97"/>
    <n v="6925.03"/>
    <n v="264"/>
    <n v="64"/>
    <x v="4"/>
    <n v="5"/>
    <n v="0.36729765566988437"/>
    <x v="0"/>
  </r>
  <r>
    <n v="3068"/>
    <d v="2024-09-11T00:00:00"/>
    <s v="C166"/>
    <s v="Robert Dorsey"/>
    <x v="2"/>
    <x v="2"/>
    <s v="P006"/>
    <x v="0"/>
    <x v="0"/>
    <n v="10"/>
    <n v="27811"/>
    <n v="278110"/>
    <n v="192734.44"/>
    <n v="85375.56"/>
    <n v="239"/>
    <n v="10"/>
    <x v="0"/>
    <n v="15"/>
    <n v="0.30698486210492248"/>
    <x v="0"/>
  </r>
  <r>
    <n v="3069"/>
    <d v="2024-09-10T00:00:00"/>
    <s v="C508"/>
    <s v="Elizabeth Martinez"/>
    <x v="3"/>
    <x v="3"/>
    <s v="P003"/>
    <x v="8"/>
    <x v="0"/>
    <n v="8"/>
    <n v="28921"/>
    <n v="231368"/>
    <n v="165755.19"/>
    <n v="65612.81"/>
    <n v="306"/>
    <n v="90"/>
    <x v="2"/>
    <n v="15"/>
    <n v="0.28358636457937136"/>
    <x v="0"/>
  </r>
  <r>
    <n v="3070"/>
    <d v="2024-08-01T00:00:00"/>
    <s v="C732"/>
    <s v="Gregory Patterson"/>
    <x v="1"/>
    <x v="1"/>
    <s v="P008"/>
    <x v="7"/>
    <x v="3"/>
    <n v="8"/>
    <n v="45643"/>
    <n v="365144"/>
    <n v="324589.33"/>
    <n v="40554.67"/>
    <n v="160"/>
    <n v="69"/>
    <x v="6"/>
    <n v="15"/>
    <n v="0.11106486755909997"/>
    <x v="0"/>
  </r>
  <r>
    <n v="3071"/>
    <d v="2024-08-22T00:00:00"/>
    <s v="C736"/>
    <s v="Pamela Mills"/>
    <x v="0"/>
    <x v="0"/>
    <s v="P007"/>
    <x v="5"/>
    <x v="1"/>
    <n v="2"/>
    <n v="45696"/>
    <n v="91392"/>
    <n v="60327.12"/>
    <n v="31064.880000000001"/>
    <n v="178"/>
    <n v="32"/>
    <x v="5"/>
    <n v="0"/>
    <n v="0.33990808823529411"/>
    <x v="0"/>
  </r>
  <r>
    <n v="3072"/>
    <d v="2024-06-09T00:00:00"/>
    <s v="C840"/>
    <s v="Gregory Willis"/>
    <x v="0"/>
    <x v="0"/>
    <s v="P008"/>
    <x v="7"/>
    <x v="3"/>
    <n v="10"/>
    <n v="32361"/>
    <n v="323610"/>
    <n v="196094.11"/>
    <n v="127515.89"/>
    <n v="422"/>
    <n v="93"/>
    <x v="6"/>
    <n v="20"/>
    <n v="0.39404187138839963"/>
    <x v="0"/>
  </r>
  <r>
    <n v="3073"/>
    <d v="2024-01-23T00:00:00"/>
    <s v="C257"/>
    <s v="Joshua Santos"/>
    <x v="3"/>
    <x v="3"/>
    <s v="P006"/>
    <x v="0"/>
    <x v="0"/>
    <n v="10"/>
    <n v="16674"/>
    <n v="166740"/>
    <n v="128274.37"/>
    <n v="38465.629999999997"/>
    <n v="404"/>
    <n v="30"/>
    <x v="0"/>
    <n v="20"/>
    <n v="0.2306922753988245"/>
    <x v="0"/>
  </r>
  <r>
    <n v="3074"/>
    <d v="2024-06-29T00:00:00"/>
    <s v="C275"/>
    <s v="Rebecca Rush"/>
    <x v="2"/>
    <x v="2"/>
    <s v="P002"/>
    <x v="2"/>
    <x v="0"/>
    <n v="1"/>
    <n v="14394"/>
    <n v="14394"/>
    <n v="10514.68"/>
    <n v="3879.32"/>
    <n v="322"/>
    <n v="69"/>
    <x v="2"/>
    <n v="10"/>
    <n v="0.26950951785466165"/>
    <x v="0"/>
  </r>
  <r>
    <n v="3075"/>
    <d v="2024-04-16T00:00:00"/>
    <s v="C503"/>
    <s v="Michael Martin"/>
    <x v="2"/>
    <x v="2"/>
    <s v="P006"/>
    <x v="0"/>
    <x v="0"/>
    <n v="9"/>
    <n v="23122"/>
    <n v="208098"/>
    <n v="130483.23"/>
    <n v="77614.77"/>
    <n v="197"/>
    <n v="46"/>
    <x v="0"/>
    <n v="20"/>
    <n v="0.37297220540322351"/>
    <x v="0"/>
  </r>
  <r>
    <n v="3076"/>
    <d v="2024-02-02T00:00:00"/>
    <s v="C221"/>
    <s v="John Bennett"/>
    <x v="2"/>
    <x v="2"/>
    <s v="P002"/>
    <x v="2"/>
    <x v="0"/>
    <n v="10"/>
    <n v="6563"/>
    <n v="65630"/>
    <n v="49130.67"/>
    <n v="16499.330000000002"/>
    <n v="49"/>
    <n v="41"/>
    <x v="2"/>
    <n v="15"/>
    <n v="0.25139920767941493"/>
    <x v="0"/>
  </r>
  <r>
    <n v="3077"/>
    <d v="2024-01-12T00:00:00"/>
    <s v="C539"/>
    <s v="Mary Barnes"/>
    <x v="1"/>
    <x v="1"/>
    <s v="P004"/>
    <x v="1"/>
    <x v="1"/>
    <n v="7"/>
    <n v="32927"/>
    <n v="230489"/>
    <n v="199829.55"/>
    <n v="30659.45"/>
    <n v="196"/>
    <n v="61"/>
    <x v="1"/>
    <n v="15"/>
    <n v="0.1330191462499295"/>
    <x v="0"/>
  </r>
  <r>
    <n v="3078"/>
    <d v="2024-08-18T00:00:00"/>
    <s v="C511"/>
    <s v="David Adams"/>
    <x v="1"/>
    <x v="1"/>
    <s v="P001"/>
    <x v="4"/>
    <x v="1"/>
    <n v="1"/>
    <n v="52677"/>
    <n v="52677"/>
    <n v="41309.64"/>
    <n v="11367.36"/>
    <n v="334"/>
    <n v="63"/>
    <x v="4"/>
    <n v="20"/>
    <n v="0.21579361011447123"/>
    <x v="0"/>
  </r>
  <r>
    <n v="3079"/>
    <d v="2024-11-27T00:00:00"/>
    <s v="C237"/>
    <s v="Stephanie Shaw"/>
    <x v="3"/>
    <x v="3"/>
    <s v="P010"/>
    <x v="6"/>
    <x v="0"/>
    <n v="7"/>
    <n v="58348"/>
    <n v="408436"/>
    <n v="357705.29"/>
    <n v="50730.71"/>
    <n v="39"/>
    <n v="84"/>
    <x v="2"/>
    <n v="10"/>
    <n v="0.12420724421941258"/>
    <x v="1"/>
  </r>
  <r>
    <n v="3080"/>
    <d v="2024-06-09T00:00:00"/>
    <s v="C251"/>
    <s v="James Green"/>
    <x v="1"/>
    <x v="1"/>
    <s v="P009"/>
    <x v="3"/>
    <x v="2"/>
    <n v="5"/>
    <n v="23654"/>
    <n v="118270"/>
    <n v="77751.83"/>
    <n v="40518.17"/>
    <n v="368"/>
    <n v="33"/>
    <x v="3"/>
    <n v="0"/>
    <n v="0.34259042868013867"/>
    <x v="0"/>
  </r>
  <r>
    <n v="3081"/>
    <d v="2024-09-24T00:00:00"/>
    <s v="C485"/>
    <s v="Bryan Clark"/>
    <x v="0"/>
    <x v="0"/>
    <s v="P007"/>
    <x v="5"/>
    <x v="1"/>
    <n v="9"/>
    <n v="24553"/>
    <n v="220977"/>
    <n v="182229.97"/>
    <n v="38747.03"/>
    <n v="372"/>
    <n v="19"/>
    <x v="5"/>
    <n v="0"/>
    <n v="0.17534417609072436"/>
    <x v="0"/>
  </r>
  <r>
    <n v="3082"/>
    <d v="2024-01-10T00:00:00"/>
    <s v="C172"/>
    <s v="Carl Baker"/>
    <x v="3"/>
    <x v="3"/>
    <s v="P005"/>
    <x v="9"/>
    <x v="1"/>
    <n v="6"/>
    <n v="1810"/>
    <n v="10860"/>
    <n v="7480.08"/>
    <n v="3379.92"/>
    <n v="237"/>
    <n v="58"/>
    <x v="7"/>
    <n v="0"/>
    <n v="0.31122651933701656"/>
    <x v="0"/>
  </r>
  <r>
    <n v="3083"/>
    <d v="2024-11-21T00:00:00"/>
    <s v="C313"/>
    <s v="Mark Thompson"/>
    <x v="3"/>
    <x v="3"/>
    <s v="P004"/>
    <x v="1"/>
    <x v="1"/>
    <n v="4"/>
    <n v="36027"/>
    <n v="144108"/>
    <n v="101474.91"/>
    <n v="42633.09"/>
    <n v="137"/>
    <n v="51"/>
    <x v="1"/>
    <n v="20"/>
    <n v="0.29584124406694978"/>
    <x v="0"/>
  </r>
  <r>
    <n v="3084"/>
    <d v="2024-07-18T00:00:00"/>
    <s v="C312"/>
    <s v="Zachary Evans"/>
    <x v="3"/>
    <x v="3"/>
    <s v="P003"/>
    <x v="8"/>
    <x v="0"/>
    <n v="1"/>
    <n v="9076"/>
    <n v="9076"/>
    <n v="7743.59"/>
    <n v="1332.41"/>
    <n v="231"/>
    <n v="62"/>
    <x v="2"/>
    <n v="5"/>
    <n v="0.1468058616130454"/>
    <x v="0"/>
  </r>
  <r>
    <n v="3085"/>
    <d v="2024-03-25T00:00:00"/>
    <s v="C585"/>
    <s v="David Ramsey"/>
    <x v="0"/>
    <x v="0"/>
    <s v="P003"/>
    <x v="8"/>
    <x v="0"/>
    <n v="3"/>
    <n v="19591"/>
    <n v="58773"/>
    <n v="44865.919999999998"/>
    <n v="13907.08"/>
    <n v="180"/>
    <n v="77"/>
    <x v="2"/>
    <n v="10"/>
    <n v="0.23662361968931311"/>
    <x v="0"/>
  </r>
  <r>
    <n v="3086"/>
    <d v="2024-05-27T00:00:00"/>
    <s v="C254"/>
    <s v="Troy Davis"/>
    <x v="1"/>
    <x v="1"/>
    <s v="P003"/>
    <x v="8"/>
    <x v="0"/>
    <n v="6"/>
    <n v="13074"/>
    <n v="78444"/>
    <n v="63426.11"/>
    <n v="15017.89"/>
    <n v="248"/>
    <n v="12"/>
    <x v="2"/>
    <n v="20"/>
    <n v="0.1914472744888073"/>
    <x v="0"/>
  </r>
  <r>
    <n v="3087"/>
    <d v="2024-10-10T00:00:00"/>
    <s v="C969"/>
    <s v="Brett Taylor"/>
    <x v="3"/>
    <x v="3"/>
    <s v="P005"/>
    <x v="9"/>
    <x v="1"/>
    <n v="2"/>
    <n v="37482"/>
    <n v="74964"/>
    <n v="48429.18"/>
    <n v="26534.82"/>
    <n v="326"/>
    <n v="15"/>
    <x v="7"/>
    <n v="5"/>
    <n v="0.353967504402113"/>
    <x v="0"/>
  </r>
  <r>
    <n v="3088"/>
    <d v="2024-03-13T00:00:00"/>
    <s v="C196"/>
    <s v="Shawn Adams"/>
    <x v="3"/>
    <x v="3"/>
    <s v="P001"/>
    <x v="4"/>
    <x v="1"/>
    <n v="7"/>
    <n v="28173"/>
    <n v="197211"/>
    <n v="153608.79"/>
    <n v="43602.21"/>
    <n v="295"/>
    <n v="47"/>
    <x v="4"/>
    <n v="0"/>
    <n v="0.22109420874089172"/>
    <x v="0"/>
  </r>
  <r>
    <n v="3089"/>
    <d v="2024-06-02T00:00:00"/>
    <s v="C961"/>
    <s v="Angela Fischer"/>
    <x v="1"/>
    <x v="1"/>
    <s v="P008"/>
    <x v="7"/>
    <x v="3"/>
    <n v="5"/>
    <n v="41839"/>
    <n v="209195"/>
    <n v="173457.27"/>
    <n v="35737.730000000003"/>
    <n v="264"/>
    <n v="15"/>
    <x v="6"/>
    <n v="0"/>
    <n v="0.17083453237410073"/>
    <x v="0"/>
  </r>
  <r>
    <n v="3090"/>
    <d v="2024-06-11T00:00:00"/>
    <s v="C957"/>
    <s v="William Smith"/>
    <x v="1"/>
    <x v="1"/>
    <s v="P002"/>
    <x v="2"/>
    <x v="0"/>
    <n v="6"/>
    <n v="39353"/>
    <n v="236118"/>
    <n v="204206.46"/>
    <n v="31911.54"/>
    <n v="303"/>
    <n v="34"/>
    <x v="2"/>
    <n v="15"/>
    <n v="0.13515081442329682"/>
    <x v="0"/>
  </r>
  <r>
    <n v="3091"/>
    <d v="2024-02-06T00:00:00"/>
    <s v="C307"/>
    <s v="Michael Taylor"/>
    <x v="2"/>
    <x v="2"/>
    <s v="P006"/>
    <x v="0"/>
    <x v="0"/>
    <n v="8"/>
    <n v="27228"/>
    <n v="217824"/>
    <n v="170527.2"/>
    <n v="47296.800000000003"/>
    <n v="430"/>
    <n v="72"/>
    <x v="0"/>
    <n v="10"/>
    <n v="0.21713309828118116"/>
    <x v="0"/>
  </r>
  <r>
    <n v="3092"/>
    <d v="2024-11-07T00:00:00"/>
    <s v="C741"/>
    <s v="Tiffany Bell"/>
    <x v="0"/>
    <x v="0"/>
    <s v="P007"/>
    <x v="5"/>
    <x v="1"/>
    <n v="9"/>
    <n v="35195"/>
    <n v="316755"/>
    <n v="197106.7"/>
    <n v="119648.3"/>
    <n v="365"/>
    <n v="64"/>
    <x v="5"/>
    <n v="10"/>
    <n v="0.37773136967056559"/>
    <x v="0"/>
  </r>
  <r>
    <n v="3093"/>
    <d v="2024-03-07T00:00:00"/>
    <s v="C815"/>
    <s v="Christopher Herrera"/>
    <x v="2"/>
    <x v="2"/>
    <s v="P008"/>
    <x v="7"/>
    <x v="3"/>
    <n v="5"/>
    <n v="19399"/>
    <n v="96995"/>
    <n v="64935.03"/>
    <n v="32059.97"/>
    <n v="371"/>
    <n v="81"/>
    <x v="6"/>
    <n v="0"/>
    <n v="0.33053219238105058"/>
    <x v="0"/>
  </r>
  <r>
    <n v="3094"/>
    <d v="2024-05-11T00:00:00"/>
    <s v="C548"/>
    <s v="Joseph Gibson"/>
    <x v="0"/>
    <x v="0"/>
    <s v="P001"/>
    <x v="4"/>
    <x v="1"/>
    <n v="5"/>
    <n v="2215"/>
    <n v="11075"/>
    <n v="6987.88"/>
    <n v="4087.12"/>
    <n v="234"/>
    <n v="31"/>
    <x v="4"/>
    <n v="15"/>
    <n v="0.36904018058690746"/>
    <x v="0"/>
  </r>
  <r>
    <n v="3095"/>
    <d v="2024-12-19T00:00:00"/>
    <s v="C284"/>
    <s v="Logan Burch"/>
    <x v="2"/>
    <x v="2"/>
    <s v="P001"/>
    <x v="4"/>
    <x v="1"/>
    <n v="10"/>
    <n v="46080"/>
    <n v="460800"/>
    <n v="301280.68"/>
    <n v="159519.32"/>
    <n v="246"/>
    <n v="34"/>
    <x v="4"/>
    <n v="5"/>
    <n v="0.34617907986111113"/>
    <x v="0"/>
  </r>
  <r>
    <n v="3096"/>
    <d v="2024-08-11T00:00:00"/>
    <s v="C130"/>
    <s v="William Martinez"/>
    <x v="0"/>
    <x v="0"/>
    <s v="P005"/>
    <x v="9"/>
    <x v="1"/>
    <n v="10"/>
    <n v="6488"/>
    <n v="64880"/>
    <n v="50437.47"/>
    <n v="14442.53"/>
    <n v="193"/>
    <n v="79"/>
    <x v="7"/>
    <n v="0"/>
    <n v="0.22260372996300865"/>
    <x v="0"/>
  </r>
  <r>
    <n v="3097"/>
    <d v="2024-01-18T00:00:00"/>
    <s v="C344"/>
    <s v="Jodi Duffy"/>
    <x v="0"/>
    <x v="0"/>
    <s v="P004"/>
    <x v="1"/>
    <x v="1"/>
    <n v="1"/>
    <n v="45816"/>
    <n v="45816"/>
    <n v="29808.21"/>
    <n v="16007.79"/>
    <n v="138"/>
    <n v="77"/>
    <x v="1"/>
    <n v="10"/>
    <n v="0.34939300680984808"/>
    <x v="0"/>
  </r>
  <r>
    <n v="3098"/>
    <d v="2024-11-20T00:00:00"/>
    <s v="C481"/>
    <s v="Charles Carlson"/>
    <x v="2"/>
    <x v="2"/>
    <s v="P009"/>
    <x v="3"/>
    <x v="2"/>
    <n v="4"/>
    <n v="50372"/>
    <n v="201488"/>
    <n v="137694.25"/>
    <n v="63793.75"/>
    <n v="72"/>
    <n v="16"/>
    <x v="3"/>
    <n v="10"/>
    <n v="0.31661314817755898"/>
    <x v="0"/>
  </r>
  <r>
    <n v="3099"/>
    <d v="2024-12-14T00:00:00"/>
    <s v="C486"/>
    <s v="Cindy Pugh"/>
    <x v="0"/>
    <x v="0"/>
    <s v="P002"/>
    <x v="2"/>
    <x v="0"/>
    <n v="4"/>
    <n v="19108"/>
    <n v="76432"/>
    <n v="57531.58"/>
    <n v="18900.419999999998"/>
    <n v="432"/>
    <n v="100"/>
    <x v="2"/>
    <n v="5"/>
    <n v="0.24728412183378687"/>
    <x v="0"/>
  </r>
  <r>
    <n v="3100"/>
    <d v="2024-10-16T00:00:00"/>
    <s v="C552"/>
    <s v="Brandon Brady"/>
    <x v="2"/>
    <x v="2"/>
    <s v="P008"/>
    <x v="7"/>
    <x v="3"/>
    <n v="1"/>
    <n v="1833"/>
    <n v="1833"/>
    <n v="1371.42"/>
    <n v="461.58"/>
    <n v="256"/>
    <n v="69"/>
    <x v="6"/>
    <n v="0"/>
    <n v="0.25181669394435352"/>
    <x v="0"/>
  </r>
  <r>
    <n v="3101"/>
    <d v="2024-11-29T00:00:00"/>
    <s v="C237"/>
    <s v="David Baldwin"/>
    <x v="0"/>
    <x v="0"/>
    <s v="P005"/>
    <x v="9"/>
    <x v="1"/>
    <n v="4"/>
    <n v="57584"/>
    <n v="230336"/>
    <n v="181529.89"/>
    <n v="48806.11"/>
    <n v="127"/>
    <n v="91"/>
    <x v="7"/>
    <n v="20"/>
    <n v="0.21189093324534594"/>
    <x v="0"/>
  </r>
  <r>
    <n v="3102"/>
    <d v="2024-07-29T00:00:00"/>
    <s v="C946"/>
    <s v="Sarah Roy"/>
    <x v="2"/>
    <x v="2"/>
    <s v="P006"/>
    <x v="0"/>
    <x v="0"/>
    <n v="2"/>
    <n v="23289"/>
    <n v="46578"/>
    <n v="35361.58"/>
    <n v="11216.42"/>
    <n v="194"/>
    <n v="58"/>
    <x v="0"/>
    <n v="5"/>
    <n v="0.2408093949933445"/>
    <x v="0"/>
  </r>
  <r>
    <n v="3103"/>
    <d v="2024-07-01T00:00:00"/>
    <s v="C591"/>
    <s v="Jay Little"/>
    <x v="1"/>
    <x v="1"/>
    <s v="P010"/>
    <x v="6"/>
    <x v="0"/>
    <n v="7"/>
    <n v="53202"/>
    <n v="372414"/>
    <n v="332850.08"/>
    <n v="39563.919999999998"/>
    <n v="220"/>
    <n v="44"/>
    <x v="2"/>
    <n v="5"/>
    <n v="0.10623639283163361"/>
    <x v="0"/>
  </r>
  <r>
    <n v="3104"/>
    <d v="2024-01-24T00:00:00"/>
    <s v="C936"/>
    <s v="Luis Hoffman"/>
    <x v="3"/>
    <x v="3"/>
    <s v="P002"/>
    <x v="2"/>
    <x v="0"/>
    <n v="10"/>
    <n v="55469"/>
    <n v="554690"/>
    <n v="346575.98"/>
    <n v="208114.02"/>
    <n v="402"/>
    <n v="75"/>
    <x v="2"/>
    <n v="20"/>
    <n v="0.37518978167985723"/>
    <x v="0"/>
  </r>
  <r>
    <n v="3105"/>
    <d v="2024-04-04T00:00:00"/>
    <s v="C583"/>
    <s v="Julie Fields"/>
    <x v="1"/>
    <x v="1"/>
    <s v="P008"/>
    <x v="7"/>
    <x v="3"/>
    <n v="4"/>
    <n v="26290"/>
    <n v="105160"/>
    <n v="72892.19"/>
    <n v="32267.81"/>
    <n v="177"/>
    <n v="44"/>
    <x v="6"/>
    <n v="15"/>
    <n v="0.30684490300494488"/>
    <x v="0"/>
  </r>
  <r>
    <n v="3106"/>
    <d v="2024-07-19T00:00:00"/>
    <s v="C472"/>
    <s v="Antonio Jones"/>
    <x v="1"/>
    <x v="1"/>
    <s v="P002"/>
    <x v="2"/>
    <x v="0"/>
    <n v="7"/>
    <n v="38743"/>
    <n v="271201"/>
    <n v="202128.62"/>
    <n v="69072.38"/>
    <n v="436"/>
    <n v="62"/>
    <x v="2"/>
    <n v="10"/>
    <n v="0.25469072754156513"/>
    <x v="0"/>
  </r>
  <r>
    <n v="3107"/>
    <d v="2024-01-30T00:00:00"/>
    <s v="C894"/>
    <s v="Kathleen Stanton"/>
    <x v="1"/>
    <x v="1"/>
    <s v="P004"/>
    <x v="1"/>
    <x v="1"/>
    <n v="7"/>
    <n v="7366"/>
    <n v="51562"/>
    <n v="40764.230000000003"/>
    <n v="10797.77"/>
    <n v="398"/>
    <n v="56"/>
    <x v="1"/>
    <n v="10"/>
    <n v="0.20941332764438927"/>
    <x v="0"/>
  </r>
  <r>
    <n v="3108"/>
    <d v="2024-01-18T00:00:00"/>
    <s v="C617"/>
    <s v="Ashley Fritz"/>
    <x v="1"/>
    <x v="1"/>
    <s v="P002"/>
    <x v="2"/>
    <x v="0"/>
    <n v="9"/>
    <n v="13757"/>
    <n v="123813"/>
    <n v="92363.97"/>
    <n v="31449.03"/>
    <n v="189"/>
    <n v="95"/>
    <x v="2"/>
    <n v="0"/>
    <n v="0.25400426449565067"/>
    <x v="0"/>
  </r>
  <r>
    <n v="3109"/>
    <d v="2024-03-23T00:00:00"/>
    <s v="C514"/>
    <s v="Lisa Cole"/>
    <x v="3"/>
    <x v="3"/>
    <s v="P001"/>
    <x v="4"/>
    <x v="1"/>
    <n v="10"/>
    <n v="14484"/>
    <n v="144840"/>
    <n v="103522.18"/>
    <n v="41317.82"/>
    <n v="210"/>
    <n v="80"/>
    <x v="4"/>
    <n v="10"/>
    <n v="0.28526525821596244"/>
    <x v="0"/>
  </r>
  <r>
    <n v="3110"/>
    <d v="2024-11-25T00:00:00"/>
    <s v="C992"/>
    <s v="Anthony Richardson"/>
    <x v="3"/>
    <x v="3"/>
    <s v="P003"/>
    <x v="8"/>
    <x v="0"/>
    <n v="2"/>
    <n v="23744"/>
    <n v="47488"/>
    <n v="41845.08"/>
    <n v="5642.92"/>
    <n v="447"/>
    <n v="48"/>
    <x v="2"/>
    <n v="5"/>
    <n v="0.11882833557951483"/>
    <x v="0"/>
  </r>
  <r>
    <n v="3111"/>
    <d v="2024-09-09T00:00:00"/>
    <s v="C395"/>
    <s v="Michele Johnson"/>
    <x v="1"/>
    <x v="1"/>
    <s v="P006"/>
    <x v="0"/>
    <x v="0"/>
    <n v="6"/>
    <n v="34998"/>
    <n v="209988"/>
    <n v="143992.10999999999"/>
    <n v="65995.89"/>
    <n v="151"/>
    <n v="46"/>
    <x v="0"/>
    <n v="5"/>
    <n v="0.31428410194868278"/>
    <x v="0"/>
  </r>
  <r>
    <n v="3112"/>
    <d v="2024-10-27T00:00:00"/>
    <s v="C444"/>
    <s v="Rebecca Gonzales"/>
    <x v="0"/>
    <x v="0"/>
    <s v="P005"/>
    <x v="9"/>
    <x v="1"/>
    <n v="9"/>
    <n v="17945"/>
    <n v="161505"/>
    <n v="136246.12"/>
    <n v="25258.880000000001"/>
    <n v="360"/>
    <n v="32"/>
    <x v="7"/>
    <n v="0"/>
    <n v="0.15639689173709792"/>
    <x v="0"/>
  </r>
  <r>
    <n v="3113"/>
    <d v="2024-02-26T00:00:00"/>
    <s v="C142"/>
    <s v="Tina Mason"/>
    <x v="2"/>
    <x v="2"/>
    <s v="P005"/>
    <x v="9"/>
    <x v="1"/>
    <n v="4"/>
    <n v="14947"/>
    <n v="59788"/>
    <n v="49984.14"/>
    <n v="9803.86"/>
    <n v="435"/>
    <n v="26"/>
    <x v="7"/>
    <n v="10"/>
    <n v="0.16397705225128789"/>
    <x v="0"/>
  </r>
  <r>
    <n v="3114"/>
    <d v="2024-11-01T00:00:00"/>
    <s v="C679"/>
    <s v="Molly Garcia"/>
    <x v="2"/>
    <x v="2"/>
    <s v="P006"/>
    <x v="0"/>
    <x v="0"/>
    <n v="10"/>
    <n v="43903"/>
    <n v="439030"/>
    <n v="317763.36"/>
    <n v="121266.64"/>
    <n v="45"/>
    <n v="50"/>
    <x v="0"/>
    <n v="15"/>
    <n v="0.27621492836480421"/>
    <x v="1"/>
  </r>
  <r>
    <n v="3115"/>
    <d v="2024-07-26T00:00:00"/>
    <s v="C232"/>
    <s v="Brian Perkins"/>
    <x v="1"/>
    <x v="1"/>
    <s v="P008"/>
    <x v="7"/>
    <x v="3"/>
    <n v="3"/>
    <n v="34348"/>
    <n v="103044"/>
    <n v="65653.539999999994"/>
    <n v="37390.46"/>
    <n v="435"/>
    <n v="11"/>
    <x v="6"/>
    <n v="20"/>
    <n v="0.3628591669578044"/>
    <x v="0"/>
  </r>
  <r>
    <n v="3116"/>
    <d v="2024-09-07T00:00:00"/>
    <s v="C790"/>
    <s v="Kendra Davis"/>
    <x v="0"/>
    <x v="0"/>
    <s v="P010"/>
    <x v="6"/>
    <x v="0"/>
    <n v="1"/>
    <n v="47121"/>
    <n v="47121"/>
    <n v="33986.370000000003"/>
    <n v="13134.63"/>
    <n v="114"/>
    <n v="61"/>
    <x v="2"/>
    <n v="0"/>
    <n v="0.27874259884128094"/>
    <x v="0"/>
  </r>
  <r>
    <n v="3117"/>
    <d v="2024-05-16T00:00:00"/>
    <s v="C907"/>
    <s v="Thomas Burton"/>
    <x v="2"/>
    <x v="2"/>
    <s v="P010"/>
    <x v="6"/>
    <x v="0"/>
    <n v="3"/>
    <n v="44527"/>
    <n v="133581"/>
    <n v="82230.64"/>
    <n v="51350.36"/>
    <n v="187"/>
    <n v="77"/>
    <x v="2"/>
    <n v="5"/>
    <n v="0.38441365164207486"/>
    <x v="0"/>
  </r>
  <r>
    <n v="3118"/>
    <d v="2024-08-27T00:00:00"/>
    <s v="C152"/>
    <s v="Monica Mason"/>
    <x v="1"/>
    <x v="1"/>
    <s v="P005"/>
    <x v="9"/>
    <x v="1"/>
    <n v="5"/>
    <n v="58224"/>
    <n v="291120"/>
    <n v="240058.93"/>
    <n v="51061.07"/>
    <n v="226"/>
    <n v="42"/>
    <x v="7"/>
    <n v="15"/>
    <n v="0.17539526655674637"/>
    <x v="0"/>
  </r>
  <r>
    <n v="3119"/>
    <d v="2024-08-05T00:00:00"/>
    <s v="C367"/>
    <s v="Timothy Sanchez"/>
    <x v="1"/>
    <x v="1"/>
    <s v="P007"/>
    <x v="5"/>
    <x v="1"/>
    <n v="5"/>
    <n v="14224"/>
    <n v="71120"/>
    <n v="44803.519999999997"/>
    <n v="26316.48"/>
    <n v="241"/>
    <n v="78"/>
    <x v="5"/>
    <n v="0"/>
    <n v="0.37002924634420697"/>
    <x v="0"/>
  </r>
  <r>
    <n v="3120"/>
    <d v="2024-05-26T00:00:00"/>
    <s v="C607"/>
    <s v="Diane Moore"/>
    <x v="3"/>
    <x v="3"/>
    <s v="P002"/>
    <x v="2"/>
    <x v="0"/>
    <n v="2"/>
    <n v="4315"/>
    <n v="8630"/>
    <n v="7598.31"/>
    <n v="1031.69"/>
    <n v="418"/>
    <n v="57"/>
    <x v="2"/>
    <n v="20"/>
    <n v="0.11954692931633835"/>
    <x v="0"/>
  </r>
  <r>
    <n v="3121"/>
    <d v="2024-07-29T00:00:00"/>
    <s v="C459"/>
    <s v="Nathan Martinez"/>
    <x v="3"/>
    <x v="3"/>
    <s v="P010"/>
    <x v="6"/>
    <x v="0"/>
    <n v="10"/>
    <n v="6121"/>
    <n v="61210"/>
    <n v="38380.99"/>
    <n v="22829.01"/>
    <n v="199"/>
    <n v="75"/>
    <x v="2"/>
    <n v="15"/>
    <n v="0.37296209769645478"/>
    <x v="0"/>
  </r>
  <r>
    <n v="3122"/>
    <d v="2024-12-02T00:00:00"/>
    <s v="C505"/>
    <s v="Sarah Stark"/>
    <x v="3"/>
    <x v="3"/>
    <s v="P009"/>
    <x v="3"/>
    <x v="2"/>
    <n v="1"/>
    <n v="34842"/>
    <n v="34842"/>
    <n v="28511.88"/>
    <n v="6330.12"/>
    <n v="57"/>
    <n v="56"/>
    <x v="3"/>
    <n v="15"/>
    <n v="0.1816807301532633"/>
    <x v="0"/>
  </r>
  <r>
    <n v="3123"/>
    <d v="2024-07-18T00:00:00"/>
    <s v="C323"/>
    <s v="Christopher Madden"/>
    <x v="2"/>
    <x v="2"/>
    <s v="P006"/>
    <x v="0"/>
    <x v="0"/>
    <n v="1"/>
    <n v="6060"/>
    <n v="6060"/>
    <n v="4849.1499999999996"/>
    <n v="1210.8499999999999"/>
    <n v="168"/>
    <n v="24"/>
    <x v="0"/>
    <n v="0"/>
    <n v="0.1998102310231023"/>
    <x v="0"/>
  </r>
  <r>
    <n v="3124"/>
    <d v="2024-01-31T00:00:00"/>
    <s v="C603"/>
    <s v="Danielle Gonzalez"/>
    <x v="1"/>
    <x v="1"/>
    <s v="P009"/>
    <x v="3"/>
    <x v="2"/>
    <n v="1"/>
    <n v="36513"/>
    <n v="36513"/>
    <n v="27972.080000000002"/>
    <n v="8540.92"/>
    <n v="147"/>
    <n v="42"/>
    <x v="3"/>
    <n v="20"/>
    <n v="0.23391449620683044"/>
    <x v="0"/>
  </r>
  <r>
    <n v="3125"/>
    <d v="2024-12-10T00:00:00"/>
    <s v="C471"/>
    <s v="Ricky Smith"/>
    <x v="3"/>
    <x v="3"/>
    <s v="P004"/>
    <x v="1"/>
    <x v="1"/>
    <n v="6"/>
    <n v="52078"/>
    <n v="312468"/>
    <n v="207769.2"/>
    <n v="104698.8"/>
    <n v="376"/>
    <n v="90"/>
    <x v="1"/>
    <n v="10"/>
    <n v="0.33507047121625255"/>
    <x v="0"/>
  </r>
  <r>
    <n v="3126"/>
    <d v="2024-12-11T00:00:00"/>
    <s v="C782"/>
    <s v="Adam Thompson"/>
    <x v="3"/>
    <x v="3"/>
    <s v="P007"/>
    <x v="5"/>
    <x v="1"/>
    <n v="4"/>
    <n v="32171"/>
    <n v="128684"/>
    <n v="98068.479999999996"/>
    <n v="30615.52"/>
    <n v="440"/>
    <n v="86"/>
    <x v="5"/>
    <n v="20"/>
    <n v="0.23791240558266763"/>
    <x v="0"/>
  </r>
  <r>
    <n v="3127"/>
    <d v="2024-12-19T00:00:00"/>
    <s v="C522"/>
    <s v="Denise Lee"/>
    <x v="3"/>
    <x v="3"/>
    <s v="P009"/>
    <x v="3"/>
    <x v="2"/>
    <n v="2"/>
    <n v="51052"/>
    <n v="102104"/>
    <n v="80294.81"/>
    <n v="21809.19"/>
    <n v="322"/>
    <n v="36"/>
    <x v="3"/>
    <n v="0"/>
    <n v="0.21359780224085245"/>
    <x v="0"/>
  </r>
  <r>
    <n v="3128"/>
    <d v="2024-04-12T00:00:00"/>
    <s v="C282"/>
    <s v="Richard Reyes"/>
    <x v="1"/>
    <x v="1"/>
    <s v="P001"/>
    <x v="4"/>
    <x v="1"/>
    <n v="5"/>
    <n v="49737"/>
    <n v="248685"/>
    <n v="171946.43"/>
    <n v="76738.570000000007"/>
    <n v="250"/>
    <n v="81"/>
    <x v="4"/>
    <n v="10"/>
    <n v="0.30857739710879228"/>
    <x v="0"/>
  </r>
  <r>
    <n v="3129"/>
    <d v="2024-06-12T00:00:00"/>
    <s v="C773"/>
    <s v="Timothy Blair"/>
    <x v="3"/>
    <x v="3"/>
    <s v="P009"/>
    <x v="3"/>
    <x v="2"/>
    <n v="5"/>
    <n v="17409"/>
    <n v="87045"/>
    <n v="67267.78"/>
    <n v="19777.22"/>
    <n v="439"/>
    <n v="58"/>
    <x v="3"/>
    <n v="0"/>
    <n v="0.22720684703314378"/>
    <x v="0"/>
  </r>
  <r>
    <n v="3130"/>
    <d v="2024-06-07T00:00:00"/>
    <s v="C900"/>
    <s v="Daniel Diaz"/>
    <x v="0"/>
    <x v="0"/>
    <s v="P009"/>
    <x v="3"/>
    <x v="2"/>
    <n v="5"/>
    <n v="3515"/>
    <n v="17575"/>
    <n v="14384.18"/>
    <n v="3190.82"/>
    <n v="186"/>
    <n v="10"/>
    <x v="3"/>
    <n v="10"/>
    <n v="0.18155448079658607"/>
    <x v="0"/>
  </r>
  <r>
    <n v="3131"/>
    <d v="2024-10-29T00:00:00"/>
    <s v="C781"/>
    <s v="Lauren Garcia"/>
    <x v="0"/>
    <x v="0"/>
    <s v="P002"/>
    <x v="2"/>
    <x v="0"/>
    <n v="5"/>
    <n v="26393"/>
    <n v="131965"/>
    <n v="85347.05"/>
    <n v="46617.95"/>
    <n v="318"/>
    <n v="39"/>
    <x v="2"/>
    <n v="10"/>
    <n v="0.35325995529117565"/>
    <x v="0"/>
  </r>
  <r>
    <n v="3132"/>
    <d v="2024-02-05T00:00:00"/>
    <s v="C538"/>
    <s v="Laura Fisher"/>
    <x v="0"/>
    <x v="0"/>
    <s v="P006"/>
    <x v="0"/>
    <x v="0"/>
    <n v="2"/>
    <n v="18323"/>
    <n v="36646"/>
    <n v="29256.26"/>
    <n v="7389.74"/>
    <n v="342"/>
    <n v="66"/>
    <x v="0"/>
    <n v="10"/>
    <n v="0.20165202204879112"/>
    <x v="0"/>
  </r>
  <r>
    <n v="3133"/>
    <d v="2024-06-02T00:00:00"/>
    <s v="C567"/>
    <s v="Shelly Sullivan"/>
    <x v="3"/>
    <x v="3"/>
    <s v="P001"/>
    <x v="4"/>
    <x v="1"/>
    <n v="9"/>
    <n v="12315"/>
    <n v="110835"/>
    <n v="73241.58"/>
    <n v="37593.42"/>
    <n v="144"/>
    <n v="74"/>
    <x v="4"/>
    <n v="15"/>
    <n v="0.33918365137366352"/>
    <x v="0"/>
  </r>
  <r>
    <n v="3134"/>
    <d v="2024-11-17T00:00:00"/>
    <s v="C256"/>
    <s v="Edward Paul"/>
    <x v="2"/>
    <x v="2"/>
    <s v="P009"/>
    <x v="3"/>
    <x v="2"/>
    <n v="8"/>
    <n v="32930"/>
    <n v="263440"/>
    <n v="205709.01"/>
    <n v="57730.99"/>
    <n v="93"/>
    <n v="88"/>
    <x v="3"/>
    <n v="20"/>
    <n v="0.21914284087458244"/>
    <x v="0"/>
  </r>
  <r>
    <n v="3135"/>
    <d v="2024-11-14T00:00:00"/>
    <s v="C424"/>
    <s v="Antonio Smith"/>
    <x v="1"/>
    <x v="1"/>
    <s v="P004"/>
    <x v="1"/>
    <x v="1"/>
    <n v="3"/>
    <n v="54583"/>
    <n v="163749"/>
    <n v="99694.06"/>
    <n v="64054.94"/>
    <n v="184"/>
    <n v="21"/>
    <x v="1"/>
    <n v="15"/>
    <n v="0.39117759497767929"/>
    <x v="0"/>
  </r>
  <r>
    <n v="3136"/>
    <d v="2024-07-02T00:00:00"/>
    <s v="C988"/>
    <s v="Desiree Gutierrez"/>
    <x v="2"/>
    <x v="2"/>
    <s v="P010"/>
    <x v="6"/>
    <x v="0"/>
    <n v="1"/>
    <n v="12378"/>
    <n v="12378"/>
    <n v="10184.67"/>
    <n v="2193.33"/>
    <n v="279"/>
    <n v="61"/>
    <x v="2"/>
    <n v="20"/>
    <n v="0.17719583131362093"/>
    <x v="0"/>
  </r>
  <r>
    <n v="3137"/>
    <d v="2024-02-27T00:00:00"/>
    <s v="C938"/>
    <s v="Kristen Wheeler"/>
    <x v="1"/>
    <x v="1"/>
    <s v="P003"/>
    <x v="8"/>
    <x v="0"/>
    <n v="4"/>
    <n v="19491"/>
    <n v="77964"/>
    <n v="50570.02"/>
    <n v="27393.98"/>
    <n v="181"/>
    <n v="92"/>
    <x v="2"/>
    <n v="20"/>
    <n v="0.35136704119850187"/>
    <x v="0"/>
  </r>
  <r>
    <n v="3138"/>
    <d v="2024-05-06T00:00:00"/>
    <s v="C714"/>
    <s v="Vanessa Wagner"/>
    <x v="1"/>
    <x v="1"/>
    <s v="P005"/>
    <x v="9"/>
    <x v="1"/>
    <n v="2"/>
    <n v="6483"/>
    <n v="12966"/>
    <n v="11650.28"/>
    <n v="1315.72"/>
    <n v="321"/>
    <n v="59"/>
    <x v="7"/>
    <n v="15"/>
    <n v="0.10147462594477866"/>
    <x v="0"/>
  </r>
  <r>
    <n v="3139"/>
    <d v="2024-08-12T00:00:00"/>
    <s v="C259"/>
    <s v="Brad Ross"/>
    <x v="1"/>
    <x v="1"/>
    <s v="P004"/>
    <x v="1"/>
    <x v="1"/>
    <n v="8"/>
    <n v="58407"/>
    <n v="467256"/>
    <n v="315068.26"/>
    <n v="152187.74"/>
    <n v="402"/>
    <n v="38"/>
    <x v="1"/>
    <n v="10"/>
    <n v="0.32570526649203002"/>
    <x v="0"/>
  </r>
  <r>
    <n v="3140"/>
    <d v="2024-01-05T00:00:00"/>
    <s v="C780"/>
    <s v="Amanda Daniel"/>
    <x v="1"/>
    <x v="1"/>
    <s v="P009"/>
    <x v="3"/>
    <x v="2"/>
    <n v="9"/>
    <n v="34287"/>
    <n v="308583"/>
    <n v="241213.17"/>
    <n v="67369.83"/>
    <n v="291"/>
    <n v="28"/>
    <x v="3"/>
    <n v="0"/>
    <n v="0.21831996577906107"/>
    <x v="0"/>
  </r>
  <r>
    <n v="3141"/>
    <d v="2024-04-05T00:00:00"/>
    <s v="C413"/>
    <s v="Michael Garcia"/>
    <x v="0"/>
    <x v="0"/>
    <s v="P008"/>
    <x v="7"/>
    <x v="3"/>
    <n v="3"/>
    <n v="33138"/>
    <n v="99414"/>
    <n v="64012.08"/>
    <n v="35401.919999999998"/>
    <n v="199"/>
    <n v="22"/>
    <x v="6"/>
    <n v="15"/>
    <n v="0.35610598104894681"/>
    <x v="0"/>
  </r>
  <r>
    <n v="3142"/>
    <d v="2024-03-13T00:00:00"/>
    <s v="C354"/>
    <s v="Daniel Parker"/>
    <x v="0"/>
    <x v="0"/>
    <s v="P009"/>
    <x v="3"/>
    <x v="2"/>
    <n v="3"/>
    <n v="19799"/>
    <n v="59397"/>
    <n v="36457.230000000003"/>
    <n v="22939.77"/>
    <n v="270"/>
    <n v="27"/>
    <x v="3"/>
    <n v="20"/>
    <n v="0.38621091974342137"/>
    <x v="0"/>
  </r>
  <r>
    <n v="3143"/>
    <d v="2024-08-28T00:00:00"/>
    <s v="C197"/>
    <s v="Dr. Daniel Ellis DDS"/>
    <x v="3"/>
    <x v="3"/>
    <s v="P001"/>
    <x v="4"/>
    <x v="1"/>
    <n v="8"/>
    <n v="29132"/>
    <n v="233056"/>
    <n v="147735.32"/>
    <n v="85320.68"/>
    <n v="180"/>
    <n v="99"/>
    <x v="4"/>
    <n v="0"/>
    <n v="0.36609518742276531"/>
    <x v="0"/>
  </r>
  <r>
    <n v="3144"/>
    <d v="2024-12-28T00:00:00"/>
    <s v="C542"/>
    <s v="Thomas Garcia"/>
    <x v="3"/>
    <x v="3"/>
    <s v="P004"/>
    <x v="1"/>
    <x v="1"/>
    <n v="4"/>
    <n v="39751"/>
    <n v="159004"/>
    <n v="123891.56"/>
    <n v="35112.44"/>
    <n v="476"/>
    <n v="66"/>
    <x v="1"/>
    <n v="5"/>
    <n v="0.22082740056853917"/>
    <x v="0"/>
  </r>
  <r>
    <n v="3145"/>
    <d v="2024-01-01T00:00:00"/>
    <s v="C119"/>
    <s v="Katelyn Contreras"/>
    <x v="1"/>
    <x v="1"/>
    <s v="P008"/>
    <x v="7"/>
    <x v="3"/>
    <n v="6"/>
    <n v="43632"/>
    <n v="261792"/>
    <n v="211206.01"/>
    <n v="50585.99"/>
    <n v="343"/>
    <n v="17"/>
    <x v="6"/>
    <n v="15"/>
    <n v="0.19322970144236645"/>
    <x v="0"/>
  </r>
  <r>
    <n v="3146"/>
    <d v="2024-08-11T00:00:00"/>
    <s v="C202"/>
    <s v="Steven Knight"/>
    <x v="1"/>
    <x v="1"/>
    <s v="P001"/>
    <x v="4"/>
    <x v="1"/>
    <n v="7"/>
    <n v="1762"/>
    <n v="12334"/>
    <n v="9813.3799999999992"/>
    <n v="2520.62"/>
    <n v="487"/>
    <n v="52"/>
    <x v="4"/>
    <n v="0"/>
    <n v="0.20436354791632882"/>
    <x v="0"/>
  </r>
  <r>
    <n v="3147"/>
    <d v="2024-05-03T00:00:00"/>
    <s v="C202"/>
    <s v="Richard Clay"/>
    <x v="0"/>
    <x v="0"/>
    <s v="P002"/>
    <x v="2"/>
    <x v="0"/>
    <n v="6"/>
    <n v="14489"/>
    <n v="86934"/>
    <n v="59483.56"/>
    <n v="27450.44"/>
    <n v="72"/>
    <n v="94"/>
    <x v="2"/>
    <n v="5"/>
    <n v="0.31576184231716015"/>
    <x v="1"/>
  </r>
  <r>
    <n v="3148"/>
    <d v="2024-02-14T00:00:00"/>
    <s v="C603"/>
    <s v="Stephen Ryan"/>
    <x v="1"/>
    <x v="1"/>
    <s v="P006"/>
    <x v="0"/>
    <x v="0"/>
    <n v="9"/>
    <n v="26153"/>
    <n v="235377"/>
    <n v="206389.23"/>
    <n v="28987.77"/>
    <n v="96"/>
    <n v="81"/>
    <x v="0"/>
    <n v="10"/>
    <n v="0.12315464127760996"/>
    <x v="0"/>
  </r>
  <r>
    <n v="3149"/>
    <d v="2024-08-05T00:00:00"/>
    <s v="C505"/>
    <s v="Tamara Phillips"/>
    <x v="2"/>
    <x v="2"/>
    <s v="P006"/>
    <x v="0"/>
    <x v="0"/>
    <n v="9"/>
    <n v="25493"/>
    <n v="229437"/>
    <n v="143488.37"/>
    <n v="85948.63"/>
    <n v="358"/>
    <n v="48"/>
    <x v="0"/>
    <n v="5"/>
    <n v="0.37460666762553557"/>
    <x v="0"/>
  </r>
  <r>
    <n v="3150"/>
    <d v="2024-01-19T00:00:00"/>
    <s v="C872"/>
    <s v="Brian Long"/>
    <x v="1"/>
    <x v="1"/>
    <s v="P002"/>
    <x v="2"/>
    <x v="0"/>
    <n v="4"/>
    <n v="50420"/>
    <n v="201680"/>
    <n v="127038.75"/>
    <n v="74641.25"/>
    <n v="80"/>
    <n v="72"/>
    <x v="2"/>
    <n v="20"/>
    <n v="0.37009743157477193"/>
    <x v="0"/>
  </r>
  <r>
    <n v="3151"/>
    <d v="2024-11-23T00:00:00"/>
    <s v="C975"/>
    <s v="Christina Clarke"/>
    <x v="1"/>
    <x v="1"/>
    <s v="P009"/>
    <x v="3"/>
    <x v="2"/>
    <n v="4"/>
    <n v="24635"/>
    <n v="98540"/>
    <n v="78399.98"/>
    <n v="20140.02"/>
    <n v="466"/>
    <n v="80"/>
    <x v="3"/>
    <n v="0"/>
    <n v="0.20438420945808808"/>
    <x v="0"/>
  </r>
  <r>
    <n v="3152"/>
    <d v="2024-08-20T00:00:00"/>
    <s v="C676"/>
    <s v="David Johnson"/>
    <x v="3"/>
    <x v="3"/>
    <s v="P003"/>
    <x v="8"/>
    <x v="0"/>
    <n v="10"/>
    <n v="5762"/>
    <n v="57620"/>
    <n v="47670.22"/>
    <n v="9949.7800000000007"/>
    <n v="464"/>
    <n v="18"/>
    <x v="2"/>
    <n v="5"/>
    <n v="0.17267927802846236"/>
    <x v="0"/>
  </r>
  <r>
    <n v="3153"/>
    <d v="2024-02-26T00:00:00"/>
    <s v="C779"/>
    <s v="Daniel Lee"/>
    <x v="2"/>
    <x v="2"/>
    <s v="P001"/>
    <x v="4"/>
    <x v="1"/>
    <n v="5"/>
    <n v="39992"/>
    <n v="199960"/>
    <n v="148403.09"/>
    <n v="51556.91"/>
    <n v="79"/>
    <n v="24"/>
    <x v="4"/>
    <n v="5"/>
    <n v="0.25783611722344468"/>
    <x v="0"/>
  </r>
  <r>
    <n v="3154"/>
    <d v="2024-12-14T00:00:00"/>
    <s v="C418"/>
    <s v="Lawrence Gutierrez"/>
    <x v="2"/>
    <x v="2"/>
    <s v="P010"/>
    <x v="6"/>
    <x v="0"/>
    <n v="9"/>
    <n v="50762"/>
    <n v="456858"/>
    <n v="337833.16"/>
    <n v="119024.84"/>
    <n v="474"/>
    <n v="49"/>
    <x v="2"/>
    <n v="20"/>
    <n v="0.26052917974512868"/>
    <x v="0"/>
  </r>
  <r>
    <n v="3155"/>
    <d v="2024-11-15T00:00:00"/>
    <s v="C799"/>
    <s v="Gregory Green"/>
    <x v="3"/>
    <x v="3"/>
    <s v="P004"/>
    <x v="1"/>
    <x v="1"/>
    <n v="3"/>
    <n v="54344"/>
    <n v="163032"/>
    <n v="125251.14"/>
    <n v="37780.86"/>
    <n v="340"/>
    <n v="84"/>
    <x v="1"/>
    <n v="0"/>
    <n v="0.23173892242013838"/>
    <x v="0"/>
  </r>
  <r>
    <n v="3156"/>
    <d v="2024-07-28T00:00:00"/>
    <s v="C903"/>
    <s v="John Ward"/>
    <x v="1"/>
    <x v="1"/>
    <s v="P010"/>
    <x v="6"/>
    <x v="0"/>
    <n v="2"/>
    <n v="51305"/>
    <n v="102610"/>
    <n v="86310.48"/>
    <n v="16299.52"/>
    <n v="344"/>
    <n v="86"/>
    <x v="2"/>
    <n v="0"/>
    <n v="0.15884923496735212"/>
    <x v="0"/>
  </r>
  <r>
    <n v="3157"/>
    <d v="2024-06-22T00:00:00"/>
    <s v="C395"/>
    <s v="Lee Parsons"/>
    <x v="1"/>
    <x v="1"/>
    <s v="P006"/>
    <x v="0"/>
    <x v="0"/>
    <n v="4"/>
    <n v="22058"/>
    <n v="88232"/>
    <n v="63644.86"/>
    <n v="24587.14"/>
    <n v="110"/>
    <n v="71"/>
    <x v="0"/>
    <n v="5"/>
    <n v="0.27866465681385438"/>
    <x v="0"/>
  </r>
  <r>
    <n v="3158"/>
    <d v="2024-07-18T00:00:00"/>
    <s v="C527"/>
    <s v="Ethan Calhoun"/>
    <x v="2"/>
    <x v="2"/>
    <s v="P001"/>
    <x v="4"/>
    <x v="1"/>
    <n v="4"/>
    <n v="44404"/>
    <n v="177616"/>
    <n v="150624.04"/>
    <n v="26991.96"/>
    <n v="464"/>
    <n v="82"/>
    <x v="4"/>
    <n v="5"/>
    <n v="0.15196806594000539"/>
    <x v="0"/>
  </r>
  <r>
    <n v="3159"/>
    <d v="2024-06-29T00:00:00"/>
    <s v="C709"/>
    <s v="Rose Klein"/>
    <x v="1"/>
    <x v="1"/>
    <s v="P007"/>
    <x v="5"/>
    <x v="1"/>
    <n v="5"/>
    <n v="7069"/>
    <n v="35345"/>
    <n v="27813.040000000001"/>
    <n v="7531.96"/>
    <n v="340"/>
    <n v="44"/>
    <x v="5"/>
    <n v="0"/>
    <n v="0.21309831659357759"/>
    <x v="0"/>
  </r>
  <r>
    <n v="3160"/>
    <d v="2024-09-14T00:00:00"/>
    <s v="C420"/>
    <s v="Matthew Pittman"/>
    <x v="1"/>
    <x v="1"/>
    <s v="P008"/>
    <x v="7"/>
    <x v="3"/>
    <n v="1"/>
    <n v="18357"/>
    <n v="18357"/>
    <n v="16191.31"/>
    <n v="2165.69"/>
    <n v="476"/>
    <n v="66"/>
    <x v="6"/>
    <n v="20"/>
    <n v="0.11797624884240344"/>
    <x v="0"/>
  </r>
  <r>
    <n v="3161"/>
    <d v="2024-07-26T00:00:00"/>
    <s v="C287"/>
    <s v="Kelly Horton"/>
    <x v="2"/>
    <x v="2"/>
    <s v="P010"/>
    <x v="6"/>
    <x v="0"/>
    <n v="6"/>
    <n v="12780"/>
    <n v="76680"/>
    <n v="65542.62"/>
    <n v="11137.38"/>
    <n v="82"/>
    <n v="96"/>
    <x v="2"/>
    <n v="10"/>
    <n v="0.1452449139280125"/>
    <x v="1"/>
  </r>
  <r>
    <n v="3162"/>
    <d v="2024-03-19T00:00:00"/>
    <s v="C960"/>
    <s v="Jose Vasquez"/>
    <x v="3"/>
    <x v="3"/>
    <s v="P005"/>
    <x v="9"/>
    <x v="1"/>
    <n v="8"/>
    <n v="49827"/>
    <n v="398616"/>
    <n v="323631.53999999998"/>
    <n v="74984.460000000006"/>
    <n v="387"/>
    <n v="94"/>
    <x v="7"/>
    <n v="5"/>
    <n v="0.18811201758082968"/>
    <x v="0"/>
  </r>
  <r>
    <n v="3163"/>
    <d v="2024-07-30T00:00:00"/>
    <s v="C331"/>
    <s v="Frank Farmer"/>
    <x v="1"/>
    <x v="1"/>
    <s v="P008"/>
    <x v="7"/>
    <x v="3"/>
    <n v="1"/>
    <n v="49249"/>
    <n v="49249"/>
    <n v="36424.31"/>
    <n v="12824.69"/>
    <n v="147"/>
    <n v="73"/>
    <x v="6"/>
    <n v="0"/>
    <n v="0.26040508436719528"/>
    <x v="0"/>
  </r>
  <r>
    <n v="3164"/>
    <d v="2024-08-31T00:00:00"/>
    <s v="C701"/>
    <s v="Abigail Woodard"/>
    <x v="3"/>
    <x v="3"/>
    <s v="P009"/>
    <x v="3"/>
    <x v="2"/>
    <n v="7"/>
    <n v="40729"/>
    <n v="285103"/>
    <n v="234957.02"/>
    <n v="50145.98"/>
    <n v="176"/>
    <n v="36"/>
    <x v="3"/>
    <n v="20"/>
    <n v="0.17588724075158804"/>
    <x v="0"/>
  </r>
  <r>
    <n v="3165"/>
    <d v="2024-01-16T00:00:00"/>
    <s v="C594"/>
    <s v="Sarah Young"/>
    <x v="0"/>
    <x v="0"/>
    <s v="P003"/>
    <x v="8"/>
    <x v="0"/>
    <n v="7"/>
    <n v="9796"/>
    <n v="68572"/>
    <n v="44897.7"/>
    <n v="23674.3"/>
    <n v="284"/>
    <n v="39"/>
    <x v="2"/>
    <n v="0"/>
    <n v="0.34524733127223939"/>
    <x v="0"/>
  </r>
  <r>
    <n v="3166"/>
    <d v="2024-10-01T00:00:00"/>
    <s v="C642"/>
    <s v="Daniel Wright"/>
    <x v="3"/>
    <x v="3"/>
    <s v="P001"/>
    <x v="4"/>
    <x v="1"/>
    <n v="7"/>
    <n v="59503"/>
    <n v="416521"/>
    <n v="347723.77"/>
    <n v="68797.23"/>
    <n v="78"/>
    <n v="19"/>
    <x v="4"/>
    <n v="15"/>
    <n v="0.16517109581509695"/>
    <x v="0"/>
  </r>
  <r>
    <n v="3167"/>
    <d v="2024-02-11T00:00:00"/>
    <s v="C598"/>
    <s v="Dawn Murillo"/>
    <x v="3"/>
    <x v="3"/>
    <s v="P009"/>
    <x v="3"/>
    <x v="2"/>
    <n v="10"/>
    <n v="4620"/>
    <n v="46200"/>
    <n v="33313.43"/>
    <n v="12886.57"/>
    <n v="403"/>
    <n v="67"/>
    <x v="3"/>
    <n v="5"/>
    <n v="0.27893008658008656"/>
    <x v="0"/>
  </r>
  <r>
    <n v="3168"/>
    <d v="2024-12-06T00:00:00"/>
    <s v="C124"/>
    <s v="Chad Joseph"/>
    <x v="1"/>
    <x v="1"/>
    <s v="P004"/>
    <x v="1"/>
    <x v="1"/>
    <n v="3"/>
    <n v="33418"/>
    <n v="100254"/>
    <n v="66866.73"/>
    <n v="33387.269999999997"/>
    <n v="382"/>
    <n v="85"/>
    <x v="1"/>
    <n v="0"/>
    <n v="0.33302681189777961"/>
    <x v="0"/>
  </r>
  <r>
    <n v="3169"/>
    <d v="2024-07-07T00:00:00"/>
    <s v="C192"/>
    <s v="Patricia Rodriguez"/>
    <x v="3"/>
    <x v="3"/>
    <s v="P003"/>
    <x v="8"/>
    <x v="0"/>
    <n v="2"/>
    <n v="42851"/>
    <n v="85702"/>
    <n v="62158.31"/>
    <n v="23543.69"/>
    <n v="282"/>
    <n v="46"/>
    <x v="2"/>
    <n v="0"/>
    <n v="0.27471575925882707"/>
    <x v="0"/>
  </r>
  <r>
    <n v="3170"/>
    <d v="2024-06-29T00:00:00"/>
    <s v="C225"/>
    <s v="Anna Collins"/>
    <x v="3"/>
    <x v="3"/>
    <s v="P005"/>
    <x v="9"/>
    <x v="1"/>
    <n v="4"/>
    <n v="19826"/>
    <n v="79304"/>
    <n v="58566.95"/>
    <n v="20737.05"/>
    <n v="121"/>
    <n v="13"/>
    <x v="7"/>
    <n v="10"/>
    <n v="0.2614880712196106"/>
    <x v="0"/>
  </r>
  <r>
    <n v="3171"/>
    <d v="2024-03-27T00:00:00"/>
    <s v="C586"/>
    <s v="Megan Williams"/>
    <x v="0"/>
    <x v="0"/>
    <s v="P007"/>
    <x v="5"/>
    <x v="1"/>
    <n v="10"/>
    <n v="47951"/>
    <n v="479510"/>
    <n v="360364.88"/>
    <n v="119145.12"/>
    <n v="258"/>
    <n v="79"/>
    <x v="5"/>
    <n v="0"/>
    <n v="0.24847264916268691"/>
    <x v="0"/>
  </r>
  <r>
    <n v="3172"/>
    <d v="2024-11-22T00:00:00"/>
    <s v="C886"/>
    <s v="Miguel Barrett"/>
    <x v="3"/>
    <x v="3"/>
    <s v="P004"/>
    <x v="1"/>
    <x v="1"/>
    <n v="8"/>
    <n v="59839"/>
    <n v="478712"/>
    <n v="343626.08"/>
    <n v="135085.92000000001"/>
    <n v="140"/>
    <n v="38"/>
    <x v="1"/>
    <n v="15"/>
    <n v="0.28218619963568914"/>
    <x v="0"/>
  </r>
  <r>
    <n v="3173"/>
    <d v="2024-02-21T00:00:00"/>
    <s v="C169"/>
    <s v="Laurie Myers"/>
    <x v="1"/>
    <x v="1"/>
    <s v="P003"/>
    <x v="8"/>
    <x v="0"/>
    <n v="3"/>
    <n v="36502"/>
    <n v="109506"/>
    <n v="74546.880000000005"/>
    <n v="34959.120000000003"/>
    <n v="60"/>
    <n v="28"/>
    <x v="2"/>
    <n v="10"/>
    <n v="0.31924387704783302"/>
    <x v="0"/>
  </r>
  <r>
    <n v="3174"/>
    <d v="2024-02-09T00:00:00"/>
    <s v="C647"/>
    <s v="Anna Moore"/>
    <x v="1"/>
    <x v="1"/>
    <s v="P007"/>
    <x v="5"/>
    <x v="1"/>
    <n v="4"/>
    <n v="48109"/>
    <n v="192436"/>
    <n v="125630.45"/>
    <n v="66805.55"/>
    <n v="170"/>
    <n v="28"/>
    <x v="5"/>
    <n v="0"/>
    <n v="0.34715723669167931"/>
    <x v="0"/>
  </r>
  <r>
    <n v="3175"/>
    <d v="2024-04-14T00:00:00"/>
    <s v="C709"/>
    <s v="Krystal Wilson"/>
    <x v="1"/>
    <x v="1"/>
    <s v="P004"/>
    <x v="1"/>
    <x v="1"/>
    <n v="7"/>
    <n v="46285"/>
    <n v="323995"/>
    <n v="284389.13"/>
    <n v="39605.870000000003"/>
    <n v="482"/>
    <n v="100"/>
    <x v="1"/>
    <n v="20"/>
    <n v="0.12224222596027717"/>
    <x v="0"/>
  </r>
  <r>
    <n v="3176"/>
    <d v="2024-06-06T00:00:00"/>
    <s v="C592"/>
    <s v="Jodi Long"/>
    <x v="0"/>
    <x v="0"/>
    <s v="P002"/>
    <x v="2"/>
    <x v="0"/>
    <n v="3"/>
    <n v="28728"/>
    <n v="86184"/>
    <n v="55475.53"/>
    <n v="30708.47"/>
    <n v="385"/>
    <n v="70"/>
    <x v="2"/>
    <n v="15"/>
    <n v="0.35631288870323957"/>
    <x v="0"/>
  </r>
  <r>
    <n v="3177"/>
    <d v="2024-03-22T00:00:00"/>
    <s v="C831"/>
    <s v="Jeffrey Charles"/>
    <x v="0"/>
    <x v="0"/>
    <s v="P002"/>
    <x v="2"/>
    <x v="0"/>
    <n v="8"/>
    <n v="26960"/>
    <n v="215680"/>
    <n v="130804.4"/>
    <n v="84875.6"/>
    <n v="438"/>
    <n v="65"/>
    <x v="2"/>
    <n v="15"/>
    <n v="0.3935255934718101"/>
    <x v="0"/>
  </r>
  <r>
    <n v="3178"/>
    <d v="2024-04-22T00:00:00"/>
    <s v="C914"/>
    <s v="Mathew Wang"/>
    <x v="0"/>
    <x v="0"/>
    <s v="P004"/>
    <x v="1"/>
    <x v="1"/>
    <n v="7"/>
    <n v="24571"/>
    <n v="171997"/>
    <n v="126394.94"/>
    <n v="45602.06"/>
    <n v="201"/>
    <n v="74"/>
    <x v="1"/>
    <n v="0"/>
    <n v="0.26513288022465509"/>
    <x v="0"/>
  </r>
  <r>
    <n v="3179"/>
    <d v="2024-06-22T00:00:00"/>
    <s v="C777"/>
    <s v="Elizabeth Harrington"/>
    <x v="2"/>
    <x v="2"/>
    <s v="P006"/>
    <x v="0"/>
    <x v="0"/>
    <n v="2"/>
    <n v="58339"/>
    <n v="116678"/>
    <n v="72259.66"/>
    <n v="44418.34"/>
    <n v="466"/>
    <n v="94"/>
    <x v="0"/>
    <n v="20"/>
    <n v="0.3806916470971391"/>
    <x v="0"/>
  </r>
  <r>
    <n v="3180"/>
    <d v="2024-07-20T00:00:00"/>
    <s v="C390"/>
    <s v="James Cook"/>
    <x v="2"/>
    <x v="2"/>
    <s v="P005"/>
    <x v="9"/>
    <x v="1"/>
    <n v="6"/>
    <n v="26700"/>
    <n v="160200"/>
    <n v="138148.64000000001"/>
    <n v="22051.360000000001"/>
    <n v="159"/>
    <n v="47"/>
    <x v="7"/>
    <n v="5"/>
    <n v="0.13764893882646692"/>
    <x v="0"/>
  </r>
  <r>
    <n v="3181"/>
    <d v="2024-01-27T00:00:00"/>
    <s v="C156"/>
    <s v="Brooke Charles"/>
    <x v="1"/>
    <x v="1"/>
    <s v="P008"/>
    <x v="7"/>
    <x v="3"/>
    <n v="9"/>
    <n v="9099"/>
    <n v="81891"/>
    <n v="53421.82"/>
    <n v="28469.18"/>
    <n v="278"/>
    <n v="67"/>
    <x v="6"/>
    <n v="0"/>
    <n v="0.34764723840226641"/>
    <x v="0"/>
  </r>
  <r>
    <n v="3182"/>
    <d v="2024-12-05T00:00:00"/>
    <s v="C616"/>
    <s v="Anna Marquez"/>
    <x v="3"/>
    <x v="3"/>
    <s v="P002"/>
    <x v="2"/>
    <x v="0"/>
    <n v="9"/>
    <n v="37247"/>
    <n v="335223"/>
    <n v="215100.53"/>
    <n v="120122.47"/>
    <n v="316"/>
    <n v="24"/>
    <x v="2"/>
    <n v="0"/>
    <n v="0.35833600319787129"/>
    <x v="0"/>
  </r>
  <r>
    <n v="3183"/>
    <d v="2024-09-24T00:00:00"/>
    <s v="C367"/>
    <s v="Amy Jones"/>
    <x v="2"/>
    <x v="2"/>
    <s v="P002"/>
    <x v="2"/>
    <x v="0"/>
    <n v="10"/>
    <n v="27889"/>
    <n v="278890"/>
    <n v="247329.87"/>
    <n v="31560.13"/>
    <n v="479"/>
    <n v="32"/>
    <x v="2"/>
    <n v="15"/>
    <n v="0.11316336189895658"/>
    <x v="0"/>
  </r>
  <r>
    <n v="3184"/>
    <d v="2024-03-25T00:00:00"/>
    <s v="C776"/>
    <s v="Jose Stanley"/>
    <x v="0"/>
    <x v="0"/>
    <s v="P002"/>
    <x v="2"/>
    <x v="0"/>
    <n v="9"/>
    <n v="43901"/>
    <n v="395109"/>
    <n v="311869.33"/>
    <n v="83239.67"/>
    <n v="115"/>
    <n v="24"/>
    <x v="2"/>
    <n v="5"/>
    <n v="0.2106752060823722"/>
    <x v="0"/>
  </r>
  <r>
    <n v="3185"/>
    <d v="2024-07-23T00:00:00"/>
    <s v="C906"/>
    <s v="Taylor Johnson"/>
    <x v="3"/>
    <x v="3"/>
    <s v="P004"/>
    <x v="1"/>
    <x v="1"/>
    <n v="9"/>
    <n v="22724"/>
    <n v="204516"/>
    <n v="171840.84"/>
    <n v="32675.16"/>
    <n v="491"/>
    <n v="68"/>
    <x v="1"/>
    <n v="10"/>
    <n v="0.15976823329226075"/>
    <x v="0"/>
  </r>
  <r>
    <n v="3186"/>
    <d v="2024-03-09T00:00:00"/>
    <s v="C993"/>
    <s v="Patrick Turner"/>
    <x v="0"/>
    <x v="0"/>
    <s v="P009"/>
    <x v="3"/>
    <x v="2"/>
    <n v="6"/>
    <n v="43375"/>
    <n v="260250"/>
    <n v="221401.65"/>
    <n v="38848.35"/>
    <n v="341"/>
    <n v="14"/>
    <x v="3"/>
    <n v="5"/>
    <n v="0.14927319884726223"/>
    <x v="0"/>
  </r>
  <r>
    <n v="3187"/>
    <d v="2024-01-18T00:00:00"/>
    <s v="C373"/>
    <s v="Kevin Robinson"/>
    <x v="3"/>
    <x v="3"/>
    <s v="P006"/>
    <x v="0"/>
    <x v="0"/>
    <n v="1"/>
    <n v="1321"/>
    <n v="1321"/>
    <n v="929.93"/>
    <n v="391.07"/>
    <n v="162"/>
    <n v="36"/>
    <x v="0"/>
    <n v="10"/>
    <n v="0.29604087812263435"/>
    <x v="0"/>
  </r>
  <r>
    <n v="3188"/>
    <d v="2024-08-19T00:00:00"/>
    <s v="C976"/>
    <s v="Elizabeth Adams"/>
    <x v="3"/>
    <x v="3"/>
    <s v="P002"/>
    <x v="2"/>
    <x v="0"/>
    <n v="4"/>
    <n v="19408"/>
    <n v="77632"/>
    <n v="48346.31"/>
    <n v="29285.69"/>
    <n v="385"/>
    <n v="26"/>
    <x v="2"/>
    <n v="20"/>
    <n v="0.37723735057708158"/>
    <x v="0"/>
  </r>
  <r>
    <n v="3189"/>
    <d v="2024-12-15T00:00:00"/>
    <s v="C756"/>
    <s v="Dawn Mcdaniel"/>
    <x v="2"/>
    <x v="2"/>
    <s v="P009"/>
    <x v="3"/>
    <x v="2"/>
    <n v="4"/>
    <n v="32411"/>
    <n v="129644"/>
    <n v="90295.93"/>
    <n v="39348.07"/>
    <n v="495"/>
    <n v="19"/>
    <x v="3"/>
    <n v="5"/>
    <n v="0.30350860818857794"/>
    <x v="0"/>
  </r>
  <r>
    <n v="3190"/>
    <d v="2024-09-09T00:00:00"/>
    <s v="C174"/>
    <s v="Tammy Salinas"/>
    <x v="1"/>
    <x v="1"/>
    <s v="P002"/>
    <x v="2"/>
    <x v="0"/>
    <n v="9"/>
    <n v="43478"/>
    <n v="391302"/>
    <n v="335494.08"/>
    <n v="55807.92"/>
    <n v="422"/>
    <n v="73"/>
    <x v="2"/>
    <n v="20"/>
    <n v="0.14262109572657436"/>
    <x v="0"/>
  </r>
  <r>
    <n v="3191"/>
    <d v="2024-03-01T00:00:00"/>
    <s v="C273"/>
    <s v="Leslie Garner"/>
    <x v="0"/>
    <x v="0"/>
    <s v="P007"/>
    <x v="5"/>
    <x v="1"/>
    <n v="10"/>
    <n v="55729"/>
    <n v="557290"/>
    <n v="394040.31"/>
    <n v="163249.69"/>
    <n v="346"/>
    <n v="25"/>
    <x v="5"/>
    <n v="15"/>
    <n v="0.29293489924455851"/>
    <x v="0"/>
  </r>
  <r>
    <n v="3192"/>
    <d v="2024-04-28T00:00:00"/>
    <s v="C908"/>
    <s v="Megan Green DVM"/>
    <x v="1"/>
    <x v="1"/>
    <s v="P008"/>
    <x v="7"/>
    <x v="3"/>
    <n v="9"/>
    <n v="9755"/>
    <n v="87795"/>
    <n v="66105.710000000006"/>
    <n v="21689.29"/>
    <n v="488"/>
    <n v="36"/>
    <x v="6"/>
    <n v="15"/>
    <n v="0.24704470641836096"/>
    <x v="0"/>
  </r>
  <r>
    <n v="3193"/>
    <d v="2024-04-04T00:00:00"/>
    <s v="C353"/>
    <s v="Kevin Campbell"/>
    <x v="0"/>
    <x v="0"/>
    <s v="P009"/>
    <x v="3"/>
    <x v="2"/>
    <n v="1"/>
    <n v="37754"/>
    <n v="37754"/>
    <n v="26830.21"/>
    <n v="10923.79"/>
    <n v="99"/>
    <n v="19"/>
    <x v="3"/>
    <n v="10"/>
    <n v="0.2893412618530487"/>
    <x v="0"/>
  </r>
  <r>
    <n v="3194"/>
    <d v="2024-03-27T00:00:00"/>
    <s v="C822"/>
    <s v="Mark Snow"/>
    <x v="1"/>
    <x v="1"/>
    <s v="P008"/>
    <x v="7"/>
    <x v="3"/>
    <n v="4"/>
    <n v="39934"/>
    <n v="159736"/>
    <n v="127125.27"/>
    <n v="32610.73"/>
    <n v="476"/>
    <n v="73"/>
    <x v="6"/>
    <n v="10"/>
    <n v="0.20415391646216258"/>
    <x v="0"/>
  </r>
  <r>
    <n v="3195"/>
    <d v="2024-05-10T00:00:00"/>
    <s v="C257"/>
    <s v="Todd Wilson"/>
    <x v="3"/>
    <x v="3"/>
    <s v="P002"/>
    <x v="2"/>
    <x v="0"/>
    <n v="7"/>
    <n v="53729"/>
    <n v="376103"/>
    <n v="268028.73"/>
    <n v="108074.27"/>
    <n v="72"/>
    <n v="70"/>
    <x v="2"/>
    <n v="5"/>
    <n v="0.28735285280893796"/>
    <x v="0"/>
  </r>
  <r>
    <n v="3196"/>
    <d v="2024-08-12T00:00:00"/>
    <s v="C812"/>
    <s v="Sarah Trevino"/>
    <x v="0"/>
    <x v="0"/>
    <s v="P003"/>
    <x v="8"/>
    <x v="0"/>
    <n v="5"/>
    <n v="702"/>
    <n v="3510"/>
    <n v="3066.39"/>
    <n v="443.61"/>
    <n v="136"/>
    <n v="13"/>
    <x v="2"/>
    <n v="0"/>
    <n v="0.1263846153846154"/>
    <x v="0"/>
  </r>
  <r>
    <n v="3197"/>
    <d v="2024-06-23T00:00:00"/>
    <s v="C691"/>
    <s v="Brittany Flynn"/>
    <x v="2"/>
    <x v="2"/>
    <s v="P002"/>
    <x v="2"/>
    <x v="0"/>
    <n v="3"/>
    <n v="23167"/>
    <n v="69501"/>
    <n v="57400.97"/>
    <n v="12100.03"/>
    <n v="448"/>
    <n v="40"/>
    <x v="2"/>
    <n v="0"/>
    <n v="0.17409864606264658"/>
    <x v="0"/>
  </r>
  <r>
    <n v="3198"/>
    <d v="2024-07-20T00:00:00"/>
    <s v="C977"/>
    <s v="Jordan Jones"/>
    <x v="2"/>
    <x v="2"/>
    <s v="P005"/>
    <x v="9"/>
    <x v="1"/>
    <n v="1"/>
    <n v="10627"/>
    <n v="10627"/>
    <n v="7683.15"/>
    <n v="2943.85"/>
    <n v="263"/>
    <n v="16"/>
    <x v="7"/>
    <n v="10"/>
    <n v="0.2770160910887362"/>
    <x v="0"/>
  </r>
  <r>
    <n v="3199"/>
    <d v="2024-04-19T00:00:00"/>
    <s v="C739"/>
    <s v="Zachary Mueller"/>
    <x v="2"/>
    <x v="2"/>
    <s v="P002"/>
    <x v="2"/>
    <x v="0"/>
    <n v="1"/>
    <n v="15993"/>
    <n v="15993"/>
    <n v="11112.89"/>
    <n v="4880.1099999999997"/>
    <n v="248"/>
    <n v="60"/>
    <x v="2"/>
    <n v="5"/>
    <n v="0.30514037391358717"/>
    <x v="0"/>
  </r>
  <r>
    <n v="3200"/>
    <d v="2024-12-04T00:00:00"/>
    <s v="C109"/>
    <s v="Devin Miles"/>
    <x v="0"/>
    <x v="0"/>
    <s v="P004"/>
    <x v="1"/>
    <x v="1"/>
    <n v="2"/>
    <n v="5428"/>
    <n v="10856"/>
    <n v="7395.96"/>
    <n v="3460.04"/>
    <n v="321"/>
    <n v="85"/>
    <x v="1"/>
    <n v="20"/>
    <n v="0.3187214443625645"/>
    <x v="0"/>
  </r>
  <r>
    <n v="3201"/>
    <d v="2024-05-01T00:00:00"/>
    <s v="C551"/>
    <s v="Donna Jones"/>
    <x v="2"/>
    <x v="2"/>
    <s v="P010"/>
    <x v="6"/>
    <x v="0"/>
    <n v="7"/>
    <n v="25143"/>
    <n v="176001"/>
    <n v="117786.06"/>
    <n v="58214.94"/>
    <n v="473"/>
    <n v="89"/>
    <x v="2"/>
    <n v="10"/>
    <n v="0.33076482519985684"/>
    <x v="0"/>
  </r>
  <r>
    <n v="3202"/>
    <d v="2024-03-21T00:00:00"/>
    <s v="C997"/>
    <s v="Mitchell Clark"/>
    <x v="2"/>
    <x v="2"/>
    <s v="P009"/>
    <x v="3"/>
    <x v="2"/>
    <n v="2"/>
    <n v="21299"/>
    <n v="42598"/>
    <n v="28008.76"/>
    <n v="14589.24"/>
    <n v="266"/>
    <n v="85"/>
    <x v="3"/>
    <n v="0"/>
    <n v="0.34248650171369549"/>
    <x v="0"/>
  </r>
  <r>
    <n v="3203"/>
    <d v="2024-08-23T00:00:00"/>
    <s v="C670"/>
    <s v="Carol Villanueva"/>
    <x v="0"/>
    <x v="0"/>
    <s v="P002"/>
    <x v="2"/>
    <x v="0"/>
    <n v="6"/>
    <n v="6052"/>
    <n v="36312"/>
    <n v="31814.6"/>
    <n v="4497.3999999999996"/>
    <n v="209"/>
    <n v="49"/>
    <x v="2"/>
    <n v="20"/>
    <n v="0.12385437320995812"/>
    <x v="0"/>
  </r>
  <r>
    <n v="3204"/>
    <d v="2024-08-03T00:00:00"/>
    <s v="C894"/>
    <s v="Samantha Valdez"/>
    <x v="2"/>
    <x v="2"/>
    <s v="P007"/>
    <x v="5"/>
    <x v="1"/>
    <n v="10"/>
    <n v="36025"/>
    <n v="360250"/>
    <n v="234658.72"/>
    <n v="125591.28"/>
    <n v="24"/>
    <n v="12"/>
    <x v="5"/>
    <n v="0"/>
    <n v="0.34862256766134631"/>
    <x v="0"/>
  </r>
  <r>
    <n v="3205"/>
    <d v="2024-10-21T00:00:00"/>
    <s v="C797"/>
    <s v="Tammy Rodriguez"/>
    <x v="0"/>
    <x v="0"/>
    <s v="P004"/>
    <x v="1"/>
    <x v="1"/>
    <n v="3"/>
    <n v="23731"/>
    <n v="71193"/>
    <n v="63207.86"/>
    <n v="7985.14"/>
    <n v="390"/>
    <n v="65"/>
    <x v="1"/>
    <n v="0"/>
    <n v="0.11216186984675459"/>
    <x v="0"/>
  </r>
  <r>
    <n v="3206"/>
    <d v="2024-01-03T00:00:00"/>
    <s v="C665"/>
    <s v="Andrea Perkins"/>
    <x v="1"/>
    <x v="1"/>
    <s v="P006"/>
    <x v="0"/>
    <x v="0"/>
    <n v="10"/>
    <n v="28546"/>
    <n v="285460"/>
    <n v="179269.61"/>
    <n v="106190.39"/>
    <n v="24"/>
    <n v="26"/>
    <x v="0"/>
    <n v="0"/>
    <n v="0.37199744272402435"/>
    <x v="1"/>
  </r>
  <r>
    <n v="3207"/>
    <d v="2024-10-24T00:00:00"/>
    <s v="C425"/>
    <s v="Shawn Boyer"/>
    <x v="2"/>
    <x v="2"/>
    <s v="P008"/>
    <x v="7"/>
    <x v="3"/>
    <n v="5"/>
    <n v="57646"/>
    <n v="288230"/>
    <n v="193315"/>
    <n v="94915"/>
    <n v="365"/>
    <n v="24"/>
    <x v="6"/>
    <n v="15"/>
    <n v="0.32930298719772405"/>
    <x v="0"/>
  </r>
  <r>
    <n v="3208"/>
    <d v="2024-06-28T00:00:00"/>
    <s v="C259"/>
    <s v="Kimberly Diaz"/>
    <x v="2"/>
    <x v="2"/>
    <s v="P006"/>
    <x v="0"/>
    <x v="0"/>
    <n v="9"/>
    <n v="29224"/>
    <n v="263016"/>
    <n v="176075.26"/>
    <n v="86940.74"/>
    <n v="297"/>
    <n v="61"/>
    <x v="0"/>
    <n v="10"/>
    <n v="0.33055304620251241"/>
    <x v="0"/>
  </r>
  <r>
    <n v="3209"/>
    <d v="2024-04-03T00:00:00"/>
    <s v="C505"/>
    <s v="William Cook"/>
    <x v="3"/>
    <x v="3"/>
    <s v="P009"/>
    <x v="3"/>
    <x v="2"/>
    <n v="5"/>
    <n v="3694"/>
    <n v="18470"/>
    <n v="15011.76"/>
    <n v="3458.24"/>
    <n v="136"/>
    <n v="74"/>
    <x v="3"/>
    <n v="10"/>
    <n v="0.18723551705468325"/>
    <x v="0"/>
  </r>
  <r>
    <n v="3210"/>
    <d v="2024-12-28T00:00:00"/>
    <s v="C141"/>
    <s v="Lauren Rivera"/>
    <x v="0"/>
    <x v="0"/>
    <s v="P001"/>
    <x v="4"/>
    <x v="1"/>
    <n v="1"/>
    <n v="38427"/>
    <n v="38427"/>
    <n v="31081.83"/>
    <n v="7345.17"/>
    <n v="77"/>
    <n v="57"/>
    <x v="4"/>
    <n v="20"/>
    <n v="0.19114606917011476"/>
    <x v="0"/>
  </r>
  <r>
    <n v="3211"/>
    <d v="2024-11-12T00:00:00"/>
    <s v="C406"/>
    <s v="Justin Hughes"/>
    <x v="1"/>
    <x v="1"/>
    <s v="P009"/>
    <x v="3"/>
    <x v="2"/>
    <n v="4"/>
    <n v="4243"/>
    <n v="16972"/>
    <n v="10748.36"/>
    <n v="6223.64"/>
    <n v="250"/>
    <n v="49"/>
    <x v="3"/>
    <n v="5"/>
    <n v="0.36670044779637051"/>
    <x v="0"/>
  </r>
  <r>
    <n v="3212"/>
    <d v="2024-03-05T00:00:00"/>
    <s v="C439"/>
    <s v="Melvin Robinson"/>
    <x v="0"/>
    <x v="0"/>
    <s v="P001"/>
    <x v="4"/>
    <x v="1"/>
    <n v="3"/>
    <n v="50264"/>
    <n v="150792"/>
    <n v="108426.02"/>
    <n v="42365.98"/>
    <n v="424"/>
    <n v="15"/>
    <x v="4"/>
    <n v="15"/>
    <n v="0.28095641678603639"/>
    <x v="0"/>
  </r>
  <r>
    <n v="3213"/>
    <d v="2024-01-30T00:00:00"/>
    <s v="C723"/>
    <s v="Stephanie Davis"/>
    <x v="2"/>
    <x v="2"/>
    <s v="P005"/>
    <x v="9"/>
    <x v="1"/>
    <n v="8"/>
    <n v="43543"/>
    <n v="348344"/>
    <n v="287609.09000000003"/>
    <n v="60734.91"/>
    <n v="435"/>
    <n v="42"/>
    <x v="7"/>
    <n v="0"/>
    <n v="0.1743532542544152"/>
    <x v="0"/>
  </r>
  <r>
    <n v="3214"/>
    <d v="2024-12-25T00:00:00"/>
    <s v="C310"/>
    <s v="Laura Dawson"/>
    <x v="3"/>
    <x v="3"/>
    <s v="P009"/>
    <x v="3"/>
    <x v="2"/>
    <n v="10"/>
    <n v="26260"/>
    <n v="262600"/>
    <n v="166437.79999999999"/>
    <n v="96162.2"/>
    <n v="219"/>
    <n v="12"/>
    <x v="3"/>
    <n v="10"/>
    <n v="0.36619268849961917"/>
    <x v="0"/>
  </r>
  <r>
    <n v="3215"/>
    <d v="2024-07-31T00:00:00"/>
    <s v="C975"/>
    <s v="Peter Carr"/>
    <x v="1"/>
    <x v="1"/>
    <s v="P004"/>
    <x v="1"/>
    <x v="1"/>
    <n v="2"/>
    <n v="33317"/>
    <n v="66634"/>
    <n v="40381.67"/>
    <n v="26252.33"/>
    <n v="485"/>
    <n v="76"/>
    <x v="1"/>
    <n v="20"/>
    <n v="0.39397799921961763"/>
    <x v="0"/>
  </r>
  <r>
    <n v="3216"/>
    <d v="2024-10-17T00:00:00"/>
    <s v="C976"/>
    <s v="Vincent Baxter"/>
    <x v="0"/>
    <x v="0"/>
    <s v="P007"/>
    <x v="5"/>
    <x v="1"/>
    <n v="9"/>
    <n v="2068"/>
    <n v="18612"/>
    <n v="16614.580000000002"/>
    <n v="1997.42"/>
    <n v="342"/>
    <n v="49"/>
    <x v="5"/>
    <n v="10"/>
    <n v="0.10731893402106168"/>
    <x v="0"/>
  </r>
  <r>
    <n v="3217"/>
    <d v="2024-01-03T00:00:00"/>
    <s v="C494"/>
    <s v="Mariah Newton"/>
    <x v="3"/>
    <x v="3"/>
    <s v="P007"/>
    <x v="5"/>
    <x v="1"/>
    <n v="10"/>
    <n v="44596"/>
    <n v="445960"/>
    <n v="358163.58"/>
    <n v="87796.42"/>
    <n v="463"/>
    <n v="52"/>
    <x v="5"/>
    <n v="5"/>
    <n v="0.19687061619876223"/>
    <x v="0"/>
  </r>
  <r>
    <n v="3218"/>
    <d v="2024-01-20T00:00:00"/>
    <s v="C937"/>
    <s v="James Whitney"/>
    <x v="3"/>
    <x v="3"/>
    <s v="P006"/>
    <x v="0"/>
    <x v="0"/>
    <n v="7"/>
    <n v="5272"/>
    <n v="36904"/>
    <n v="27247.74"/>
    <n v="9656.26"/>
    <n v="358"/>
    <n v="64"/>
    <x v="0"/>
    <n v="0"/>
    <n v="0.2616588987643616"/>
    <x v="0"/>
  </r>
  <r>
    <n v="3219"/>
    <d v="2024-07-28T00:00:00"/>
    <s v="C468"/>
    <s v="Lacey Sanders"/>
    <x v="1"/>
    <x v="1"/>
    <s v="P010"/>
    <x v="6"/>
    <x v="0"/>
    <n v="4"/>
    <n v="50942"/>
    <n v="203768"/>
    <n v="172001.98"/>
    <n v="31766.02"/>
    <n v="124"/>
    <n v="95"/>
    <x v="2"/>
    <n v="0"/>
    <n v="0.15589307447685605"/>
    <x v="0"/>
  </r>
  <r>
    <n v="3220"/>
    <d v="2024-03-19T00:00:00"/>
    <s v="C401"/>
    <s v="Shane Harris"/>
    <x v="3"/>
    <x v="3"/>
    <s v="P009"/>
    <x v="3"/>
    <x v="2"/>
    <n v="5"/>
    <n v="28244"/>
    <n v="141220"/>
    <n v="92393.36"/>
    <n v="48826.64"/>
    <n v="207"/>
    <n v="79"/>
    <x v="3"/>
    <n v="20"/>
    <n v="0.34574876079875372"/>
    <x v="0"/>
  </r>
  <r>
    <n v="3221"/>
    <d v="2024-02-24T00:00:00"/>
    <s v="C509"/>
    <s v="Kevin Finley"/>
    <x v="2"/>
    <x v="2"/>
    <s v="P003"/>
    <x v="8"/>
    <x v="0"/>
    <n v="9"/>
    <n v="22047"/>
    <n v="198423"/>
    <n v="151722.81"/>
    <n v="46700.19"/>
    <n v="491"/>
    <n v="68"/>
    <x v="2"/>
    <n v="0"/>
    <n v="0.23535673787816938"/>
    <x v="0"/>
  </r>
  <r>
    <n v="3222"/>
    <d v="2024-05-15T00:00:00"/>
    <s v="C926"/>
    <s v="Nicole Holloway"/>
    <x v="0"/>
    <x v="0"/>
    <s v="P008"/>
    <x v="7"/>
    <x v="3"/>
    <n v="4"/>
    <n v="38564"/>
    <n v="154256"/>
    <n v="119220.44"/>
    <n v="35035.56"/>
    <n v="164"/>
    <n v="70"/>
    <x v="6"/>
    <n v="10"/>
    <n v="0.2271260761331812"/>
    <x v="0"/>
  </r>
  <r>
    <n v="3223"/>
    <d v="2024-07-12T00:00:00"/>
    <s v="C846"/>
    <s v="Shawn Graham"/>
    <x v="0"/>
    <x v="0"/>
    <s v="P001"/>
    <x v="4"/>
    <x v="1"/>
    <n v="9"/>
    <n v="8082"/>
    <n v="72738"/>
    <n v="52332.88"/>
    <n v="20405.12"/>
    <n v="272"/>
    <n v="68"/>
    <x v="4"/>
    <n v="10"/>
    <n v="0.2805290219692595"/>
    <x v="0"/>
  </r>
  <r>
    <n v="3224"/>
    <d v="2024-11-14T00:00:00"/>
    <s v="C939"/>
    <s v="Vincent Thompson MD"/>
    <x v="0"/>
    <x v="0"/>
    <s v="P004"/>
    <x v="1"/>
    <x v="1"/>
    <n v="8"/>
    <n v="41077"/>
    <n v="328616"/>
    <n v="271999.28999999998"/>
    <n v="56616.71"/>
    <n v="10"/>
    <n v="88"/>
    <x v="1"/>
    <n v="0"/>
    <n v="0.1722883547970884"/>
    <x v="1"/>
  </r>
  <r>
    <n v="3225"/>
    <d v="2024-08-30T00:00:00"/>
    <s v="C253"/>
    <s v="James Bolton"/>
    <x v="0"/>
    <x v="0"/>
    <s v="P008"/>
    <x v="7"/>
    <x v="3"/>
    <n v="9"/>
    <n v="32802"/>
    <n v="295218"/>
    <n v="211556.92"/>
    <n v="83661.08"/>
    <n v="347"/>
    <n v="24"/>
    <x v="6"/>
    <n v="20"/>
    <n v="0.28338746282408256"/>
    <x v="0"/>
  </r>
  <r>
    <n v="3226"/>
    <d v="2024-12-20T00:00:00"/>
    <s v="C749"/>
    <s v="Janice Donaldson"/>
    <x v="3"/>
    <x v="3"/>
    <s v="P004"/>
    <x v="1"/>
    <x v="1"/>
    <n v="4"/>
    <n v="26466"/>
    <n v="105864"/>
    <n v="79786.3"/>
    <n v="26077.7"/>
    <n v="103"/>
    <n v="15"/>
    <x v="1"/>
    <n v="20"/>
    <n v="0.24633208645054033"/>
    <x v="0"/>
  </r>
  <r>
    <n v="3227"/>
    <d v="2024-10-30T00:00:00"/>
    <s v="C708"/>
    <s v="Jose Turner"/>
    <x v="3"/>
    <x v="3"/>
    <s v="P002"/>
    <x v="2"/>
    <x v="0"/>
    <n v="9"/>
    <n v="26440"/>
    <n v="237960"/>
    <n v="145071.32"/>
    <n v="92888.68"/>
    <n v="319"/>
    <n v="53"/>
    <x v="2"/>
    <n v="20"/>
    <n v="0.39035417717263404"/>
    <x v="0"/>
  </r>
  <r>
    <n v="3228"/>
    <d v="2024-04-09T00:00:00"/>
    <s v="C677"/>
    <s v="Blake Clark"/>
    <x v="3"/>
    <x v="3"/>
    <s v="P003"/>
    <x v="8"/>
    <x v="0"/>
    <n v="5"/>
    <n v="8522"/>
    <n v="42610"/>
    <n v="29314.09"/>
    <n v="13295.91"/>
    <n v="441"/>
    <n v="47"/>
    <x v="2"/>
    <n v="0"/>
    <n v="0.31203731518422906"/>
    <x v="0"/>
  </r>
  <r>
    <n v="3229"/>
    <d v="2024-11-30T00:00:00"/>
    <s v="C404"/>
    <s v="Michelle Lester"/>
    <x v="2"/>
    <x v="2"/>
    <s v="P003"/>
    <x v="8"/>
    <x v="0"/>
    <n v="5"/>
    <n v="40575"/>
    <n v="202875"/>
    <n v="163185.78"/>
    <n v="39689.22"/>
    <n v="431"/>
    <n v="77"/>
    <x v="2"/>
    <n v="5"/>
    <n v="0.19563386321626619"/>
    <x v="0"/>
  </r>
  <r>
    <n v="3230"/>
    <d v="2024-05-30T00:00:00"/>
    <s v="C845"/>
    <s v="Bailey Lambert"/>
    <x v="0"/>
    <x v="0"/>
    <s v="P005"/>
    <x v="9"/>
    <x v="1"/>
    <n v="8"/>
    <n v="22973"/>
    <n v="183784"/>
    <n v="120603.77"/>
    <n v="63180.23"/>
    <n v="500"/>
    <n v="32"/>
    <x v="7"/>
    <n v="5"/>
    <n v="0.34377437644191011"/>
    <x v="0"/>
  </r>
  <r>
    <n v="3231"/>
    <d v="2024-09-11T00:00:00"/>
    <s v="C355"/>
    <s v="Maria Holmes"/>
    <x v="1"/>
    <x v="1"/>
    <s v="P006"/>
    <x v="0"/>
    <x v="0"/>
    <n v="9"/>
    <n v="41640"/>
    <n v="374760"/>
    <n v="238011.1"/>
    <n v="136748.9"/>
    <n v="338"/>
    <n v="59"/>
    <x v="0"/>
    <n v="5"/>
    <n v="0.36489726758458746"/>
    <x v="0"/>
  </r>
  <r>
    <n v="3232"/>
    <d v="2024-08-30T00:00:00"/>
    <s v="C270"/>
    <s v="Kevin Flores"/>
    <x v="2"/>
    <x v="2"/>
    <s v="P004"/>
    <x v="1"/>
    <x v="1"/>
    <n v="5"/>
    <n v="26590"/>
    <n v="132950"/>
    <n v="82315.259999999995"/>
    <n v="50634.74"/>
    <n v="464"/>
    <n v="77"/>
    <x v="1"/>
    <n v="10"/>
    <n v="0.38085550959007142"/>
    <x v="0"/>
  </r>
  <r>
    <n v="3233"/>
    <d v="2024-10-05T00:00:00"/>
    <s v="C595"/>
    <s v="Troy Medina"/>
    <x v="2"/>
    <x v="2"/>
    <s v="P001"/>
    <x v="4"/>
    <x v="1"/>
    <n v="5"/>
    <n v="3976"/>
    <n v="19880"/>
    <n v="13013.12"/>
    <n v="6866.88"/>
    <n v="416"/>
    <n v="81"/>
    <x v="4"/>
    <n v="20"/>
    <n v="0.34541649899396376"/>
    <x v="0"/>
  </r>
  <r>
    <n v="3234"/>
    <d v="2024-06-29T00:00:00"/>
    <s v="C296"/>
    <s v="Lisa Matthews"/>
    <x v="1"/>
    <x v="1"/>
    <s v="P002"/>
    <x v="2"/>
    <x v="0"/>
    <n v="3"/>
    <n v="59402"/>
    <n v="178206"/>
    <n v="117766.59"/>
    <n v="60439.41"/>
    <n v="405"/>
    <n v="45"/>
    <x v="2"/>
    <n v="0"/>
    <n v="0.33915474226457026"/>
    <x v="0"/>
  </r>
  <r>
    <n v="3235"/>
    <d v="2024-03-08T00:00:00"/>
    <s v="C872"/>
    <s v="Megan Thomas"/>
    <x v="1"/>
    <x v="1"/>
    <s v="P010"/>
    <x v="6"/>
    <x v="0"/>
    <n v="7"/>
    <n v="52244"/>
    <n v="365708"/>
    <n v="275782.78999999998"/>
    <n v="89925.21"/>
    <n v="481"/>
    <n v="83"/>
    <x v="2"/>
    <n v="10"/>
    <n v="0.24589347238780668"/>
    <x v="0"/>
  </r>
  <r>
    <n v="3236"/>
    <d v="2024-08-24T00:00:00"/>
    <s v="C252"/>
    <s v="Kimberly Torres"/>
    <x v="0"/>
    <x v="0"/>
    <s v="P002"/>
    <x v="2"/>
    <x v="0"/>
    <n v="4"/>
    <n v="11714"/>
    <n v="46856"/>
    <n v="34587.839999999997"/>
    <n v="12268.16"/>
    <n v="491"/>
    <n v="96"/>
    <x v="2"/>
    <n v="15"/>
    <n v="0.26182687382619085"/>
    <x v="0"/>
  </r>
  <r>
    <n v="3237"/>
    <d v="2024-05-31T00:00:00"/>
    <s v="C440"/>
    <s v="Eric Dennis"/>
    <x v="3"/>
    <x v="3"/>
    <s v="P009"/>
    <x v="3"/>
    <x v="2"/>
    <n v="10"/>
    <n v="40145"/>
    <n v="401450"/>
    <n v="324122.75"/>
    <n v="77327.25"/>
    <n v="149"/>
    <n v="57"/>
    <x v="3"/>
    <n v="15"/>
    <n v="0.19261987794245858"/>
    <x v="0"/>
  </r>
  <r>
    <n v="3238"/>
    <d v="2024-10-27T00:00:00"/>
    <s v="C769"/>
    <s v="Robert Ramsey"/>
    <x v="3"/>
    <x v="3"/>
    <s v="P010"/>
    <x v="6"/>
    <x v="0"/>
    <n v="3"/>
    <n v="24179"/>
    <n v="72537"/>
    <n v="60552.35"/>
    <n v="11984.65"/>
    <n v="394"/>
    <n v="77"/>
    <x v="2"/>
    <n v="5"/>
    <n v="0.16522119745784911"/>
    <x v="0"/>
  </r>
  <r>
    <n v="3239"/>
    <d v="2024-07-13T00:00:00"/>
    <s v="C411"/>
    <s v="Julie Myers"/>
    <x v="1"/>
    <x v="1"/>
    <s v="P002"/>
    <x v="2"/>
    <x v="0"/>
    <n v="5"/>
    <n v="2688"/>
    <n v="13440"/>
    <n v="10108.83"/>
    <n v="3331.17"/>
    <n v="120"/>
    <n v="23"/>
    <x v="2"/>
    <n v="0"/>
    <n v="0.24785491071428573"/>
    <x v="0"/>
  </r>
  <r>
    <n v="3240"/>
    <d v="2024-08-28T00:00:00"/>
    <s v="C878"/>
    <s v="Adam Moore"/>
    <x v="3"/>
    <x v="3"/>
    <s v="P006"/>
    <x v="0"/>
    <x v="0"/>
    <n v="4"/>
    <n v="38286"/>
    <n v="153144"/>
    <n v="131122.92000000001"/>
    <n v="22021.08"/>
    <n v="408"/>
    <n v="45"/>
    <x v="0"/>
    <n v="20"/>
    <n v="0.14379329258736875"/>
    <x v="0"/>
  </r>
  <r>
    <n v="3241"/>
    <d v="2024-02-22T00:00:00"/>
    <s v="C231"/>
    <s v="Samantha Clark"/>
    <x v="0"/>
    <x v="0"/>
    <s v="P002"/>
    <x v="2"/>
    <x v="0"/>
    <n v="9"/>
    <n v="27271"/>
    <n v="245439"/>
    <n v="207619.03"/>
    <n v="37819.97"/>
    <n v="101"/>
    <n v="53"/>
    <x v="2"/>
    <n v="5"/>
    <n v="0.15409111836342229"/>
    <x v="0"/>
  </r>
  <r>
    <n v="3242"/>
    <d v="2024-12-03T00:00:00"/>
    <s v="C989"/>
    <s v="Sean Ramirez Jr."/>
    <x v="3"/>
    <x v="3"/>
    <s v="P003"/>
    <x v="8"/>
    <x v="0"/>
    <n v="5"/>
    <n v="16874"/>
    <n v="84370"/>
    <n v="51648.76"/>
    <n v="32721.24"/>
    <n v="155"/>
    <n v="86"/>
    <x v="2"/>
    <n v="15"/>
    <n v="0.3878302714234918"/>
    <x v="0"/>
  </r>
  <r>
    <n v="3243"/>
    <d v="2024-05-13T00:00:00"/>
    <s v="C501"/>
    <s v="Rebecca Gray"/>
    <x v="0"/>
    <x v="0"/>
    <s v="P007"/>
    <x v="5"/>
    <x v="1"/>
    <n v="4"/>
    <n v="2215"/>
    <n v="8860"/>
    <n v="7520.42"/>
    <n v="1339.58"/>
    <n v="257"/>
    <n v="100"/>
    <x v="5"/>
    <n v="5"/>
    <n v="0.1511941309255079"/>
    <x v="0"/>
  </r>
  <r>
    <n v="3244"/>
    <d v="2024-04-16T00:00:00"/>
    <s v="C730"/>
    <s v="Jennifer Wright"/>
    <x v="1"/>
    <x v="1"/>
    <s v="P008"/>
    <x v="7"/>
    <x v="3"/>
    <n v="5"/>
    <n v="28696"/>
    <n v="143480"/>
    <n v="91965.37"/>
    <n v="51514.63"/>
    <n v="302"/>
    <n v="54"/>
    <x v="6"/>
    <n v="15"/>
    <n v="0.35903700864231947"/>
    <x v="0"/>
  </r>
  <r>
    <n v="3245"/>
    <d v="2024-09-01T00:00:00"/>
    <s v="C179"/>
    <s v="Timothy Levy"/>
    <x v="3"/>
    <x v="3"/>
    <s v="P003"/>
    <x v="8"/>
    <x v="0"/>
    <n v="7"/>
    <n v="44884"/>
    <n v="314188"/>
    <n v="225940.53"/>
    <n v="88247.47"/>
    <n v="412"/>
    <n v="63"/>
    <x v="2"/>
    <n v="15"/>
    <n v="0.28087473105274552"/>
    <x v="0"/>
  </r>
  <r>
    <n v="3246"/>
    <d v="2024-12-17T00:00:00"/>
    <s v="C264"/>
    <s v="Stephen Costa MD"/>
    <x v="2"/>
    <x v="2"/>
    <s v="P002"/>
    <x v="2"/>
    <x v="0"/>
    <n v="6"/>
    <n v="31513"/>
    <n v="189078"/>
    <n v="137253.26"/>
    <n v="51824.74"/>
    <n v="112"/>
    <n v="71"/>
    <x v="2"/>
    <n v="20"/>
    <n v="0.27409185627095695"/>
    <x v="0"/>
  </r>
  <r>
    <n v="3247"/>
    <d v="2024-05-01T00:00:00"/>
    <s v="C350"/>
    <s v="Andrew Sullivan"/>
    <x v="2"/>
    <x v="2"/>
    <s v="P004"/>
    <x v="1"/>
    <x v="1"/>
    <n v="2"/>
    <n v="4206"/>
    <n v="8412"/>
    <n v="6335.64"/>
    <n v="2076.36"/>
    <n v="244"/>
    <n v="13"/>
    <x v="1"/>
    <n v="0"/>
    <n v="0.2468330955777461"/>
    <x v="0"/>
  </r>
  <r>
    <n v="3248"/>
    <d v="2024-06-23T00:00:00"/>
    <s v="C163"/>
    <s v="Peter Wood"/>
    <x v="1"/>
    <x v="1"/>
    <s v="P005"/>
    <x v="9"/>
    <x v="1"/>
    <n v="2"/>
    <n v="13392"/>
    <n v="26784"/>
    <n v="23274.19"/>
    <n v="3509.81"/>
    <n v="424"/>
    <n v="70"/>
    <x v="7"/>
    <n v="5"/>
    <n v="0.13104129330943848"/>
    <x v="0"/>
  </r>
  <r>
    <n v="3249"/>
    <d v="2024-10-09T00:00:00"/>
    <s v="C769"/>
    <s v="Erin Shelton"/>
    <x v="2"/>
    <x v="2"/>
    <s v="P007"/>
    <x v="5"/>
    <x v="1"/>
    <n v="1"/>
    <n v="34260"/>
    <n v="34260"/>
    <n v="25223.24"/>
    <n v="9036.76"/>
    <n v="416"/>
    <n v="15"/>
    <x v="5"/>
    <n v="0"/>
    <n v="0.26376999416228841"/>
    <x v="0"/>
  </r>
  <r>
    <n v="3250"/>
    <d v="2024-02-24T00:00:00"/>
    <s v="C390"/>
    <s v="Philip Davis"/>
    <x v="2"/>
    <x v="2"/>
    <s v="P007"/>
    <x v="5"/>
    <x v="1"/>
    <n v="3"/>
    <n v="47256"/>
    <n v="141768"/>
    <n v="109060.49"/>
    <n v="32707.51"/>
    <n v="343"/>
    <n v="96"/>
    <x v="5"/>
    <n v="10"/>
    <n v="0.2307115145872129"/>
    <x v="0"/>
  </r>
  <r>
    <n v="3251"/>
    <d v="2024-08-05T00:00:00"/>
    <s v="C384"/>
    <s v="Paul Norman"/>
    <x v="1"/>
    <x v="1"/>
    <s v="P002"/>
    <x v="2"/>
    <x v="0"/>
    <n v="10"/>
    <n v="23405"/>
    <n v="234050"/>
    <n v="180431.98"/>
    <n v="53618.02"/>
    <n v="457"/>
    <n v="30"/>
    <x v="2"/>
    <n v="0"/>
    <n v="0.22908788720358897"/>
    <x v="0"/>
  </r>
  <r>
    <n v="3252"/>
    <d v="2024-01-26T00:00:00"/>
    <s v="C995"/>
    <s v="James Lester"/>
    <x v="2"/>
    <x v="2"/>
    <s v="P009"/>
    <x v="3"/>
    <x v="2"/>
    <n v="6"/>
    <n v="56118"/>
    <n v="336708"/>
    <n v="214176.2"/>
    <n v="122531.8"/>
    <n v="286"/>
    <n v="72"/>
    <x v="3"/>
    <n v="15"/>
    <n v="0.36391116338192142"/>
    <x v="0"/>
  </r>
  <r>
    <n v="3253"/>
    <d v="2024-09-29T00:00:00"/>
    <s v="C584"/>
    <s v="Brian Mora"/>
    <x v="3"/>
    <x v="3"/>
    <s v="P001"/>
    <x v="4"/>
    <x v="1"/>
    <n v="5"/>
    <n v="57933"/>
    <n v="289665"/>
    <n v="180317.28"/>
    <n v="109347.72"/>
    <n v="205"/>
    <n v="25"/>
    <x v="4"/>
    <n v="15"/>
    <n v="0.37749717777432551"/>
    <x v="0"/>
  </r>
  <r>
    <n v="3254"/>
    <d v="2024-03-14T00:00:00"/>
    <s v="C868"/>
    <s v="Harold Walters"/>
    <x v="1"/>
    <x v="1"/>
    <s v="P001"/>
    <x v="4"/>
    <x v="1"/>
    <n v="7"/>
    <n v="23207"/>
    <n v="162449"/>
    <n v="108145.73"/>
    <n v="54303.27"/>
    <n v="470"/>
    <n v="42"/>
    <x v="4"/>
    <n v="10"/>
    <n v="0.33427888137199979"/>
    <x v="0"/>
  </r>
  <r>
    <n v="3255"/>
    <d v="2024-04-15T00:00:00"/>
    <s v="C925"/>
    <s v="Heather Baker"/>
    <x v="2"/>
    <x v="2"/>
    <s v="P001"/>
    <x v="4"/>
    <x v="1"/>
    <n v="10"/>
    <n v="32562"/>
    <n v="325620"/>
    <n v="252402.35"/>
    <n v="73217.649999999994"/>
    <n v="170"/>
    <n v="69"/>
    <x v="4"/>
    <n v="10"/>
    <n v="0.22485612063141083"/>
    <x v="0"/>
  </r>
  <r>
    <n v="3256"/>
    <d v="2024-09-25T00:00:00"/>
    <s v="C974"/>
    <s v="Tony Edwards"/>
    <x v="0"/>
    <x v="0"/>
    <s v="P008"/>
    <x v="7"/>
    <x v="3"/>
    <n v="3"/>
    <n v="18946"/>
    <n v="56838"/>
    <n v="50064.08"/>
    <n v="6773.92"/>
    <n v="335"/>
    <n v="29"/>
    <x v="6"/>
    <n v="20"/>
    <n v="0.11917942221753053"/>
    <x v="0"/>
  </r>
  <r>
    <n v="3257"/>
    <d v="2024-03-07T00:00:00"/>
    <s v="C556"/>
    <s v="Michelle Johnson"/>
    <x v="0"/>
    <x v="0"/>
    <s v="P007"/>
    <x v="5"/>
    <x v="1"/>
    <n v="6"/>
    <n v="23738"/>
    <n v="142428"/>
    <n v="100278.85"/>
    <n v="42149.15"/>
    <n v="69"/>
    <n v="53"/>
    <x v="5"/>
    <n v="5"/>
    <n v="0.29593303283062322"/>
    <x v="0"/>
  </r>
  <r>
    <n v="3258"/>
    <d v="2024-04-30T00:00:00"/>
    <s v="C987"/>
    <s v="Kelsey Garrison"/>
    <x v="0"/>
    <x v="0"/>
    <s v="P005"/>
    <x v="9"/>
    <x v="1"/>
    <n v="6"/>
    <n v="44368"/>
    <n v="266208"/>
    <n v="221878.5"/>
    <n v="44329.5"/>
    <n v="131"/>
    <n v="49"/>
    <x v="7"/>
    <n v="20"/>
    <n v="0.16652204291381176"/>
    <x v="0"/>
  </r>
  <r>
    <n v="3259"/>
    <d v="2024-10-02T00:00:00"/>
    <s v="C360"/>
    <s v="Brenda Villegas"/>
    <x v="2"/>
    <x v="2"/>
    <s v="P001"/>
    <x v="4"/>
    <x v="1"/>
    <n v="7"/>
    <n v="35189"/>
    <n v="246323"/>
    <n v="189184.24"/>
    <n v="57138.76"/>
    <n v="313"/>
    <n v="79"/>
    <x v="4"/>
    <n v="10"/>
    <n v="0.23196680780925857"/>
    <x v="0"/>
  </r>
  <r>
    <n v="3260"/>
    <d v="2024-06-27T00:00:00"/>
    <s v="C161"/>
    <s v="Joshua Benitez"/>
    <x v="1"/>
    <x v="1"/>
    <s v="P004"/>
    <x v="1"/>
    <x v="1"/>
    <n v="2"/>
    <n v="23656"/>
    <n v="47312"/>
    <n v="33799.129999999997"/>
    <n v="13512.87"/>
    <n v="48"/>
    <n v="24"/>
    <x v="1"/>
    <n v="20"/>
    <n v="0.28561189550219818"/>
    <x v="0"/>
  </r>
  <r>
    <n v="3261"/>
    <d v="2024-12-22T00:00:00"/>
    <s v="C163"/>
    <s v="Anthony Rich"/>
    <x v="2"/>
    <x v="2"/>
    <s v="P008"/>
    <x v="7"/>
    <x v="3"/>
    <n v="4"/>
    <n v="1000"/>
    <n v="4000"/>
    <n v="2484.75"/>
    <n v="1515.25"/>
    <n v="399"/>
    <n v="66"/>
    <x v="6"/>
    <n v="0"/>
    <n v="0.3788125"/>
    <x v="0"/>
  </r>
  <r>
    <n v="3262"/>
    <d v="2024-10-22T00:00:00"/>
    <s v="C498"/>
    <s v="Melissa Myers DDS"/>
    <x v="1"/>
    <x v="1"/>
    <s v="P004"/>
    <x v="1"/>
    <x v="1"/>
    <n v="4"/>
    <n v="53295"/>
    <n v="213180"/>
    <n v="156158.44"/>
    <n v="57021.56"/>
    <n v="356"/>
    <n v="37"/>
    <x v="1"/>
    <n v="5"/>
    <n v="0.26748081433530346"/>
    <x v="0"/>
  </r>
  <r>
    <n v="3263"/>
    <d v="2024-06-24T00:00:00"/>
    <s v="C683"/>
    <s v="Mary Martin"/>
    <x v="2"/>
    <x v="2"/>
    <s v="P001"/>
    <x v="4"/>
    <x v="1"/>
    <n v="4"/>
    <n v="4582"/>
    <n v="18328"/>
    <n v="13287.19"/>
    <n v="5040.8100000000004"/>
    <n v="353"/>
    <n v="53"/>
    <x v="4"/>
    <n v="15"/>
    <n v="0.2750332824094282"/>
    <x v="0"/>
  </r>
  <r>
    <n v="3264"/>
    <d v="2024-07-07T00:00:00"/>
    <s v="C932"/>
    <s v="Michael Foster"/>
    <x v="3"/>
    <x v="3"/>
    <s v="P008"/>
    <x v="7"/>
    <x v="3"/>
    <n v="6"/>
    <n v="11867"/>
    <n v="71202"/>
    <n v="55349.1"/>
    <n v="15852.9"/>
    <n v="62"/>
    <n v="47"/>
    <x v="6"/>
    <n v="20"/>
    <n v="0.22264683576304037"/>
    <x v="0"/>
  </r>
  <r>
    <n v="3265"/>
    <d v="2024-05-10T00:00:00"/>
    <s v="C589"/>
    <s v="Angela Jones"/>
    <x v="1"/>
    <x v="1"/>
    <s v="P006"/>
    <x v="0"/>
    <x v="0"/>
    <n v="6"/>
    <n v="19047"/>
    <n v="114282"/>
    <n v="87677.19"/>
    <n v="26604.81"/>
    <n v="364"/>
    <n v="10"/>
    <x v="0"/>
    <n v="5"/>
    <n v="0.23279965348873841"/>
    <x v="0"/>
  </r>
  <r>
    <n v="3266"/>
    <d v="2024-10-30T00:00:00"/>
    <s v="C959"/>
    <s v="Heather Baker"/>
    <x v="1"/>
    <x v="1"/>
    <s v="P006"/>
    <x v="0"/>
    <x v="0"/>
    <n v="8"/>
    <n v="46032"/>
    <n v="368256"/>
    <n v="236828.28"/>
    <n v="131427.72"/>
    <n v="197"/>
    <n v="17"/>
    <x v="0"/>
    <n v="0"/>
    <n v="0.35689227059436912"/>
    <x v="0"/>
  </r>
  <r>
    <n v="3267"/>
    <d v="2024-03-25T00:00:00"/>
    <s v="C387"/>
    <s v="Joanna Matthews"/>
    <x v="3"/>
    <x v="3"/>
    <s v="P003"/>
    <x v="8"/>
    <x v="0"/>
    <n v="7"/>
    <n v="26581"/>
    <n v="186067"/>
    <n v="134789.72"/>
    <n v="51277.279999999999"/>
    <n v="433"/>
    <n v="26"/>
    <x v="2"/>
    <n v="10"/>
    <n v="0.27558503119843925"/>
    <x v="0"/>
  </r>
  <r>
    <n v="3268"/>
    <d v="2024-02-08T00:00:00"/>
    <s v="C772"/>
    <s v="Jordan Ball"/>
    <x v="0"/>
    <x v="0"/>
    <s v="P004"/>
    <x v="1"/>
    <x v="1"/>
    <n v="4"/>
    <n v="42579"/>
    <n v="170316"/>
    <n v="133098.04999999999"/>
    <n v="37217.949999999997"/>
    <n v="183"/>
    <n v="18"/>
    <x v="1"/>
    <n v="20"/>
    <n v="0.21852292209774771"/>
    <x v="0"/>
  </r>
  <r>
    <n v="3269"/>
    <d v="2024-11-17T00:00:00"/>
    <s v="C813"/>
    <s v="William Douglas"/>
    <x v="2"/>
    <x v="2"/>
    <s v="P001"/>
    <x v="4"/>
    <x v="1"/>
    <n v="3"/>
    <n v="14890"/>
    <n v="44670"/>
    <n v="34096.559999999998"/>
    <n v="10573.44"/>
    <n v="388"/>
    <n v="61"/>
    <x v="4"/>
    <n v="15"/>
    <n v="0.23670114170584286"/>
    <x v="0"/>
  </r>
  <r>
    <n v="3270"/>
    <d v="2024-02-20T00:00:00"/>
    <s v="C773"/>
    <s v="John Palmer PhD"/>
    <x v="3"/>
    <x v="3"/>
    <s v="P008"/>
    <x v="7"/>
    <x v="3"/>
    <n v="1"/>
    <n v="4978"/>
    <n v="4978"/>
    <n v="3777.92"/>
    <n v="1200.08"/>
    <n v="16"/>
    <n v="62"/>
    <x v="6"/>
    <n v="0"/>
    <n v="0.2410767376456408"/>
    <x v="1"/>
  </r>
  <r>
    <n v="3271"/>
    <d v="2024-07-01T00:00:00"/>
    <s v="C188"/>
    <s v="Allison Becker"/>
    <x v="3"/>
    <x v="3"/>
    <s v="P008"/>
    <x v="7"/>
    <x v="3"/>
    <n v="2"/>
    <n v="37749"/>
    <n v="75498"/>
    <n v="65123.7"/>
    <n v="10374.299999999999"/>
    <n v="244"/>
    <n v="46"/>
    <x v="6"/>
    <n v="5"/>
    <n v="0.13741158706190892"/>
    <x v="0"/>
  </r>
  <r>
    <n v="3272"/>
    <d v="2024-05-29T00:00:00"/>
    <s v="C826"/>
    <s v="Emily Cunningham"/>
    <x v="0"/>
    <x v="0"/>
    <s v="P009"/>
    <x v="3"/>
    <x v="2"/>
    <n v="10"/>
    <n v="10166"/>
    <n v="101660"/>
    <n v="65752.899999999994"/>
    <n v="35907.1"/>
    <n v="327"/>
    <n v="14"/>
    <x v="3"/>
    <n v="5"/>
    <n v="0.3532077513279559"/>
    <x v="0"/>
  </r>
  <r>
    <n v="3273"/>
    <d v="2024-01-06T00:00:00"/>
    <s v="C470"/>
    <s v="Joseph Perez"/>
    <x v="2"/>
    <x v="2"/>
    <s v="P003"/>
    <x v="8"/>
    <x v="0"/>
    <n v="9"/>
    <n v="41982"/>
    <n v="377838"/>
    <n v="311157.7"/>
    <n v="66680.3"/>
    <n v="128"/>
    <n v="94"/>
    <x v="2"/>
    <n v="5"/>
    <n v="0.176478543714502"/>
    <x v="0"/>
  </r>
  <r>
    <n v="3274"/>
    <d v="2024-04-26T00:00:00"/>
    <s v="C284"/>
    <s v="Mrs. Angelica Kim"/>
    <x v="3"/>
    <x v="3"/>
    <s v="P007"/>
    <x v="5"/>
    <x v="1"/>
    <n v="1"/>
    <n v="40563"/>
    <n v="40563"/>
    <n v="35536.550000000003"/>
    <n v="5026.45"/>
    <n v="334"/>
    <n v="66"/>
    <x v="5"/>
    <n v="20"/>
    <n v="0.12391711658407908"/>
    <x v="0"/>
  </r>
  <r>
    <n v="3275"/>
    <d v="2024-12-17T00:00:00"/>
    <s v="C199"/>
    <s v="Jeff Barber"/>
    <x v="3"/>
    <x v="3"/>
    <s v="P004"/>
    <x v="1"/>
    <x v="1"/>
    <n v="4"/>
    <n v="14998"/>
    <n v="59992"/>
    <n v="52577.59"/>
    <n v="7414.41"/>
    <n v="40"/>
    <n v="96"/>
    <x v="1"/>
    <n v="15"/>
    <n v="0.12358997866382183"/>
    <x v="1"/>
  </r>
  <r>
    <n v="3276"/>
    <d v="2024-04-08T00:00:00"/>
    <s v="C603"/>
    <s v="Chad Johnson"/>
    <x v="1"/>
    <x v="1"/>
    <s v="P007"/>
    <x v="5"/>
    <x v="1"/>
    <n v="4"/>
    <n v="19220"/>
    <n v="76880"/>
    <n v="59852.160000000003"/>
    <n v="17027.84"/>
    <n v="420"/>
    <n v="48"/>
    <x v="5"/>
    <n v="20"/>
    <n v="0.22148595213319458"/>
    <x v="0"/>
  </r>
  <r>
    <n v="3277"/>
    <d v="2024-05-30T00:00:00"/>
    <s v="C780"/>
    <s v="Rachael Sanchez"/>
    <x v="1"/>
    <x v="1"/>
    <s v="P003"/>
    <x v="8"/>
    <x v="0"/>
    <n v="10"/>
    <n v="52351"/>
    <n v="523510"/>
    <n v="353218.72"/>
    <n v="170291.28"/>
    <n v="238"/>
    <n v="12"/>
    <x v="2"/>
    <n v="15"/>
    <n v="0.32528753987507403"/>
    <x v="0"/>
  </r>
  <r>
    <n v="3278"/>
    <d v="2024-12-28T00:00:00"/>
    <s v="C847"/>
    <s v="Sara Frederick"/>
    <x v="2"/>
    <x v="2"/>
    <s v="P001"/>
    <x v="4"/>
    <x v="1"/>
    <n v="9"/>
    <n v="8612"/>
    <n v="77508"/>
    <n v="58880.99"/>
    <n v="18627.009999999998"/>
    <n v="11"/>
    <n v="55"/>
    <x v="4"/>
    <n v="20"/>
    <n v="0.24032370852041077"/>
    <x v="1"/>
  </r>
  <r>
    <n v="3279"/>
    <d v="2024-05-19T00:00:00"/>
    <s v="C403"/>
    <s v="John Riddle"/>
    <x v="3"/>
    <x v="3"/>
    <s v="P004"/>
    <x v="1"/>
    <x v="1"/>
    <n v="2"/>
    <n v="57962"/>
    <n v="115924"/>
    <n v="95330.82"/>
    <n v="20593.18"/>
    <n v="321"/>
    <n v="20"/>
    <x v="1"/>
    <n v="0"/>
    <n v="0.17764380111107278"/>
    <x v="0"/>
  </r>
  <r>
    <n v="3280"/>
    <d v="2024-12-04T00:00:00"/>
    <s v="C848"/>
    <s v="Elizabeth Whitney"/>
    <x v="1"/>
    <x v="1"/>
    <s v="P007"/>
    <x v="5"/>
    <x v="1"/>
    <n v="7"/>
    <n v="10640"/>
    <n v="74480"/>
    <n v="52834.53"/>
    <n v="21645.47"/>
    <n v="286"/>
    <n v="92"/>
    <x v="5"/>
    <n v="20"/>
    <n v="0.29062124060150379"/>
    <x v="0"/>
  </r>
  <r>
    <n v="3281"/>
    <d v="2024-01-20T00:00:00"/>
    <s v="C184"/>
    <s v="James Chapman"/>
    <x v="1"/>
    <x v="1"/>
    <s v="P006"/>
    <x v="0"/>
    <x v="0"/>
    <n v="1"/>
    <n v="10391"/>
    <n v="10391"/>
    <n v="6817.74"/>
    <n v="3573.26"/>
    <n v="317"/>
    <n v="31"/>
    <x v="0"/>
    <n v="5"/>
    <n v="0.34388028101241463"/>
    <x v="0"/>
  </r>
  <r>
    <n v="3282"/>
    <d v="2024-12-11T00:00:00"/>
    <s v="C921"/>
    <s v="John Gibson"/>
    <x v="1"/>
    <x v="1"/>
    <s v="P006"/>
    <x v="0"/>
    <x v="0"/>
    <n v="10"/>
    <n v="24935"/>
    <n v="249350"/>
    <n v="197885.66"/>
    <n v="51464.34"/>
    <n v="392"/>
    <n v="30"/>
    <x v="0"/>
    <n v="10"/>
    <n v="0.20639398435933426"/>
    <x v="0"/>
  </r>
  <r>
    <n v="3283"/>
    <d v="2024-07-18T00:00:00"/>
    <s v="C734"/>
    <s v="Angela Miles"/>
    <x v="3"/>
    <x v="3"/>
    <s v="P004"/>
    <x v="1"/>
    <x v="1"/>
    <n v="7"/>
    <n v="8487"/>
    <n v="59409"/>
    <n v="42282.93"/>
    <n v="17126.07"/>
    <n v="187"/>
    <n v="51"/>
    <x v="1"/>
    <n v="0"/>
    <n v="0.28827399888905719"/>
    <x v="0"/>
  </r>
  <r>
    <n v="3284"/>
    <d v="2024-11-19T00:00:00"/>
    <s v="C322"/>
    <s v="Daniel Clarke"/>
    <x v="3"/>
    <x v="3"/>
    <s v="P003"/>
    <x v="8"/>
    <x v="0"/>
    <n v="9"/>
    <n v="16370"/>
    <n v="147330"/>
    <n v="128031.27"/>
    <n v="19298.73"/>
    <n v="271"/>
    <n v="98"/>
    <x v="2"/>
    <n v="10"/>
    <n v="0.13098981877418042"/>
    <x v="0"/>
  </r>
  <r>
    <n v="3285"/>
    <d v="2024-01-24T00:00:00"/>
    <s v="C183"/>
    <s v="Mrs. Linda Kemp"/>
    <x v="3"/>
    <x v="3"/>
    <s v="P009"/>
    <x v="3"/>
    <x v="2"/>
    <n v="10"/>
    <n v="23087"/>
    <n v="230870"/>
    <n v="159936.57999999999"/>
    <n v="70933.42"/>
    <n v="369"/>
    <n v="71"/>
    <x v="3"/>
    <n v="20"/>
    <n v="0.30724399012431236"/>
    <x v="0"/>
  </r>
  <r>
    <n v="3286"/>
    <d v="2024-06-26T00:00:00"/>
    <s v="C913"/>
    <s v="Dr. Christopher Perry"/>
    <x v="2"/>
    <x v="2"/>
    <s v="P008"/>
    <x v="7"/>
    <x v="3"/>
    <n v="9"/>
    <n v="46416"/>
    <n v="417744"/>
    <n v="289108.24"/>
    <n v="128635.76"/>
    <n v="391"/>
    <n v="81"/>
    <x v="6"/>
    <n v="0"/>
    <n v="0.30792964111992033"/>
    <x v="0"/>
  </r>
  <r>
    <n v="3287"/>
    <d v="2024-10-10T00:00:00"/>
    <s v="C460"/>
    <s v="Mandy Combs"/>
    <x v="0"/>
    <x v="0"/>
    <s v="P010"/>
    <x v="6"/>
    <x v="0"/>
    <n v="1"/>
    <n v="51904"/>
    <n v="51904"/>
    <n v="37449.839999999997"/>
    <n v="14454.16"/>
    <n v="55"/>
    <n v="62"/>
    <x v="2"/>
    <n v="10"/>
    <n v="0.27847872996300865"/>
    <x v="1"/>
  </r>
  <r>
    <n v="3288"/>
    <d v="2024-03-09T00:00:00"/>
    <s v="C459"/>
    <s v="Danielle Galvan"/>
    <x v="0"/>
    <x v="0"/>
    <s v="P007"/>
    <x v="5"/>
    <x v="1"/>
    <n v="6"/>
    <n v="23879"/>
    <n v="143274"/>
    <n v="112741.07"/>
    <n v="30532.93"/>
    <n v="29"/>
    <n v="70"/>
    <x v="5"/>
    <n v="5"/>
    <n v="0.21310865893323283"/>
    <x v="1"/>
  </r>
  <r>
    <n v="3289"/>
    <d v="2024-09-06T00:00:00"/>
    <s v="C204"/>
    <s v="Joseph Monroe"/>
    <x v="0"/>
    <x v="0"/>
    <s v="P006"/>
    <x v="0"/>
    <x v="0"/>
    <n v="2"/>
    <n v="635"/>
    <n v="1270"/>
    <n v="1013.56"/>
    <n v="256.44"/>
    <n v="389"/>
    <n v="10"/>
    <x v="0"/>
    <n v="15"/>
    <n v="0.20192125984251968"/>
    <x v="0"/>
  </r>
  <r>
    <n v="3290"/>
    <d v="2024-02-25T00:00:00"/>
    <s v="C679"/>
    <s v="Amanda James"/>
    <x v="2"/>
    <x v="2"/>
    <s v="P009"/>
    <x v="3"/>
    <x v="2"/>
    <n v="1"/>
    <n v="58769"/>
    <n v="58769"/>
    <n v="43112"/>
    <n v="15657"/>
    <n v="151"/>
    <n v="57"/>
    <x v="3"/>
    <n v="20"/>
    <n v="0.26641596760196701"/>
    <x v="0"/>
  </r>
  <r>
    <n v="3291"/>
    <d v="2024-01-28T00:00:00"/>
    <s v="C486"/>
    <s v="Nichole Barker"/>
    <x v="2"/>
    <x v="2"/>
    <s v="P009"/>
    <x v="3"/>
    <x v="2"/>
    <n v="9"/>
    <n v="25472"/>
    <n v="229248"/>
    <n v="155556.04"/>
    <n v="73691.960000000006"/>
    <n v="65"/>
    <n v="17"/>
    <x v="3"/>
    <n v="15"/>
    <n v="0.3214508305415969"/>
    <x v="0"/>
  </r>
  <r>
    <n v="3292"/>
    <d v="2024-11-23T00:00:00"/>
    <s v="C325"/>
    <s v="Tiffany Gardner"/>
    <x v="2"/>
    <x v="2"/>
    <s v="P008"/>
    <x v="7"/>
    <x v="3"/>
    <n v="6"/>
    <n v="39622"/>
    <n v="237732"/>
    <n v="213871.62"/>
    <n v="23860.38"/>
    <n v="202"/>
    <n v="55"/>
    <x v="6"/>
    <n v="0"/>
    <n v="0.10036671546110747"/>
    <x v="0"/>
  </r>
  <r>
    <n v="3293"/>
    <d v="2024-04-06T00:00:00"/>
    <s v="C860"/>
    <s v="Alan Pierce"/>
    <x v="0"/>
    <x v="0"/>
    <s v="P007"/>
    <x v="5"/>
    <x v="1"/>
    <n v="2"/>
    <n v="13690"/>
    <n v="27380"/>
    <n v="20638.11"/>
    <n v="6741.89"/>
    <n v="479"/>
    <n v="49"/>
    <x v="5"/>
    <n v="0"/>
    <n v="0.24623411249086927"/>
    <x v="0"/>
  </r>
  <r>
    <n v="3294"/>
    <d v="2024-09-14T00:00:00"/>
    <s v="C220"/>
    <s v="Thomas Green"/>
    <x v="1"/>
    <x v="1"/>
    <s v="P001"/>
    <x v="4"/>
    <x v="1"/>
    <n v="10"/>
    <n v="44388"/>
    <n v="443880"/>
    <n v="299390.25"/>
    <n v="144489.75"/>
    <n v="334"/>
    <n v="56"/>
    <x v="4"/>
    <n v="0"/>
    <n v="0.32551534198432008"/>
    <x v="0"/>
  </r>
  <r>
    <n v="3295"/>
    <d v="2024-11-04T00:00:00"/>
    <s v="C106"/>
    <s v="Timothy Goodman"/>
    <x v="2"/>
    <x v="2"/>
    <s v="P003"/>
    <x v="8"/>
    <x v="0"/>
    <n v="9"/>
    <n v="51870"/>
    <n v="466830"/>
    <n v="409414.15"/>
    <n v="57415.85"/>
    <n v="52"/>
    <n v="25"/>
    <x v="2"/>
    <n v="20"/>
    <n v="0.12299091746460167"/>
    <x v="0"/>
  </r>
  <r>
    <n v="3296"/>
    <d v="2024-11-09T00:00:00"/>
    <s v="C471"/>
    <s v="Joshua Hampton"/>
    <x v="3"/>
    <x v="3"/>
    <s v="P005"/>
    <x v="9"/>
    <x v="1"/>
    <n v="4"/>
    <n v="49817"/>
    <n v="199268"/>
    <n v="164235.84"/>
    <n v="35032.160000000003"/>
    <n v="260"/>
    <n v="36"/>
    <x v="7"/>
    <n v="15"/>
    <n v="0.17580424353132468"/>
    <x v="0"/>
  </r>
  <r>
    <n v="3297"/>
    <d v="2024-08-31T00:00:00"/>
    <s v="C428"/>
    <s v="Aaron Martinez"/>
    <x v="2"/>
    <x v="2"/>
    <s v="P006"/>
    <x v="0"/>
    <x v="0"/>
    <n v="7"/>
    <n v="39449"/>
    <n v="276143"/>
    <n v="184705.07"/>
    <n v="91437.93"/>
    <n v="340"/>
    <n v="76"/>
    <x v="0"/>
    <n v="5"/>
    <n v="0.33112528653632356"/>
    <x v="0"/>
  </r>
  <r>
    <n v="3298"/>
    <d v="2024-08-24T00:00:00"/>
    <s v="C117"/>
    <s v="Amy Jordan"/>
    <x v="2"/>
    <x v="2"/>
    <s v="P006"/>
    <x v="0"/>
    <x v="0"/>
    <n v="6"/>
    <n v="13432"/>
    <n v="80592"/>
    <n v="55160.05"/>
    <n v="25431.95"/>
    <n v="42"/>
    <n v="14"/>
    <x v="0"/>
    <n v="0"/>
    <n v="0.31556419992058765"/>
    <x v="0"/>
  </r>
  <r>
    <n v="3299"/>
    <d v="2024-09-15T00:00:00"/>
    <s v="C617"/>
    <s v="Alisha Lewis"/>
    <x v="2"/>
    <x v="2"/>
    <s v="P007"/>
    <x v="5"/>
    <x v="1"/>
    <n v="3"/>
    <n v="47499"/>
    <n v="142497"/>
    <n v="114637.42"/>
    <n v="27859.58"/>
    <n v="98"/>
    <n v="89"/>
    <x v="5"/>
    <n v="15"/>
    <n v="0.19550994056015217"/>
    <x v="0"/>
  </r>
  <r>
    <n v="3300"/>
    <d v="2024-04-24T00:00:00"/>
    <s v="C834"/>
    <s v="Danielle Hopkins"/>
    <x v="3"/>
    <x v="3"/>
    <s v="P008"/>
    <x v="7"/>
    <x v="3"/>
    <n v="4"/>
    <n v="42868"/>
    <n v="171472"/>
    <n v="117307.09"/>
    <n v="54164.91"/>
    <n v="299"/>
    <n v="11"/>
    <x v="6"/>
    <n v="10"/>
    <n v="0.31588195157226839"/>
    <x v="0"/>
  </r>
  <r>
    <n v="3301"/>
    <d v="2024-05-12T00:00:00"/>
    <s v="C405"/>
    <s v="Brandon Clarke"/>
    <x v="0"/>
    <x v="0"/>
    <s v="P005"/>
    <x v="9"/>
    <x v="1"/>
    <n v="8"/>
    <n v="10620"/>
    <n v="84960"/>
    <n v="72642.98"/>
    <n v="12317.02"/>
    <n v="336"/>
    <n v="83"/>
    <x v="7"/>
    <n v="5"/>
    <n v="0.14497434086629002"/>
    <x v="0"/>
  </r>
  <r>
    <n v="3302"/>
    <d v="2024-03-08T00:00:00"/>
    <s v="C209"/>
    <s v="Morgan Schmidt"/>
    <x v="3"/>
    <x v="3"/>
    <s v="P009"/>
    <x v="3"/>
    <x v="2"/>
    <n v="1"/>
    <n v="22073"/>
    <n v="22073"/>
    <n v="16687.009999999998"/>
    <n v="5385.99"/>
    <n v="16"/>
    <n v="75"/>
    <x v="3"/>
    <n v="15"/>
    <n v="0.24400806415077242"/>
    <x v="1"/>
  </r>
  <r>
    <n v="3303"/>
    <d v="2024-07-08T00:00:00"/>
    <s v="C716"/>
    <s v="Jeremy Hayes"/>
    <x v="2"/>
    <x v="2"/>
    <s v="P003"/>
    <x v="8"/>
    <x v="0"/>
    <n v="5"/>
    <n v="33615"/>
    <n v="168075"/>
    <n v="121201.65"/>
    <n v="46873.35"/>
    <n v="100"/>
    <n v="21"/>
    <x v="2"/>
    <n v="10"/>
    <n v="0.27888353413654615"/>
    <x v="0"/>
  </r>
  <r>
    <n v="3304"/>
    <d v="2024-01-29T00:00:00"/>
    <s v="C835"/>
    <s v="Robert Cobb"/>
    <x v="3"/>
    <x v="3"/>
    <s v="P003"/>
    <x v="8"/>
    <x v="0"/>
    <n v="4"/>
    <n v="6493"/>
    <n v="25972"/>
    <n v="18172.79"/>
    <n v="7799.21"/>
    <n v="484"/>
    <n v="60"/>
    <x v="2"/>
    <n v="10"/>
    <n v="0.30029300785461266"/>
    <x v="0"/>
  </r>
  <r>
    <n v="3305"/>
    <d v="2024-02-14T00:00:00"/>
    <s v="C784"/>
    <s v="Gary Thompson"/>
    <x v="1"/>
    <x v="1"/>
    <s v="P004"/>
    <x v="1"/>
    <x v="1"/>
    <n v="8"/>
    <n v="50877"/>
    <n v="407016"/>
    <n v="285668.78000000003"/>
    <n v="121347.22"/>
    <n v="425"/>
    <n v="90"/>
    <x v="1"/>
    <n v="20"/>
    <n v="0.29813869725023096"/>
    <x v="0"/>
  </r>
  <r>
    <n v="3306"/>
    <d v="2024-02-28T00:00:00"/>
    <s v="C251"/>
    <s v="Christine Johnson"/>
    <x v="1"/>
    <x v="1"/>
    <s v="P001"/>
    <x v="4"/>
    <x v="1"/>
    <n v="1"/>
    <n v="14564"/>
    <n v="14564"/>
    <n v="10036.879999999999"/>
    <n v="4527.12"/>
    <n v="78"/>
    <n v="42"/>
    <x v="4"/>
    <n v="5"/>
    <n v="0.31084317495193625"/>
    <x v="0"/>
  </r>
  <r>
    <n v="3307"/>
    <d v="2024-02-14T00:00:00"/>
    <s v="C787"/>
    <s v="Angela Rhodes"/>
    <x v="2"/>
    <x v="2"/>
    <s v="P002"/>
    <x v="2"/>
    <x v="0"/>
    <n v="3"/>
    <n v="12069"/>
    <n v="36207"/>
    <n v="31289.03"/>
    <n v="4917.97"/>
    <n v="384"/>
    <n v="82"/>
    <x v="2"/>
    <n v="20"/>
    <n v="0.13582925953544894"/>
    <x v="0"/>
  </r>
  <r>
    <n v="3308"/>
    <d v="2024-04-22T00:00:00"/>
    <s v="C679"/>
    <s v="Jeremy Harrison"/>
    <x v="0"/>
    <x v="0"/>
    <s v="P006"/>
    <x v="0"/>
    <x v="0"/>
    <n v="6"/>
    <n v="13506"/>
    <n v="81036"/>
    <n v="71470.55"/>
    <n v="9565.4500000000007"/>
    <n v="410"/>
    <n v="78"/>
    <x v="0"/>
    <n v="5"/>
    <n v="0.11803951330272966"/>
    <x v="0"/>
  </r>
  <r>
    <n v="3309"/>
    <d v="2024-03-31T00:00:00"/>
    <s v="C427"/>
    <s v="Terri Estrada"/>
    <x v="1"/>
    <x v="1"/>
    <s v="P006"/>
    <x v="0"/>
    <x v="0"/>
    <n v="8"/>
    <n v="25899"/>
    <n v="207192"/>
    <n v="181075.06"/>
    <n v="26116.94"/>
    <n v="471"/>
    <n v="77"/>
    <x v="0"/>
    <n v="15"/>
    <n v="0.12605187458975251"/>
    <x v="0"/>
  </r>
  <r>
    <n v="3310"/>
    <d v="2024-12-29T00:00:00"/>
    <s v="C538"/>
    <s v="Megan Pena"/>
    <x v="0"/>
    <x v="0"/>
    <s v="P005"/>
    <x v="9"/>
    <x v="1"/>
    <n v="4"/>
    <n v="38057"/>
    <n v="152228"/>
    <n v="107574.44"/>
    <n v="44653.56"/>
    <n v="31"/>
    <n v="97"/>
    <x v="7"/>
    <n v="10"/>
    <n v="0.2933334209212497"/>
    <x v="1"/>
  </r>
  <r>
    <n v="3311"/>
    <d v="2024-07-29T00:00:00"/>
    <s v="C614"/>
    <s v="Dr. Gina Zamora MD"/>
    <x v="0"/>
    <x v="0"/>
    <s v="P010"/>
    <x v="6"/>
    <x v="0"/>
    <n v="10"/>
    <n v="36602"/>
    <n v="366020"/>
    <n v="231080.2"/>
    <n v="134939.79999999999"/>
    <n v="62"/>
    <n v="44"/>
    <x v="2"/>
    <n v="5"/>
    <n v="0.36866783235888745"/>
    <x v="0"/>
  </r>
  <r>
    <n v="3312"/>
    <d v="2024-10-02T00:00:00"/>
    <s v="C552"/>
    <s v="Adam Ryan"/>
    <x v="1"/>
    <x v="1"/>
    <s v="P008"/>
    <x v="7"/>
    <x v="3"/>
    <n v="4"/>
    <n v="55597"/>
    <n v="222388"/>
    <n v="156385.85"/>
    <n v="66002.149999999994"/>
    <n v="263"/>
    <n v="42"/>
    <x v="6"/>
    <n v="0"/>
    <n v="0.29678827094987137"/>
    <x v="0"/>
  </r>
  <r>
    <n v="3313"/>
    <d v="2024-07-14T00:00:00"/>
    <s v="C376"/>
    <s v="John Rice"/>
    <x v="1"/>
    <x v="1"/>
    <s v="P001"/>
    <x v="4"/>
    <x v="1"/>
    <n v="3"/>
    <n v="25349"/>
    <n v="76047"/>
    <n v="61874.49"/>
    <n v="14172.51"/>
    <n v="421"/>
    <n v="90"/>
    <x v="4"/>
    <n v="5"/>
    <n v="0.18636514260917592"/>
    <x v="0"/>
  </r>
  <r>
    <n v="3314"/>
    <d v="2024-04-17T00:00:00"/>
    <s v="C162"/>
    <s v="Kimberly Hicks"/>
    <x v="2"/>
    <x v="2"/>
    <s v="P002"/>
    <x v="2"/>
    <x v="0"/>
    <n v="3"/>
    <n v="18347"/>
    <n v="55041"/>
    <n v="42813.61"/>
    <n v="12227.39"/>
    <n v="83"/>
    <n v="75"/>
    <x v="2"/>
    <n v="0"/>
    <n v="0.22215057865954468"/>
    <x v="0"/>
  </r>
  <r>
    <n v="3315"/>
    <d v="2024-07-30T00:00:00"/>
    <s v="C350"/>
    <s v="Eric Taylor"/>
    <x v="0"/>
    <x v="0"/>
    <s v="P003"/>
    <x v="8"/>
    <x v="0"/>
    <n v="7"/>
    <n v="37389"/>
    <n v="261723"/>
    <n v="180378.89"/>
    <n v="81344.11"/>
    <n v="382"/>
    <n v="42"/>
    <x v="2"/>
    <n v="5"/>
    <n v="0.31080229861341951"/>
    <x v="0"/>
  </r>
  <r>
    <n v="3316"/>
    <d v="2024-10-12T00:00:00"/>
    <s v="C638"/>
    <s v="Tracey Caldwell"/>
    <x v="2"/>
    <x v="2"/>
    <s v="P009"/>
    <x v="3"/>
    <x v="2"/>
    <n v="6"/>
    <n v="58711"/>
    <n v="352266"/>
    <n v="287022.78999999998"/>
    <n v="65243.21"/>
    <n v="200"/>
    <n v="69"/>
    <x v="3"/>
    <n v="10"/>
    <n v="0.18521006852776026"/>
    <x v="0"/>
  </r>
  <r>
    <n v="3317"/>
    <d v="2024-10-20T00:00:00"/>
    <s v="C101"/>
    <s v="Brenda Wilkins"/>
    <x v="3"/>
    <x v="3"/>
    <s v="P007"/>
    <x v="5"/>
    <x v="1"/>
    <n v="4"/>
    <n v="27474"/>
    <n v="109896"/>
    <n v="82458.740000000005"/>
    <n v="27437.26"/>
    <n v="217"/>
    <n v="66"/>
    <x v="5"/>
    <n v="15"/>
    <n v="0.24966568391934191"/>
    <x v="0"/>
  </r>
  <r>
    <n v="3318"/>
    <d v="2024-12-30T00:00:00"/>
    <s v="C106"/>
    <s v="John Williams"/>
    <x v="1"/>
    <x v="1"/>
    <s v="P005"/>
    <x v="9"/>
    <x v="1"/>
    <n v="10"/>
    <n v="26308"/>
    <n v="263080"/>
    <n v="202027.51999999999"/>
    <n v="61052.480000000003"/>
    <n v="403"/>
    <n v="45"/>
    <x v="7"/>
    <n v="20"/>
    <n v="0.23206811616238407"/>
    <x v="0"/>
  </r>
  <r>
    <n v="3319"/>
    <d v="2024-09-03T00:00:00"/>
    <s v="C439"/>
    <s v="Juan Hernandez"/>
    <x v="1"/>
    <x v="1"/>
    <s v="P003"/>
    <x v="8"/>
    <x v="0"/>
    <n v="10"/>
    <n v="47215"/>
    <n v="472150"/>
    <n v="370070.67"/>
    <n v="102079.33"/>
    <n v="184"/>
    <n v="93"/>
    <x v="2"/>
    <n v="10"/>
    <n v="0.21620105898549191"/>
    <x v="0"/>
  </r>
  <r>
    <n v="3320"/>
    <d v="2024-10-18T00:00:00"/>
    <s v="C190"/>
    <s v="Jacob Mcdowell"/>
    <x v="0"/>
    <x v="0"/>
    <s v="P005"/>
    <x v="9"/>
    <x v="1"/>
    <n v="6"/>
    <n v="53483"/>
    <n v="320898"/>
    <n v="249534.75"/>
    <n v="71363.25"/>
    <n v="144"/>
    <n v="52"/>
    <x v="7"/>
    <n v="0"/>
    <n v="0.22238608529813211"/>
    <x v="0"/>
  </r>
  <r>
    <n v="3321"/>
    <d v="2024-11-26T00:00:00"/>
    <s v="C926"/>
    <s v="Shelly Gardner"/>
    <x v="1"/>
    <x v="1"/>
    <s v="P007"/>
    <x v="5"/>
    <x v="1"/>
    <n v="4"/>
    <n v="33619"/>
    <n v="134476"/>
    <n v="117703.14"/>
    <n v="16772.86"/>
    <n v="483"/>
    <n v="79"/>
    <x v="5"/>
    <n v="15"/>
    <n v="0.12472753502483715"/>
    <x v="0"/>
  </r>
  <r>
    <n v="3322"/>
    <d v="2024-10-09T00:00:00"/>
    <s v="C803"/>
    <s v="Jacqueline Griffin"/>
    <x v="2"/>
    <x v="2"/>
    <s v="P010"/>
    <x v="6"/>
    <x v="0"/>
    <n v="4"/>
    <n v="30857"/>
    <n v="123428"/>
    <n v="97573.98"/>
    <n v="25854.02"/>
    <n v="422"/>
    <n v="99"/>
    <x v="2"/>
    <n v="20"/>
    <n v="0.20946640956671095"/>
    <x v="0"/>
  </r>
  <r>
    <n v="3323"/>
    <d v="2024-02-04T00:00:00"/>
    <s v="C634"/>
    <s v="Charles Reed"/>
    <x v="0"/>
    <x v="0"/>
    <s v="P003"/>
    <x v="8"/>
    <x v="0"/>
    <n v="2"/>
    <n v="46436"/>
    <n v="92872"/>
    <n v="58754.46"/>
    <n v="34117.54"/>
    <n v="463"/>
    <n v="43"/>
    <x v="2"/>
    <n v="5"/>
    <n v="0.36736088379705401"/>
    <x v="0"/>
  </r>
  <r>
    <n v="3324"/>
    <d v="2024-07-23T00:00:00"/>
    <s v="C211"/>
    <s v="Mr. Howard Nichols"/>
    <x v="1"/>
    <x v="1"/>
    <s v="P005"/>
    <x v="9"/>
    <x v="1"/>
    <n v="7"/>
    <n v="53794"/>
    <n v="376558"/>
    <n v="316728.11"/>
    <n v="59829.89"/>
    <n v="496"/>
    <n v="53"/>
    <x v="7"/>
    <n v="20"/>
    <n v="0.15888625391042016"/>
    <x v="0"/>
  </r>
  <r>
    <n v="3325"/>
    <d v="2024-05-19T00:00:00"/>
    <s v="C873"/>
    <s v="Todd West"/>
    <x v="3"/>
    <x v="3"/>
    <s v="P001"/>
    <x v="4"/>
    <x v="1"/>
    <n v="9"/>
    <n v="2395"/>
    <n v="21555"/>
    <n v="13572.46"/>
    <n v="7982.54"/>
    <n v="238"/>
    <n v="38"/>
    <x v="4"/>
    <n v="20"/>
    <n v="0.37033356529807471"/>
    <x v="0"/>
  </r>
  <r>
    <n v="3326"/>
    <d v="2024-10-10T00:00:00"/>
    <s v="C457"/>
    <s v="John Burke"/>
    <x v="2"/>
    <x v="2"/>
    <s v="P008"/>
    <x v="7"/>
    <x v="3"/>
    <n v="4"/>
    <n v="3598"/>
    <n v="14392"/>
    <n v="11042.42"/>
    <n v="3349.58"/>
    <n v="136"/>
    <n v="89"/>
    <x v="6"/>
    <n v="0"/>
    <n v="0.23273902167871038"/>
    <x v="0"/>
  </r>
  <r>
    <n v="3327"/>
    <d v="2024-10-08T00:00:00"/>
    <s v="C720"/>
    <s v="Jessica Spencer"/>
    <x v="3"/>
    <x v="3"/>
    <s v="P010"/>
    <x v="6"/>
    <x v="0"/>
    <n v="9"/>
    <n v="49231"/>
    <n v="443079"/>
    <n v="388093.08"/>
    <n v="54985.919999999998"/>
    <n v="377"/>
    <n v="18"/>
    <x v="2"/>
    <n v="0"/>
    <n v="0.12409958494986222"/>
    <x v="0"/>
  </r>
  <r>
    <n v="3328"/>
    <d v="2024-05-25T00:00:00"/>
    <s v="C647"/>
    <s v="Amber Estrada"/>
    <x v="0"/>
    <x v="0"/>
    <s v="P009"/>
    <x v="3"/>
    <x v="2"/>
    <n v="6"/>
    <n v="22853"/>
    <n v="137118"/>
    <n v="84870.37"/>
    <n v="52247.63"/>
    <n v="456"/>
    <n v="91"/>
    <x v="3"/>
    <n v="10"/>
    <n v="0.38104136583089016"/>
    <x v="0"/>
  </r>
  <r>
    <n v="3329"/>
    <d v="2024-03-23T00:00:00"/>
    <s v="C899"/>
    <s v="Jonathan Walters"/>
    <x v="0"/>
    <x v="0"/>
    <s v="P004"/>
    <x v="1"/>
    <x v="1"/>
    <n v="8"/>
    <n v="56220"/>
    <n v="449760"/>
    <n v="359039.38"/>
    <n v="90720.62"/>
    <n v="16"/>
    <n v="73"/>
    <x v="1"/>
    <n v="15"/>
    <n v="0.20170895588758447"/>
    <x v="1"/>
  </r>
  <r>
    <n v="3330"/>
    <d v="2024-07-21T00:00:00"/>
    <s v="C134"/>
    <s v="Troy Wright"/>
    <x v="1"/>
    <x v="1"/>
    <s v="P005"/>
    <x v="9"/>
    <x v="1"/>
    <n v="10"/>
    <n v="50578"/>
    <n v="505780"/>
    <n v="454117.26"/>
    <n v="51662.74"/>
    <n v="372"/>
    <n v="46"/>
    <x v="7"/>
    <n v="10"/>
    <n v="0.10214468741349994"/>
    <x v="0"/>
  </r>
  <r>
    <n v="3331"/>
    <d v="2024-01-01T00:00:00"/>
    <s v="C328"/>
    <s v="Ryan Henson"/>
    <x v="1"/>
    <x v="1"/>
    <s v="P010"/>
    <x v="6"/>
    <x v="0"/>
    <n v="1"/>
    <n v="6028"/>
    <n v="6028"/>
    <n v="4374.6000000000004"/>
    <n v="1653.4"/>
    <n v="479"/>
    <n v="73"/>
    <x v="2"/>
    <n v="10"/>
    <n v="0.27428666224286663"/>
    <x v="0"/>
  </r>
  <r>
    <n v="3332"/>
    <d v="2024-07-16T00:00:00"/>
    <s v="C369"/>
    <s v="Christina Andrade"/>
    <x v="3"/>
    <x v="3"/>
    <s v="P007"/>
    <x v="5"/>
    <x v="1"/>
    <n v="5"/>
    <n v="4710"/>
    <n v="23550"/>
    <n v="16565.02"/>
    <n v="6984.98"/>
    <n v="423"/>
    <n v="85"/>
    <x v="5"/>
    <n v="10"/>
    <n v="0.29660212314225054"/>
    <x v="0"/>
  </r>
  <r>
    <n v="3333"/>
    <d v="2024-04-04T00:00:00"/>
    <s v="C740"/>
    <s v="Rebecca Wheeler"/>
    <x v="2"/>
    <x v="2"/>
    <s v="P005"/>
    <x v="9"/>
    <x v="1"/>
    <n v="1"/>
    <n v="43429"/>
    <n v="43429"/>
    <n v="29141.17"/>
    <n v="14287.83"/>
    <n v="400"/>
    <n v="82"/>
    <x v="7"/>
    <n v="10"/>
    <n v="0.32899283888645836"/>
    <x v="0"/>
  </r>
  <r>
    <n v="3334"/>
    <d v="2024-03-31T00:00:00"/>
    <s v="C797"/>
    <s v="Catherine Shields"/>
    <x v="3"/>
    <x v="3"/>
    <s v="P010"/>
    <x v="6"/>
    <x v="0"/>
    <n v="3"/>
    <n v="46783"/>
    <n v="140349"/>
    <n v="119193.69"/>
    <n v="21155.31"/>
    <n v="147"/>
    <n v="35"/>
    <x v="2"/>
    <n v="5"/>
    <n v="0.15073359981189749"/>
    <x v="0"/>
  </r>
  <r>
    <n v="3335"/>
    <d v="2024-11-25T00:00:00"/>
    <s v="C257"/>
    <s v="Mark Lynch"/>
    <x v="3"/>
    <x v="3"/>
    <s v="P001"/>
    <x v="4"/>
    <x v="1"/>
    <n v="2"/>
    <n v="44328"/>
    <n v="88656"/>
    <n v="72587.210000000006"/>
    <n v="16068.79"/>
    <n v="12"/>
    <n v="18"/>
    <x v="4"/>
    <n v="20"/>
    <n v="0.181248759249233"/>
    <x v="1"/>
  </r>
  <r>
    <n v="3336"/>
    <d v="2024-02-19T00:00:00"/>
    <s v="C110"/>
    <s v="Mary Bowman"/>
    <x v="2"/>
    <x v="2"/>
    <s v="P008"/>
    <x v="7"/>
    <x v="3"/>
    <n v="4"/>
    <n v="9392"/>
    <n v="37568"/>
    <n v="23712.240000000002"/>
    <n v="13855.76"/>
    <n v="125"/>
    <n v="37"/>
    <x v="6"/>
    <n v="0"/>
    <n v="0.36881814310051109"/>
    <x v="0"/>
  </r>
  <r>
    <n v="3337"/>
    <d v="2024-06-06T00:00:00"/>
    <s v="C129"/>
    <s v="Alan Cline"/>
    <x v="3"/>
    <x v="3"/>
    <s v="P003"/>
    <x v="8"/>
    <x v="0"/>
    <n v="10"/>
    <n v="7021"/>
    <n v="70210"/>
    <n v="43128.6"/>
    <n v="27081.4"/>
    <n v="186"/>
    <n v="90"/>
    <x v="2"/>
    <n v="15"/>
    <n v="0.38571998290841764"/>
    <x v="0"/>
  </r>
  <r>
    <n v="3338"/>
    <d v="2024-03-01T00:00:00"/>
    <s v="C991"/>
    <s v="Michelle Livingston"/>
    <x v="3"/>
    <x v="3"/>
    <s v="P002"/>
    <x v="2"/>
    <x v="0"/>
    <n v="6"/>
    <n v="1175"/>
    <n v="7050"/>
    <n v="5878.79"/>
    <n v="1171.21"/>
    <n v="495"/>
    <n v="83"/>
    <x v="2"/>
    <n v="10"/>
    <n v="0.16612907801418439"/>
    <x v="0"/>
  </r>
  <r>
    <n v="3339"/>
    <d v="2024-10-31T00:00:00"/>
    <s v="C216"/>
    <s v="Katherine Wright"/>
    <x v="3"/>
    <x v="3"/>
    <s v="P006"/>
    <x v="0"/>
    <x v="0"/>
    <n v="7"/>
    <n v="58493"/>
    <n v="409451"/>
    <n v="322483.96999999997"/>
    <n v="86967.03"/>
    <n v="377"/>
    <n v="27"/>
    <x v="0"/>
    <n v="0"/>
    <n v="0.21239911491240709"/>
    <x v="0"/>
  </r>
  <r>
    <n v="3340"/>
    <d v="2024-11-27T00:00:00"/>
    <s v="C197"/>
    <s v="James Friedman"/>
    <x v="2"/>
    <x v="2"/>
    <s v="P003"/>
    <x v="8"/>
    <x v="0"/>
    <n v="10"/>
    <n v="50610"/>
    <n v="506100"/>
    <n v="332758.27"/>
    <n v="173341.73"/>
    <n v="123"/>
    <n v="22"/>
    <x v="2"/>
    <n v="10"/>
    <n v="0.34250490021734836"/>
    <x v="0"/>
  </r>
  <r>
    <n v="3341"/>
    <d v="2024-08-07T00:00:00"/>
    <s v="C819"/>
    <s v="Michael Zhang"/>
    <x v="0"/>
    <x v="0"/>
    <s v="P001"/>
    <x v="4"/>
    <x v="1"/>
    <n v="7"/>
    <n v="56892"/>
    <n v="398244"/>
    <n v="318950.49"/>
    <n v="79293.509999999995"/>
    <n v="269"/>
    <n v="47"/>
    <x v="4"/>
    <n v="15"/>
    <n v="0.19910785849880977"/>
    <x v="0"/>
  </r>
  <r>
    <n v="3342"/>
    <d v="2024-05-24T00:00:00"/>
    <s v="C786"/>
    <s v="Erika King"/>
    <x v="2"/>
    <x v="2"/>
    <s v="P007"/>
    <x v="5"/>
    <x v="1"/>
    <n v="10"/>
    <n v="5229"/>
    <n v="52290"/>
    <n v="46895.49"/>
    <n v="5394.51"/>
    <n v="294"/>
    <n v="85"/>
    <x v="5"/>
    <n v="10"/>
    <n v="0.10316523235800344"/>
    <x v="0"/>
  </r>
  <r>
    <n v="3343"/>
    <d v="2024-03-20T00:00:00"/>
    <s v="C665"/>
    <s v="Wendy Estrada"/>
    <x v="0"/>
    <x v="0"/>
    <s v="P001"/>
    <x v="4"/>
    <x v="1"/>
    <n v="2"/>
    <n v="33077"/>
    <n v="66154"/>
    <n v="52599.92"/>
    <n v="13554.08"/>
    <n v="336"/>
    <n v="22"/>
    <x v="4"/>
    <n v="20"/>
    <n v="0.20488677933307131"/>
    <x v="0"/>
  </r>
  <r>
    <n v="3344"/>
    <d v="2024-05-15T00:00:00"/>
    <s v="C867"/>
    <s v="Victoria Johnson"/>
    <x v="0"/>
    <x v="0"/>
    <s v="P008"/>
    <x v="7"/>
    <x v="3"/>
    <n v="1"/>
    <n v="25633"/>
    <n v="25633"/>
    <n v="20553.900000000001"/>
    <n v="5079.1000000000004"/>
    <n v="216"/>
    <n v="31"/>
    <x v="6"/>
    <n v="5"/>
    <n v="0.19814691998595563"/>
    <x v="0"/>
  </r>
  <r>
    <n v="3345"/>
    <d v="2024-08-27T00:00:00"/>
    <s v="C597"/>
    <s v="Jennifer Turner"/>
    <x v="1"/>
    <x v="1"/>
    <s v="P010"/>
    <x v="6"/>
    <x v="0"/>
    <n v="9"/>
    <n v="36075"/>
    <n v="324675"/>
    <n v="247039.54"/>
    <n v="77635.460000000006"/>
    <n v="190"/>
    <n v="68"/>
    <x v="2"/>
    <n v="10"/>
    <n v="0.23911745591745592"/>
    <x v="0"/>
  </r>
  <r>
    <n v="3346"/>
    <d v="2024-04-16T00:00:00"/>
    <s v="C107"/>
    <s v="Hannah Johnson"/>
    <x v="1"/>
    <x v="1"/>
    <s v="P007"/>
    <x v="5"/>
    <x v="1"/>
    <n v="9"/>
    <n v="4247"/>
    <n v="38223"/>
    <n v="34265.370000000003"/>
    <n v="3957.63"/>
    <n v="18"/>
    <n v="48"/>
    <x v="5"/>
    <n v="5"/>
    <n v="0.10354053841927635"/>
    <x v="1"/>
  </r>
  <r>
    <n v="3347"/>
    <d v="2024-09-28T00:00:00"/>
    <s v="C432"/>
    <s v="Brandon Kennedy"/>
    <x v="3"/>
    <x v="3"/>
    <s v="P010"/>
    <x v="6"/>
    <x v="0"/>
    <n v="8"/>
    <n v="59878"/>
    <n v="479024"/>
    <n v="344787.81"/>
    <n v="134236.19"/>
    <n v="216"/>
    <n v="89"/>
    <x v="2"/>
    <n v="5"/>
    <n v="0.28022852717191621"/>
    <x v="0"/>
  </r>
  <r>
    <n v="3348"/>
    <d v="2024-03-12T00:00:00"/>
    <s v="C332"/>
    <s v="James Robinson"/>
    <x v="0"/>
    <x v="0"/>
    <s v="P006"/>
    <x v="0"/>
    <x v="0"/>
    <n v="3"/>
    <n v="21259"/>
    <n v="63777"/>
    <n v="48916.63"/>
    <n v="14860.37"/>
    <n v="174"/>
    <n v="37"/>
    <x v="0"/>
    <n v="0"/>
    <n v="0.23300515859949514"/>
    <x v="0"/>
  </r>
  <r>
    <n v="3349"/>
    <d v="2024-07-18T00:00:00"/>
    <s v="C126"/>
    <s v="Debra Jones"/>
    <x v="3"/>
    <x v="3"/>
    <s v="P009"/>
    <x v="3"/>
    <x v="2"/>
    <n v="6"/>
    <n v="56314"/>
    <n v="337884"/>
    <n v="301874.84999999998"/>
    <n v="36009.15"/>
    <n v="274"/>
    <n v="94"/>
    <x v="3"/>
    <n v="10"/>
    <n v="0.1065725219306034"/>
    <x v="0"/>
  </r>
  <r>
    <n v="3350"/>
    <d v="2024-06-17T00:00:00"/>
    <s v="C328"/>
    <s v="Katelyn Guerrero"/>
    <x v="0"/>
    <x v="0"/>
    <s v="P006"/>
    <x v="0"/>
    <x v="0"/>
    <n v="1"/>
    <n v="31106"/>
    <n v="31106"/>
    <n v="27704.89"/>
    <n v="3401.11"/>
    <n v="117"/>
    <n v="66"/>
    <x v="0"/>
    <n v="10"/>
    <n v="0.10933935575130201"/>
    <x v="0"/>
  </r>
  <r>
    <n v="3351"/>
    <d v="2024-09-06T00:00:00"/>
    <s v="C866"/>
    <s v="Jennifer Johnson"/>
    <x v="1"/>
    <x v="1"/>
    <s v="P007"/>
    <x v="5"/>
    <x v="1"/>
    <n v="2"/>
    <n v="51859"/>
    <n v="103718"/>
    <n v="72594.11"/>
    <n v="31123.89"/>
    <n v="432"/>
    <n v="50"/>
    <x v="5"/>
    <n v="20"/>
    <n v="0.30008185657262965"/>
    <x v="0"/>
  </r>
  <r>
    <n v="3352"/>
    <d v="2024-03-12T00:00:00"/>
    <s v="C828"/>
    <s v="Christine Walker"/>
    <x v="0"/>
    <x v="0"/>
    <s v="P009"/>
    <x v="3"/>
    <x v="2"/>
    <n v="8"/>
    <n v="42726"/>
    <n v="341808"/>
    <n v="269898.33"/>
    <n v="71909.67"/>
    <n v="269"/>
    <n v="41"/>
    <x v="3"/>
    <n v="20"/>
    <n v="0.21038030122173851"/>
    <x v="0"/>
  </r>
  <r>
    <n v="3353"/>
    <d v="2024-07-27T00:00:00"/>
    <s v="C929"/>
    <s v="Courtney Robinson"/>
    <x v="3"/>
    <x v="3"/>
    <s v="P004"/>
    <x v="1"/>
    <x v="1"/>
    <n v="3"/>
    <n v="4167"/>
    <n v="12501"/>
    <n v="8683.8799999999992"/>
    <n v="3817.12"/>
    <n v="198"/>
    <n v="100"/>
    <x v="1"/>
    <n v="10"/>
    <n v="0.30534517238620912"/>
    <x v="0"/>
  </r>
  <r>
    <n v="3354"/>
    <d v="2024-03-04T00:00:00"/>
    <s v="C882"/>
    <s v="Shannon Brown"/>
    <x v="1"/>
    <x v="1"/>
    <s v="P009"/>
    <x v="3"/>
    <x v="2"/>
    <n v="2"/>
    <n v="6900"/>
    <n v="13800"/>
    <n v="12073.75"/>
    <n v="1726.25"/>
    <n v="495"/>
    <n v="18"/>
    <x v="3"/>
    <n v="10"/>
    <n v="0.12509057971014492"/>
    <x v="0"/>
  </r>
  <r>
    <n v="3355"/>
    <d v="2024-07-17T00:00:00"/>
    <s v="C285"/>
    <s v="Kristine Hernandez"/>
    <x v="0"/>
    <x v="0"/>
    <s v="P006"/>
    <x v="0"/>
    <x v="0"/>
    <n v="3"/>
    <n v="33958"/>
    <n v="101874"/>
    <n v="81930.02"/>
    <n v="19943.98"/>
    <n v="35"/>
    <n v="43"/>
    <x v="0"/>
    <n v="5"/>
    <n v="0.19577105051337926"/>
    <x v="1"/>
  </r>
  <r>
    <n v="3356"/>
    <d v="2024-04-03T00:00:00"/>
    <s v="C721"/>
    <s v="Patrick Moreno"/>
    <x v="0"/>
    <x v="0"/>
    <s v="P008"/>
    <x v="7"/>
    <x v="3"/>
    <n v="2"/>
    <n v="11313"/>
    <n v="22626"/>
    <n v="15324.27"/>
    <n v="7301.73"/>
    <n v="44"/>
    <n v="53"/>
    <x v="6"/>
    <n v="20"/>
    <n v="0.32271413418191458"/>
    <x v="1"/>
  </r>
  <r>
    <n v="3357"/>
    <d v="2024-10-07T00:00:00"/>
    <s v="C513"/>
    <s v="Caroline Burgess"/>
    <x v="2"/>
    <x v="2"/>
    <s v="P001"/>
    <x v="4"/>
    <x v="1"/>
    <n v="3"/>
    <n v="7507"/>
    <n v="22521"/>
    <n v="16588.45"/>
    <n v="5932.55"/>
    <n v="389"/>
    <n v="42"/>
    <x v="4"/>
    <n v="15"/>
    <n v="0.26342302739665202"/>
    <x v="0"/>
  </r>
  <r>
    <n v="3358"/>
    <d v="2024-07-13T00:00:00"/>
    <s v="C231"/>
    <s v="Kristin Jimenez"/>
    <x v="0"/>
    <x v="0"/>
    <s v="P008"/>
    <x v="7"/>
    <x v="3"/>
    <n v="7"/>
    <n v="6560"/>
    <n v="45920"/>
    <n v="36633.589999999997"/>
    <n v="9286.41"/>
    <n v="286"/>
    <n v="87"/>
    <x v="6"/>
    <n v="20"/>
    <n v="0.20223018292682926"/>
    <x v="0"/>
  </r>
  <r>
    <n v="3359"/>
    <d v="2024-02-26T00:00:00"/>
    <s v="C607"/>
    <s v="Jasmine Stafford"/>
    <x v="0"/>
    <x v="0"/>
    <s v="P008"/>
    <x v="7"/>
    <x v="3"/>
    <n v="7"/>
    <n v="1923"/>
    <n v="13461"/>
    <n v="9530.07"/>
    <n v="3930.93"/>
    <n v="433"/>
    <n v="50"/>
    <x v="6"/>
    <n v="5"/>
    <n v="0.29202362380209496"/>
    <x v="0"/>
  </r>
  <r>
    <n v="3360"/>
    <d v="2024-07-19T00:00:00"/>
    <s v="C176"/>
    <s v="Tonya Wise"/>
    <x v="3"/>
    <x v="3"/>
    <s v="P008"/>
    <x v="7"/>
    <x v="3"/>
    <n v="1"/>
    <n v="31075"/>
    <n v="31075"/>
    <n v="22786.1"/>
    <n v="8288.9"/>
    <n v="398"/>
    <n v="36"/>
    <x v="6"/>
    <n v="15"/>
    <n v="0.26673853580048268"/>
    <x v="0"/>
  </r>
  <r>
    <n v="3361"/>
    <d v="2024-11-07T00:00:00"/>
    <s v="C225"/>
    <s v="Stephanie Koch"/>
    <x v="2"/>
    <x v="2"/>
    <s v="P009"/>
    <x v="3"/>
    <x v="2"/>
    <n v="4"/>
    <n v="45778"/>
    <n v="183112"/>
    <n v="161419.59"/>
    <n v="21692.41"/>
    <n v="486"/>
    <n v="63"/>
    <x v="3"/>
    <n v="15"/>
    <n v="0.11846525623662021"/>
    <x v="0"/>
  </r>
  <r>
    <n v="3362"/>
    <d v="2024-02-16T00:00:00"/>
    <s v="C343"/>
    <s v="Dustin Hanson"/>
    <x v="2"/>
    <x v="2"/>
    <s v="P006"/>
    <x v="0"/>
    <x v="0"/>
    <n v="3"/>
    <n v="18964"/>
    <n v="56892"/>
    <n v="48820.84"/>
    <n v="8071.16"/>
    <n v="63"/>
    <n v="64"/>
    <x v="0"/>
    <n v="20"/>
    <n v="0.14186810096322858"/>
    <x v="1"/>
  </r>
  <r>
    <n v="3363"/>
    <d v="2024-11-05T00:00:00"/>
    <s v="C324"/>
    <s v="Tiffany Cohen"/>
    <x v="1"/>
    <x v="1"/>
    <s v="P005"/>
    <x v="9"/>
    <x v="1"/>
    <n v="5"/>
    <n v="10175"/>
    <n v="50875"/>
    <n v="43831.88"/>
    <n v="7043.12"/>
    <n v="461"/>
    <n v="28"/>
    <x v="7"/>
    <n v="15"/>
    <n v="0.13843970515970516"/>
    <x v="0"/>
  </r>
  <r>
    <n v="3364"/>
    <d v="2024-12-04T00:00:00"/>
    <s v="C240"/>
    <s v="Vanessa Jones"/>
    <x v="0"/>
    <x v="0"/>
    <s v="P008"/>
    <x v="7"/>
    <x v="3"/>
    <n v="6"/>
    <n v="19790"/>
    <n v="118740"/>
    <n v="97588.65"/>
    <n v="21151.35"/>
    <n v="168"/>
    <n v="53"/>
    <x v="6"/>
    <n v="5"/>
    <n v="0.17813163213744315"/>
    <x v="0"/>
  </r>
  <r>
    <n v="3365"/>
    <d v="2024-03-13T00:00:00"/>
    <s v="C405"/>
    <s v="Gabriella Wolfe"/>
    <x v="0"/>
    <x v="0"/>
    <s v="P002"/>
    <x v="2"/>
    <x v="0"/>
    <n v="9"/>
    <n v="6135"/>
    <n v="55215"/>
    <n v="41898.660000000003"/>
    <n v="13316.34"/>
    <n v="220"/>
    <n v="72"/>
    <x v="2"/>
    <n v="15"/>
    <n v="0.24117250747079599"/>
    <x v="0"/>
  </r>
  <r>
    <n v="3366"/>
    <d v="2024-07-29T00:00:00"/>
    <s v="C581"/>
    <s v="Scott Bond"/>
    <x v="0"/>
    <x v="0"/>
    <s v="P010"/>
    <x v="6"/>
    <x v="0"/>
    <n v="5"/>
    <n v="1241"/>
    <n v="6205"/>
    <n v="3738.4"/>
    <n v="2466.6"/>
    <n v="365"/>
    <n v="48"/>
    <x v="2"/>
    <n v="15"/>
    <n v="0.39751813053988716"/>
    <x v="0"/>
  </r>
  <r>
    <n v="3367"/>
    <d v="2024-12-23T00:00:00"/>
    <s v="C602"/>
    <s v="Amanda Davis"/>
    <x v="1"/>
    <x v="1"/>
    <s v="P003"/>
    <x v="8"/>
    <x v="0"/>
    <n v="2"/>
    <n v="3389"/>
    <n v="6778"/>
    <n v="4478.24"/>
    <n v="2299.7600000000002"/>
    <n v="229"/>
    <n v="96"/>
    <x v="2"/>
    <n v="10"/>
    <n v="0.33929772794334617"/>
    <x v="0"/>
  </r>
  <r>
    <n v="3368"/>
    <d v="2024-11-24T00:00:00"/>
    <s v="C810"/>
    <s v="Robin Mejia"/>
    <x v="2"/>
    <x v="2"/>
    <s v="P001"/>
    <x v="4"/>
    <x v="1"/>
    <n v="6"/>
    <n v="26381"/>
    <n v="158286"/>
    <n v="96595.05"/>
    <n v="61690.95"/>
    <n v="309"/>
    <n v="28"/>
    <x v="4"/>
    <n v="5"/>
    <n v="0.38974356544482769"/>
    <x v="0"/>
  </r>
  <r>
    <n v="3369"/>
    <d v="2024-04-10T00:00:00"/>
    <s v="C183"/>
    <s v="Dylan Mitchell"/>
    <x v="0"/>
    <x v="0"/>
    <s v="P006"/>
    <x v="0"/>
    <x v="0"/>
    <n v="7"/>
    <n v="713"/>
    <n v="4991"/>
    <n v="3232.2"/>
    <n v="1758.8"/>
    <n v="83"/>
    <n v="50"/>
    <x v="0"/>
    <n v="5"/>
    <n v="0.35239430975756358"/>
    <x v="0"/>
  </r>
  <r>
    <n v="3370"/>
    <d v="2024-07-21T00:00:00"/>
    <s v="C852"/>
    <s v="Jessica Mata"/>
    <x v="3"/>
    <x v="3"/>
    <s v="P005"/>
    <x v="9"/>
    <x v="1"/>
    <n v="1"/>
    <n v="43418"/>
    <n v="43418"/>
    <n v="28400.34"/>
    <n v="15017.66"/>
    <n v="249"/>
    <n v="88"/>
    <x v="7"/>
    <n v="0"/>
    <n v="0.34588557741029063"/>
    <x v="0"/>
  </r>
  <r>
    <n v="3371"/>
    <d v="2024-07-07T00:00:00"/>
    <s v="C862"/>
    <s v="Kimberly Smith"/>
    <x v="0"/>
    <x v="0"/>
    <s v="P001"/>
    <x v="4"/>
    <x v="1"/>
    <n v="2"/>
    <n v="19749"/>
    <n v="39498"/>
    <n v="29269.71"/>
    <n v="10228.290000000001"/>
    <n v="21"/>
    <n v="48"/>
    <x v="4"/>
    <n v="10"/>
    <n v="0.25895716238796901"/>
    <x v="1"/>
  </r>
  <r>
    <n v="3372"/>
    <d v="2024-02-14T00:00:00"/>
    <s v="C643"/>
    <s v="Patricia Ferguson"/>
    <x v="1"/>
    <x v="1"/>
    <s v="P006"/>
    <x v="0"/>
    <x v="0"/>
    <n v="9"/>
    <n v="10482"/>
    <n v="94338"/>
    <n v="65662.929999999993"/>
    <n v="28675.07"/>
    <n v="49"/>
    <n v="16"/>
    <x v="0"/>
    <n v="20"/>
    <n v="0.30396097012868623"/>
    <x v="0"/>
  </r>
  <r>
    <n v="3373"/>
    <d v="2024-07-14T00:00:00"/>
    <s v="C949"/>
    <s v="Amanda Mora"/>
    <x v="1"/>
    <x v="1"/>
    <s v="P008"/>
    <x v="7"/>
    <x v="3"/>
    <n v="5"/>
    <n v="47950"/>
    <n v="239750"/>
    <n v="203775.52"/>
    <n v="35974.480000000003"/>
    <n v="273"/>
    <n v="18"/>
    <x v="6"/>
    <n v="0"/>
    <n v="0.150049968717414"/>
    <x v="0"/>
  </r>
  <r>
    <n v="3374"/>
    <d v="2024-10-30T00:00:00"/>
    <s v="C467"/>
    <s v="Elaine Castillo"/>
    <x v="3"/>
    <x v="3"/>
    <s v="P010"/>
    <x v="6"/>
    <x v="0"/>
    <n v="2"/>
    <n v="2515"/>
    <n v="5030"/>
    <n v="3486.92"/>
    <n v="1543.08"/>
    <n v="435"/>
    <n v="75"/>
    <x v="2"/>
    <n v="15"/>
    <n v="0.30677534791252481"/>
    <x v="0"/>
  </r>
  <r>
    <n v="3375"/>
    <d v="2024-06-01T00:00:00"/>
    <s v="C208"/>
    <s v="Brandy Miller"/>
    <x v="0"/>
    <x v="0"/>
    <s v="P009"/>
    <x v="3"/>
    <x v="2"/>
    <n v="1"/>
    <n v="25345"/>
    <n v="25345"/>
    <n v="20551.099999999999"/>
    <n v="4793.8999999999996"/>
    <n v="475"/>
    <n v="66"/>
    <x v="3"/>
    <n v="0"/>
    <n v="0.1891457881238903"/>
    <x v="0"/>
  </r>
  <r>
    <n v="3376"/>
    <d v="2024-11-02T00:00:00"/>
    <s v="C687"/>
    <s v="Robert Aguilar"/>
    <x v="3"/>
    <x v="3"/>
    <s v="P005"/>
    <x v="9"/>
    <x v="1"/>
    <n v="8"/>
    <n v="32637"/>
    <n v="261096"/>
    <n v="157220.26"/>
    <n v="103875.74"/>
    <n v="470"/>
    <n v="51"/>
    <x v="7"/>
    <n v="10"/>
    <n v="0.39784500720041671"/>
    <x v="0"/>
  </r>
  <r>
    <n v="3377"/>
    <d v="2024-12-19T00:00:00"/>
    <s v="C221"/>
    <s v="Kenneth Curry"/>
    <x v="0"/>
    <x v="0"/>
    <s v="P003"/>
    <x v="8"/>
    <x v="0"/>
    <n v="4"/>
    <n v="57216"/>
    <n v="228864"/>
    <n v="176973.79"/>
    <n v="51890.21"/>
    <n v="38"/>
    <n v="31"/>
    <x v="2"/>
    <n v="20"/>
    <n v="0.22672945504753914"/>
    <x v="0"/>
  </r>
  <r>
    <n v="3378"/>
    <d v="2024-02-26T00:00:00"/>
    <s v="C298"/>
    <s v="Jared Hunt"/>
    <x v="2"/>
    <x v="2"/>
    <s v="P005"/>
    <x v="9"/>
    <x v="1"/>
    <n v="6"/>
    <n v="14775"/>
    <n v="88650"/>
    <n v="77903.61"/>
    <n v="10746.39"/>
    <n v="76"/>
    <n v="88"/>
    <x v="7"/>
    <n v="15"/>
    <n v="0.12122267343485617"/>
    <x v="1"/>
  </r>
  <r>
    <n v="3379"/>
    <d v="2024-02-28T00:00:00"/>
    <s v="C208"/>
    <s v="Michael Glover"/>
    <x v="2"/>
    <x v="2"/>
    <s v="P009"/>
    <x v="3"/>
    <x v="2"/>
    <n v="6"/>
    <n v="30206"/>
    <n v="181236"/>
    <n v="141694.13"/>
    <n v="39541.870000000003"/>
    <n v="170"/>
    <n v="65"/>
    <x v="3"/>
    <n v="15"/>
    <n v="0.21817889381800526"/>
    <x v="0"/>
  </r>
  <r>
    <n v="3380"/>
    <d v="2024-09-29T00:00:00"/>
    <s v="C621"/>
    <s v="David Turner"/>
    <x v="2"/>
    <x v="2"/>
    <s v="P007"/>
    <x v="5"/>
    <x v="1"/>
    <n v="5"/>
    <n v="18627"/>
    <n v="93135"/>
    <n v="76914.03"/>
    <n v="16220.97"/>
    <n v="232"/>
    <n v="52"/>
    <x v="5"/>
    <n v="20"/>
    <n v="0.17416621033982926"/>
    <x v="0"/>
  </r>
  <r>
    <n v="3381"/>
    <d v="2024-06-18T00:00:00"/>
    <s v="C550"/>
    <s v="Robert Thompson"/>
    <x v="2"/>
    <x v="2"/>
    <s v="P002"/>
    <x v="2"/>
    <x v="0"/>
    <n v="3"/>
    <n v="41557"/>
    <n v="124671"/>
    <n v="103259.81"/>
    <n v="21411.19"/>
    <n v="180"/>
    <n v="94"/>
    <x v="2"/>
    <n v="0"/>
    <n v="0.17174154374313191"/>
    <x v="0"/>
  </r>
  <r>
    <n v="3382"/>
    <d v="2024-08-09T00:00:00"/>
    <s v="C989"/>
    <s v="Christopher Baird"/>
    <x v="3"/>
    <x v="3"/>
    <s v="P010"/>
    <x v="6"/>
    <x v="0"/>
    <n v="7"/>
    <n v="53752"/>
    <n v="376264"/>
    <n v="333317.7"/>
    <n v="42946.3"/>
    <n v="447"/>
    <n v="68"/>
    <x v="2"/>
    <n v="20"/>
    <n v="0.11413874301022688"/>
    <x v="0"/>
  </r>
  <r>
    <n v="3383"/>
    <d v="2024-08-19T00:00:00"/>
    <s v="C760"/>
    <s v="Victoria Daniel"/>
    <x v="2"/>
    <x v="2"/>
    <s v="P003"/>
    <x v="8"/>
    <x v="0"/>
    <n v="6"/>
    <n v="41892"/>
    <n v="251352"/>
    <n v="192357.7"/>
    <n v="58994.3"/>
    <n v="320"/>
    <n v="87"/>
    <x v="2"/>
    <n v="10"/>
    <n v="0.23470789967853847"/>
    <x v="0"/>
  </r>
  <r>
    <n v="3384"/>
    <d v="2024-01-14T00:00:00"/>
    <s v="C444"/>
    <s v="Joseph Newman"/>
    <x v="0"/>
    <x v="0"/>
    <s v="P008"/>
    <x v="7"/>
    <x v="3"/>
    <n v="3"/>
    <n v="15283"/>
    <n v="45849"/>
    <n v="34693.120000000003"/>
    <n v="11155.88"/>
    <n v="111"/>
    <n v="19"/>
    <x v="6"/>
    <n v="20"/>
    <n v="0.24331784771750745"/>
    <x v="0"/>
  </r>
  <r>
    <n v="3385"/>
    <d v="2024-07-27T00:00:00"/>
    <s v="C584"/>
    <s v="Samantha Valentine"/>
    <x v="3"/>
    <x v="3"/>
    <s v="P006"/>
    <x v="0"/>
    <x v="0"/>
    <n v="5"/>
    <n v="18863"/>
    <n v="94315"/>
    <n v="66585.66"/>
    <n v="27729.34"/>
    <n v="164"/>
    <n v="13"/>
    <x v="0"/>
    <n v="15"/>
    <n v="0.29400774002014524"/>
    <x v="0"/>
  </r>
  <r>
    <n v="3386"/>
    <d v="2024-03-28T00:00:00"/>
    <s v="C393"/>
    <s v="Ricardo Vaughn"/>
    <x v="1"/>
    <x v="1"/>
    <s v="P008"/>
    <x v="7"/>
    <x v="3"/>
    <n v="3"/>
    <n v="44810"/>
    <n v="134430"/>
    <n v="114682.32"/>
    <n v="19747.68"/>
    <n v="150"/>
    <n v="59"/>
    <x v="6"/>
    <n v="0"/>
    <n v="0.14689935282303057"/>
    <x v="0"/>
  </r>
  <r>
    <n v="3387"/>
    <d v="2024-06-28T00:00:00"/>
    <s v="C709"/>
    <s v="William Brock"/>
    <x v="2"/>
    <x v="2"/>
    <s v="P005"/>
    <x v="9"/>
    <x v="1"/>
    <n v="1"/>
    <n v="44308"/>
    <n v="44308"/>
    <n v="38440.230000000003"/>
    <n v="5867.77"/>
    <n v="153"/>
    <n v="37"/>
    <x v="7"/>
    <n v="0"/>
    <n v="0.13243138936535165"/>
    <x v="0"/>
  </r>
  <r>
    <n v="3388"/>
    <d v="2024-11-07T00:00:00"/>
    <s v="C344"/>
    <s v="Ronald Anderson"/>
    <x v="3"/>
    <x v="3"/>
    <s v="P009"/>
    <x v="3"/>
    <x v="2"/>
    <n v="8"/>
    <n v="22393"/>
    <n v="179144"/>
    <n v="127405.28"/>
    <n v="51738.720000000001"/>
    <n v="92"/>
    <n v="100"/>
    <x v="3"/>
    <n v="20"/>
    <n v="0.28881078908587504"/>
    <x v="1"/>
  </r>
  <r>
    <n v="3389"/>
    <d v="2024-10-22T00:00:00"/>
    <s v="C392"/>
    <s v="Debra Grant"/>
    <x v="3"/>
    <x v="3"/>
    <s v="P009"/>
    <x v="3"/>
    <x v="2"/>
    <n v="8"/>
    <n v="36639"/>
    <n v="293112"/>
    <n v="210821.71"/>
    <n v="82290.289999999994"/>
    <n v="452"/>
    <n v="91"/>
    <x v="3"/>
    <n v="20"/>
    <n v="0.28074691585469036"/>
    <x v="0"/>
  </r>
  <r>
    <n v="3390"/>
    <d v="2024-07-26T00:00:00"/>
    <s v="C977"/>
    <s v="Michael Sanders"/>
    <x v="3"/>
    <x v="3"/>
    <s v="P010"/>
    <x v="6"/>
    <x v="0"/>
    <n v="7"/>
    <n v="49055"/>
    <n v="343385"/>
    <n v="217572.49"/>
    <n v="125812.51"/>
    <n v="324"/>
    <n v="74"/>
    <x v="2"/>
    <n v="15"/>
    <n v="0.36638906766457474"/>
    <x v="0"/>
  </r>
  <r>
    <n v="3391"/>
    <d v="2024-06-29T00:00:00"/>
    <s v="C184"/>
    <s v="Steven Atkins"/>
    <x v="2"/>
    <x v="2"/>
    <s v="P008"/>
    <x v="7"/>
    <x v="3"/>
    <n v="1"/>
    <n v="41328"/>
    <n v="41328"/>
    <n v="25803.73"/>
    <n v="15524.27"/>
    <n v="391"/>
    <n v="39"/>
    <x v="6"/>
    <n v="20"/>
    <n v="0.37563564653503678"/>
    <x v="0"/>
  </r>
  <r>
    <n v="3392"/>
    <d v="2024-07-25T00:00:00"/>
    <s v="C706"/>
    <s v="Randy Morales"/>
    <x v="2"/>
    <x v="2"/>
    <s v="P008"/>
    <x v="7"/>
    <x v="3"/>
    <n v="4"/>
    <n v="28734"/>
    <n v="114936"/>
    <n v="91028.78"/>
    <n v="23907.22"/>
    <n v="90"/>
    <n v="98"/>
    <x v="6"/>
    <n v="20"/>
    <n v="0.20800462866290806"/>
    <x v="1"/>
  </r>
  <r>
    <n v="3393"/>
    <d v="2024-09-02T00:00:00"/>
    <s v="C430"/>
    <s v="Nicholas Sparks"/>
    <x v="2"/>
    <x v="2"/>
    <s v="P010"/>
    <x v="6"/>
    <x v="0"/>
    <n v="3"/>
    <n v="45863"/>
    <n v="137589"/>
    <n v="110467.93"/>
    <n v="27121.07"/>
    <n v="492"/>
    <n v="54"/>
    <x v="2"/>
    <n v="5"/>
    <n v="0.19711655728292232"/>
    <x v="0"/>
  </r>
  <r>
    <n v="3394"/>
    <d v="2024-04-19T00:00:00"/>
    <s v="C707"/>
    <s v="Sherri Smith"/>
    <x v="2"/>
    <x v="2"/>
    <s v="P001"/>
    <x v="4"/>
    <x v="1"/>
    <n v="2"/>
    <n v="42362"/>
    <n v="84724"/>
    <n v="58589.95"/>
    <n v="26134.05"/>
    <n v="459"/>
    <n v="70"/>
    <x v="4"/>
    <n v="5"/>
    <n v="0.3084610027855153"/>
    <x v="0"/>
  </r>
  <r>
    <n v="3395"/>
    <d v="2024-01-19T00:00:00"/>
    <s v="C429"/>
    <s v="Joseph Hodges"/>
    <x v="3"/>
    <x v="3"/>
    <s v="P010"/>
    <x v="6"/>
    <x v="0"/>
    <n v="9"/>
    <n v="17602"/>
    <n v="158418"/>
    <n v="105224.56"/>
    <n v="53193.440000000002"/>
    <n v="474"/>
    <n v="32"/>
    <x v="2"/>
    <n v="5"/>
    <n v="0.3357790150109205"/>
    <x v="0"/>
  </r>
  <r>
    <n v="3396"/>
    <d v="2024-12-02T00:00:00"/>
    <s v="C387"/>
    <s v="Nancy Novak"/>
    <x v="3"/>
    <x v="3"/>
    <s v="P001"/>
    <x v="4"/>
    <x v="1"/>
    <n v="5"/>
    <n v="39289"/>
    <n v="196445"/>
    <n v="155192.25"/>
    <n v="41252.75"/>
    <n v="58"/>
    <n v="41"/>
    <x v="4"/>
    <n v="10"/>
    <n v="0.20999643666166101"/>
    <x v="0"/>
  </r>
  <r>
    <n v="3397"/>
    <d v="2024-03-24T00:00:00"/>
    <s v="C632"/>
    <s v="Michael English"/>
    <x v="3"/>
    <x v="3"/>
    <s v="P001"/>
    <x v="4"/>
    <x v="1"/>
    <n v="5"/>
    <n v="12380"/>
    <n v="61900"/>
    <n v="42448.32"/>
    <n v="19451.68"/>
    <n v="498"/>
    <n v="99"/>
    <x v="4"/>
    <n v="0"/>
    <n v="0.31424361873990309"/>
    <x v="0"/>
  </r>
  <r>
    <n v="3398"/>
    <d v="2024-09-17T00:00:00"/>
    <s v="C266"/>
    <s v="Mitchell Erickson"/>
    <x v="0"/>
    <x v="0"/>
    <s v="P008"/>
    <x v="7"/>
    <x v="3"/>
    <n v="6"/>
    <n v="57275"/>
    <n v="343650"/>
    <n v="267762.05"/>
    <n v="75887.95"/>
    <n v="85"/>
    <n v="43"/>
    <x v="6"/>
    <n v="0"/>
    <n v="0.22082918667248652"/>
    <x v="0"/>
  </r>
  <r>
    <n v="3399"/>
    <d v="2024-06-15T00:00:00"/>
    <s v="C874"/>
    <s v="Brenda Howell"/>
    <x v="1"/>
    <x v="1"/>
    <s v="P005"/>
    <x v="9"/>
    <x v="1"/>
    <n v="7"/>
    <n v="21582"/>
    <n v="151074"/>
    <n v="99127.56"/>
    <n v="51946.44"/>
    <n v="394"/>
    <n v="47"/>
    <x v="7"/>
    <n v="0"/>
    <n v="0.34384765082012791"/>
    <x v="0"/>
  </r>
  <r>
    <n v="3400"/>
    <d v="2024-08-22T00:00:00"/>
    <s v="C513"/>
    <s v="Daniel Johnson"/>
    <x v="0"/>
    <x v="0"/>
    <s v="P005"/>
    <x v="9"/>
    <x v="1"/>
    <n v="9"/>
    <n v="58212"/>
    <n v="523908"/>
    <n v="315004.02"/>
    <n v="208903.98"/>
    <n v="94"/>
    <n v="92"/>
    <x v="7"/>
    <n v="5"/>
    <n v="0.39874172564648758"/>
    <x v="0"/>
  </r>
  <r>
    <n v="3401"/>
    <d v="2024-11-24T00:00:00"/>
    <s v="C610"/>
    <s v="Robert Fields"/>
    <x v="3"/>
    <x v="3"/>
    <s v="P006"/>
    <x v="0"/>
    <x v="0"/>
    <n v="4"/>
    <n v="59003"/>
    <n v="236012"/>
    <n v="174721"/>
    <n v="61291"/>
    <n v="156"/>
    <n v="17"/>
    <x v="0"/>
    <n v="0"/>
    <n v="0.25969442231750928"/>
    <x v="0"/>
  </r>
  <r>
    <n v="3402"/>
    <d v="2024-07-28T00:00:00"/>
    <s v="C537"/>
    <s v="Michael Brady"/>
    <x v="2"/>
    <x v="2"/>
    <s v="P002"/>
    <x v="2"/>
    <x v="0"/>
    <n v="9"/>
    <n v="38893"/>
    <n v="350037"/>
    <n v="234112.03"/>
    <n v="115924.97"/>
    <n v="102"/>
    <n v="73"/>
    <x v="2"/>
    <n v="15"/>
    <n v="0.33117918962852499"/>
    <x v="0"/>
  </r>
  <r>
    <n v="3403"/>
    <d v="2024-02-14T00:00:00"/>
    <s v="C791"/>
    <s v="Stephen Martinez"/>
    <x v="0"/>
    <x v="0"/>
    <s v="P001"/>
    <x v="4"/>
    <x v="1"/>
    <n v="8"/>
    <n v="30790"/>
    <n v="246320"/>
    <n v="173406.96"/>
    <n v="72913.039999999994"/>
    <n v="204"/>
    <n v="79"/>
    <x v="4"/>
    <n v="20"/>
    <n v="0.29600941864241637"/>
    <x v="0"/>
  </r>
  <r>
    <n v="3404"/>
    <d v="2024-04-30T00:00:00"/>
    <s v="C420"/>
    <s v="Kelly Edwards"/>
    <x v="1"/>
    <x v="1"/>
    <s v="P007"/>
    <x v="5"/>
    <x v="1"/>
    <n v="5"/>
    <n v="42772"/>
    <n v="213860"/>
    <n v="177263.25"/>
    <n v="36596.75"/>
    <n v="395"/>
    <n v="64"/>
    <x v="5"/>
    <n v="10"/>
    <n v="0.17112480127186008"/>
    <x v="0"/>
  </r>
  <r>
    <n v="3405"/>
    <d v="2024-09-24T00:00:00"/>
    <s v="C818"/>
    <s v="Ricky Vincent"/>
    <x v="1"/>
    <x v="1"/>
    <s v="P003"/>
    <x v="8"/>
    <x v="0"/>
    <n v="7"/>
    <n v="45092"/>
    <n v="315644"/>
    <n v="209310.26"/>
    <n v="106333.74"/>
    <n v="36"/>
    <n v="34"/>
    <x v="2"/>
    <n v="5"/>
    <n v="0.33687869878724136"/>
    <x v="0"/>
  </r>
  <r>
    <n v="3406"/>
    <d v="2024-03-23T00:00:00"/>
    <s v="C218"/>
    <s v="Matthew Ball"/>
    <x v="1"/>
    <x v="1"/>
    <s v="P010"/>
    <x v="6"/>
    <x v="0"/>
    <n v="2"/>
    <n v="59587"/>
    <n v="119174"/>
    <n v="72277.48"/>
    <n v="46896.52"/>
    <n v="74"/>
    <n v="12"/>
    <x v="2"/>
    <n v="15"/>
    <n v="0.3935130145837179"/>
    <x v="0"/>
  </r>
  <r>
    <n v="3407"/>
    <d v="2024-12-25T00:00:00"/>
    <s v="C849"/>
    <s v="Billy Mcmillan"/>
    <x v="1"/>
    <x v="1"/>
    <s v="P001"/>
    <x v="4"/>
    <x v="1"/>
    <n v="8"/>
    <n v="16702"/>
    <n v="133616"/>
    <n v="119811.23"/>
    <n v="13804.77"/>
    <n v="293"/>
    <n v="84"/>
    <x v="4"/>
    <n v="10"/>
    <n v="0.10331674350377201"/>
    <x v="0"/>
  </r>
  <r>
    <n v="3408"/>
    <d v="2024-10-31T00:00:00"/>
    <s v="C217"/>
    <s v="James Stephens"/>
    <x v="1"/>
    <x v="1"/>
    <s v="P004"/>
    <x v="1"/>
    <x v="1"/>
    <n v="8"/>
    <n v="3052"/>
    <n v="24416"/>
    <n v="14777.7"/>
    <n v="9638.2999999999993"/>
    <n v="279"/>
    <n v="51"/>
    <x v="1"/>
    <n v="0"/>
    <n v="0.39475344036697246"/>
    <x v="0"/>
  </r>
  <r>
    <n v="3409"/>
    <d v="2024-11-25T00:00:00"/>
    <s v="C866"/>
    <s v="Tina Abbott"/>
    <x v="0"/>
    <x v="0"/>
    <s v="P006"/>
    <x v="0"/>
    <x v="0"/>
    <n v="10"/>
    <n v="53615"/>
    <n v="536150"/>
    <n v="326334.23"/>
    <n v="209815.77"/>
    <n v="80"/>
    <n v="92"/>
    <x v="0"/>
    <n v="10"/>
    <n v="0.39133781590972672"/>
    <x v="1"/>
  </r>
  <r>
    <n v="3410"/>
    <d v="2024-07-30T00:00:00"/>
    <s v="C961"/>
    <s v="Jonathan Wiggins"/>
    <x v="3"/>
    <x v="3"/>
    <s v="P007"/>
    <x v="5"/>
    <x v="1"/>
    <n v="9"/>
    <n v="16523"/>
    <n v="148707"/>
    <n v="108751.83"/>
    <n v="39955.17"/>
    <n v="408"/>
    <n v="10"/>
    <x v="5"/>
    <n v="0"/>
    <n v="0.26868385482862273"/>
    <x v="0"/>
  </r>
  <r>
    <n v="3411"/>
    <d v="2024-11-16T00:00:00"/>
    <s v="C137"/>
    <s v="Jason Williams"/>
    <x v="3"/>
    <x v="3"/>
    <s v="P002"/>
    <x v="2"/>
    <x v="0"/>
    <n v="9"/>
    <n v="39734"/>
    <n v="357606"/>
    <n v="316818.48"/>
    <n v="40787.519999999997"/>
    <n v="452"/>
    <n v="12"/>
    <x v="2"/>
    <n v="15"/>
    <n v="0.11405714669216958"/>
    <x v="0"/>
  </r>
  <r>
    <n v="3412"/>
    <d v="2024-04-28T00:00:00"/>
    <s v="C819"/>
    <s v="Aaron Chambers"/>
    <x v="0"/>
    <x v="0"/>
    <s v="P003"/>
    <x v="8"/>
    <x v="0"/>
    <n v="3"/>
    <n v="46055"/>
    <n v="138165"/>
    <n v="104941.62"/>
    <n v="33223.379999999997"/>
    <n v="372"/>
    <n v="38"/>
    <x v="2"/>
    <n v="10"/>
    <n v="0.24046162197372706"/>
    <x v="0"/>
  </r>
  <r>
    <n v="3413"/>
    <d v="2024-03-04T00:00:00"/>
    <s v="C904"/>
    <s v="Cassie Barrera"/>
    <x v="0"/>
    <x v="0"/>
    <s v="P009"/>
    <x v="3"/>
    <x v="2"/>
    <n v="6"/>
    <n v="51583"/>
    <n v="309498"/>
    <n v="256042.57"/>
    <n v="53455.43"/>
    <n v="133"/>
    <n v="11"/>
    <x v="3"/>
    <n v="10"/>
    <n v="0.1727165603654951"/>
    <x v="0"/>
  </r>
  <r>
    <n v="3414"/>
    <d v="2024-10-21T00:00:00"/>
    <s v="C269"/>
    <s v="Katherine Mclaughlin"/>
    <x v="2"/>
    <x v="2"/>
    <s v="P008"/>
    <x v="7"/>
    <x v="3"/>
    <n v="10"/>
    <n v="13580"/>
    <n v="135800"/>
    <n v="121491.4"/>
    <n v="14308.6"/>
    <n v="467"/>
    <n v="42"/>
    <x v="6"/>
    <n v="20"/>
    <n v="0.10536524300441827"/>
    <x v="0"/>
  </r>
  <r>
    <n v="3415"/>
    <d v="2024-10-25T00:00:00"/>
    <s v="C976"/>
    <s v="Joseph Moore"/>
    <x v="3"/>
    <x v="3"/>
    <s v="P008"/>
    <x v="7"/>
    <x v="3"/>
    <n v="4"/>
    <n v="7782"/>
    <n v="31128"/>
    <n v="21422.240000000002"/>
    <n v="9705.76"/>
    <n v="486"/>
    <n v="29"/>
    <x v="6"/>
    <n v="15"/>
    <n v="0.31180159342071445"/>
    <x v="0"/>
  </r>
  <r>
    <n v="3416"/>
    <d v="2024-09-11T00:00:00"/>
    <s v="C944"/>
    <s v="Alyssa Griffith"/>
    <x v="2"/>
    <x v="2"/>
    <s v="P006"/>
    <x v="0"/>
    <x v="0"/>
    <n v="8"/>
    <n v="32795"/>
    <n v="262360"/>
    <n v="195478.79"/>
    <n v="66881.210000000006"/>
    <n v="90"/>
    <n v="74"/>
    <x v="0"/>
    <n v="0"/>
    <n v="0.25492152004878793"/>
    <x v="0"/>
  </r>
  <r>
    <n v="3417"/>
    <d v="2024-08-28T00:00:00"/>
    <s v="C406"/>
    <s v="Bailey Lee"/>
    <x v="0"/>
    <x v="0"/>
    <s v="P008"/>
    <x v="7"/>
    <x v="3"/>
    <n v="9"/>
    <n v="53109"/>
    <n v="477981"/>
    <n v="381116.66"/>
    <n v="96864.34"/>
    <n v="374"/>
    <n v="64"/>
    <x v="6"/>
    <n v="20"/>
    <n v="0.20265311801096694"/>
    <x v="0"/>
  </r>
  <r>
    <n v="3418"/>
    <d v="2024-06-04T00:00:00"/>
    <s v="C983"/>
    <s v="Cody Everett DVM"/>
    <x v="2"/>
    <x v="2"/>
    <s v="P009"/>
    <x v="3"/>
    <x v="2"/>
    <n v="10"/>
    <n v="3574"/>
    <n v="35740"/>
    <n v="28749.85"/>
    <n v="6990.15"/>
    <n v="126"/>
    <n v="27"/>
    <x v="3"/>
    <n v="5"/>
    <n v="0.19558337996642416"/>
    <x v="0"/>
  </r>
  <r>
    <n v="3419"/>
    <d v="2024-04-28T00:00:00"/>
    <s v="C374"/>
    <s v="Barbara White"/>
    <x v="1"/>
    <x v="1"/>
    <s v="P008"/>
    <x v="7"/>
    <x v="3"/>
    <n v="5"/>
    <n v="30130"/>
    <n v="150650"/>
    <n v="102399.53"/>
    <n v="48250.47"/>
    <n v="124"/>
    <n v="93"/>
    <x v="6"/>
    <n v="15"/>
    <n v="0.32028191171589776"/>
    <x v="0"/>
  </r>
  <r>
    <n v="3420"/>
    <d v="2024-12-07T00:00:00"/>
    <s v="C744"/>
    <s v="Robert Alexander"/>
    <x v="3"/>
    <x v="3"/>
    <s v="P009"/>
    <x v="3"/>
    <x v="2"/>
    <n v="8"/>
    <n v="2925"/>
    <n v="23400"/>
    <n v="15257.09"/>
    <n v="8142.91"/>
    <n v="154"/>
    <n v="55"/>
    <x v="3"/>
    <n v="15"/>
    <n v="0.34798760683760682"/>
    <x v="0"/>
  </r>
  <r>
    <n v="3421"/>
    <d v="2024-12-19T00:00:00"/>
    <s v="C221"/>
    <s v="Robert Collins"/>
    <x v="2"/>
    <x v="2"/>
    <s v="P009"/>
    <x v="3"/>
    <x v="2"/>
    <n v="6"/>
    <n v="42997"/>
    <n v="257982"/>
    <n v="184331.02"/>
    <n v="73650.98"/>
    <n v="292"/>
    <n v="54"/>
    <x v="3"/>
    <n v="10"/>
    <n v="0.2854888325542092"/>
    <x v="0"/>
  </r>
  <r>
    <n v="3422"/>
    <d v="2024-06-15T00:00:00"/>
    <s v="C269"/>
    <s v="Kelly Patterson"/>
    <x v="0"/>
    <x v="0"/>
    <s v="P009"/>
    <x v="3"/>
    <x v="2"/>
    <n v="6"/>
    <n v="2374"/>
    <n v="14244"/>
    <n v="10160.290000000001"/>
    <n v="4083.71"/>
    <n v="398"/>
    <n v="88"/>
    <x v="3"/>
    <n v="0"/>
    <n v="0.28669685481606288"/>
    <x v="0"/>
  </r>
  <r>
    <n v="3423"/>
    <d v="2024-12-14T00:00:00"/>
    <s v="C423"/>
    <s v="Danielle Stewart"/>
    <x v="2"/>
    <x v="2"/>
    <s v="P008"/>
    <x v="7"/>
    <x v="3"/>
    <n v="2"/>
    <n v="42761"/>
    <n v="85522"/>
    <n v="70689.460000000006"/>
    <n v="14832.54"/>
    <n v="95"/>
    <n v="90"/>
    <x v="6"/>
    <n v="15"/>
    <n v="0.17343537335422465"/>
    <x v="0"/>
  </r>
  <r>
    <n v="3424"/>
    <d v="2024-08-01T00:00:00"/>
    <s v="C926"/>
    <s v="Daniel Schultz"/>
    <x v="3"/>
    <x v="3"/>
    <s v="P010"/>
    <x v="6"/>
    <x v="0"/>
    <n v="10"/>
    <n v="42330"/>
    <n v="423300"/>
    <n v="354350.92"/>
    <n v="68949.08"/>
    <n v="458"/>
    <n v="11"/>
    <x v="2"/>
    <n v="0"/>
    <n v="0.16288466808410113"/>
    <x v="0"/>
  </r>
  <r>
    <n v="3425"/>
    <d v="2024-08-22T00:00:00"/>
    <s v="C678"/>
    <s v="Matthew Brooks"/>
    <x v="3"/>
    <x v="3"/>
    <s v="P001"/>
    <x v="4"/>
    <x v="1"/>
    <n v="10"/>
    <n v="52219"/>
    <n v="522190"/>
    <n v="424180.12"/>
    <n v="98009.88"/>
    <n v="23"/>
    <n v="65"/>
    <x v="4"/>
    <n v="10"/>
    <n v="0.18769007449395814"/>
    <x v="1"/>
  </r>
  <r>
    <n v="3426"/>
    <d v="2024-04-06T00:00:00"/>
    <s v="C376"/>
    <s v="Robert Garcia"/>
    <x v="0"/>
    <x v="0"/>
    <s v="P009"/>
    <x v="3"/>
    <x v="2"/>
    <n v="6"/>
    <n v="51694"/>
    <n v="310164"/>
    <n v="264553.98"/>
    <n v="45610.02"/>
    <n v="208"/>
    <n v="71"/>
    <x v="3"/>
    <n v="15"/>
    <n v="0.14705130189190233"/>
    <x v="0"/>
  </r>
  <r>
    <n v="3427"/>
    <d v="2024-12-21T00:00:00"/>
    <s v="C524"/>
    <s v="Joyce Wilson"/>
    <x v="0"/>
    <x v="0"/>
    <s v="P002"/>
    <x v="2"/>
    <x v="0"/>
    <n v="1"/>
    <n v="37998"/>
    <n v="37998"/>
    <n v="33031.040000000001"/>
    <n v="4966.96"/>
    <n v="85"/>
    <n v="36"/>
    <x v="2"/>
    <n v="10"/>
    <n v="0.13071635349228908"/>
    <x v="0"/>
  </r>
  <r>
    <n v="3428"/>
    <d v="2024-05-26T00:00:00"/>
    <s v="C241"/>
    <s v="Timothy Orozco"/>
    <x v="0"/>
    <x v="0"/>
    <s v="P007"/>
    <x v="5"/>
    <x v="1"/>
    <n v="3"/>
    <n v="36019"/>
    <n v="108057"/>
    <n v="81343.34"/>
    <n v="26713.66"/>
    <n v="296"/>
    <n v="15"/>
    <x v="5"/>
    <n v="15"/>
    <n v="0.24721822741701138"/>
    <x v="0"/>
  </r>
  <r>
    <n v="3429"/>
    <d v="2024-07-31T00:00:00"/>
    <s v="C280"/>
    <s v="Regina Miller"/>
    <x v="3"/>
    <x v="3"/>
    <s v="P007"/>
    <x v="5"/>
    <x v="1"/>
    <n v="1"/>
    <n v="34777"/>
    <n v="34777"/>
    <n v="27550.41"/>
    <n v="7226.59"/>
    <n v="306"/>
    <n v="85"/>
    <x v="5"/>
    <n v="5"/>
    <n v="0.20779796992265004"/>
    <x v="0"/>
  </r>
  <r>
    <n v="3430"/>
    <d v="2024-01-19T00:00:00"/>
    <s v="C603"/>
    <s v="Janet Holloway"/>
    <x v="1"/>
    <x v="1"/>
    <s v="P001"/>
    <x v="4"/>
    <x v="1"/>
    <n v="3"/>
    <n v="56220"/>
    <n v="168660"/>
    <n v="138395.57"/>
    <n v="30264.43"/>
    <n v="26"/>
    <n v="97"/>
    <x v="4"/>
    <n v="5"/>
    <n v="0.17944047195541327"/>
    <x v="1"/>
  </r>
  <r>
    <n v="3431"/>
    <d v="2024-05-11T00:00:00"/>
    <s v="C927"/>
    <s v="Matthew Jones"/>
    <x v="1"/>
    <x v="1"/>
    <s v="P008"/>
    <x v="7"/>
    <x v="3"/>
    <n v="6"/>
    <n v="55857"/>
    <n v="335142"/>
    <n v="257087.7"/>
    <n v="78054.3"/>
    <n v="366"/>
    <n v="76"/>
    <x v="6"/>
    <n v="10"/>
    <n v="0.2328991890004834"/>
    <x v="0"/>
  </r>
  <r>
    <n v="3432"/>
    <d v="2024-02-21T00:00:00"/>
    <s v="C607"/>
    <s v="Jose Duffy"/>
    <x v="3"/>
    <x v="3"/>
    <s v="P008"/>
    <x v="7"/>
    <x v="3"/>
    <n v="4"/>
    <n v="34023"/>
    <n v="136092"/>
    <n v="97146.240000000005"/>
    <n v="38945.760000000002"/>
    <n v="315"/>
    <n v="31"/>
    <x v="6"/>
    <n v="0"/>
    <n v="0.28617229521206244"/>
    <x v="0"/>
  </r>
  <r>
    <n v="3433"/>
    <d v="2024-05-22T00:00:00"/>
    <s v="C427"/>
    <s v="Allison Galvan"/>
    <x v="0"/>
    <x v="0"/>
    <s v="P010"/>
    <x v="6"/>
    <x v="0"/>
    <n v="1"/>
    <n v="55679"/>
    <n v="55679"/>
    <n v="41059.4"/>
    <n v="14619.6"/>
    <n v="335"/>
    <n v="40"/>
    <x v="2"/>
    <n v="5"/>
    <n v="0.26256937085795362"/>
    <x v="0"/>
  </r>
  <r>
    <n v="3434"/>
    <d v="2024-07-05T00:00:00"/>
    <s v="C577"/>
    <s v="David Wright"/>
    <x v="0"/>
    <x v="0"/>
    <s v="P001"/>
    <x v="4"/>
    <x v="1"/>
    <n v="9"/>
    <n v="38516"/>
    <n v="346644"/>
    <n v="268722.24"/>
    <n v="77921.759999999995"/>
    <n v="438"/>
    <n v="60"/>
    <x v="4"/>
    <n v="20"/>
    <n v="0.22478900543497074"/>
    <x v="0"/>
  </r>
  <r>
    <n v="3435"/>
    <d v="2024-10-04T00:00:00"/>
    <s v="C564"/>
    <s v="James Benitez"/>
    <x v="3"/>
    <x v="3"/>
    <s v="P007"/>
    <x v="5"/>
    <x v="1"/>
    <n v="10"/>
    <n v="19404"/>
    <n v="194040"/>
    <n v="117346.12"/>
    <n v="76693.88"/>
    <n v="383"/>
    <n v="11"/>
    <x v="5"/>
    <n v="15"/>
    <n v="0.39524778396206972"/>
    <x v="0"/>
  </r>
  <r>
    <n v="3436"/>
    <d v="2024-07-02T00:00:00"/>
    <s v="C452"/>
    <s v="Brooke Parker"/>
    <x v="0"/>
    <x v="0"/>
    <s v="P009"/>
    <x v="3"/>
    <x v="2"/>
    <n v="1"/>
    <n v="4528"/>
    <n v="4528"/>
    <n v="3889.8"/>
    <n v="638.20000000000005"/>
    <n v="20"/>
    <n v="27"/>
    <x v="3"/>
    <n v="10"/>
    <n v="0.14094522968197881"/>
    <x v="1"/>
  </r>
  <r>
    <n v="3437"/>
    <d v="2024-10-22T00:00:00"/>
    <s v="C179"/>
    <s v="James Sexton"/>
    <x v="1"/>
    <x v="1"/>
    <s v="P004"/>
    <x v="1"/>
    <x v="1"/>
    <n v="4"/>
    <n v="13761"/>
    <n v="55044"/>
    <n v="49119.44"/>
    <n v="5924.56"/>
    <n v="236"/>
    <n v="69"/>
    <x v="1"/>
    <n v="15"/>
    <n v="0.10763316619431729"/>
    <x v="0"/>
  </r>
  <r>
    <n v="3438"/>
    <d v="2024-05-31T00:00:00"/>
    <s v="C757"/>
    <s v="John Roberts"/>
    <x v="3"/>
    <x v="3"/>
    <s v="P005"/>
    <x v="9"/>
    <x v="1"/>
    <n v="5"/>
    <n v="6612"/>
    <n v="33060"/>
    <n v="24451.47"/>
    <n v="8608.5300000000007"/>
    <n v="224"/>
    <n v="73"/>
    <x v="7"/>
    <n v="5"/>
    <n v="0.26039110707803997"/>
    <x v="0"/>
  </r>
  <r>
    <n v="3439"/>
    <d v="2024-01-04T00:00:00"/>
    <s v="C934"/>
    <s v="Crystal Allen"/>
    <x v="2"/>
    <x v="2"/>
    <s v="P005"/>
    <x v="9"/>
    <x v="1"/>
    <n v="8"/>
    <n v="15153"/>
    <n v="121224"/>
    <n v="79892.22"/>
    <n v="41331.78"/>
    <n v="16"/>
    <n v="73"/>
    <x v="7"/>
    <n v="20"/>
    <n v="0.34095377153039003"/>
    <x v="1"/>
  </r>
  <r>
    <n v="3440"/>
    <d v="2024-02-28T00:00:00"/>
    <s v="C977"/>
    <s v="Jason Reynolds"/>
    <x v="0"/>
    <x v="0"/>
    <s v="P005"/>
    <x v="9"/>
    <x v="1"/>
    <n v="3"/>
    <n v="8121"/>
    <n v="24363"/>
    <n v="19193.439999999999"/>
    <n v="5169.5600000000004"/>
    <n v="66"/>
    <n v="40"/>
    <x v="7"/>
    <n v="15"/>
    <n v="0.21218897508517015"/>
    <x v="0"/>
  </r>
  <r>
    <n v="3441"/>
    <d v="2024-08-27T00:00:00"/>
    <s v="C613"/>
    <s v="Kimberly Boyd"/>
    <x v="1"/>
    <x v="1"/>
    <s v="P006"/>
    <x v="0"/>
    <x v="0"/>
    <n v="2"/>
    <n v="1725"/>
    <n v="3450"/>
    <n v="2371.2800000000002"/>
    <n v="1078.72"/>
    <n v="125"/>
    <n v="66"/>
    <x v="0"/>
    <n v="20"/>
    <n v="0.31267246376811597"/>
    <x v="0"/>
  </r>
  <r>
    <n v="3442"/>
    <d v="2024-12-20T00:00:00"/>
    <s v="C900"/>
    <s v="Brandi Gallagher"/>
    <x v="3"/>
    <x v="3"/>
    <s v="P007"/>
    <x v="5"/>
    <x v="1"/>
    <n v="9"/>
    <n v="43985"/>
    <n v="395865"/>
    <n v="301523.13"/>
    <n v="94341.87"/>
    <n v="54"/>
    <n v="64"/>
    <x v="5"/>
    <n v="15"/>
    <n v="0.23831829032624757"/>
    <x v="1"/>
  </r>
  <r>
    <n v="3443"/>
    <d v="2024-06-06T00:00:00"/>
    <s v="C862"/>
    <s v="James Bonilla"/>
    <x v="1"/>
    <x v="1"/>
    <s v="P003"/>
    <x v="8"/>
    <x v="0"/>
    <n v="10"/>
    <n v="26680"/>
    <n v="266800"/>
    <n v="230842.14"/>
    <n v="35957.86"/>
    <n v="103"/>
    <n v="96"/>
    <x v="2"/>
    <n v="15"/>
    <n v="0.13477458770614692"/>
    <x v="0"/>
  </r>
  <r>
    <n v="3444"/>
    <d v="2024-01-09T00:00:00"/>
    <s v="C910"/>
    <s v="Maria Snyder"/>
    <x v="2"/>
    <x v="2"/>
    <s v="P002"/>
    <x v="2"/>
    <x v="0"/>
    <n v="10"/>
    <n v="40786"/>
    <n v="407860"/>
    <n v="305472.75"/>
    <n v="102387.25"/>
    <n v="454"/>
    <n v="42"/>
    <x v="2"/>
    <n v="15"/>
    <n v="0.25103528171431372"/>
    <x v="0"/>
  </r>
  <r>
    <n v="3445"/>
    <d v="2024-09-01T00:00:00"/>
    <s v="C292"/>
    <s v="Derrick Miller"/>
    <x v="2"/>
    <x v="2"/>
    <s v="P003"/>
    <x v="8"/>
    <x v="0"/>
    <n v="10"/>
    <n v="31660"/>
    <n v="316600"/>
    <n v="275947.46999999997"/>
    <n v="40652.53"/>
    <n v="451"/>
    <n v="39"/>
    <x v="2"/>
    <n v="5"/>
    <n v="0.12840344283006949"/>
    <x v="0"/>
  </r>
  <r>
    <n v="3446"/>
    <d v="2024-10-07T00:00:00"/>
    <s v="C866"/>
    <s v="Angel Carter"/>
    <x v="0"/>
    <x v="0"/>
    <s v="P007"/>
    <x v="5"/>
    <x v="1"/>
    <n v="2"/>
    <n v="53143"/>
    <n v="106286"/>
    <n v="78110.039999999994"/>
    <n v="28175.96"/>
    <n v="90"/>
    <n v="97"/>
    <x v="5"/>
    <n v="0"/>
    <n v="0.26509568522665261"/>
    <x v="1"/>
  </r>
  <r>
    <n v="3447"/>
    <d v="2024-12-19T00:00:00"/>
    <s v="C719"/>
    <s v="Sheri Santiago"/>
    <x v="1"/>
    <x v="1"/>
    <s v="P010"/>
    <x v="6"/>
    <x v="0"/>
    <n v="9"/>
    <n v="23972"/>
    <n v="215748"/>
    <n v="145550.48000000001"/>
    <n v="70197.52"/>
    <n v="137"/>
    <n v="63"/>
    <x v="2"/>
    <n v="10"/>
    <n v="0.32536811465227955"/>
    <x v="0"/>
  </r>
  <r>
    <n v="3448"/>
    <d v="2024-05-16T00:00:00"/>
    <s v="C579"/>
    <s v="Nicholas Williams"/>
    <x v="0"/>
    <x v="0"/>
    <s v="P008"/>
    <x v="7"/>
    <x v="3"/>
    <n v="7"/>
    <n v="8595"/>
    <n v="60165"/>
    <n v="44305.71"/>
    <n v="15859.29"/>
    <n v="499"/>
    <n v="20"/>
    <x v="6"/>
    <n v="20"/>
    <n v="0.26359660932435802"/>
    <x v="0"/>
  </r>
  <r>
    <n v="3449"/>
    <d v="2024-09-12T00:00:00"/>
    <s v="C903"/>
    <s v="Ruben Nielsen"/>
    <x v="0"/>
    <x v="0"/>
    <s v="P005"/>
    <x v="9"/>
    <x v="1"/>
    <n v="5"/>
    <n v="1618"/>
    <n v="8090"/>
    <n v="6992.88"/>
    <n v="1097.1199999999999"/>
    <n v="403"/>
    <n v="26"/>
    <x v="7"/>
    <n v="10"/>
    <n v="0.1356143386897404"/>
    <x v="0"/>
  </r>
  <r>
    <n v="3450"/>
    <d v="2024-10-22T00:00:00"/>
    <s v="C524"/>
    <s v="Angelica Stevenson"/>
    <x v="0"/>
    <x v="0"/>
    <s v="P010"/>
    <x v="6"/>
    <x v="0"/>
    <n v="2"/>
    <n v="19253"/>
    <n v="38506"/>
    <n v="31593.86"/>
    <n v="6912.14"/>
    <n v="72"/>
    <n v="32"/>
    <x v="2"/>
    <n v="20"/>
    <n v="0.17950812860333457"/>
    <x v="0"/>
  </r>
  <r>
    <n v="3451"/>
    <d v="2024-10-23T00:00:00"/>
    <s v="C503"/>
    <s v="Sean Carlson"/>
    <x v="1"/>
    <x v="1"/>
    <s v="P007"/>
    <x v="5"/>
    <x v="1"/>
    <n v="5"/>
    <n v="20786"/>
    <n v="103930"/>
    <n v="72313.37"/>
    <n v="31616.63"/>
    <n v="387"/>
    <n v="93"/>
    <x v="5"/>
    <n v="20"/>
    <n v="0.30421081497161551"/>
    <x v="0"/>
  </r>
  <r>
    <n v="3452"/>
    <d v="2024-08-26T00:00:00"/>
    <s v="C863"/>
    <s v="Madison Spencer"/>
    <x v="1"/>
    <x v="1"/>
    <s v="P006"/>
    <x v="0"/>
    <x v="0"/>
    <n v="8"/>
    <n v="1270"/>
    <n v="10160"/>
    <n v="6507.59"/>
    <n v="3652.41"/>
    <n v="257"/>
    <n v="62"/>
    <x v="0"/>
    <n v="10"/>
    <n v="0.35948917322834645"/>
    <x v="0"/>
  </r>
  <r>
    <n v="3453"/>
    <d v="2024-11-06T00:00:00"/>
    <s v="C696"/>
    <s v="Matthew Hartman"/>
    <x v="1"/>
    <x v="1"/>
    <s v="P004"/>
    <x v="1"/>
    <x v="1"/>
    <n v="3"/>
    <n v="7975"/>
    <n v="23925"/>
    <n v="19672.78"/>
    <n v="4252.22"/>
    <n v="356"/>
    <n v="29"/>
    <x v="1"/>
    <n v="0"/>
    <n v="0.17773124346917452"/>
    <x v="0"/>
  </r>
  <r>
    <n v="3454"/>
    <d v="2024-07-29T00:00:00"/>
    <s v="C747"/>
    <s v="Andrea White"/>
    <x v="2"/>
    <x v="2"/>
    <s v="P008"/>
    <x v="7"/>
    <x v="3"/>
    <n v="6"/>
    <n v="51599"/>
    <n v="309594"/>
    <n v="189313.34"/>
    <n v="120280.66"/>
    <n v="329"/>
    <n v="44"/>
    <x v="6"/>
    <n v="0"/>
    <n v="0.38851095305464578"/>
    <x v="0"/>
  </r>
  <r>
    <n v="3455"/>
    <d v="2024-06-04T00:00:00"/>
    <s v="C896"/>
    <s v="Edward Grimes"/>
    <x v="1"/>
    <x v="1"/>
    <s v="P006"/>
    <x v="0"/>
    <x v="0"/>
    <n v="7"/>
    <n v="58855"/>
    <n v="411985"/>
    <n v="326661.09000000003"/>
    <n v="85323.91"/>
    <n v="289"/>
    <n v="56"/>
    <x v="0"/>
    <n v="5"/>
    <n v="0.2071044091411095"/>
    <x v="0"/>
  </r>
  <r>
    <n v="3456"/>
    <d v="2024-07-16T00:00:00"/>
    <s v="C773"/>
    <s v="Debbie Ho"/>
    <x v="1"/>
    <x v="1"/>
    <s v="P009"/>
    <x v="3"/>
    <x v="2"/>
    <n v="10"/>
    <n v="39399"/>
    <n v="393990"/>
    <n v="288043.19"/>
    <n v="105946.81"/>
    <n v="74"/>
    <n v="16"/>
    <x v="3"/>
    <n v="0"/>
    <n v="0.26890735805477295"/>
    <x v="0"/>
  </r>
  <r>
    <n v="3457"/>
    <d v="2024-02-10T00:00:00"/>
    <s v="C650"/>
    <s v="Mary Camacho"/>
    <x v="0"/>
    <x v="0"/>
    <s v="P007"/>
    <x v="5"/>
    <x v="1"/>
    <n v="2"/>
    <n v="8140"/>
    <n v="16280"/>
    <n v="10694.76"/>
    <n v="5585.24"/>
    <n v="438"/>
    <n v="93"/>
    <x v="5"/>
    <n v="0"/>
    <n v="0.34307371007371007"/>
    <x v="0"/>
  </r>
  <r>
    <n v="3458"/>
    <d v="2024-09-16T00:00:00"/>
    <s v="C820"/>
    <s v="Kimberly Garrison"/>
    <x v="1"/>
    <x v="1"/>
    <s v="P004"/>
    <x v="1"/>
    <x v="1"/>
    <n v="9"/>
    <n v="51665"/>
    <n v="464985"/>
    <n v="386969.02"/>
    <n v="78015.98"/>
    <n v="117"/>
    <n v="98"/>
    <x v="1"/>
    <n v="0"/>
    <n v="0.16778171338860393"/>
    <x v="0"/>
  </r>
  <r>
    <n v="3459"/>
    <d v="2024-12-11T00:00:00"/>
    <s v="C783"/>
    <s v="Katherine Phillips"/>
    <x v="2"/>
    <x v="2"/>
    <s v="P001"/>
    <x v="4"/>
    <x v="1"/>
    <n v="4"/>
    <n v="25220"/>
    <n v="100880"/>
    <n v="63577.31"/>
    <n v="37302.69"/>
    <n v="71"/>
    <n v="40"/>
    <x v="4"/>
    <n v="0"/>
    <n v="0.36977289849325934"/>
    <x v="0"/>
  </r>
  <r>
    <n v="3460"/>
    <d v="2024-02-21T00:00:00"/>
    <s v="C747"/>
    <s v="Kelly Cross"/>
    <x v="3"/>
    <x v="3"/>
    <s v="P004"/>
    <x v="1"/>
    <x v="1"/>
    <n v="2"/>
    <n v="45351"/>
    <n v="90702"/>
    <n v="77349.34"/>
    <n v="13352.66"/>
    <n v="448"/>
    <n v="24"/>
    <x v="1"/>
    <n v="5"/>
    <n v="0.14721461489272564"/>
    <x v="0"/>
  </r>
  <r>
    <n v="3461"/>
    <d v="2024-10-26T00:00:00"/>
    <s v="C741"/>
    <s v="Sharon Mclaughlin"/>
    <x v="0"/>
    <x v="0"/>
    <s v="P004"/>
    <x v="1"/>
    <x v="1"/>
    <n v="3"/>
    <n v="33219"/>
    <n v="99657"/>
    <n v="76542.720000000001"/>
    <n v="23114.28"/>
    <n v="227"/>
    <n v="32"/>
    <x v="1"/>
    <n v="0"/>
    <n v="0.23193834853547668"/>
    <x v="0"/>
  </r>
  <r>
    <n v="3462"/>
    <d v="2024-09-30T00:00:00"/>
    <s v="C950"/>
    <s v="Christopher Lucas"/>
    <x v="3"/>
    <x v="3"/>
    <s v="P002"/>
    <x v="2"/>
    <x v="0"/>
    <n v="1"/>
    <n v="32549"/>
    <n v="32549"/>
    <n v="20457.919999999998"/>
    <n v="12091.08"/>
    <n v="76"/>
    <n v="25"/>
    <x v="2"/>
    <n v="20"/>
    <n v="0.37147316353805032"/>
    <x v="0"/>
  </r>
  <r>
    <n v="3463"/>
    <d v="2024-01-15T00:00:00"/>
    <s v="C638"/>
    <s v="Deanna Allen"/>
    <x v="3"/>
    <x v="3"/>
    <s v="P002"/>
    <x v="2"/>
    <x v="0"/>
    <n v="9"/>
    <n v="53529"/>
    <n v="481761"/>
    <n v="398210.77"/>
    <n v="83550.23"/>
    <n v="210"/>
    <n v="96"/>
    <x v="2"/>
    <n v="5"/>
    <n v="0.17342671988807729"/>
    <x v="0"/>
  </r>
  <r>
    <n v="3464"/>
    <d v="2024-07-04T00:00:00"/>
    <s v="C823"/>
    <s v="Rita Martin"/>
    <x v="1"/>
    <x v="1"/>
    <s v="P004"/>
    <x v="1"/>
    <x v="1"/>
    <n v="8"/>
    <n v="57085"/>
    <n v="456680"/>
    <n v="284861.88"/>
    <n v="171818.12"/>
    <n v="280"/>
    <n v="81"/>
    <x v="1"/>
    <n v="10"/>
    <n v="0.37623307348690549"/>
    <x v="0"/>
  </r>
  <r>
    <n v="3465"/>
    <d v="2024-04-27T00:00:00"/>
    <s v="C990"/>
    <s v="Patrick Vargas"/>
    <x v="3"/>
    <x v="3"/>
    <s v="P001"/>
    <x v="4"/>
    <x v="1"/>
    <n v="6"/>
    <n v="8140"/>
    <n v="48840"/>
    <n v="30783.42"/>
    <n v="18056.580000000002"/>
    <n v="450"/>
    <n v="55"/>
    <x v="4"/>
    <n v="10"/>
    <n v="0.36970884520884523"/>
    <x v="0"/>
  </r>
  <r>
    <n v="3466"/>
    <d v="2024-06-25T00:00:00"/>
    <s v="C419"/>
    <s v="Jason Daniels"/>
    <x v="0"/>
    <x v="0"/>
    <s v="P002"/>
    <x v="2"/>
    <x v="0"/>
    <n v="5"/>
    <n v="30515"/>
    <n v="152575"/>
    <n v="115413.77"/>
    <n v="37161.230000000003"/>
    <n v="474"/>
    <n v="87"/>
    <x v="2"/>
    <n v="10"/>
    <n v="0.24356041291168279"/>
    <x v="0"/>
  </r>
  <r>
    <n v="3467"/>
    <d v="2024-09-15T00:00:00"/>
    <s v="C898"/>
    <s v="Jeffrey Smith"/>
    <x v="1"/>
    <x v="1"/>
    <s v="P008"/>
    <x v="7"/>
    <x v="3"/>
    <n v="10"/>
    <n v="35777"/>
    <n v="357770"/>
    <n v="267400.71000000002"/>
    <n v="90369.29"/>
    <n v="284"/>
    <n v="39"/>
    <x v="6"/>
    <n v="10"/>
    <n v="0.25259046314671435"/>
    <x v="0"/>
  </r>
  <r>
    <n v="3468"/>
    <d v="2024-11-06T00:00:00"/>
    <s v="C898"/>
    <s v="Candice Abbott"/>
    <x v="0"/>
    <x v="0"/>
    <s v="P008"/>
    <x v="7"/>
    <x v="3"/>
    <n v="3"/>
    <n v="3487"/>
    <n v="10461"/>
    <n v="9122.73"/>
    <n v="1338.27"/>
    <n v="225"/>
    <n v="57"/>
    <x v="6"/>
    <n v="10"/>
    <n v="0.12792945225121882"/>
    <x v="0"/>
  </r>
  <r>
    <n v="3469"/>
    <d v="2024-02-18T00:00:00"/>
    <s v="C303"/>
    <s v="Nicole Hall"/>
    <x v="1"/>
    <x v="1"/>
    <s v="P002"/>
    <x v="2"/>
    <x v="0"/>
    <n v="5"/>
    <n v="39673"/>
    <n v="198365"/>
    <n v="133289.13"/>
    <n v="65075.87"/>
    <n v="393"/>
    <n v="80"/>
    <x v="2"/>
    <n v="10"/>
    <n v="0.32806125072467424"/>
    <x v="0"/>
  </r>
  <r>
    <n v="3470"/>
    <d v="2024-02-03T00:00:00"/>
    <s v="C228"/>
    <s v="Kristen Randall"/>
    <x v="3"/>
    <x v="3"/>
    <s v="P009"/>
    <x v="3"/>
    <x v="2"/>
    <n v="9"/>
    <n v="19776"/>
    <n v="177984"/>
    <n v="109114.14"/>
    <n v="68869.86"/>
    <n v="20"/>
    <n v="80"/>
    <x v="3"/>
    <n v="10"/>
    <n v="0.38694410733549084"/>
    <x v="1"/>
  </r>
  <r>
    <n v="3471"/>
    <d v="2024-05-09T00:00:00"/>
    <s v="C265"/>
    <s v="Diane Wilson"/>
    <x v="2"/>
    <x v="2"/>
    <s v="P009"/>
    <x v="3"/>
    <x v="2"/>
    <n v="9"/>
    <n v="52584"/>
    <n v="473256"/>
    <n v="290282.83"/>
    <n v="182973.17"/>
    <n v="472"/>
    <n v="27"/>
    <x v="3"/>
    <n v="20"/>
    <n v="0.38662620230910966"/>
    <x v="0"/>
  </r>
  <r>
    <n v="3472"/>
    <d v="2024-07-05T00:00:00"/>
    <s v="C913"/>
    <s v="Donna Smith"/>
    <x v="2"/>
    <x v="2"/>
    <s v="P005"/>
    <x v="9"/>
    <x v="1"/>
    <n v="9"/>
    <n v="58773"/>
    <n v="528957"/>
    <n v="378126.71"/>
    <n v="150830.29"/>
    <n v="349"/>
    <n v="17"/>
    <x v="7"/>
    <n v="15"/>
    <n v="0.28514659981813267"/>
    <x v="0"/>
  </r>
  <r>
    <n v="3473"/>
    <d v="2024-07-04T00:00:00"/>
    <s v="C599"/>
    <s v="Ronald May"/>
    <x v="3"/>
    <x v="3"/>
    <s v="P004"/>
    <x v="1"/>
    <x v="1"/>
    <n v="2"/>
    <n v="1725"/>
    <n v="3450"/>
    <n v="2356.4899999999998"/>
    <n v="1093.51"/>
    <n v="436"/>
    <n v="85"/>
    <x v="1"/>
    <n v="20"/>
    <n v="0.31695942028985508"/>
    <x v="0"/>
  </r>
  <r>
    <n v="3474"/>
    <d v="2024-05-09T00:00:00"/>
    <s v="C199"/>
    <s v="Steven Robbins"/>
    <x v="3"/>
    <x v="3"/>
    <s v="P004"/>
    <x v="1"/>
    <x v="1"/>
    <n v="3"/>
    <n v="42752"/>
    <n v="128256"/>
    <n v="91450.7"/>
    <n v="36805.300000000003"/>
    <n v="333"/>
    <n v="52"/>
    <x v="1"/>
    <n v="5"/>
    <n v="0.28696747130738526"/>
    <x v="0"/>
  </r>
  <r>
    <n v="3475"/>
    <d v="2024-05-10T00:00:00"/>
    <s v="C182"/>
    <s v="Craig Mitchell Jr."/>
    <x v="0"/>
    <x v="0"/>
    <s v="P002"/>
    <x v="2"/>
    <x v="0"/>
    <n v="10"/>
    <n v="56218"/>
    <n v="562180"/>
    <n v="464221.9"/>
    <n v="97958.1"/>
    <n v="394"/>
    <n v="65"/>
    <x v="2"/>
    <n v="10"/>
    <n v="0.17424686043615925"/>
    <x v="0"/>
  </r>
  <r>
    <n v="3476"/>
    <d v="2024-01-18T00:00:00"/>
    <s v="C362"/>
    <s v="Michael Kirk Jr."/>
    <x v="2"/>
    <x v="2"/>
    <s v="P001"/>
    <x v="4"/>
    <x v="1"/>
    <n v="6"/>
    <n v="24751"/>
    <n v="148506"/>
    <n v="96225.37"/>
    <n v="52280.63"/>
    <n v="383"/>
    <n v="31"/>
    <x v="4"/>
    <n v="15"/>
    <n v="0.35204389048253942"/>
    <x v="0"/>
  </r>
  <r>
    <n v="3477"/>
    <d v="2024-02-24T00:00:00"/>
    <s v="C385"/>
    <s v="Cindy Sullivan"/>
    <x v="1"/>
    <x v="1"/>
    <s v="P001"/>
    <x v="4"/>
    <x v="1"/>
    <n v="1"/>
    <n v="20579"/>
    <n v="20579"/>
    <n v="14491.92"/>
    <n v="6087.08"/>
    <n v="76"/>
    <n v="26"/>
    <x v="4"/>
    <n v="15"/>
    <n v="0.29579085475484718"/>
    <x v="0"/>
  </r>
  <r>
    <n v="3478"/>
    <d v="2024-10-27T00:00:00"/>
    <s v="C866"/>
    <s v="Mary Flores"/>
    <x v="3"/>
    <x v="3"/>
    <s v="P004"/>
    <x v="1"/>
    <x v="1"/>
    <n v="9"/>
    <n v="47611"/>
    <n v="428499"/>
    <n v="269329.34999999998"/>
    <n v="159169.65"/>
    <n v="410"/>
    <n v="53"/>
    <x v="1"/>
    <n v="10"/>
    <n v="0.37145862650787981"/>
    <x v="0"/>
  </r>
  <r>
    <n v="3479"/>
    <d v="2024-04-05T00:00:00"/>
    <s v="C937"/>
    <s v="Diane Warren"/>
    <x v="3"/>
    <x v="3"/>
    <s v="P009"/>
    <x v="3"/>
    <x v="2"/>
    <n v="8"/>
    <n v="34667"/>
    <n v="277336"/>
    <n v="198064.79"/>
    <n v="79271.210000000006"/>
    <n v="363"/>
    <n v="38"/>
    <x v="3"/>
    <n v="15"/>
    <n v="0.28583094152940841"/>
    <x v="0"/>
  </r>
  <r>
    <n v="3480"/>
    <d v="2024-07-07T00:00:00"/>
    <s v="C149"/>
    <s v="Christine Ramirez"/>
    <x v="1"/>
    <x v="1"/>
    <s v="P002"/>
    <x v="2"/>
    <x v="0"/>
    <n v="6"/>
    <n v="21246"/>
    <n v="127476"/>
    <n v="104713.86"/>
    <n v="22762.14"/>
    <n v="234"/>
    <n v="88"/>
    <x v="2"/>
    <n v="0"/>
    <n v="0.1785601995669773"/>
    <x v="0"/>
  </r>
  <r>
    <n v="3481"/>
    <d v="2024-04-15T00:00:00"/>
    <s v="C942"/>
    <s v="Cindy Roberts"/>
    <x v="3"/>
    <x v="3"/>
    <s v="P003"/>
    <x v="8"/>
    <x v="0"/>
    <n v="4"/>
    <n v="38541"/>
    <n v="154164"/>
    <n v="120971.49"/>
    <n v="33192.51"/>
    <n v="497"/>
    <n v="84"/>
    <x v="2"/>
    <n v="10"/>
    <n v="0.21530649178796607"/>
    <x v="0"/>
  </r>
  <r>
    <n v="3482"/>
    <d v="2024-10-30T00:00:00"/>
    <s v="C712"/>
    <s v="Mrs. Mercedes Ballard DVM"/>
    <x v="3"/>
    <x v="3"/>
    <s v="P004"/>
    <x v="1"/>
    <x v="1"/>
    <n v="3"/>
    <n v="20568"/>
    <n v="61704"/>
    <n v="47121.57"/>
    <n v="14582.43"/>
    <n v="248"/>
    <n v="100"/>
    <x v="1"/>
    <n v="15"/>
    <n v="0.23632876312718787"/>
    <x v="0"/>
  </r>
  <r>
    <n v="3483"/>
    <d v="2024-11-27T00:00:00"/>
    <s v="C215"/>
    <s v="Rachel Johnson"/>
    <x v="3"/>
    <x v="3"/>
    <s v="P010"/>
    <x v="6"/>
    <x v="0"/>
    <n v="2"/>
    <n v="25900"/>
    <n v="51800"/>
    <n v="41158.660000000003"/>
    <n v="10641.34"/>
    <n v="399"/>
    <n v="14"/>
    <x v="2"/>
    <n v="20"/>
    <n v="0.20543127413127413"/>
    <x v="0"/>
  </r>
  <r>
    <n v="3484"/>
    <d v="2024-02-20T00:00:00"/>
    <s v="C759"/>
    <s v="William Hancock"/>
    <x v="0"/>
    <x v="0"/>
    <s v="P009"/>
    <x v="3"/>
    <x v="2"/>
    <n v="9"/>
    <n v="33669"/>
    <n v="303021"/>
    <n v="214995.62"/>
    <n v="88025.38"/>
    <n v="24"/>
    <n v="83"/>
    <x v="3"/>
    <n v="0"/>
    <n v="0.29049267212503427"/>
    <x v="1"/>
  </r>
  <r>
    <n v="3485"/>
    <d v="2024-07-19T00:00:00"/>
    <s v="C180"/>
    <s v="Nicole Lee"/>
    <x v="0"/>
    <x v="0"/>
    <s v="P009"/>
    <x v="3"/>
    <x v="2"/>
    <n v="8"/>
    <n v="49777"/>
    <n v="398216"/>
    <n v="357098.27"/>
    <n v="41117.730000000003"/>
    <n v="247"/>
    <n v="30"/>
    <x v="3"/>
    <n v="10"/>
    <n v="0.10325484159350705"/>
    <x v="0"/>
  </r>
  <r>
    <n v="3486"/>
    <d v="2024-05-21T00:00:00"/>
    <s v="C290"/>
    <s v="Dennis Fox"/>
    <x v="1"/>
    <x v="1"/>
    <s v="P003"/>
    <x v="8"/>
    <x v="0"/>
    <n v="7"/>
    <n v="21689"/>
    <n v="151823"/>
    <n v="91409.81"/>
    <n v="60413.19"/>
    <n v="479"/>
    <n v="91"/>
    <x v="2"/>
    <n v="0"/>
    <n v="0.39791856306356743"/>
    <x v="0"/>
  </r>
  <r>
    <n v="3487"/>
    <d v="2024-12-20T00:00:00"/>
    <s v="C633"/>
    <s v="Dana Cain"/>
    <x v="3"/>
    <x v="3"/>
    <s v="P003"/>
    <x v="8"/>
    <x v="0"/>
    <n v="8"/>
    <n v="21014"/>
    <n v="168112"/>
    <n v="126424.93"/>
    <n v="41687.07"/>
    <n v="172"/>
    <n v="27"/>
    <x v="2"/>
    <n v="0"/>
    <n v="0.24797200675739983"/>
    <x v="0"/>
  </r>
  <r>
    <n v="3488"/>
    <d v="2024-06-23T00:00:00"/>
    <s v="C559"/>
    <s v="Samantha Alexander"/>
    <x v="1"/>
    <x v="1"/>
    <s v="P009"/>
    <x v="3"/>
    <x v="2"/>
    <n v="6"/>
    <n v="23634"/>
    <n v="141804"/>
    <n v="101970.61"/>
    <n v="39833.39"/>
    <n v="77"/>
    <n v="21"/>
    <x v="3"/>
    <n v="0"/>
    <n v="0.28090455840455841"/>
    <x v="0"/>
  </r>
  <r>
    <n v="3489"/>
    <d v="2024-04-06T00:00:00"/>
    <s v="C247"/>
    <s v="William Jackson"/>
    <x v="1"/>
    <x v="1"/>
    <s v="P008"/>
    <x v="7"/>
    <x v="3"/>
    <n v="6"/>
    <n v="36901"/>
    <n v="221406"/>
    <n v="194218.73"/>
    <n v="27187.27"/>
    <n v="291"/>
    <n v="70"/>
    <x v="6"/>
    <n v="15"/>
    <n v="0.12279373639377433"/>
    <x v="0"/>
  </r>
  <r>
    <n v="3490"/>
    <d v="2024-01-10T00:00:00"/>
    <s v="C876"/>
    <s v="Trevor Williams"/>
    <x v="2"/>
    <x v="2"/>
    <s v="P001"/>
    <x v="4"/>
    <x v="1"/>
    <n v="9"/>
    <n v="20393"/>
    <n v="183537"/>
    <n v="130137.58"/>
    <n v="53399.42"/>
    <n v="394"/>
    <n v="72"/>
    <x v="4"/>
    <n v="0"/>
    <n v="0.29094634869263419"/>
    <x v="0"/>
  </r>
  <r>
    <n v="3491"/>
    <d v="2024-09-25T00:00:00"/>
    <s v="C626"/>
    <s v="John Combs"/>
    <x v="1"/>
    <x v="1"/>
    <s v="P007"/>
    <x v="5"/>
    <x v="1"/>
    <n v="5"/>
    <n v="18721"/>
    <n v="93605"/>
    <n v="59522.17"/>
    <n v="34082.83"/>
    <n v="304"/>
    <n v="96"/>
    <x v="5"/>
    <n v="10"/>
    <n v="0.36411334864590567"/>
    <x v="0"/>
  </r>
  <r>
    <n v="3492"/>
    <d v="2024-05-29T00:00:00"/>
    <s v="C903"/>
    <s v="Brian Barrera"/>
    <x v="0"/>
    <x v="0"/>
    <s v="P005"/>
    <x v="9"/>
    <x v="1"/>
    <n v="1"/>
    <n v="51752"/>
    <n v="51752"/>
    <n v="46392.28"/>
    <n v="5359.72"/>
    <n v="475"/>
    <n v="56"/>
    <x v="7"/>
    <n v="15"/>
    <n v="0.10356546606894421"/>
    <x v="0"/>
  </r>
  <r>
    <n v="3493"/>
    <d v="2024-07-25T00:00:00"/>
    <s v="C953"/>
    <s v="Dr. Valerie Lucas"/>
    <x v="3"/>
    <x v="3"/>
    <s v="P002"/>
    <x v="2"/>
    <x v="0"/>
    <n v="2"/>
    <n v="25613"/>
    <n v="51226"/>
    <n v="45910.559999999998"/>
    <n v="5315.44"/>
    <n v="113"/>
    <n v="71"/>
    <x v="2"/>
    <n v="20"/>
    <n v="0.1037644945925897"/>
    <x v="0"/>
  </r>
  <r>
    <n v="3494"/>
    <d v="2024-08-18T00:00:00"/>
    <s v="C303"/>
    <s v="Elizabeth Perkins"/>
    <x v="0"/>
    <x v="0"/>
    <s v="P009"/>
    <x v="3"/>
    <x v="2"/>
    <n v="5"/>
    <n v="48540"/>
    <n v="242700"/>
    <n v="171249.21"/>
    <n v="71450.789999999994"/>
    <n v="15"/>
    <n v="64"/>
    <x v="3"/>
    <n v="15"/>
    <n v="0.29439962917181706"/>
    <x v="1"/>
  </r>
  <r>
    <n v="3495"/>
    <d v="2024-10-26T00:00:00"/>
    <s v="C766"/>
    <s v="Alexander Moran"/>
    <x v="3"/>
    <x v="3"/>
    <s v="P010"/>
    <x v="6"/>
    <x v="0"/>
    <n v="1"/>
    <n v="8360"/>
    <n v="8360"/>
    <n v="5045.13"/>
    <n v="3314.87"/>
    <n v="392"/>
    <n v="36"/>
    <x v="2"/>
    <n v="15"/>
    <n v="0.39651555023923446"/>
    <x v="0"/>
  </r>
  <r>
    <n v="3496"/>
    <d v="2024-07-15T00:00:00"/>
    <s v="C410"/>
    <s v="Tyler Jones"/>
    <x v="3"/>
    <x v="3"/>
    <s v="P008"/>
    <x v="7"/>
    <x v="3"/>
    <n v="5"/>
    <n v="37909"/>
    <n v="189545"/>
    <n v="167228.04999999999"/>
    <n v="22316.95"/>
    <n v="51"/>
    <n v="52"/>
    <x v="6"/>
    <n v="10"/>
    <n v="0.11773958690548419"/>
    <x v="1"/>
  </r>
  <r>
    <n v="3497"/>
    <d v="2024-11-13T00:00:00"/>
    <s v="C328"/>
    <s v="Stephanie Greer"/>
    <x v="3"/>
    <x v="3"/>
    <s v="P008"/>
    <x v="7"/>
    <x v="3"/>
    <n v="3"/>
    <n v="3979"/>
    <n v="11937"/>
    <n v="8082.1"/>
    <n v="3854.9"/>
    <n v="206"/>
    <n v="51"/>
    <x v="6"/>
    <n v="5"/>
    <n v="0.32293708637010976"/>
    <x v="0"/>
  </r>
  <r>
    <n v="3498"/>
    <d v="2024-10-18T00:00:00"/>
    <s v="C442"/>
    <s v="Stephen Smith"/>
    <x v="2"/>
    <x v="2"/>
    <s v="P004"/>
    <x v="1"/>
    <x v="1"/>
    <n v="5"/>
    <n v="20718"/>
    <n v="103590"/>
    <n v="90732.05"/>
    <n v="12857.95"/>
    <n v="198"/>
    <n v="74"/>
    <x v="1"/>
    <n v="0"/>
    <n v="0.12412346751616953"/>
    <x v="0"/>
  </r>
  <r>
    <n v="3499"/>
    <d v="2024-03-24T00:00:00"/>
    <s v="C748"/>
    <s v="Brad Hampton"/>
    <x v="1"/>
    <x v="1"/>
    <s v="P010"/>
    <x v="6"/>
    <x v="0"/>
    <n v="10"/>
    <n v="36506"/>
    <n v="365060"/>
    <n v="319095.05"/>
    <n v="45964.95"/>
    <n v="385"/>
    <n v="97"/>
    <x v="2"/>
    <n v="15"/>
    <n v="0.12591067221826549"/>
    <x v="0"/>
  </r>
  <r>
    <n v="3500"/>
    <d v="2024-07-18T00:00:00"/>
    <s v="C541"/>
    <s v="Abigail Thompson"/>
    <x v="2"/>
    <x v="2"/>
    <s v="P009"/>
    <x v="3"/>
    <x v="2"/>
    <n v="5"/>
    <n v="22153"/>
    <n v="110765"/>
    <n v="86031.28"/>
    <n v="24733.72"/>
    <n v="201"/>
    <n v="79"/>
    <x v="3"/>
    <n v="0"/>
    <n v="0.22329905656118812"/>
    <x v="0"/>
  </r>
  <r>
    <n v="3501"/>
    <d v="2024-10-05T00:00:00"/>
    <s v="C573"/>
    <s v="Cindy Gonzalez"/>
    <x v="3"/>
    <x v="3"/>
    <s v="P001"/>
    <x v="4"/>
    <x v="1"/>
    <n v="7"/>
    <n v="46539"/>
    <n v="325773"/>
    <n v="227161.54"/>
    <n v="98611.46"/>
    <n v="469"/>
    <n v="73"/>
    <x v="4"/>
    <n v="10"/>
    <n v="0.30269991681324115"/>
    <x v="0"/>
  </r>
  <r>
    <n v="3502"/>
    <d v="2024-10-21T00:00:00"/>
    <s v="C509"/>
    <s v="Nicole Ortega"/>
    <x v="2"/>
    <x v="2"/>
    <s v="P004"/>
    <x v="1"/>
    <x v="1"/>
    <n v="6"/>
    <n v="15864"/>
    <n v="95184"/>
    <n v="63520.34"/>
    <n v="31663.66"/>
    <n v="383"/>
    <n v="75"/>
    <x v="1"/>
    <n v="15"/>
    <n v="0.33265737939149437"/>
    <x v="0"/>
  </r>
  <r>
    <n v="3503"/>
    <d v="2024-03-16T00:00:00"/>
    <s v="C341"/>
    <s v="Amber Rose"/>
    <x v="2"/>
    <x v="2"/>
    <s v="P005"/>
    <x v="9"/>
    <x v="1"/>
    <n v="2"/>
    <n v="15165"/>
    <n v="30330"/>
    <n v="18652.29"/>
    <n v="11677.71"/>
    <n v="377"/>
    <n v="12"/>
    <x v="7"/>
    <n v="15"/>
    <n v="0.38502176063303656"/>
    <x v="0"/>
  </r>
  <r>
    <n v="3504"/>
    <d v="2024-10-31T00:00:00"/>
    <s v="C663"/>
    <s v="Daryl Hubbard"/>
    <x v="3"/>
    <x v="3"/>
    <s v="P008"/>
    <x v="7"/>
    <x v="3"/>
    <n v="5"/>
    <n v="58031"/>
    <n v="290155"/>
    <n v="176433.25"/>
    <n v="113721.75"/>
    <n v="406"/>
    <n v="83"/>
    <x v="6"/>
    <n v="10"/>
    <n v="0.39193448329341213"/>
    <x v="0"/>
  </r>
  <r>
    <n v="3505"/>
    <d v="2024-02-02T00:00:00"/>
    <s v="C482"/>
    <s v="Steven Perez"/>
    <x v="1"/>
    <x v="1"/>
    <s v="P001"/>
    <x v="4"/>
    <x v="1"/>
    <n v="4"/>
    <n v="36620"/>
    <n v="146480"/>
    <n v="111741.95"/>
    <n v="34738.050000000003"/>
    <n v="82"/>
    <n v="92"/>
    <x v="4"/>
    <n v="0"/>
    <n v="0.2371521709448389"/>
    <x v="1"/>
  </r>
  <r>
    <n v="3506"/>
    <d v="2024-02-25T00:00:00"/>
    <s v="C601"/>
    <s v="Norman Scott"/>
    <x v="2"/>
    <x v="2"/>
    <s v="P009"/>
    <x v="3"/>
    <x v="2"/>
    <n v="8"/>
    <n v="3661"/>
    <n v="29288"/>
    <n v="23157.200000000001"/>
    <n v="6130.8"/>
    <n v="305"/>
    <n v="71"/>
    <x v="3"/>
    <n v="5"/>
    <n v="0.20932805244468725"/>
    <x v="0"/>
  </r>
  <r>
    <n v="3507"/>
    <d v="2024-08-25T00:00:00"/>
    <s v="C545"/>
    <s v="Brandi Mitchell"/>
    <x v="1"/>
    <x v="1"/>
    <s v="P002"/>
    <x v="2"/>
    <x v="0"/>
    <n v="8"/>
    <n v="35107"/>
    <n v="280856"/>
    <n v="250662.63"/>
    <n v="30193.37"/>
    <n v="311"/>
    <n v="36"/>
    <x v="2"/>
    <n v="15"/>
    <n v="0.10750480673369983"/>
    <x v="0"/>
  </r>
  <r>
    <n v="3508"/>
    <d v="2024-04-14T00:00:00"/>
    <s v="C550"/>
    <s v="Benjamin Ellis"/>
    <x v="3"/>
    <x v="3"/>
    <s v="P008"/>
    <x v="7"/>
    <x v="3"/>
    <n v="1"/>
    <n v="21407"/>
    <n v="21407"/>
    <n v="17294.88"/>
    <n v="4112.12"/>
    <n v="196"/>
    <n v="62"/>
    <x v="6"/>
    <n v="10"/>
    <n v="0.19209230625496332"/>
    <x v="0"/>
  </r>
  <r>
    <n v="3509"/>
    <d v="2024-02-28T00:00:00"/>
    <s v="C584"/>
    <s v="Kari Mcconnell"/>
    <x v="1"/>
    <x v="1"/>
    <s v="P008"/>
    <x v="7"/>
    <x v="3"/>
    <n v="9"/>
    <n v="56415"/>
    <n v="507735"/>
    <n v="321319.53999999998"/>
    <n v="186415.46"/>
    <n v="335"/>
    <n v="34"/>
    <x v="6"/>
    <n v="20"/>
    <n v="0.36715109259751638"/>
    <x v="0"/>
  </r>
  <r>
    <n v="3510"/>
    <d v="2024-05-14T00:00:00"/>
    <s v="C533"/>
    <s v="Randy Barron"/>
    <x v="0"/>
    <x v="0"/>
    <s v="P001"/>
    <x v="4"/>
    <x v="1"/>
    <n v="4"/>
    <n v="29569"/>
    <n v="118276"/>
    <n v="100836.47"/>
    <n v="17439.53"/>
    <n v="156"/>
    <n v="96"/>
    <x v="4"/>
    <n v="20"/>
    <n v="0.14744774933207075"/>
    <x v="0"/>
  </r>
  <r>
    <n v="3511"/>
    <d v="2024-01-05T00:00:00"/>
    <s v="C214"/>
    <s v="Randall Ryan"/>
    <x v="0"/>
    <x v="0"/>
    <s v="P005"/>
    <x v="9"/>
    <x v="1"/>
    <n v="1"/>
    <n v="12957"/>
    <n v="12957"/>
    <n v="9984.44"/>
    <n v="2972.56"/>
    <n v="286"/>
    <n v="15"/>
    <x v="7"/>
    <n v="10"/>
    <n v="0.22941730338812996"/>
    <x v="0"/>
  </r>
  <r>
    <n v="3512"/>
    <d v="2024-05-04T00:00:00"/>
    <s v="C379"/>
    <s v="Brandon Alexander"/>
    <x v="3"/>
    <x v="3"/>
    <s v="P006"/>
    <x v="0"/>
    <x v="0"/>
    <n v="10"/>
    <n v="27082"/>
    <n v="270820"/>
    <n v="239189.61"/>
    <n v="31630.39"/>
    <n v="190"/>
    <n v="63"/>
    <x v="0"/>
    <n v="0"/>
    <n v="0.1167948822095857"/>
    <x v="0"/>
  </r>
  <r>
    <n v="3513"/>
    <d v="2024-01-15T00:00:00"/>
    <s v="C412"/>
    <s v="Larry Stone"/>
    <x v="1"/>
    <x v="1"/>
    <s v="P007"/>
    <x v="5"/>
    <x v="1"/>
    <n v="8"/>
    <n v="3693"/>
    <n v="29544"/>
    <n v="17903.86"/>
    <n v="11640.14"/>
    <n v="137"/>
    <n v="10"/>
    <x v="5"/>
    <n v="5"/>
    <n v="0.3939933658272407"/>
    <x v="0"/>
  </r>
  <r>
    <n v="3514"/>
    <d v="2024-09-26T00:00:00"/>
    <s v="C813"/>
    <s v="Mrs. Theresa Savage MD"/>
    <x v="1"/>
    <x v="1"/>
    <s v="P010"/>
    <x v="6"/>
    <x v="0"/>
    <n v="5"/>
    <n v="11227"/>
    <n v="56135"/>
    <n v="46520.800000000003"/>
    <n v="9614.2000000000007"/>
    <n v="85"/>
    <n v="80"/>
    <x v="2"/>
    <n v="20"/>
    <n v="0.17126926160149641"/>
    <x v="0"/>
  </r>
  <r>
    <n v="3515"/>
    <d v="2024-02-09T00:00:00"/>
    <s v="C533"/>
    <s v="Kristina Davidson"/>
    <x v="0"/>
    <x v="0"/>
    <s v="P008"/>
    <x v="7"/>
    <x v="3"/>
    <n v="8"/>
    <n v="41211"/>
    <n v="329688"/>
    <n v="250898.98"/>
    <n v="78789.02"/>
    <n v="477"/>
    <n v="70"/>
    <x v="6"/>
    <n v="20"/>
    <n v="0.23898055130911652"/>
    <x v="0"/>
  </r>
  <r>
    <n v="3516"/>
    <d v="2024-04-13T00:00:00"/>
    <s v="C965"/>
    <s v="Danny Mcclure"/>
    <x v="2"/>
    <x v="2"/>
    <s v="P001"/>
    <x v="4"/>
    <x v="1"/>
    <n v="5"/>
    <n v="33298"/>
    <n v="166490"/>
    <n v="123661.59"/>
    <n v="42828.41"/>
    <n v="181"/>
    <n v="87"/>
    <x v="4"/>
    <n v="15"/>
    <n v="0.25724313772598956"/>
    <x v="0"/>
  </r>
  <r>
    <n v="3517"/>
    <d v="2024-01-23T00:00:00"/>
    <s v="C899"/>
    <s v="Timothy Collins"/>
    <x v="2"/>
    <x v="2"/>
    <s v="P009"/>
    <x v="3"/>
    <x v="2"/>
    <n v="8"/>
    <n v="6842"/>
    <n v="54736"/>
    <n v="43742.15"/>
    <n v="10993.85"/>
    <n v="330"/>
    <n v="28"/>
    <x v="3"/>
    <n v="5"/>
    <n v="0.20085227272727274"/>
    <x v="0"/>
  </r>
  <r>
    <n v="3518"/>
    <d v="2024-03-09T00:00:00"/>
    <s v="C996"/>
    <s v="Mr. James Jacobs DDS"/>
    <x v="1"/>
    <x v="1"/>
    <s v="P004"/>
    <x v="1"/>
    <x v="1"/>
    <n v="6"/>
    <n v="28882"/>
    <n v="173292"/>
    <n v="132459.59"/>
    <n v="40832.410000000003"/>
    <n v="131"/>
    <n v="48"/>
    <x v="1"/>
    <n v="10"/>
    <n v="0.23562778431779888"/>
    <x v="0"/>
  </r>
  <r>
    <n v="3519"/>
    <d v="2024-08-10T00:00:00"/>
    <s v="C402"/>
    <s v="Mark Spencer"/>
    <x v="2"/>
    <x v="2"/>
    <s v="P007"/>
    <x v="5"/>
    <x v="1"/>
    <n v="3"/>
    <n v="16559"/>
    <n v="49677"/>
    <n v="41320.36"/>
    <n v="8356.64"/>
    <n v="198"/>
    <n v="100"/>
    <x v="5"/>
    <n v="20"/>
    <n v="0.16821949795680091"/>
    <x v="0"/>
  </r>
  <r>
    <n v="3520"/>
    <d v="2024-02-01T00:00:00"/>
    <s v="C907"/>
    <s v="Jacob Patterson"/>
    <x v="3"/>
    <x v="3"/>
    <s v="P006"/>
    <x v="0"/>
    <x v="0"/>
    <n v="7"/>
    <n v="38510"/>
    <n v="269570"/>
    <n v="191027.56"/>
    <n v="78542.44"/>
    <n v="228"/>
    <n v="58"/>
    <x v="0"/>
    <n v="20"/>
    <n v="0.2913619468041696"/>
    <x v="0"/>
  </r>
  <r>
    <n v="3521"/>
    <d v="2024-06-05T00:00:00"/>
    <s v="C754"/>
    <s v="Crystal Garza"/>
    <x v="0"/>
    <x v="0"/>
    <s v="P005"/>
    <x v="9"/>
    <x v="1"/>
    <n v="8"/>
    <n v="17509"/>
    <n v="140072"/>
    <n v="106506.29"/>
    <n v="33565.71"/>
    <n v="331"/>
    <n v="41"/>
    <x v="7"/>
    <n v="10"/>
    <n v="0.23963183220058254"/>
    <x v="0"/>
  </r>
  <r>
    <n v="3522"/>
    <d v="2024-12-21T00:00:00"/>
    <s v="C224"/>
    <s v="Amanda Lee"/>
    <x v="0"/>
    <x v="0"/>
    <s v="P007"/>
    <x v="5"/>
    <x v="1"/>
    <n v="5"/>
    <n v="10612"/>
    <n v="53060"/>
    <n v="34907.379999999997"/>
    <n v="18152.62"/>
    <n v="55"/>
    <n v="16"/>
    <x v="5"/>
    <n v="15"/>
    <n v="0.3421149641914813"/>
    <x v="0"/>
  </r>
  <r>
    <n v="3523"/>
    <d v="2024-12-29T00:00:00"/>
    <s v="C747"/>
    <s v="Kendra Graves"/>
    <x v="0"/>
    <x v="0"/>
    <s v="P010"/>
    <x v="6"/>
    <x v="0"/>
    <n v="5"/>
    <n v="55987"/>
    <n v="279935"/>
    <n v="248728.46"/>
    <n v="31206.54"/>
    <n v="333"/>
    <n v="13"/>
    <x v="2"/>
    <n v="15"/>
    <n v="0.11147780734813439"/>
    <x v="0"/>
  </r>
  <r>
    <n v="3524"/>
    <d v="2024-08-08T00:00:00"/>
    <s v="C934"/>
    <s v="Thomas Paul"/>
    <x v="0"/>
    <x v="0"/>
    <s v="P001"/>
    <x v="4"/>
    <x v="1"/>
    <n v="2"/>
    <n v="42721"/>
    <n v="85442"/>
    <n v="75149.899999999994"/>
    <n v="10292.1"/>
    <n v="33"/>
    <n v="69"/>
    <x v="4"/>
    <n v="0"/>
    <n v="0.12045715222021956"/>
    <x v="1"/>
  </r>
  <r>
    <n v="3525"/>
    <d v="2024-11-06T00:00:00"/>
    <s v="C839"/>
    <s v="Amy Watson"/>
    <x v="1"/>
    <x v="1"/>
    <s v="P009"/>
    <x v="3"/>
    <x v="2"/>
    <n v="5"/>
    <n v="1860"/>
    <n v="9300"/>
    <n v="7255.62"/>
    <n v="2044.38"/>
    <n v="473"/>
    <n v="34"/>
    <x v="3"/>
    <n v="20"/>
    <n v="0.21982580645161293"/>
    <x v="0"/>
  </r>
  <r>
    <n v="3526"/>
    <d v="2024-04-28T00:00:00"/>
    <s v="C428"/>
    <s v="Mark Olsen"/>
    <x v="2"/>
    <x v="2"/>
    <s v="P009"/>
    <x v="3"/>
    <x v="2"/>
    <n v="4"/>
    <n v="41413"/>
    <n v="165652"/>
    <n v="141839.26"/>
    <n v="23812.74"/>
    <n v="83"/>
    <n v="76"/>
    <x v="3"/>
    <n v="20"/>
    <n v="0.14375159973921234"/>
    <x v="0"/>
  </r>
  <r>
    <n v="3527"/>
    <d v="2024-02-28T00:00:00"/>
    <s v="C267"/>
    <s v="Paul Harris"/>
    <x v="1"/>
    <x v="1"/>
    <s v="P009"/>
    <x v="3"/>
    <x v="2"/>
    <n v="3"/>
    <n v="10442"/>
    <n v="31326"/>
    <n v="21994.33"/>
    <n v="9331.67"/>
    <n v="234"/>
    <n v="50"/>
    <x v="3"/>
    <n v="5"/>
    <n v="0.29788897401519504"/>
    <x v="0"/>
  </r>
  <r>
    <n v="3528"/>
    <d v="2024-10-23T00:00:00"/>
    <s v="C318"/>
    <s v="Angel Mcintyre"/>
    <x v="2"/>
    <x v="2"/>
    <s v="P004"/>
    <x v="1"/>
    <x v="1"/>
    <n v="9"/>
    <n v="9021"/>
    <n v="81189"/>
    <n v="66573.48"/>
    <n v="14615.52"/>
    <n v="210"/>
    <n v="87"/>
    <x v="1"/>
    <n v="15"/>
    <n v="0.18001847540923033"/>
    <x v="0"/>
  </r>
  <r>
    <n v="3529"/>
    <d v="2024-10-06T00:00:00"/>
    <s v="C250"/>
    <s v="Steven Aguilar"/>
    <x v="3"/>
    <x v="3"/>
    <s v="P002"/>
    <x v="2"/>
    <x v="0"/>
    <n v="7"/>
    <n v="8745"/>
    <n v="61215"/>
    <n v="38525.74"/>
    <n v="22689.26"/>
    <n v="33"/>
    <n v="46"/>
    <x v="2"/>
    <n v="5"/>
    <n v="0.37064869721473492"/>
    <x v="1"/>
  </r>
  <r>
    <n v="3530"/>
    <d v="2024-12-15T00:00:00"/>
    <s v="C383"/>
    <s v="Mary Andrade"/>
    <x v="3"/>
    <x v="3"/>
    <s v="P003"/>
    <x v="8"/>
    <x v="0"/>
    <n v="5"/>
    <n v="11743"/>
    <n v="58715"/>
    <n v="50957.95"/>
    <n v="7757.05"/>
    <n v="463"/>
    <n v="56"/>
    <x v="2"/>
    <n v="20"/>
    <n v="0.13211359959124586"/>
    <x v="0"/>
  </r>
  <r>
    <n v="3531"/>
    <d v="2024-10-02T00:00:00"/>
    <s v="C725"/>
    <s v="Pamela Simmons"/>
    <x v="3"/>
    <x v="3"/>
    <s v="P008"/>
    <x v="7"/>
    <x v="3"/>
    <n v="4"/>
    <n v="27158"/>
    <n v="108632"/>
    <n v="69036.05"/>
    <n v="39595.949999999997"/>
    <n v="288"/>
    <n v="68"/>
    <x v="6"/>
    <n v="20"/>
    <n v="0.3644961889682598"/>
    <x v="0"/>
  </r>
  <r>
    <n v="3532"/>
    <d v="2024-01-13T00:00:00"/>
    <s v="C629"/>
    <s v="Steven Reynolds"/>
    <x v="1"/>
    <x v="1"/>
    <s v="P010"/>
    <x v="6"/>
    <x v="0"/>
    <n v="8"/>
    <n v="45305"/>
    <n v="362440"/>
    <n v="221304.52"/>
    <n v="141135.48000000001"/>
    <n v="410"/>
    <n v="86"/>
    <x v="2"/>
    <n v="15"/>
    <n v="0.38940370819997794"/>
    <x v="0"/>
  </r>
  <r>
    <n v="3533"/>
    <d v="2024-05-10T00:00:00"/>
    <s v="C909"/>
    <s v="William Sheppard"/>
    <x v="3"/>
    <x v="3"/>
    <s v="P007"/>
    <x v="5"/>
    <x v="1"/>
    <n v="10"/>
    <n v="5898"/>
    <n v="58980"/>
    <n v="43678.83"/>
    <n v="15301.17"/>
    <n v="157"/>
    <n v="48"/>
    <x v="5"/>
    <n v="20"/>
    <n v="0.2594298067141404"/>
    <x v="0"/>
  </r>
  <r>
    <n v="3534"/>
    <d v="2024-09-08T00:00:00"/>
    <s v="C700"/>
    <s v="Amy Wise"/>
    <x v="0"/>
    <x v="0"/>
    <s v="P007"/>
    <x v="5"/>
    <x v="1"/>
    <n v="5"/>
    <n v="9306"/>
    <n v="46530"/>
    <n v="40073.339999999997"/>
    <n v="6456.66"/>
    <n v="478"/>
    <n v="77"/>
    <x v="5"/>
    <n v="5"/>
    <n v="0.13876337846550613"/>
    <x v="0"/>
  </r>
  <r>
    <n v="3535"/>
    <d v="2024-01-12T00:00:00"/>
    <s v="C717"/>
    <s v="Crystal Davis"/>
    <x v="0"/>
    <x v="0"/>
    <s v="P001"/>
    <x v="4"/>
    <x v="1"/>
    <n v="10"/>
    <n v="5770"/>
    <n v="57700"/>
    <n v="41367.599999999999"/>
    <n v="16332.4"/>
    <n v="153"/>
    <n v="29"/>
    <x v="4"/>
    <n v="15"/>
    <n v="0.28305719237435006"/>
    <x v="0"/>
  </r>
  <r>
    <n v="3536"/>
    <d v="2024-03-21T00:00:00"/>
    <s v="C180"/>
    <s v="Joy Nixon"/>
    <x v="1"/>
    <x v="1"/>
    <s v="P007"/>
    <x v="5"/>
    <x v="1"/>
    <n v="5"/>
    <n v="17865"/>
    <n v="89325"/>
    <n v="64945.09"/>
    <n v="24379.91"/>
    <n v="408"/>
    <n v="46"/>
    <x v="5"/>
    <n v="15"/>
    <n v="0.27293490064371678"/>
    <x v="0"/>
  </r>
  <r>
    <n v="3537"/>
    <d v="2024-07-11T00:00:00"/>
    <s v="C322"/>
    <s v="Tara Smith"/>
    <x v="3"/>
    <x v="3"/>
    <s v="P002"/>
    <x v="2"/>
    <x v="0"/>
    <n v="10"/>
    <n v="45424"/>
    <n v="454240"/>
    <n v="361429.89"/>
    <n v="92810.11"/>
    <n v="431"/>
    <n v="86"/>
    <x v="2"/>
    <n v="5"/>
    <n v="0.2043195447340613"/>
    <x v="0"/>
  </r>
  <r>
    <n v="3538"/>
    <d v="2024-04-07T00:00:00"/>
    <s v="C427"/>
    <s v="Robert Taylor"/>
    <x v="1"/>
    <x v="1"/>
    <s v="P005"/>
    <x v="9"/>
    <x v="1"/>
    <n v="6"/>
    <n v="38071"/>
    <n v="228426"/>
    <n v="144391.66"/>
    <n v="84034.34"/>
    <n v="61"/>
    <n v="18"/>
    <x v="7"/>
    <n v="0"/>
    <n v="0.36788430388834897"/>
    <x v="0"/>
  </r>
  <r>
    <n v="3539"/>
    <d v="2024-09-12T00:00:00"/>
    <s v="C704"/>
    <s v="Anthony Kennedy"/>
    <x v="3"/>
    <x v="3"/>
    <s v="P009"/>
    <x v="3"/>
    <x v="2"/>
    <n v="3"/>
    <n v="39151"/>
    <n v="117453"/>
    <n v="97588.39"/>
    <n v="19864.61"/>
    <n v="72"/>
    <n v="80"/>
    <x v="3"/>
    <n v="10"/>
    <n v="0.1691281619030591"/>
    <x v="1"/>
  </r>
  <r>
    <n v="3540"/>
    <d v="2024-11-26T00:00:00"/>
    <s v="C495"/>
    <s v="William Santos"/>
    <x v="3"/>
    <x v="3"/>
    <s v="P010"/>
    <x v="6"/>
    <x v="0"/>
    <n v="1"/>
    <n v="7881"/>
    <n v="7881"/>
    <n v="4773.83"/>
    <n v="3107.17"/>
    <n v="114"/>
    <n v="16"/>
    <x v="2"/>
    <n v="20"/>
    <n v="0.39426088059890879"/>
    <x v="0"/>
  </r>
  <r>
    <n v="3541"/>
    <d v="2024-08-27T00:00:00"/>
    <s v="C814"/>
    <s v="Amber Reed"/>
    <x v="3"/>
    <x v="3"/>
    <s v="P008"/>
    <x v="7"/>
    <x v="3"/>
    <n v="7"/>
    <n v="9193"/>
    <n v="64351"/>
    <n v="49984.57"/>
    <n v="14366.43"/>
    <n v="316"/>
    <n v="88"/>
    <x v="6"/>
    <n v="15"/>
    <n v="0.22325107612935308"/>
    <x v="0"/>
  </r>
  <r>
    <n v="3542"/>
    <d v="2024-05-06T00:00:00"/>
    <s v="C790"/>
    <s v="Diana Lewis"/>
    <x v="0"/>
    <x v="0"/>
    <s v="P002"/>
    <x v="2"/>
    <x v="0"/>
    <n v="5"/>
    <n v="29997"/>
    <n v="149985"/>
    <n v="99343.24"/>
    <n v="50641.760000000002"/>
    <n v="21"/>
    <n v="15"/>
    <x v="2"/>
    <n v="5"/>
    <n v="0.33764549788312165"/>
    <x v="0"/>
  </r>
  <r>
    <n v="3543"/>
    <d v="2024-11-07T00:00:00"/>
    <s v="C153"/>
    <s v="Kurt Johnston"/>
    <x v="2"/>
    <x v="2"/>
    <s v="P010"/>
    <x v="6"/>
    <x v="0"/>
    <n v="2"/>
    <n v="56704"/>
    <n v="113408"/>
    <n v="98078.97"/>
    <n v="15329.03"/>
    <n v="304"/>
    <n v="27"/>
    <x v="2"/>
    <n v="20"/>
    <n v="0.13516709579571107"/>
    <x v="0"/>
  </r>
  <r>
    <n v="3544"/>
    <d v="2024-11-21T00:00:00"/>
    <s v="C307"/>
    <s v="Austin Smith"/>
    <x v="0"/>
    <x v="0"/>
    <s v="P001"/>
    <x v="4"/>
    <x v="1"/>
    <n v="7"/>
    <n v="59205"/>
    <n v="414435"/>
    <n v="361667.51"/>
    <n v="52767.49"/>
    <n v="14"/>
    <n v="98"/>
    <x v="4"/>
    <n v="5"/>
    <n v="0.12732392293121961"/>
    <x v="1"/>
  </r>
  <r>
    <n v="3545"/>
    <d v="2024-03-05T00:00:00"/>
    <s v="C205"/>
    <s v="Jasmine Mcpherson"/>
    <x v="0"/>
    <x v="0"/>
    <s v="P006"/>
    <x v="0"/>
    <x v="0"/>
    <n v="9"/>
    <n v="42837"/>
    <n v="385533"/>
    <n v="324517.64"/>
    <n v="61015.360000000001"/>
    <n v="187"/>
    <n v="53"/>
    <x v="0"/>
    <n v="0"/>
    <n v="0.15826235367659838"/>
    <x v="0"/>
  </r>
  <r>
    <n v="3546"/>
    <d v="2024-04-12T00:00:00"/>
    <s v="C115"/>
    <s v="Joseph Wells"/>
    <x v="2"/>
    <x v="2"/>
    <s v="P004"/>
    <x v="1"/>
    <x v="1"/>
    <n v="3"/>
    <n v="42579"/>
    <n v="127737"/>
    <n v="108739.69"/>
    <n v="18997.310000000001"/>
    <n v="435"/>
    <n v="57"/>
    <x v="1"/>
    <n v="15"/>
    <n v="0.14872206173622365"/>
    <x v="0"/>
  </r>
  <r>
    <n v="3547"/>
    <d v="2024-09-13T00:00:00"/>
    <s v="C110"/>
    <s v="Maria Lopez"/>
    <x v="1"/>
    <x v="1"/>
    <s v="P006"/>
    <x v="0"/>
    <x v="0"/>
    <n v="4"/>
    <n v="48692"/>
    <n v="194768"/>
    <n v="171776.64000000001"/>
    <n v="22991.360000000001"/>
    <n v="354"/>
    <n v="99"/>
    <x v="0"/>
    <n v="15"/>
    <n v="0.11804485336400231"/>
    <x v="0"/>
  </r>
  <r>
    <n v="3548"/>
    <d v="2024-09-20T00:00:00"/>
    <s v="C476"/>
    <s v="Brett Ball"/>
    <x v="1"/>
    <x v="1"/>
    <s v="P010"/>
    <x v="6"/>
    <x v="0"/>
    <n v="1"/>
    <n v="51821"/>
    <n v="51821"/>
    <n v="41409.410000000003"/>
    <n v="10411.59"/>
    <n v="289"/>
    <n v="42"/>
    <x v="2"/>
    <n v="20"/>
    <n v="0.20091449412400378"/>
    <x v="0"/>
  </r>
  <r>
    <n v="3549"/>
    <d v="2024-02-27T00:00:00"/>
    <s v="C160"/>
    <s v="Zachary Phillips"/>
    <x v="0"/>
    <x v="0"/>
    <s v="P004"/>
    <x v="1"/>
    <x v="1"/>
    <n v="8"/>
    <n v="33627"/>
    <n v="269016"/>
    <n v="196122.91"/>
    <n v="72893.09"/>
    <n v="407"/>
    <n v="68"/>
    <x v="1"/>
    <n v="0"/>
    <n v="0.27096191304606415"/>
    <x v="0"/>
  </r>
  <r>
    <n v="3550"/>
    <d v="2024-02-18T00:00:00"/>
    <s v="C856"/>
    <s v="David Walker"/>
    <x v="3"/>
    <x v="3"/>
    <s v="P005"/>
    <x v="9"/>
    <x v="1"/>
    <n v="7"/>
    <n v="53102"/>
    <n v="371714"/>
    <n v="277773.27"/>
    <n v="93940.73"/>
    <n v="26"/>
    <n v="53"/>
    <x v="7"/>
    <n v="0"/>
    <n v="0.252723141985505"/>
    <x v="1"/>
  </r>
  <r>
    <n v="3551"/>
    <d v="2024-04-06T00:00:00"/>
    <s v="C116"/>
    <s v="Brian Gray"/>
    <x v="3"/>
    <x v="3"/>
    <s v="P001"/>
    <x v="4"/>
    <x v="1"/>
    <n v="5"/>
    <n v="41979"/>
    <n v="209895"/>
    <n v="178787.14"/>
    <n v="31107.86"/>
    <n v="248"/>
    <n v="18"/>
    <x v="4"/>
    <n v="20"/>
    <n v="0.14820677005169253"/>
    <x v="0"/>
  </r>
  <r>
    <n v="3552"/>
    <d v="2024-10-08T00:00:00"/>
    <s v="C678"/>
    <s v="Victoria Owens"/>
    <x v="1"/>
    <x v="1"/>
    <s v="P007"/>
    <x v="5"/>
    <x v="1"/>
    <n v="1"/>
    <n v="47469"/>
    <n v="47469"/>
    <n v="33933.440000000002"/>
    <n v="13535.56"/>
    <n v="19"/>
    <n v="83"/>
    <x v="5"/>
    <n v="10"/>
    <n v="0.28514525269123003"/>
    <x v="1"/>
  </r>
  <r>
    <n v="3553"/>
    <d v="2024-05-24T00:00:00"/>
    <s v="C943"/>
    <s v="Patricia Barnett"/>
    <x v="0"/>
    <x v="0"/>
    <s v="P010"/>
    <x v="6"/>
    <x v="0"/>
    <n v="6"/>
    <n v="35094"/>
    <n v="210564"/>
    <n v="165099.72"/>
    <n v="45464.28"/>
    <n v="214"/>
    <n v="92"/>
    <x v="2"/>
    <n v="20"/>
    <n v="0.21591668091411637"/>
    <x v="0"/>
  </r>
  <r>
    <n v="3554"/>
    <d v="2024-10-31T00:00:00"/>
    <s v="C966"/>
    <s v="Jeffrey Flynn"/>
    <x v="1"/>
    <x v="1"/>
    <s v="P010"/>
    <x v="6"/>
    <x v="0"/>
    <n v="2"/>
    <n v="18409"/>
    <n v="36818"/>
    <n v="29968.71"/>
    <n v="6849.29"/>
    <n v="35"/>
    <n v="66"/>
    <x v="2"/>
    <n v="10"/>
    <n v="0.18603101743712314"/>
    <x v="1"/>
  </r>
  <r>
    <n v="3555"/>
    <d v="2024-03-27T00:00:00"/>
    <s v="C511"/>
    <s v="Susan Brewer"/>
    <x v="2"/>
    <x v="2"/>
    <s v="P002"/>
    <x v="2"/>
    <x v="0"/>
    <n v="3"/>
    <n v="17213"/>
    <n v="51639"/>
    <n v="40959.56"/>
    <n v="10679.44"/>
    <n v="78"/>
    <n v="55"/>
    <x v="2"/>
    <n v="20"/>
    <n v="0.20680958190514923"/>
    <x v="0"/>
  </r>
  <r>
    <n v="3556"/>
    <d v="2024-08-22T00:00:00"/>
    <s v="C299"/>
    <s v="Robert Mckinney"/>
    <x v="3"/>
    <x v="3"/>
    <s v="P007"/>
    <x v="5"/>
    <x v="1"/>
    <n v="9"/>
    <n v="46590"/>
    <n v="419310"/>
    <n v="253625.29"/>
    <n v="165684.71"/>
    <n v="312"/>
    <n v="22"/>
    <x v="5"/>
    <n v="5"/>
    <n v="0.39513655767809019"/>
    <x v="0"/>
  </r>
  <r>
    <n v="3557"/>
    <d v="2024-10-23T00:00:00"/>
    <s v="C465"/>
    <s v="Linda Weiss"/>
    <x v="3"/>
    <x v="3"/>
    <s v="P008"/>
    <x v="7"/>
    <x v="3"/>
    <n v="7"/>
    <n v="29853"/>
    <n v="208971"/>
    <n v="180767.86"/>
    <n v="28203.14"/>
    <n v="148"/>
    <n v="92"/>
    <x v="6"/>
    <n v="0"/>
    <n v="0.13496198037048202"/>
    <x v="0"/>
  </r>
  <r>
    <n v="3558"/>
    <d v="2024-02-04T00:00:00"/>
    <s v="C434"/>
    <s v="Tina Booth"/>
    <x v="0"/>
    <x v="0"/>
    <s v="P005"/>
    <x v="9"/>
    <x v="1"/>
    <n v="3"/>
    <n v="19580"/>
    <n v="58740"/>
    <n v="43848.91"/>
    <n v="14891.09"/>
    <n v="483"/>
    <n v="60"/>
    <x v="7"/>
    <n v="10"/>
    <n v="0.2535085120871638"/>
    <x v="0"/>
  </r>
  <r>
    <n v="3559"/>
    <d v="2024-09-06T00:00:00"/>
    <s v="C507"/>
    <s v="Deborah Rodriguez"/>
    <x v="3"/>
    <x v="3"/>
    <s v="P004"/>
    <x v="1"/>
    <x v="1"/>
    <n v="10"/>
    <n v="25798"/>
    <n v="257980"/>
    <n v="208312.05"/>
    <n v="49667.95"/>
    <n v="248"/>
    <n v="25"/>
    <x v="1"/>
    <n v="10"/>
    <n v="0.19252635863245213"/>
    <x v="0"/>
  </r>
  <r>
    <n v="3560"/>
    <d v="2024-06-05T00:00:00"/>
    <s v="C399"/>
    <s v="Tamara Moore"/>
    <x v="2"/>
    <x v="2"/>
    <s v="P008"/>
    <x v="7"/>
    <x v="3"/>
    <n v="2"/>
    <n v="51835"/>
    <n v="103670"/>
    <n v="80772.429999999993"/>
    <n v="22897.57"/>
    <n v="404"/>
    <n v="26"/>
    <x v="6"/>
    <n v="15"/>
    <n v="0.22086977910678113"/>
    <x v="0"/>
  </r>
  <r>
    <n v="3561"/>
    <d v="2024-04-13T00:00:00"/>
    <s v="C992"/>
    <s v="Nicole Booth"/>
    <x v="3"/>
    <x v="3"/>
    <s v="P009"/>
    <x v="3"/>
    <x v="2"/>
    <n v="7"/>
    <n v="30118"/>
    <n v="210826"/>
    <n v="131275.92000000001"/>
    <n v="79550.080000000002"/>
    <n v="198"/>
    <n v="41"/>
    <x v="3"/>
    <n v="10"/>
    <n v="0.37732575678521624"/>
    <x v="0"/>
  </r>
  <r>
    <n v="3562"/>
    <d v="2024-02-12T00:00:00"/>
    <s v="C635"/>
    <s v="Angela Parker"/>
    <x v="2"/>
    <x v="2"/>
    <s v="P003"/>
    <x v="8"/>
    <x v="0"/>
    <n v="4"/>
    <n v="17393"/>
    <n v="69572"/>
    <n v="62292.37"/>
    <n v="7279.63"/>
    <n v="30"/>
    <n v="73"/>
    <x v="2"/>
    <n v="0"/>
    <n v="0.10463447938825965"/>
    <x v="1"/>
  </r>
  <r>
    <n v="3563"/>
    <d v="2024-11-21T00:00:00"/>
    <s v="C822"/>
    <s v="David Lewis"/>
    <x v="0"/>
    <x v="0"/>
    <s v="P003"/>
    <x v="8"/>
    <x v="0"/>
    <n v="10"/>
    <n v="33325"/>
    <n v="333250"/>
    <n v="218708.21"/>
    <n v="114541.79"/>
    <n v="62"/>
    <n v="95"/>
    <x v="2"/>
    <n v="20"/>
    <n v="0.34371129782445609"/>
    <x v="1"/>
  </r>
  <r>
    <n v="3564"/>
    <d v="2024-06-16T00:00:00"/>
    <s v="C316"/>
    <s v="Jonathan Gomez"/>
    <x v="3"/>
    <x v="3"/>
    <s v="P004"/>
    <x v="1"/>
    <x v="1"/>
    <n v="10"/>
    <n v="20093"/>
    <n v="200930"/>
    <n v="127211.24"/>
    <n v="73718.759999999995"/>
    <n v="440"/>
    <n v="15"/>
    <x v="1"/>
    <n v="10"/>
    <n v="0.36688777186084703"/>
    <x v="0"/>
  </r>
  <r>
    <n v="3565"/>
    <d v="2024-06-17T00:00:00"/>
    <s v="C400"/>
    <s v="Melissa Hobbs"/>
    <x v="3"/>
    <x v="3"/>
    <s v="P005"/>
    <x v="9"/>
    <x v="1"/>
    <n v="2"/>
    <n v="25322"/>
    <n v="50644"/>
    <n v="42077.88"/>
    <n v="8566.1200000000008"/>
    <n v="483"/>
    <n v="13"/>
    <x v="7"/>
    <n v="5"/>
    <n v="0.16914382750177712"/>
    <x v="0"/>
  </r>
  <r>
    <n v="3566"/>
    <d v="2024-07-27T00:00:00"/>
    <s v="C610"/>
    <s v="Keith Gonzalez"/>
    <x v="1"/>
    <x v="1"/>
    <s v="P006"/>
    <x v="0"/>
    <x v="0"/>
    <n v="3"/>
    <n v="47588"/>
    <n v="142764"/>
    <n v="102440.16"/>
    <n v="40323.839999999997"/>
    <n v="435"/>
    <n v="16"/>
    <x v="0"/>
    <n v="20"/>
    <n v="0.28245103807682609"/>
    <x v="0"/>
  </r>
  <r>
    <n v="3567"/>
    <d v="2024-03-23T00:00:00"/>
    <s v="C171"/>
    <s v="Lisa Barrett"/>
    <x v="3"/>
    <x v="3"/>
    <s v="P001"/>
    <x v="4"/>
    <x v="1"/>
    <n v="1"/>
    <n v="40765"/>
    <n v="40765"/>
    <n v="35594.019999999997"/>
    <n v="5170.9799999999996"/>
    <n v="113"/>
    <n v="92"/>
    <x v="4"/>
    <n v="10"/>
    <n v="0.12684852201643565"/>
    <x v="0"/>
  </r>
  <r>
    <n v="3568"/>
    <d v="2024-06-05T00:00:00"/>
    <s v="C876"/>
    <s v="Michael Le"/>
    <x v="3"/>
    <x v="3"/>
    <s v="P003"/>
    <x v="8"/>
    <x v="0"/>
    <n v="2"/>
    <n v="34316"/>
    <n v="68632"/>
    <n v="55836.82"/>
    <n v="12795.18"/>
    <n v="114"/>
    <n v="22"/>
    <x v="2"/>
    <n v="15"/>
    <n v="0.18643169367059098"/>
    <x v="0"/>
  </r>
  <r>
    <n v="3569"/>
    <d v="2024-12-27T00:00:00"/>
    <s v="C902"/>
    <s v="Julie Chambers"/>
    <x v="0"/>
    <x v="0"/>
    <s v="P009"/>
    <x v="3"/>
    <x v="2"/>
    <n v="10"/>
    <n v="43282"/>
    <n v="432820"/>
    <n v="316418.24"/>
    <n v="116401.76"/>
    <n v="486"/>
    <n v="79"/>
    <x v="3"/>
    <n v="0"/>
    <n v="0.26893803428677049"/>
    <x v="0"/>
  </r>
  <r>
    <n v="3570"/>
    <d v="2024-03-05T00:00:00"/>
    <s v="C195"/>
    <s v="Jared Moore"/>
    <x v="1"/>
    <x v="1"/>
    <s v="P001"/>
    <x v="4"/>
    <x v="1"/>
    <n v="8"/>
    <n v="3695"/>
    <n v="29560"/>
    <n v="19359.939999999999"/>
    <n v="10200.06"/>
    <n v="108"/>
    <n v="58"/>
    <x v="4"/>
    <n v="20"/>
    <n v="0.34506292286874152"/>
    <x v="0"/>
  </r>
  <r>
    <n v="3571"/>
    <d v="2024-05-06T00:00:00"/>
    <s v="C331"/>
    <s v="Regina Black"/>
    <x v="1"/>
    <x v="1"/>
    <s v="P004"/>
    <x v="1"/>
    <x v="1"/>
    <n v="9"/>
    <n v="42942"/>
    <n v="386478"/>
    <n v="290717.94"/>
    <n v="95760.06"/>
    <n v="23"/>
    <n v="21"/>
    <x v="1"/>
    <n v="5"/>
    <n v="0.24777622529613585"/>
    <x v="0"/>
  </r>
  <r>
    <n v="3572"/>
    <d v="2024-10-31T00:00:00"/>
    <s v="C988"/>
    <s v="Jared Barnes"/>
    <x v="0"/>
    <x v="0"/>
    <s v="P009"/>
    <x v="3"/>
    <x v="2"/>
    <n v="10"/>
    <n v="14641"/>
    <n v="146410"/>
    <n v="90730.78"/>
    <n v="55679.22"/>
    <n v="353"/>
    <n v="37"/>
    <x v="3"/>
    <n v="20"/>
    <n v="0.38029656444231952"/>
    <x v="0"/>
  </r>
  <r>
    <n v="3573"/>
    <d v="2024-02-28T00:00:00"/>
    <s v="C301"/>
    <s v="Philip Carter"/>
    <x v="2"/>
    <x v="2"/>
    <s v="P009"/>
    <x v="3"/>
    <x v="2"/>
    <n v="2"/>
    <n v="4935"/>
    <n v="9870"/>
    <n v="7648.31"/>
    <n v="2221.69"/>
    <n v="190"/>
    <n v="61"/>
    <x v="3"/>
    <n v="5"/>
    <n v="0.2250952380952381"/>
    <x v="0"/>
  </r>
  <r>
    <n v="3574"/>
    <d v="2024-12-26T00:00:00"/>
    <s v="C564"/>
    <s v="Logan Williams"/>
    <x v="2"/>
    <x v="2"/>
    <s v="P002"/>
    <x v="2"/>
    <x v="0"/>
    <n v="6"/>
    <n v="33459"/>
    <n v="200754"/>
    <n v="178639.39"/>
    <n v="22114.61"/>
    <n v="414"/>
    <n v="11"/>
    <x v="2"/>
    <n v="20"/>
    <n v="0.11015775526265978"/>
    <x v="0"/>
  </r>
  <r>
    <n v="3575"/>
    <d v="2024-10-07T00:00:00"/>
    <s v="C583"/>
    <s v="Amanda Lowe"/>
    <x v="1"/>
    <x v="1"/>
    <s v="P010"/>
    <x v="6"/>
    <x v="0"/>
    <n v="3"/>
    <n v="14016"/>
    <n v="42048"/>
    <n v="30433.91"/>
    <n v="11614.09"/>
    <n v="28"/>
    <n v="96"/>
    <x v="2"/>
    <n v="5"/>
    <n v="0.27621028348554033"/>
    <x v="1"/>
  </r>
  <r>
    <n v="3576"/>
    <d v="2024-04-19T00:00:00"/>
    <s v="C447"/>
    <s v="Andrew Brown"/>
    <x v="3"/>
    <x v="3"/>
    <s v="P009"/>
    <x v="3"/>
    <x v="2"/>
    <n v="5"/>
    <n v="16954"/>
    <n v="84770"/>
    <n v="55675.82"/>
    <n v="29094.18"/>
    <n v="377"/>
    <n v="69"/>
    <x v="3"/>
    <n v="20"/>
    <n v="0.34321316503480004"/>
    <x v="0"/>
  </r>
  <r>
    <n v="3577"/>
    <d v="2024-09-13T00:00:00"/>
    <s v="C274"/>
    <s v="Jane Rivas"/>
    <x v="3"/>
    <x v="3"/>
    <s v="P008"/>
    <x v="7"/>
    <x v="3"/>
    <n v="6"/>
    <n v="33553"/>
    <n v="201318"/>
    <n v="141174.53"/>
    <n v="60143.47"/>
    <n v="491"/>
    <n v="30"/>
    <x v="6"/>
    <n v="20"/>
    <n v="0.29874859674743443"/>
    <x v="0"/>
  </r>
  <r>
    <n v="3578"/>
    <d v="2024-05-22T00:00:00"/>
    <s v="C290"/>
    <s v="James Chang"/>
    <x v="1"/>
    <x v="1"/>
    <s v="P002"/>
    <x v="2"/>
    <x v="0"/>
    <n v="8"/>
    <n v="20703"/>
    <n v="165624"/>
    <n v="144355.67000000001"/>
    <n v="21268.33"/>
    <n v="238"/>
    <n v="60"/>
    <x v="2"/>
    <n v="10"/>
    <n v="0.12841333381635514"/>
    <x v="0"/>
  </r>
  <r>
    <n v="3579"/>
    <d v="2024-11-15T00:00:00"/>
    <s v="C556"/>
    <s v="Allison Keller"/>
    <x v="1"/>
    <x v="1"/>
    <s v="P003"/>
    <x v="8"/>
    <x v="0"/>
    <n v="5"/>
    <n v="47417"/>
    <n v="237085"/>
    <n v="204270.25"/>
    <n v="32814.75"/>
    <n v="389"/>
    <n v="98"/>
    <x v="2"/>
    <n v="0"/>
    <n v="0.13840922032182551"/>
    <x v="0"/>
  </r>
  <r>
    <n v="3580"/>
    <d v="2024-08-17T00:00:00"/>
    <s v="C940"/>
    <s v="Patricia Parker"/>
    <x v="2"/>
    <x v="2"/>
    <s v="P005"/>
    <x v="9"/>
    <x v="1"/>
    <n v="7"/>
    <n v="47485"/>
    <n v="332395"/>
    <n v="238904.86"/>
    <n v="93490.14"/>
    <n v="368"/>
    <n v="28"/>
    <x v="7"/>
    <n v="10"/>
    <n v="0.28126217301704298"/>
    <x v="0"/>
  </r>
  <r>
    <n v="3581"/>
    <d v="2024-02-25T00:00:00"/>
    <s v="C586"/>
    <s v="Emily Brown MD"/>
    <x v="2"/>
    <x v="2"/>
    <s v="P001"/>
    <x v="4"/>
    <x v="1"/>
    <n v="1"/>
    <n v="50563"/>
    <n v="50563"/>
    <n v="38436.39"/>
    <n v="12126.61"/>
    <n v="96"/>
    <n v="92"/>
    <x v="4"/>
    <n v="15"/>
    <n v="0.23983169511302732"/>
    <x v="0"/>
  </r>
  <r>
    <n v="3582"/>
    <d v="2024-09-18T00:00:00"/>
    <s v="C453"/>
    <s v="Timothy Curtis"/>
    <x v="0"/>
    <x v="0"/>
    <s v="P005"/>
    <x v="9"/>
    <x v="1"/>
    <n v="8"/>
    <n v="30276"/>
    <n v="242208"/>
    <n v="190544.01"/>
    <n v="51663.99"/>
    <n v="373"/>
    <n v="97"/>
    <x v="7"/>
    <n v="5"/>
    <n v="0.21330422611969876"/>
    <x v="0"/>
  </r>
  <r>
    <n v="3583"/>
    <d v="2024-07-31T00:00:00"/>
    <s v="C260"/>
    <s v="David Barnett"/>
    <x v="2"/>
    <x v="2"/>
    <s v="P008"/>
    <x v="7"/>
    <x v="3"/>
    <n v="1"/>
    <n v="42938"/>
    <n v="42938"/>
    <n v="31588.34"/>
    <n v="11349.66"/>
    <n v="474"/>
    <n v="49"/>
    <x v="6"/>
    <n v="15"/>
    <n v="0.26432670361917182"/>
    <x v="0"/>
  </r>
  <r>
    <n v="3584"/>
    <d v="2024-04-04T00:00:00"/>
    <s v="C911"/>
    <s v="Linda Snyder"/>
    <x v="3"/>
    <x v="3"/>
    <s v="P004"/>
    <x v="1"/>
    <x v="1"/>
    <n v="1"/>
    <n v="39802"/>
    <n v="39802"/>
    <n v="24137.02"/>
    <n v="15664.98"/>
    <n v="400"/>
    <n v="95"/>
    <x v="1"/>
    <n v="20"/>
    <n v="0.39357268478970903"/>
    <x v="0"/>
  </r>
  <r>
    <n v="3585"/>
    <d v="2024-04-10T00:00:00"/>
    <s v="C417"/>
    <s v="Heather Holland"/>
    <x v="3"/>
    <x v="3"/>
    <s v="P002"/>
    <x v="2"/>
    <x v="0"/>
    <n v="8"/>
    <n v="7508"/>
    <n v="60064"/>
    <n v="41948.87"/>
    <n v="18115.13"/>
    <n v="43"/>
    <n v="44"/>
    <x v="2"/>
    <n v="10"/>
    <n v="0.30159712972828984"/>
    <x v="1"/>
  </r>
  <r>
    <n v="3586"/>
    <d v="2024-02-18T00:00:00"/>
    <s v="C733"/>
    <s v="Amy Ingram"/>
    <x v="2"/>
    <x v="2"/>
    <s v="P009"/>
    <x v="3"/>
    <x v="2"/>
    <n v="1"/>
    <n v="24772"/>
    <n v="24772"/>
    <n v="19699.580000000002"/>
    <n v="5072.42"/>
    <n v="458"/>
    <n v="55"/>
    <x v="3"/>
    <n v="20"/>
    <n v="0.20476424995963186"/>
    <x v="0"/>
  </r>
  <r>
    <n v="3587"/>
    <d v="2024-07-22T00:00:00"/>
    <s v="C757"/>
    <s v="Ryan Wilkerson"/>
    <x v="1"/>
    <x v="1"/>
    <s v="P006"/>
    <x v="0"/>
    <x v="0"/>
    <n v="10"/>
    <n v="50554"/>
    <n v="505540"/>
    <n v="339536.4"/>
    <n v="166003.6"/>
    <n v="237"/>
    <n v="55"/>
    <x v="0"/>
    <n v="15"/>
    <n v="0.32836887288839656"/>
    <x v="0"/>
  </r>
  <r>
    <n v="3588"/>
    <d v="2024-04-29T00:00:00"/>
    <s v="C725"/>
    <s v="Joshua Meyer"/>
    <x v="2"/>
    <x v="2"/>
    <s v="P001"/>
    <x v="4"/>
    <x v="1"/>
    <n v="3"/>
    <n v="55207"/>
    <n v="165621"/>
    <n v="101735.16"/>
    <n v="63885.84"/>
    <n v="239"/>
    <n v="47"/>
    <x v="4"/>
    <n v="15"/>
    <n v="0.38573514228268152"/>
    <x v="0"/>
  </r>
  <r>
    <n v="3589"/>
    <d v="2024-03-25T00:00:00"/>
    <s v="C195"/>
    <s v="Stephanie Clark"/>
    <x v="2"/>
    <x v="2"/>
    <s v="P001"/>
    <x v="4"/>
    <x v="1"/>
    <n v="9"/>
    <n v="2826"/>
    <n v="25434"/>
    <n v="21038.39"/>
    <n v="4395.6099999999997"/>
    <n v="387"/>
    <n v="34"/>
    <x v="4"/>
    <n v="0"/>
    <n v="0.17282417236769676"/>
    <x v="0"/>
  </r>
  <r>
    <n v="3590"/>
    <d v="2024-12-07T00:00:00"/>
    <s v="C341"/>
    <s v="Sara Patterson"/>
    <x v="3"/>
    <x v="3"/>
    <s v="P009"/>
    <x v="3"/>
    <x v="2"/>
    <n v="2"/>
    <n v="44744"/>
    <n v="89488"/>
    <n v="78836.25"/>
    <n v="10651.75"/>
    <n v="300"/>
    <n v="71"/>
    <x v="3"/>
    <n v="15"/>
    <n v="0.11902992580010728"/>
    <x v="0"/>
  </r>
  <r>
    <n v="3591"/>
    <d v="2024-05-15T00:00:00"/>
    <s v="C763"/>
    <s v="Daniel Sherman DDS"/>
    <x v="1"/>
    <x v="1"/>
    <s v="P010"/>
    <x v="6"/>
    <x v="0"/>
    <n v="9"/>
    <n v="51808"/>
    <n v="466272"/>
    <n v="329770.42"/>
    <n v="136501.57999999999"/>
    <n v="218"/>
    <n v="89"/>
    <x v="2"/>
    <n v="15"/>
    <n v="0.29275096939125655"/>
    <x v="0"/>
  </r>
  <r>
    <n v="3592"/>
    <d v="2024-04-28T00:00:00"/>
    <s v="C216"/>
    <s v="Christopher Maddox"/>
    <x v="2"/>
    <x v="2"/>
    <s v="P010"/>
    <x v="6"/>
    <x v="0"/>
    <n v="8"/>
    <n v="50637"/>
    <n v="405096"/>
    <n v="288117.23"/>
    <n v="116978.77"/>
    <n v="406"/>
    <n v="44"/>
    <x v="2"/>
    <n v="20"/>
    <n v="0.28876802041985111"/>
    <x v="0"/>
  </r>
  <r>
    <n v="3593"/>
    <d v="2024-04-22T00:00:00"/>
    <s v="C907"/>
    <s v="Lori Chen"/>
    <x v="0"/>
    <x v="0"/>
    <s v="P003"/>
    <x v="8"/>
    <x v="0"/>
    <n v="6"/>
    <n v="2776"/>
    <n v="16656"/>
    <n v="11922.62"/>
    <n v="4733.38"/>
    <n v="100"/>
    <n v="41"/>
    <x v="2"/>
    <n v="0"/>
    <n v="0.28418467819404419"/>
    <x v="0"/>
  </r>
  <r>
    <n v="3594"/>
    <d v="2024-12-22T00:00:00"/>
    <s v="C286"/>
    <s v="Gabriel Owens"/>
    <x v="3"/>
    <x v="3"/>
    <s v="P003"/>
    <x v="8"/>
    <x v="0"/>
    <n v="5"/>
    <n v="16477"/>
    <n v="82385"/>
    <n v="69296.58"/>
    <n v="13088.42"/>
    <n v="330"/>
    <n v="88"/>
    <x v="2"/>
    <n v="0"/>
    <n v="0.15886896886569157"/>
    <x v="0"/>
  </r>
  <r>
    <n v="3595"/>
    <d v="2024-05-31T00:00:00"/>
    <s v="C580"/>
    <s v="Robert Jackson"/>
    <x v="1"/>
    <x v="1"/>
    <s v="P008"/>
    <x v="7"/>
    <x v="3"/>
    <n v="4"/>
    <n v="23581"/>
    <n v="94324"/>
    <n v="78951.05"/>
    <n v="15372.95"/>
    <n v="352"/>
    <n v="22"/>
    <x v="6"/>
    <n v="15"/>
    <n v="0.16298025953097833"/>
    <x v="0"/>
  </r>
  <r>
    <n v="3596"/>
    <d v="2024-08-11T00:00:00"/>
    <s v="C692"/>
    <s v="David Cook"/>
    <x v="3"/>
    <x v="3"/>
    <s v="P008"/>
    <x v="7"/>
    <x v="3"/>
    <n v="10"/>
    <n v="11227"/>
    <n v="112270"/>
    <n v="98421.82"/>
    <n v="13848.18"/>
    <n v="158"/>
    <n v="35"/>
    <x v="6"/>
    <n v="20"/>
    <n v="0.12334710964638818"/>
    <x v="0"/>
  </r>
  <r>
    <n v="3597"/>
    <d v="2024-10-09T00:00:00"/>
    <s v="C969"/>
    <s v="Eric Peterson"/>
    <x v="3"/>
    <x v="3"/>
    <s v="P004"/>
    <x v="1"/>
    <x v="1"/>
    <n v="10"/>
    <n v="17165"/>
    <n v="171650"/>
    <n v="115293.01"/>
    <n v="56356.99"/>
    <n v="479"/>
    <n v="30"/>
    <x v="1"/>
    <n v="15"/>
    <n v="0.32832502184678125"/>
    <x v="0"/>
  </r>
  <r>
    <n v="3598"/>
    <d v="2024-04-06T00:00:00"/>
    <s v="C600"/>
    <s v="Donald Cohen"/>
    <x v="2"/>
    <x v="2"/>
    <s v="P006"/>
    <x v="0"/>
    <x v="0"/>
    <n v="2"/>
    <n v="675"/>
    <n v="1350"/>
    <n v="1169.95"/>
    <n v="180.05"/>
    <n v="265"/>
    <n v="35"/>
    <x v="0"/>
    <n v="0"/>
    <n v="0.13337037037037039"/>
    <x v="0"/>
  </r>
  <r>
    <n v="3599"/>
    <d v="2024-02-22T00:00:00"/>
    <s v="C758"/>
    <s v="Casey Davis"/>
    <x v="2"/>
    <x v="2"/>
    <s v="P006"/>
    <x v="0"/>
    <x v="0"/>
    <n v="9"/>
    <n v="13312"/>
    <n v="119808"/>
    <n v="96999.53"/>
    <n v="22808.47"/>
    <n v="205"/>
    <n v="11"/>
    <x v="0"/>
    <n v="0"/>
    <n v="0.19037518362713676"/>
    <x v="0"/>
  </r>
  <r>
    <n v="3600"/>
    <d v="2024-01-14T00:00:00"/>
    <s v="C607"/>
    <s v="Catherine Bell"/>
    <x v="2"/>
    <x v="2"/>
    <s v="P009"/>
    <x v="3"/>
    <x v="2"/>
    <n v="8"/>
    <n v="26278"/>
    <n v="210224"/>
    <n v="140044.82"/>
    <n v="70179.179999999993"/>
    <n v="118"/>
    <n v="95"/>
    <x v="3"/>
    <n v="5"/>
    <n v="0.33383048557728895"/>
    <x v="0"/>
  </r>
  <r>
    <n v="3601"/>
    <d v="2024-07-04T00:00:00"/>
    <s v="C206"/>
    <s v="Michael Wallace"/>
    <x v="3"/>
    <x v="3"/>
    <s v="P009"/>
    <x v="3"/>
    <x v="2"/>
    <n v="8"/>
    <n v="17093"/>
    <n v="136744"/>
    <n v="99437.33"/>
    <n v="37306.67"/>
    <n v="306"/>
    <n v="99"/>
    <x v="3"/>
    <n v="5"/>
    <n v="0.27282125723980577"/>
    <x v="0"/>
  </r>
  <r>
    <n v="3602"/>
    <d v="2024-10-12T00:00:00"/>
    <s v="C131"/>
    <s v="Julie Taylor"/>
    <x v="0"/>
    <x v="0"/>
    <s v="P009"/>
    <x v="3"/>
    <x v="2"/>
    <n v="5"/>
    <n v="44099"/>
    <n v="220495"/>
    <n v="148194.35"/>
    <n v="72300.649999999994"/>
    <n v="108"/>
    <n v="65"/>
    <x v="3"/>
    <n v="5"/>
    <n v="0.32790153971745389"/>
    <x v="0"/>
  </r>
  <r>
    <n v="3603"/>
    <d v="2024-10-25T00:00:00"/>
    <s v="C100"/>
    <s v="Elizabeth Carter"/>
    <x v="0"/>
    <x v="0"/>
    <s v="P008"/>
    <x v="7"/>
    <x v="3"/>
    <n v="3"/>
    <n v="13610"/>
    <n v="40830"/>
    <n v="34848.54"/>
    <n v="5981.46"/>
    <n v="471"/>
    <n v="20"/>
    <x v="6"/>
    <n v="10"/>
    <n v="0.14649669360764145"/>
    <x v="0"/>
  </r>
  <r>
    <n v="3604"/>
    <d v="2024-03-13T00:00:00"/>
    <s v="C774"/>
    <s v="Cheyenne Proctor"/>
    <x v="3"/>
    <x v="3"/>
    <s v="P001"/>
    <x v="4"/>
    <x v="1"/>
    <n v="8"/>
    <n v="4067"/>
    <n v="32536"/>
    <n v="25646.19"/>
    <n v="6889.81"/>
    <n v="167"/>
    <n v="60"/>
    <x v="4"/>
    <n v="10"/>
    <n v="0.21175958937791986"/>
    <x v="0"/>
  </r>
  <r>
    <n v="3605"/>
    <d v="2024-02-22T00:00:00"/>
    <s v="C251"/>
    <s v="Randy Stone"/>
    <x v="0"/>
    <x v="0"/>
    <s v="P005"/>
    <x v="9"/>
    <x v="1"/>
    <n v="6"/>
    <n v="51344"/>
    <n v="308064"/>
    <n v="266313.33"/>
    <n v="41750.67"/>
    <n v="248"/>
    <n v="44"/>
    <x v="7"/>
    <n v="5"/>
    <n v="0.1355259621377376"/>
    <x v="0"/>
  </r>
  <r>
    <n v="3606"/>
    <d v="2024-08-04T00:00:00"/>
    <s v="C694"/>
    <s v="Ashlee Santana"/>
    <x v="2"/>
    <x v="2"/>
    <s v="P001"/>
    <x v="4"/>
    <x v="1"/>
    <n v="7"/>
    <n v="35726"/>
    <n v="250082"/>
    <n v="224496.32"/>
    <n v="25585.68"/>
    <n v="481"/>
    <n v="23"/>
    <x v="4"/>
    <n v="5"/>
    <n v="0.10230916259466895"/>
    <x v="0"/>
  </r>
  <r>
    <n v="3607"/>
    <d v="2024-12-08T00:00:00"/>
    <s v="C914"/>
    <s v="Robert Smith"/>
    <x v="2"/>
    <x v="2"/>
    <s v="P010"/>
    <x v="6"/>
    <x v="0"/>
    <n v="6"/>
    <n v="15764"/>
    <n v="94584"/>
    <n v="64065.09"/>
    <n v="30518.91"/>
    <n v="237"/>
    <n v="41"/>
    <x v="2"/>
    <n v="0"/>
    <n v="0.32266461557980208"/>
    <x v="0"/>
  </r>
  <r>
    <n v="3608"/>
    <d v="2024-06-18T00:00:00"/>
    <s v="C156"/>
    <s v="Natalie Mahoney"/>
    <x v="3"/>
    <x v="3"/>
    <s v="P009"/>
    <x v="3"/>
    <x v="2"/>
    <n v="10"/>
    <n v="26464"/>
    <n v="264640"/>
    <n v="175442.15"/>
    <n v="89197.85"/>
    <n v="151"/>
    <n v="53"/>
    <x v="3"/>
    <n v="15"/>
    <n v="0.33705354443772673"/>
    <x v="0"/>
  </r>
  <r>
    <n v="3609"/>
    <d v="2024-01-08T00:00:00"/>
    <s v="C846"/>
    <s v="Adam Spears"/>
    <x v="0"/>
    <x v="0"/>
    <s v="P009"/>
    <x v="3"/>
    <x v="2"/>
    <n v="10"/>
    <n v="27074"/>
    <n v="270740"/>
    <n v="179597.14"/>
    <n v="91142.86"/>
    <n v="396"/>
    <n v="44"/>
    <x v="3"/>
    <n v="0"/>
    <n v="0.33664349560463913"/>
    <x v="0"/>
  </r>
  <r>
    <n v="3610"/>
    <d v="2024-05-25T00:00:00"/>
    <s v="C449"/>
    <s v="Joshua Wilkins"/>
    <x v="1"/>
    <x v="1"/>
    <s v="P002"/>
    <x v="2"/>
    <x v="0"/>
    <n v="1"/>
    <n v="46264"/>
    <n v="46264"/>
    <n v="32365.18"/>
    <n v="13898.82"/>
    <n v="402"/>
    <n v="30"/>
    <x v="2"/>
    <n v="15"/>
    <n v="0.30042408784367974"/>
    <x v="0"/>
  </r>
  <r>
    <n v="3611"/>
    <d v="2024-04-19T00:00:00"/>
    <s v="C642"/>
    <s v="Sarah Garcia"/>
    <x v="1"/>
    <x v="1"/>
    <s v="P001"/>
    <x v="4"/>
    <x v="1"/>
    <n v="7"/>
    <n v="28483"/>
    <n v="199381"/>
    <n v="179270.83"/>
    <n v="20110.169999999998"/>
    <n v="381"/>
    <n v="63"/>
    <x v="4"/>
    <n v="5"/>
    <n v="0.1008630210501502"/>
    <x v="0"/>
  </r>
  <r>
    <n v="3612"/>
    <d v="2024-07-27T00:00:00"/>
    <s v="C427"/>
    <s v="Sharon Wood"/>
    <x v="0"/>
    <x v="0"/>
    <s v="P001"/>
    <x v="4"/>
    <x v="1"/>
    <n v="5"/>
    <n v="14302"/>
    <n v="71510"/>
    <n v="61132.82"/>
    <n v="10377.18"/>
    <n v="25"/>
    <n v="18"/>
    <x v="4"/>
    <n v="20"/>
    <n v="0.14511508879876941"/>
    <x v="0"/>
  </r>
  <r>
    <n v="3613"/>
    <d v="2024-10-15T00:00:00"/>
    <s v="C858"/>
    <s v="Eric Richardson"/>
    <x v="1"/>
    <x v="1"/>
    <s v="P001"/>
    <x v="4"/>
    <x v="1"/>
    <n v="4"/>
    <n v="51384"/>
    <n v="205536"/>
    <n v="150847.06"/>
    <n v="54688.94"/>
    <n v="297"/>
    <n v="61"/>
    <x v="4"/>
    <n v="0"/>
    <n v="0.26607961622294879"/>
    <x v="0"/>
  </r>
  <r>
    <n v="3614"/>
    <d v="2024-05-18T00:00:00"/>
    <s v="C991"/>
    <s v="Joshua Villa"/>
    <x v="2"/>
    <x v="2"/>
    <s v="P003"/>
    <x v="8"/>
    <x v="0"/>
    <n v="4"/>
    <n v="42043"/>
    <n v="168172"/>
    <n v="135351.78"/>
    <n v="32820.22"/>
    <n v="152"/>
    <n v="48"/>
    <x v="2"/>
    <n v="20"/>
    <n v="0.19515864709939823"/>
    <x v="0"/>
  </r>
  <r>
    <n v="3615"/>
    <d v="2024-01-06T00:00:00"/>
    <s v="C694"/>
    <s v="Mary Woods"/>
    <x v="1"/>
    <x v="1"/>
    <s v="P001"/>
    <x v="4"/>
    <x v="1"/>
    <n v="7"/>
    <n v="40780"/>
    <n v="285460"/>
    <n v="181761.78"/>
    <n v="103698.22"/>
    <n v="406"/>
    <n v="52"/>
    <x v="4"/>
    <n v="5"/>
    <n v="0.36326707769915223"/>
    <x v="0"/>
  </r>
  <r>
    <n v="3616"/>
    <d v="2024-11-06T00:00:00"/>
    <s v="C597"/>
    <s v="Chad Jordan"/>
    <x v="3"/>
    <x v="3"/>
    <s v="P010"/>
    <x v="6"/>
    <x v="0"/>
    <n v="5"/>
    <n v="45008"/>
    <n v="225040"/>
    <n v="196836.23"/>
    <n v="28203.77"/>
    <n v="235"/>
    <n v="36"/>
    <x v="2"/>
    <n v="20"/>
    <n v="0.12532780838961963"/>
    <x v="0"/>
  </r>
  <r>
    <n v="3617"/>
    <d v="2024-02-20T00:00:00"/>
    <s v="C190"/>
    <s v="Adam Baxter MD"/>
    <x v="0"/>
    <x v="0"/>
    <s v="P007"/>
    <x v="5"/>
    <x v="1"/>
    <n v="9"/>
    <n v="4670"/>
    <n v="42030"/>
    <n v="34220.19"/>
    <n v="7809.81"/>
    <n v="324"/>
    <n v="54"/>
    <x v="5"/>
    <n v="20"/>
    <n v="0.18581513204853678"/>
    <x v="0"/>
  </r>
  <r>
    <n v="3618"/>
    <d v="2024-02-01T00:00:00"/>
    <s v="C840"/>
    <s v="Tina Gordon PhD"/>
    <x v="2"/>
    <x v="2"/>
    <s v="P003"/>
    <x v="8"/>
    <x v="0"/>
    <n v="2"/>
    <n v="35256"/>
    <n v="70512"/>
    <n v="48129.26"/>
    <n v="22382.74"/>
    <n v="403"/>
    <n v="91"/>
    <x v="2"/>
    <n v="10"/>
    <n v="0.31743164284093489"/>
    <x v="0"/>
  </r>
  <r>
    <n v="3619"/>
    <d v="2024-10-31T00:00:00"/>
    <s v="C414"/>
    <s v="Andrew Gallegos"/>
    <x v="1"/>
    <x v="1"/>
    <s v="P002"/>
    <x v="2"/>
    <x v="0"/>
    <n v="6"/>
    <n v="8497"/>
    <n v="50982"/>
    <n v="35902.97"/>
    <n v="15079.03"/>
    <n v="494"/>
    <n v="93"/>
    <x v="2"/>
    <n v="0"/>
    <n v="0.29577164489427643"/>
    <x v="0"/>
  </r>
  <r>
    <n v="3620"/>
    <d v="2024-07-08T00:00:00"/>
    <s v="C452"/>
    <s v="Rose Perez"/>
    <x v="1"/>
    <x v="1"/>
    <s v="P001"/>
    <x v="4"/>
    <x v="1"/>
    <n v="10"/>
    <n v="7334"/>
    <n v="73340"/>
    <n v="58782.879999999997"/>
    <n v="14557.12"/>
    <n v="49"/>
    <n v="94"/>
    <x v="4"/>
    <n v="0"/>
    <n v="0.19848813744205074"/>
    <x v="1"/>
  </r>
  <r>
    <n v="3621"/>
    <d v="2024-11-27T00:00:00"/>
    <s v="C373"/>
    <s v="Larry Greene"/>
    <x v="2"/>
    <x v="2"/>
    <s v="P005"/>
    <x v="9"/>
    <x v="1"/>
    <n v="6"/>
    <n v="33952"/>
    <n v="203712"/>
    <n v="167062.51999999999"/>
    <n v="36649.480000000003"/>
    <n v="65"/>
    <n v="52"/>
    <x v="7"/>
    <n v="10"/>
    <n v="0.17990830191643106"/>
    <x v="0"/>
  </r>
  <r>
    <n v="3622"/>
    <d v="2024-09-15T00:00:00"/>
    <s v="C425"/>
    <s v="Samantha Weaver"/>
    <x v="3"/>
    <x v="3"/>
    <s v="P004"/>
    <x v="1"/>
    <x v="1"/>
    <n v="1"/>
    <n v="22394"/>
    <n v="22394"/>
    <n v="14926.67"/>
    <n v="7467.33"/>
    <n v="359"/>
    <n v="37"/>
    <x v="1"/>
    <n v="10"/>
    <n v="0.33345226399928551"/>
    <x v="0"/>
  </r>
  <r>
    <n v="3623"/>
    <d v="2024-03-26T00:00:00"/>
    <s v="C617"/>
    <s v="Ricardo Flores"/>
    <x v="2"/>
    <x v="2"/>
    <s v="P010"/>
    <x v="6"/>
    <x v="0"/>
    <n v="5"/>
    <n v="55121"/>
    <n v="275605"/>
    <n v="218610.42"/>
    <n v="56994.58"/>
    <n v="353"/>
    <n v="31"/>
    <x v="2"/>
    <n v="10"/>
    <n v="0.20679806244444041"/>
    <x v="0"/>
  </r>
  <r>
    <n v="3624"/>
    <d v="2024-05-05T00:00:00"/>
    <s v="C369"/>
    <s v="Scott Clark"/>
    <x v="3"/>
    <x v="3"/>
    <s v="P008"/>
    <x v="7"/>
    <x v="3"/>
    <n v="4"/>
    <n v="11125"/>
    <n v="44500"/>
    <n v="33052.43"/>
    <n v="11447.57"/>
    <n v="191"/>
    <n v="31"/>
    <x v="6"/>
    <n v="5"/>
    <n v="0.25724876404494379"/>
    <x v="0"/>
  </r>
  <r>
    <n v="3625"/>
    <d v="2024-12-25T00:00:00"/>
    <s v="C889"/>
    <s v="Shane Hansen"/>
    <x v="2"/>
    <x v="2"/>
    <s v="P005"/>
    <x v="9"/>
    <x v="1"/>
    <n v="5"/>
    <n v="13021"/>
    <n v="65105"/>
    <n v="49986.02"/>
    <n v="15118.98"/>
    <n v="354"/>
    <n v="94"/>
    <x v="7"/>
    <n v="20"/>
    <n v="0.23222456032562783"/>
    <x v="0"/>
  </r>
  <r>
    <n v="3626"/>
    <d v="2024-10-06T00:00:00"/>
    <s v="C581"/>
    <s v="Elizabeth Miller"/>
    <x v="1"/>
    <x v="1"/>
    <s v="P004"/>
    <x v="1"/>
    <x v="1"/>
    <n v="3"/>
    <n v="630"/>
    <n v="1890"/>
    <n v="1686.12"/>
    <n v="203.88"/>
    <n v="281"/>
    <n v="44"/>
    <x v="1"/>
    <n v="10"/>
    <n v="0.10787301587301587"/>
    <x v="0"/>
  </r>
  <r>
    <n v="3627"/>
    <d v="2024-03-03T00:00:00"/>
    <s v="C324"/>
    <s v="Sheila Mason"/>
    <x v="1"/>
    <x v="1"/>
    <s v="P008"/>
    <x v="7"/>
    <x v="3"/>
    <n v="10"/>
    <n v="44218"/>
    <n v="442180"/>
    <n v="332260.15999999997"/>
    <n v="109919.84"/>
    <n v="232"/>
    <n v="10"/>
    <x v="6"/>
    <n v="20"/>
    <n v="0.24858618662083315"/>
    <x v="0"/>
  </r>
  <r>
    <n v="3628"/>
    <d v="2024-05-19T00:00:00"/>
    <s v="C910"/>
    <s v="Kristen Johnson"/>
    <x v="2"/>
    <x v="2"/>
    <s v="P009"/>
    <x v="3"/>
    <x v="2"/>
    <n v="6"/>
    <n v="12965"/>
    <n v="77790"/>
    <n v="63799.08"/>
    <n v="13990.92"/>
    <n v="61"/>
    <n v="29"/>
    <x v="3"/>
    <n v="10"/>
    <n v="0.17985499421519477"/>
    <x v="0"/>
  </r>
  <r>
    <n v="3629"/>
    <d v="2024-11-27T00:00:00"/>
    <s v="C468"/>
    <s v="Melissa Luna"/>
    <x v="1"/>
    <x v="1"/>
    <s v="P008"/>
    <x v="7"/>
    <x v="3"/>
    <n v="9"/>
    <n v="35614"/>
    <n v="320526"/>
    <n v="228899.06"/>
    <n v="91626.94"/>
    <n v="289"/>
    <n v="17"/>
    <x v="6"/>
    <n v="10"/>
    <n v="0.2858642980600638"/>
    <x v="0"/>
  </r>
  <r>
    <n v="3630"/>
    <d v="2024-01-30T00:00:00"/>
    <s v="C503"/>
    <s v="Natalie Payne"/>
    <x v="0"/>
    <x v="0"/>
    <s v="P004"/>
    <x v="1"/>
    <x v="1"/>
    <n v="10"/>
    <n v="22723"/>
    <n v="227230"/>
    <n v="191046.11"/>
    <n v="36183.89"/>
    <n v="45"/>
    <n v="17"/>
    <x v="1"/>
    <n v="0"/>
    <n v="0.15923905294195309"/>
    <x v="0"/>
  </r>
  <r>
    <n v="3631"/>
    <d v="2024-12-06T00:00:00"/>
    <s v="C833"/>
    <s v="Julie Chavez"/>
    <x v="0"/>
    <x v="0"/>
    <s v="P010"/>
    <x v="6"/>
    <x v="0"/>
    <n v="7"/>
    <n v="54992"/>
    <n v="384944"/>
    <n v="317715.17"/>
    <n v="67228.83"/>
    <n v="267"/>
    <n v="46"/>
    <x v="2"/>
    <n v="15"/>
    <n v="0.17464574067916372"/>
    <x v="0"/>
  </r>
  <r>
    <n v="3632"/>
    <d v="2024-05-21T00:00:00"/>
    <s v="C922"/>
    <s v="Jennifer Morrison"/>
    <x v="1"/>
    <x v="1"/>
    <s v="P002"/>
    <x v="2"/>
    <x v="0"/>
    <n v="2"/>
    <n v="56645"/>
    <n v="113290"/>
    <n v="93565.18"/>
    <n v="19724.82"/>
    <n v="252"/>
    <n v="78"/>
    <x v="2"/>
    <n v="20"/>
    <n v="0.17410910053844117"/>
    <x v="0"/>
  </r>
  <r>
    <n v="3633"/>
    <d v="2024-06-07T00:00:00"/>
    <s v="C985"/>
    <s v="Sara Carter"/>
    <x v="3"/>
    <x v="3"/>
    <s v="P003"/>
    <x v="8"/>
    <x v="0"/>
    <n v="7"/>
    <n v="56312"/>
    <n v="394184"/>
    <n v="251916.55"/>
    <n v="142267.45000000001"/>
    <n v="396"/>
    <n v="85"/>
    <x v="2"/>
    <n v="20"/>
    <n v="0.36091634871024703"/>
    <x v="0"/>
  </r>
  <r>
    <n v="3634"/>
    <d v="2024-04-26T00:00:00"/>
    <s v="C871"/>
    <s v="Corey Curry"/>
    <x v="3"/>
    <x v="3"/>
    <s v="P010"/>
    <x v="6"/>
    <x v="0"/>
    <n v="6"/>
    <n v="41222"/>
    <n v="247332"/>
    <n v="155862.60999999999"/>
    <n v="91469.39"/>
    <n v="95"/>
    <n v="55"/>
    <x v="2"/>
    <n v="10"/>
    <n v="0.3698243251985186"/>
    <x v="0"/>
  </r>
  <r>
    <n v="3635"/>
    <d v="2024-07-25T00:00:00"/>
    <s v="C388"/>
    <s v="Dr. Richard Flynn"/>
    <x v="0"/>
    <x v="0"/>
    <s v="P007"/>
    <x v="5"/>
    <x v="1"/>
    <n v="3"/>
    <n v="31271"/>
    <n v="93813"/>
    <n v="67758.52"/>
    <n v="26054.48"/>
    <n v="115"/>
    <n v="88"/>
    <x v="5"/>
    <n v="15"/>
    <n v="0.2777278202381333"/>
    <x v="0"/>
  </r>
  <r>
    <n v="3636"/>
    <d v="2024-02-14T00:00:00"/>
    <s v="C439"/>
    <s v="Ashley Farrell"/>
    <x v="3"/>
    <x v="3"/>
    <s v="P005"/>
    <x v="9"/>
    <x v="1"/>
    <n v="10"/>
    <n v="45967"/>
    <n v="459670"/>
    <n v="306018.75"/>
    <n v="153651.25"/>
    <n v="325"/>
    <n v="70"/>
    <x v="7"/>
    <n v="20"/>
    <n v="0.33426425479148086"/>
    <x v="0"/>
  </r>
  <r>
    <n v="3637"/>
    <d v="2024-02-28T00:00:00"/>
    <s v="C646"/>
    <s v="Elizabeth Macdonald"/>
    <x v="1"/>
    <x v="1"/>
    <s v="P009"/>
    <x v="3"/>
    <x v="2"/>
    <n v="1"/>
    <n v="53659"/>
    <n v="53659"/>
    <n v="43936.91"/>
    <n v="9722.09"/>
    <n v="476"/>
    <n v="49"/>
    <x v="3"/>
    <n v="10"/>
    <n v="0.18118283978456551"/>
    <x v="0"/>
  </r>
  <r>
    <n v="3638"/>
    <d v="2024-03-30T00:00:00"/>
    <s v="C700"/>
    <s v="Jonathan Smith"/>
    <x v="3"/>
    <x v="3"/>
    <s v="P003"/>
    <x v="8"/>
    <x v="0"/>
    <n v="9"/>
    <n v="19437"/>
    <n v="174933"/>
    <n v="119085.83"/>
    <n v="55847.17"/>
    <n v="406"/>
    <n v="75"/>
    <x v="2"/>
    <n v="20"/>
    <n v="0.31924891244076303"/>
    <x v="0"/>
  </r>
  <r>
    <n v="3639"/>
    <d v="2024-04-21T00:00:00"/>
    <s v="C222"/>
    <s v="Aimee Sharp"/>
    <x v="2"/>
    <x v="2"/>
    <s v="P004"/>
    <x v="1"/>
    <x v="1"/>
    <n v="7"/>
    <n v="45445"/>
    <n v="318115"/>
    <n v="275132.17"/>
    <n v="42982.83"/>
    <n v="443"/>
    <n v="38"/>
    <x v="1"/>
    <n v="5"/>
    <n v="0.13511726891218584"/>
    <x v="0"/>
  </r>
  <r>
    <n v="3640"/>
    <d v="2024-03-15T00:00:00"/>
    <s v="C205"/>
    <s v="Tiffany Russo"/>
    <x v="2"/>
    <x v="2"/>
    <s v="P007"/>
    <x v="5"/>
    <x v="1"/>
    <n v="1"/>
    <n v="46341"/>
    <n v="46341"/>
    <n v="32160.33"/>
    <n v="14180.67"/>
    <n v="452"/>
    <n v="42"/>
    <x v="5"/>
    <n v="0"/>
    <n v="0.30600699164886386"/>
    <x v="0"/>
  </r>
  <r>
    <n v="3641"/>
    <d v="2024-03-24T00:00:00"/>
    <s v="C472"/>
    <s v="Alexis Gonzales"/>
    <x v="1"/>
    <x v="1"/>
    <s v="P004"/>
    <x v="1"/>
    <x v="1"/>
    <n v="10"/>
    <n v="30390"/>
    <n v="303900"/>
    <n v="237234.2"/>
    <n v="66665.8"/>
    <n v="353"/>
    <n v="81"/>
    <x v="1"/>
    <n v="20"/>
    <n v="0.21936755511681474"/>
    <x v="0"/>
  </r>
  <r>
    <n v="3642"/>
    <d v="2024-11-15T00:00:00"/>
    <s v="C181"/>
    <s v="Tyler Marsh"/>
    <x v="1"/>
    <x v="1"/>
    <s v="P004"/>
    <x v="1"/>
    <x v="1"/>
    <n v="9"/>
    <n v="8330"/>
    <n v="74970"/>
    <n v="63229.19"/>
    <n v="11740.81"/>
    <n v="486"/>
    <n v="90"/>
    <x v="1"/>
    <n v="0"/>
    <n v="0.15660677604375084"/>
    <x v="0"/>
  </r>
  <r>
    <n v="3643"/>
    <d v="2024-11-04T00:00:00"/>
    <s v="C252"/>
    <s v="Troy Garcia"/>
    <x v="2"/>
    <x v="2"/>
    <s v="P010"/>
    <x v="6"/>
    <x v="0"/>
    <n v="2"/>
    <n v="32532"/>
    <n v="65064"/>
    <n v="46757.96"/>
    <n v="18306.04"/>
    <n v="392"/>
    <n v="18"/>
    <x v="2"/>
    <n v="15"/>
    <n v="0.2813543587851961"/>
    <x v="0"/>
  </r>
  <r>
    <n v="3644"/>
    <d v="2024-03-20T00:00:00"/>
    <s v="C946"/>
    <s v="Jennifer Campbell"/>
    <x v="3"/>
    <x v="3"/>
    <s v="P007"/>
    <x v="5"/>
    <x v="1"/>
    <n v="1"/>
    <n v="54433"/>
    <n v="54433"/>
    <n v="42443.07"/>
    <n v="11989.93"/>
    <n v="455"/>
    <n v="16"/>
    <x v="5"/>
    <n v="10"/>
    <n v="0.22026950563077546"/>
    <x v="0"/>
  </r>
  <r>
    <n v="3645"/>
    <d v="2024-07-15T00:00:00"/>
    <s v="C835"/>
    <s v="David Smith"/>
    <x v="0"/>
    <x v="0"/>
    <s v="P005"/>
    <x v="9"/>
    <x v="1"/>
    <n v="4"/>
    <n v="20592"/>
    <n v="82368"/>
    <n v="73737.88"/>
    <n v="8630.1200000000008"/>
    <n v="384"/>
    <n v="43"/>
    <x v="7"/>
    <n v="15"/>
    <n v="0.1047751554001554"/>
    <x v="0"/>
  </r>
  <r>
    <n v="3646"/>
    <d v="2024-08-26T00:00:00"/>
    <s v="C829"/>
    <s v="Eric Travis"/>
    <x v="2"/>
    <x v="2"/>
    <s v="P006"/>
    <x v="0"/>
    <x v="0"/>
    <n v="4"/>
    <n v="27135"/>
    <n v="108540"/>
    <n v="83363.570000000007"/>
    <n v="25176.43"/>
    <n v="257"/>
    <n v="84"/>
    <x v="0"/>
    <n v="0"/>
    <n v="0.23195531601252994"/>
    <x v="0"/>
  </r>
  <r>
    <n v="3647"/>
    <d v="2024-09-04T00:00:00"/>
    <s v="C239"/>
    <s v="Henry Velasquez"/>
    <x v="3"/>
    <x v="3"/>
    <s v="P006"/>
    <x v="0"/>
    <x v="0"/>
    <n v="4"/>
    <n v="49474"/>
    <n v="197896"/>
    <n v="177942.09"/>
    <n v="19953.91"/>
    <n v="162"/>
    <n v="59"/>
    <x v="0"/>
    <n v="0"/>
    <n v="0.10083028459392812"/>
    <x v="0"/>
  </r>
  <r>
    <n v="3648"/>
    <d v="2024-10-31T00:00:00"/>
    <s v="C621"/>
    <s v="Wayne Abbott"/>
    <x v="2"/>
    <x v="2"/>
    <s v="P003"/>
    <x v="8"/>
    <x v="0"/>
    <n v="5"/>
    <n v="13080"/>
    <n v="65400"/>
    <n v="43076.17"/>
    <n v="22323.83"/>
    <n v="422"/>
    <n v="91"/>
    <x v="2"/>
    <n v="5"/>
    <n v="0.34134296636085631"/>
    <x v="0"/>
  </r>
  <r>
    <n v="3649"/>
    <d v="2024-12-23T00:00:00"/>
    <s v="C545"/>
    <s v="Kenneth Mosley"/>
    <x v="3"/>
    <x v="3"/>
    <s v="P004"/>
    <x v="1"/>
    <x v="1"/>
    <n v="2"/>
    <n v="12488"/>
    <n v="24976"/>
    <n v="22337.06"/>
    <n v="2638.94"/>
    <n v="125"/>
    <n v="20"/>
    <x v="1"/>
    <n v="5"/>
    <n v="0.10565903267136451"/>
    <x v="0"/>
  </r>
  <r>
    <n v="3650"/>
    <d v="2024-02-09T00:00:00"/>
    <s v="C285"/>
    <s v="Robert Reese"/>
    <x v="3"/>
    <x v="3"/>
    <s v="P005"/>
    <x v="9"/>
    <x v="1"/>
    <n v="1"/>
    <n v="1874"/>
    <n v="1874"/>
    <n v="1226.44"/>
    <n v="647.55999999999995"/>
    <n v="32"/>
    <n v="51"/>
    <x v="7"/>
    <n v="15"/>
    <n v="0.3455496264674493"/>
    <x v="1"/>
  </r>
  <r>
    <n v="3651"/>
    <d v="2024-06-26T00:00:00"/>
    <s v="C655"/>
    <s v="Michael Henderson"/>
    <x v="1"/>
    <x v="1"/>
    <s v="P001"/>
    <x v="4"/>
    <x v="1"/>
    <n v="8"/>
    <n v="46416"/>
    <n v="371328"/>
    <n v="226270.38"/>
    <n v="145057.62"/>
    <n v="404"/>
    <n v="11"/>
    <x v="4"/>
    <n v="20"/>
    <n v="0.39064552094105481"/>
    <x v="0"/>
  </r>
  <r>
    <n v="3652"/>
    <d v="2024-09-10T00:00:00"/>
    <s v="C270"/>
    <s v="Jordan Smith"/>
    <x v="1"/>
    <x v="1"/>
    <s v="P009"/>
    <x v="3"/>
    <x v="2"/>
    <n v="1"/>
    <n v="26045"/>
    <n v="26045"/>
    <n v="16078.44"/>
    <n v="9966.56"/>
    <n v="462"/>
    <n v="68"/>
    <x v="3"/>
    <n v="20"/>
    <n v="0.38266692263390284"/>
    <x v="0"/>
  </r>
  <r>
    <n v="3653"/>
    <d v="2024-11-20T00:00:00"/>
    <s v="C712"/>
    <s v="Julie Dominguez"/>
    <x v="3"/>
    <x v="3"/>
    <s v="P006"/>
    <x v="0"/>
    <x v="0"/>
    <n v="3"/>
    <n v="26311"/>
    <n v="78933"/>
    <n v="59885.72"/>
    <n v="19047.28"/>
    <n v="471"/>
    <n v="32"/>
    <x v="0"/>
    <n v="20"/>
    <n v="0.2413094649892947"/>
    <x v="0"/>
  </r>
  <r>
    <n v="3654"/>
    <d v="2024-02-01T00:00:00"/>
    <s v="C282"/>
    <s v="Roger Jones"/>
    <x v="2"/>
    <x v="2"/>
    <s v="P003"/>
    <x v="8"/>
    <x v="0"/>
    <n v="6"/>
    <n v="54936"/>
    <n v="329616"/>
    <n v="243381.06"/>
    <n v="86234.94"/>
    <n v="50"/>
    <n v="55"/>
    <x v="2"/>
    <n v="15"/>
    <n v="0.26162243337702051"/>
    <x v="1"/>
  </r>
  <r>
    <n v="3655"/>
    <d v="2024-02-07T00:00:00"/>
    <s v="C890"/>
    <s v="Keith Lopez"/>
    <x v="3"/>
    <x v="3"/>
    <s v="P005"/>
    <x v="9"/>
    <x v="1"/>
    <n v="5"/>
    <n v="36631"/>
    <n v="183155"/>
    <n v="119765.63"/>
    <n v="63389.37"/>
    <n v="270"/>
    <n v="37"/>
    <x v="7"/>
    <n v="10"/>
    <n v="0.3460968578526385"/>
    <x v="0"/>
  </r>
  <r>
    <n v="3656"/>
    <d v="2024-08-21T00:00:00"/>
    <s v="C390"/>
    <s v="Robert Rivera"/>
    <x v="1"/>
    <x v="1"/>
    <s v="P003"/>
    <x v="8"/>
    <x v="0"/>
    <n v="9"/>
    <n v="29067"/>
    <n v="261603"/>
    <n v="223655.97"/>
    <n v="37947.03"/>
    <n v="27"/>
    <n v="73"/>
    <x v="2"/>
    <n v="0"/>
    <n v="0.14505579064460269"/>
    <x v="1"/>
  </r>
  <r>
    <n v="3657"/>
    <d v="2024-06-22T00:00:00"/>
    <s v="C603"/>
    <s v="William Barnes"/>
    <x v="3"/>
    <x v="3"/>
    <s v="P005"/>
    <x v="9"/>
    <x v="1"/>
    <n v="5"/>
    <n v="21732"/>
    <n v="108660"/>
    <n v="73971.3"/>
    <n v="34688.699999999997"/>
    <n v="194"/>
    <n v="11"/>
    <x v="7"/>
    <n v="10"/>
    <n v="0.31924075096631693"/>
    <x v="0"/>
  </r>
  <r>
    <n v="3658"/>
    <d v="2024-02-04T00:00:00"/>
    <s v="C521"/>
    <s v="John Green MD"/>
    <x v="2"/>
    <x v="2"/>
    <s v="P006"/>
    <x v="0"/>
    <x v="0"/>
    <n v="1"/>
    <n v="33570"/>
    <n v="33570"/>
    <n v="29363.93"/>
    <n v="4206.07"/>
    <n v="451"/>
    <n v="59"/>
    <x v="0"/>
    <n v="20"/>
    <n v="0.12529252308608876"/>
    <x v="0"/>
  </r>
  <r>
    <n v="3659"/>
    <d v="2024-06-02T00:00:00"/>
    <s v="C105"/>
    <s v="Austin Rivas"/>
    <x v="2"/>
    <x v="2"/>
    <s v="P007"/>
    <x v="5"/>
    <x v="1"/>
    <n v="7"/>
    <n v="12810"/>
    <n v="89670"/>
    <n v="66712.259999999995"/>
    <n v="22957.74"/>
    <n v="121"/>
    <n v="54"/>
    <x v="5"/>
    <n v="5"/>
    <n v="0.25602475744396119"/>
    <x v="0"/>
  </r>
  <r>
    <n v="3660"/>
    <d v="2024-09-03T00:00:00"/>
    <s v="C895"/>
    <s v="Jennifer Brown"/>
    <x v="3"/>
    <x v="3"/>
    <s v="P010"/>
    <x v="6"/>
    <x v="0"/>
    <n v="5"/>
    <n v="43657"/>
    <n v="218285"/>
    <n v="191470.68"/>
    <n v="26814.32"/>
    <n v="444"/>
    <n v="94"/>
    <x v="2"/>
    <n v="15"/>
    <n v="0.12284087317039649"/>
    <x v="0"/>
  </r>
  <r>
    <n v="3661"/>
    <d v="2024-07-28T00:00:00"/>
    <s v="C755"/>
    <s v="Barbara Wilson"/>
    <x v="2"/>
    <x v="2"/>
    <s v="P007"/>
    <x v="5"/>
    <x v="1"/>
    <n v="8"/>
    <n v="59477"/>
    <n v="475816"/>
    <n v="380368.51"/>
    <n v="95447.49"/>
    <n v="395"/>
    <n v="75"/>
    <x v="5"/>
    <n v="5"/>
    <n v="0.20059747885737345"/>
    <x v="0"/>
  </r>
  <r>
    <n v="3662"/>
    <d v="2024-02-11T00:00:00"/>
    <s v="C793"/>
    <s v="Cheryl Shepherd"/>
    <x v="1"/>
    <x v="1"/>
    <s v="P001"/>
    <x v="4"/>
    <x v="1"/>
    <n v="10"/>
    <n v="41028"/>
    <n v="410280"/>
    <n v="288254.90000000002"/>
    <n v="122025.1"/>
    <n v="149"/>
    <n v="91"/>
    <x v="4"/>
    <n v="10"/>
    <n v="0.29741907965291997"/>
    <x v="0"/>
  </r>
  <r>
    <n v="3663"/>
    <d v="2024-01-01T00:00:00"/>
    <s v="C926"/>
    <s v="David Snow"/>
    <x v="1"/>
    <x v="1"/>
    <s v="P003"/>
    <x v="8"/>
    <x v="0"/>
    <n v="3"/>
    <n v="54013"/>
    <n v="162039"/>
    <n v="122207.59"/>
    <n v="39831.410000000003"/>
    <n v="278"/>
    <n v="63"/>
    <x v="2"/>
    <n v="10"/>
    <n v="0.24581372385660244"/>
    <x v="0"/>
  </r>
  <r>
    <n v="3664"/>
    <d v="2024-09-13T00:00:00"/>
    <s v="C492"/>
    <s v="James Craig"/>
    <x v="3"/>
    <x v="3"/>
    <s v="P006"/>
    <x v="0"/>
    <x v="0"/>
    <n v="6"/>
    <n v="51363"/>
    <n v="308178"/>
    <n v="193635.65"/>
    <n v="114542.35"/>
    <n v="425"/>
    <n v="84"/>
    <x v="0"/>
    <n v="20"/>
    <n v="0.37167594701763268"/>
    <x v="0"/>
  </r>
  <r>
    <n v="3665"/>
    <d v="2024-06-08T00:00:00"/>
    <s v="C109"/>
    <s v="Hannah Reese"/>
    <x v="3"/>
    <x v="3"/>
    <s v="P006"/>
    <x v="0"/>
    <x v="0"/>
    <n v="6"/>
    <n v="24751"/>
    <n v="148506"/>
    <n v="126185.79"/>
    <n v="22320.21"/>
    <n v="112"/>
    <n v="80"/>
    <x v="0"/>
    <n v="15"/>
    <n v="0.15029837178295827"/>
    <x v="0"/>
  </r>
  <r>
    <n v="3666"/>
    <d v="2024-08-24T00:00:00"/>
    <s v="C111"/>
    <s v="Ryan Phillips III"/>
    <x v="1"/>
    <x v="1"/>
    <s v="P007"/>
    <x v="5"/>
    <x v="1"/>
    <n v="4"/>
    <n v="34113"/>
    <n v="136452"/>
    <n v="89860.15"/>
    <n v="46591.85"/>
    <n v="108"/>
    <n v="100"/>
    <x v="5"/>
    <n v="5"/>
    <n v="0.3414523055726556"/>
    <x v="0"/>
  </r>
  <r>
    <n v="3667"/>
    <d v="2024-07-28T00:00:00"/>
    <s v="C960"/>
    <s v="Benjamin Lopez"/>
    <x v="3"/>
    <x v="3"/>
    <s v="P010"/>
    <x v="6"/>
    <x v="0"/>
    <n v="1"/>
    <n v="13610"/>
    <n v="13610"/>
    <n v="8515.3700000000008"/>
    <n v="5094.63"/>
    <n v="317"/>
    <n v="53"/>
    <x v="2"/>
    <n v="20"/>
    <n v="0.37432990448199854"/>
    <x v="0"/>
  </r>
  <r>
    <n v="3668"/>
    <d v="2024-07-21T00:00:00"/>
    <s v="C336"/>
    <s v="David Rosales"/>
    <x v="0"/>
    <x v="0"/>
    <s v="P005"/>
    <x v="9"/>
    <x v="1"/>
    <n v="2"/>
    <n v="49792"/>
    <n v="99584"/>
    <n v="87334.13"/>
    <n v="12249.87"/>
    <n v="427"/>
    <n v="23"/>
    <x v="7"/>
    <n v="5"/>
    <n v="0.12301042336118252"/>
    <x v="0"/>
  </r>
  <r>
    <n v="3669"/>
    <d v="2024-02-11T00:00:00"/>
    <s v="C488"/>
    <s v="Dana Thomas"/>
    <x v="0"/>
    <x v="0"/>
    <s v="P006"/>
    <x v="0"/>
    <x v="0"/>
    <n v="8"/>
    <n v="53014"/>
    <n v="424112"/>
    <n v="328327.18"/>
    <n v="95784.82"/>
    <n v="255"/>
    <n v="30"/>
    <x v="0"/>
    <n v="20"/>
    <n v="0.22584793639416004"/>
    <x v="0"/>
  </r>
  <r>
    <n v="3670"/>
    <d v="2024-06-26T00:00:00"/>
    <s v="C973"/>
    <s v="Leonard Edwards"/>
    <x v="0"/>
    <x v="0"/>
    <s v="P003"/>
    <x v="8"/>
    <x v="0"/>
    <n v="6"/>
    <n v="28767"/>
    <n v="172602"/>
    <n v="113751.82"/>
    <n v="58850.18"/>
    <n v="401"/>
    <n v="19"/>
    <x v="2"/>
    <n v="0"/>
    <n v="0.34095885331572057"/>
    <x v="0"/>
  </r>
  <r>
    <n v="3671"/>
    <d v="2024-08-14T00:00:00"/>
    <s v="C706"/>
    <s v="Thomas Elliott"/>
    <x v="2"/>
    <x v="2"/>
    <s v="P007"/>
    <x v="5"/>
    <x v="1"/>
    <n v="5"/>
    <n v="52342"/>
    <n v="261710"/>
    <n v="176728.83"/>
    <n v="84981.17"/>
    <n v="457"/>
    <n v="42"/>
    <x v="5"/>
    <n v="10"/>
    <n v="0.32471502808452102"/>
    <x v="0"/>
  </r>
  <r>
    <n v="3672"/>
    <d v="2024-01-19T00:00:00"/>
    <s v="C907"/>
    <s v="Jeremy Johnson"/>
    <x v="2"/>
    <x v="2"/>
    <s v="P005"/>
    <x v="9"/>
    <x v="1"/>
    <n v="6"/>
    <n v="49947"/>
    <n v="299682"/>
    <n v="230056.31"/>
    <n v="69625.69"/>
    <n v="294"/>
    <n v="55"/>
    <x v="7"/>
    <n v="0"/>
    <n v="0.23233190515279531"/>
    <x v="0"/>
  </r>
  <r>
    <n v="3673"/>
    <d v="2024-11-03T00:00:00"/>
    <s v="C313"/>
    <s v="Larry Hunter"/>
    <x v="3"/>
    <x v="3"/>
    <s v="P006"/>
    <x v="0"/>
    <x v="0"/>
    <n v="3"/>
    <n v="44904"/>
    <n v="134712"/>
    <n v="119957.15"/>
    <n v="14754.85"/>
    <n v="45"/>
    <n v="44"/>
    <x v="0"/>
    <n v="15"/>
    <n v="0.1095288467248649"/>
    <x v="0"/>
  </r>
  <r>
    <n v="3674"/>
    <d v="2024-11-19T00:00:00"/>
    <s v="C305"/>
    <s v="Nicole Long"/>
    <x v="2"/>
    <x v="2"/>
    <s v="P007"/>
    <x v="5"/>
    <x v="1"/>
    <n v="6"/>
    <n v="58532"/>
    <n v="351192"/>
    <n v="217771.02"/>
    <n v="133420.98000000001"/>
    <n v="213"/>
    <n v="14"/>
    <x v="5"/>
    <n v="20"/>
    <n v="0.37990893870019821"/>
    <x v="0"/>
  </r>
  <r>
    <n v="3675"/>
    <d v="2024-08-04T00:00:00"/>
    <s v="C321"/>
    <s v="Tiffany Moore"/>
    <x v="3"/>
    <x v="3"/>
    <s v="P008"/>
    <x v="7"/>
    <x v="3"/>
    <n v="6"/>
    <n v="29738"/>
    <n v="178428"/>
    <n v="160020.41"/>
    <n v="18407.59"/>
    <n v="342"/>
    <n v="85"/>
    <x v="6"/>
    <n v="20"/>
    <n v="0.1031653664223104"/>
    <x v="0"/>
  </r>
  <r>
    <n v="3676"/>
    <d v="2024-06-19T00:00:00"/>
    <s v="C270"/>
    <s v="Diana Johnson"/>
    <x v="1"/>
    <x v="1"/>
    <s v="P007"/>
    <x v="5"/>
    <x v="1"/>
    <n v="6"/>
    <n v="24984"/>
    <n v="149904"/>
    <n v="109628.72"/>
    <n v="40275.279999999999"/>
    <n v="248"/>
    <n v="85"/>
    <x v="5"/>
    <n v="0"/>
    <n v="0.26867381791012912"/>
    <x v="0"/>
  </r>
  <r>
    <n v="3677"/>
    <d v="2024-08-30T00:00:00"/>
    <s v="C355"/>
    <s v="Linda Stanton"/>
    <x v="2"/>
    <x v="2"/>
    <s v="P004"/>
    <x v="1"/>
    <x v="1"/>
    <n v="4"/>
    <n v="19694"/>
    <n v="78776"/>
    <n v="62864.05"/>
    <n v="15911.95"/>
    <n v="200"/>
    <n v="75"/>
    <x v="1"/>
    <n v="5"/>
    <n v="0.20198981923428455"/>
    <x v="0"/>
  </r>
  <r>
    <n v="3678"/>
    <d v="2024-12-03T00:00:00"/>
    <s v="C854"/>
    <s v="Jennifer Smith"/>
    <x v="0"/>
    <x v="0"/>
    <s v="P010"/>
    <x v="6"/>
    <x v="0"/>
    <n v="9"/>
    <n v="26953"/>
    <n v="242577"/>
    <n v="214685.26"/>
    <n v="27891.74"/>
    <n v="289"/>
    <n v="85"/>
    <x v="2"/>
    <n v="20"/>
    <n v="0.1149809751130569"/>
    <x v="0"/>
  </r>
  <r>
    <n v="3679"/>
    <d v="2024-01-13T00:00:00"/>
    <s v="C644"/>
    <s v="Robert Clark"/>
    <x v="1"/>
    <x v="1"/>
    <s v="P001"/>
    <x v="4"/>
    <x v="1"/>
    <n v="2"/>
    <n v="16565"/>
    <n v="33130"/>
    <n v="27307.919999999998"/>
    <n v="5822.08"/>
    <n v="257"/>
    <n v="89"/>
    <x v="4"/>
    <n v="0"/>
    <n v="0.17573437971626923"/>
    <x v="0"/>
  </r>
  <r>
    <n v="3680"/>
    <d v="2024-09-06T00:00:00"/>
    <s v="C827"/>
    <s v="Linda Archer"/>
    <x v="3"/>
    <x v="3"/>
    <s v="P008"/>
    <x v="7"/>
    <x v="3"/>
    <n v="4"/>
    <n v="20704"/>
    <n v="82816"/>
    <n v="55667.73"/>
    <n v="27148.27"/>
    <n v="470"/>
    <n v="35"/>
    <x v="6"/>
    <n v="0"/>
    <n v="0.32781431124420402"/>
    <x v="0"/>
  </r>
  <r>
    <n v="3681"/>
    <d v="2024-10-16T00:00:00"/>
    <s v="C194"/>
    <s v="Richard Scott"/>
    <x v="2"/>
    <x v="2"/>
    <s v="P008"/>
    <x v="7"/>
    <x v="3"/>
    <n v="6"/>
    <n v="26158"/>
    <n v="156948"/>
    <n v="130428.75"/>
    <n v="26519.25"/>
    <n v="40"/>
    <n v="50"/>
    <x v="6"/>
    <n v="0"/>
    <n v="0.16896838443306064"/>
    <x v="1"/>
  </r>
  <r>
    <n v="3682"/>
    <d v="2024-04-02T00:00:00"/>
    <s v="C703"/>
    <s v="Kristin Bell"/>
    <x v="2"/>
    <x v="2"/>
    <s v="P003"/>
    <x v="8"/>
    <x v="0"/>
    <n v="6"/>
    <n v="25648"/>
    <n v="153888"/>
    <n v="121322.44"/>
    <n v="32565.56"/>
    <n v="368"/>
    <n v="86"/>
    <x v="2"/>
    <n v="0"/>
    <n v="0.21161857974630902"/>
    <x v="0"/>
  </r>
  <r>
    <n v="3683"/>
    <d v="2024-08-24T00:00:00"/>
    <s v="C138"/>
    <s v="Anthony Perez"/>
    <x v="1"/>
    <x v="1"/>
    <s v="P009"/>
    <x v="3"/>
    <x v="2"/>
    <n v="1"/>
    <n v="27922"/>
    <n v="27922"/>
    <n v="20506.669999999998"/>
    <n v="7415.33"/>
    <n v="479"/>
    <n v="42"/>
    <x v="3"/>
    <n v="0"/>
    <n v="0.2655730248549531"/>
    <x v="0"/>
  </r>
  <r>
    <n v="3684"/>
    <d v="2024-11-12T00:00:00"/>
    <s v="C404"/>
    <s v="Jeanne Mitchell"/>
    <x v="2"/>
    <x v="2"/>
    <s v="P004"/>
    <x v="1"/>
    <x v="1"/>
    <n v="1"/>
    <n v="47848"/>
    <n v="47848"/>
    <n v="29804.12"/>
    <n v="18043.88"/>
    <n v="74"/>
    <n v="71"/>
    <x v="1"/>
    <n v="10"/>
    <n v="0.37710834308644042"/>
    <x v="0"/>
  </r>
  <r>
    <n v="3685"/>
    <d v="2024-03-31T00:00:00"/>
    <s v="C477"/>
    <s v="Natasha Roman"/>
    <x v="3"/>
    <x v="3"/>
    <s v="P009"/>
    <x v="3"/>
    <x v="2"/>
    <n v="10"/>
    <n v="58898"/>
    <n v="588980"/>
    <n v="437053.25"/>
    <n v="151926.75"/>
    <n v="101"/>
    <n v="35"/>
    <x v="3"/>
    <n v="15"/>
    <n v="0.25794891167781586"/>
    <x v="0"/>
  </r>
  <r>
    <n v="3686"/>
    <d v="2024-12-07T00:00:00"/>
    <s v="C846"/>
    <s v="Kevin Ware"/>
    <x v="0"/>
    <x v="0"/>
    <s v="P003"/>
    <x v="8"/>
    <x v="0"/>
    <n v="7"/>
    <n v="44802"/>
    <n v="313614"/>
    <n v="273914.61"/>
    <n v="39699.39"/>
    <n v="405"/>
    <n v="66"/>
    <x v="2"/>
    <n v="20"/>
    <n v="0.12658679140599591"/>
    <x v="0"/>
  </r>
  <r>
    <n v="3687"/>
    <d v="2024-03-22T00:00:00"/>
    <s v="C197"/>
    <s v="Debra Griffin"/>
    <x v="3"/>
    <x v="3"/>
    <s v="P009"/>
    <x v="3"/>
    <x v="2"/>
    <n v="6"/>
    <n v="48975"/>
    <n v="293850"/>
    <n v="210677.21"/>
    <n v="83172.789999999994"/>
    <n v="406"/>
    <n v="57"/>
    <x v="3"/>
    <n v="5"/>
    <n v="0.28304505700187166"/>
    <x v="0"/>
  </r>
  <r>
    <n v="3688"/>
    <d v="2024-09-10T00:00:00"/>
    <s v="C319"/>
    <s v="Michelle Villanueva"/>
    <x v="2"/>
    <x v="2"/>
    <s v="P005"/>
    <x v="9"/>
    <x v="1"/>
    <n v="2"/>
    <n v="45999"/>
    <n v="91998"/>
    <n v="74102.63"/>
    <n v="17895.37"/>
    <n v="193"/>
    <n v="67"/>
    <x v="7"/>
    <n v="15"/>
    <n v="0.19451911998086913"/>
    <x v="0"/>
  </r>
  <r>
    <n v="3689"/>
    <d v="2024-07-13T00:00:00"/>
    <s v="C779"/>
    <s v="Philip Reed"/>
    <x v="3"/>
    <x v="3"/>
    <s v="P003"/>
    <x v="8"/>
    <x v="0"/>
    <n v="5"/>
    <n v="16744"/>
    <n v="83720"/>
    <n v="71434.240000000005"/>
    <n v="12285.76"/>
    <n v="327"/>
    <n v="98"/>
    <x v="2"/>
    <n v="0"/>
    <n v="0.14674820831342572"/>
    <x v="0"/>
  </r>
  <r>
    <n v="3690"/>
    <d v="2024-10-18T00:00:00"/>
    <s v="C214"/>
    <s v="Sarah Gamble"/>
    <x v="1"/>
    <x v="1"/>
    <s v="P003"/>
    <x v="8"/>
    <x v="0"/>
    <n v="2"/>
    <n v="28025"/>
    <n v="56050"/>
    <n v="46049.61"/>
    <n v="10000.39"/>
    <n v="336"/>
    <n v="26"/>
    <x v="2"/>
    <n v="15"/>
    <n v="0.17841909009812668"/>
    <x v="0"/>
  </r>
  <r>
    <n v="3691"/>
    <d v="2024-10-05T00:00:00"/>
    <s v="C853"/>
    <s v="Courtney Mason"/>
    <x v="1"/>
    <x v="1"/>
    <s v="P003"/>
    <x v="8"/>
    <x v="0"/>
    <n v="4"/>
    <n v="46563"/>
    <n v="186252"/>
    <n v="133479.51999999999"/>
    <n v="52772.480000000003"/>
    <n v="261"/>
    <n v="100"/>
    <x v="2"/>
    <n v="0"/>
    <n v="0.28333913192878468"/>
    <x v="0"/>
  </r>
  <r>
    <n v="3692"/>
    <d v="2024-01-15T00:00:00"/>
    <s v="C334"/>
    <s v="Rick Ruiz"/>
    <x v="3"/>
    <x v="3"/>
    <s v="P006"/>
    <x v="0"/>
    <x v="0"/>
    <n v="9"/>
    <n v="51035"/>
    <n v="459315"/>
    <n v="316314.53000000003"/>
    <n v="143000.47"/>
    <n v="407"/>
    <n v="23"/>
    <x v="0"/>
    <n v="5"/>
    <n v="0.31133420419537788"/>
    <x v="0"/>
  </r>
  <r>
    <n v="3693"/>
    <d v="2024-06-22T00:00:00"/>
    <s v="C940"/>
    <s v="Calvin Nguyen"/>
    <x v="3"/>
    <x v="3"/>
    <s v="P009"/>
    <x v="3"/>
    <x v="2"/>
    <n v="3"/>
    <n v="57007"/>
    <n v="171021"/>
    <n v="109430.03"/>
    <n v="61590.97"/>
    <n v="473"/>
    <n v="19"/>
    <x v="3"/>
    <n v="20"/>
    <n v="0.36013688377450725"/>
    <x v="0"/>
  </r>
  <r>
    <n v="3694"/>
    <d v="2024-11-15T00:00:00"/>
    <s v="C733"/>
    <s v="Anna Smith"/>
    <x v="2"/>
    <x v="2"/>
    <s v="P002"/>
    <x v="2"/>
    <x v="0"/>
    <n v="5"/>
    <n v="42562"/>
    <n v="212810"/>
    <n v="151198.54"/>
    <n v="61611.46"/>
    <n v="51"/>
    <n v="80"/>
    <x v="2"/>
    <n v="20"/>
    <n v="0.28951393261594849"/>
    <x v="1"/>
  </r>
  <r>
    <n v="3695"/>
    <d v="2024-09-18T00:00:00"/>
    <s v="C604"/>
    <s v="Ronald Peters"/>
    <x v="1"/>
    <x v="1"/>
    <s v="P002"/>
    <x v="2"/>
    <x v="0"/>
    <n v="10"/>
    <n v="55631"/>
    <n v="556310"/>
    <n v="365816.45"/>
    <n v="190493.55"/>
    <n v="231"/>
    <n v="65"/>
    <x v="2"/>
    <n v="0"/>
    <n v="0.34242337905124837"/>
    <x v="0"/>
  </r>
  <r>
    <n v="3696"/>
    <d v="2024-08-11T00:00:00"/>
    <s v="C346"/>
    <s v="Lori Bautista"/>
    <x v="0"/>
    <x v="0"/>
    <s v="P010"/>
    <x v="6"/>
    <x v="0"/>
    <n v="4"/>
    <n v="19695"/>
    <n v="78780"/>
    <n v="52490.39"/>
    <n v="26289.61"/>
    <n v="143"/>
    <n v="61"/>
    <x v="2"/>
    <n v="10"/>
    <n v="0.33370919014978423"/>
    <x v="0"/>
  </r>
  <r>
    <n v="3697"/>
    <d v="2024-07-19T00:00:00"/>
    <s v="C623"/>
    <s v="George Velazquez Jr."/>
    <x v="2"/>
    <x v="2"/>
    <s v="P003"/>
    <x v="8"/>
    <x v="0"/>
    <n v="9"/>
    <n v="44790"/>
    <n v="403110"/>
    <n v="247226.75"/>
    <n v="155883.25"/>
    <n v="100"/>
    <n v="91"/>
    <x v="2"/>
    <n v="15"/>
    <n v="0.38670152067673835"/>
    <x v="0"/>
  </r>
  <r>
    <n v="3698"/>
    <d v="2024-01-17T00:00:00"/>
    <s v="C234"/>
    <s v="Tom Barnes"/>
    <x v="3"/>
    <x v="3"/>
    <s v="P002"/>
    <x v="2"/>
    <x v="0"/>
    <n v="8"/>
    <n v="38573"/>
    <n v="308584"/>
    <n v="240553.9"/>
    <n v="68030.100000000006"/>
    <n v="326"/>
    <n v="94"/>
    <x v="2"/>
    <n v="10"/>
    <n v="0.22045893500635161"/>
    <x v="0"/>
  </r>
  <r>
    <n v="3699"/>
    <d v="2024-06-29T00:00:00"/>
    <s v="C581"/>
    <s v="Carol Garcia"/>
    <x v="2"/>
    <x v="2"/>
    <s v="P004"/>
    <x v="1"/>
    <x v="1"/>
    <n v="4"/>
    <n v="14897"/>
    <n v="59588"/>
    <n v="46441.54"/>
    <n v="13146.46"/>
    <n v="439"/>
    <n v="100"/>
    <x v="1"/>
    <n v="10"/>
    <n v="0.2206226085789085"/>
    <x v="0"/>
  </r>
  <r>
    <n v="3700"/>
    <d v="2024-06-21T00:00:00"/>
    <s v="C102"/>
    <s v="Jason Olson"/>
    <x v="1"/>
    <x v="1"/>
    <s v="P002"/>
    <x v="2"/>
    <x v="0"/>
    <n v="3"/>
    <n v="56460"/>
    <n v="169380"/>
    <n v="121815.8"/>
    <n v="47564.2"/>
    <n v="150"/>
    <n v="27"/>
    <x v="2"/>
    <n v="5"/>
    <n v="0.28081355531940017"/>
    <x v="0"/>
  </r>
  <r>
    <n v="3701"/>
    <d v="2024-06-06T00:00:00"/>
    <s v="C866"/>
    <s v="Brittany Bryant"/>
    <x v="1"/>
    <x v="1"/>
    <s v="P008"/>
    <x v="7"/>
    <x v="3"/>
    <n v="10"/>
    <n v="59829"/>
    <n v="598290"/>
    <n v="373235.18"/>
    <n v="225054.82"/>
    <n v="497"/>
    <n v="97"/>
    <x v="6"/>
    <n v="10"/>
    <n v="0.37616343244914674"/>
    <x v="0"/>
  </r>
  <r>
    <n v="3702"/>
    <d v="2024-01-25T00:00:00"/>
    <s v="C677"/>
    <s v="Megan Thomas"/>
    <x v="0"/>
    <x v="0"/>
    <s v="P003"/>
    <x v="8"/>
    <x v="0"/>
    <n v="10"/>
    <n v="19572"/>
    <n v="195720"/>
    <n v="161013.07999999999"/>
    <n v="34706.92"/>
    <n v="415"/>
    <n v="66"/>
    <x v="2"/>
    <n v="5"/>
    <n v="0.17732945023502963"/>
    <x v="0"/>
  </r>
  <r>
    <n v="3703"/>
    <d v="2024-01-04T00:00:00"/>
    <s v="C181"/>
    <s v="Noah Hester"/>
    <x v="3"/>
    <x v="3"/>
    <s v="P005"/>
    <x v="9"/>
    <x v="1"/>
    <n v="3"/>
    <n v="46799"/>
    <n v="140397"/>
    <n v="90029.92"/>
    <n v="50367.08"/>
    <n v="153"/>
    <n v="12"/>
    <x v="7"/>
    <n v="5"/>
    <n v="0.35874755158586014"/>
    <x v="0"/>
  </r>
  <r>
    <n v="3704"/>
    <d v="2024-01-03T00:00:00"/>
    <s v="C876"/>
    <s v="Mr. Lonnie Powell DDS"/>
    <x v="2"/>
    <x v="2"/>
    <s v="P004"/>
    <x v="1"/>
    <x v="1"/>
    <n v="8"/>
    <n v="55935"/>
    <n v="447480"/>
    <n v="378828.06"/>
    <n v="68651.94"/>
    <n v="401"/>
    <n v="79"/>
    <x v="1"/>
    <n v="15"/>
    <n v="0.15341901314025208"/>
    <x v="0"/>
  </r>
  <r>
    <n v="3705"/>
    <d v="2024-10-07T00:00:00"/>
    <s v="C292"/>
    <s v="Paul Aguilar"/>
    <x v="2"/>
    <x v="2"/>
    <s v="P007"/>
    <x v="5"/>
    <x v="1"/>
    <n v="1"/>
    <n v="44584"/>
    <n v="44584"/>
    <n v="33286.97"/>
    <n v="11297.03"/>
    <n v="70"/>
    <n v="23"/>
    <x v="5"/>
    <n v="20"/>
    <n v="0.25338753813027098"/>
    <x v="0"/>
  </r>
  <r>
    <n v="3706"/>
    <d v="2024-01-10T00:00:00"/>
    <s v="C336"/>
    <s v="Laura Bowman"/>
    <x v="2"/>
    <x v="2"/>
    <s v="P010"/>
    <x v="6"/>
    <x v="0"/>
    <n v="4"/>
    <n v="18641"/>
    <n v="74564"/>
    <n v="60715.82"/>
    <n v="13848.18"/>
    <n v="312"/>
    <n v="11"/>
    <x v="2"/>
    <n v="20"/>
    <n v="0.18572206426693846"/>
    <x v="0"/>
  </r>
  <r>
    <n v="3707"/>
    <d v="2024-12-27T00:00:00"/>
    <s v="C102"/>
    <s v="Joshua Kim"/>
    <x v="2"/>
    <x v="2"/>
    <s v="P002"/>
    <x v="2"/>
    <x v="0"/>
    <n v="8"/>
    <n v="22145"/>
    <n v="177160"/>
    <n v="144698.1"/>
    <n v="32461.9"/>
    <n v="445"/>
    <n v="90"/>
    <x v="2"/>
    <n v="20"/>
    <n v="0.18323492887785053"/>
    <x v="0"/>
  </r>
  <r>
    <n v="3708"/>
    <d v="2024-02-24T00:00:00"/>
    <s v="C850"/>
    <s v="Joseph Garcia"/>
    <x v="3"/>
    <x v="3"/>
    <s v="P005"/>
    <x v="9"/>
    <x v="1"/>
    <n v="5"/>
    <n v="30041"/>
    <n v="150205"/>
    <n v="110987.62"/>
    <n v="39217.379999999997"/>
    <n v="18"/>
    <n v="91"/>
    <x v="7"/>
    <n v="5"/>
    <n v="0.26109237375586697"/>
    <x v="1"/>
  </r>
  <r>
    <n v="3709"/>
    <d v="2024-01-21T00:00:00"/>
    <s v="C591"/>
    <s v="Julia Sanchez"/>
    <x v="3"/>
    <x v="3"/>
    <s v="P007"/>
    <x v="5"/>
    <x v="1"/>
    <n v="4"/>
    <n v="9568"/>
    <n v="38272"/>
    <n v="32682.74"/>
    <n v="5589.26"/>
    <n v="375"/>
    <n v="50"/>
    <x v="5"/>
    <n v="5"/>
    <n v="0.14604044732441473"/>
    <x v="0"/>
  </r>
  <r>
    <n v="3710"/>
    <d v="2024-09-19T00:00:00"/>
    <s v="C488"/>
    <s v="Samantha Johns"/>
    <x v="2"/>
    <x v="2"/>
    <s v="P002"/>
    <x v="2"/>
    <x v="0"/>
    <n v="4"/>
    <n v="28439"/>
    <n v="113756"/>
    <n v="69919.240000000005"/>
    <n v="43836.76"/>
    <n v="463"/>
    <n v="29"/>
    <x v="2"/>
    <n v="10"/>
    <n v="0.38535778332571469"/>
    <x v="0"/>
  </r>
  <r>
    <n v="3711"/>
    <d v="2024-02-23T00:00:00"/>
    <s v="C275"/>
    <s v="Jeffrey Jackson"/>
    <x v="1"/>
    <x v="1"/>
    <s v="P009"/>
    <x v="3"/>
    <x v="2"/>
    <n v="5"/>
    <n v="49871"/>
    <n v="249355"/>
    <n v="168106.75"/>
    <n v="81248.25"/>
    <n v="433"/>
    <n v="49"/>
    <x v="3"/>
    <n v="15"/>
    <n v="0.32583365081911331"/>
    <x v="0"/>
  </r>
  <r>
    <n v="3712"/>
    <d v="2024-07-22T00:00:00"/>
    <s v="C293"/>
    <s v="Donald Ward"/>
    <x v="1"/>
    <x v="1"/>
    <s v="P002"/>
    <x v="2"/>
    <x v="0"/>
    <n v="2"/>
    <n v="39275"/>
    <n v="78550"/>
    <n v="68378.210000000006"/>
    <n v="10171.790000000001"/>
    <n v="160"/>
    <n v="29"/>
    <x v="2"/>
    <n v="20"/>
    <n v="0.12949446212603438"/>
    <x v="0"/>
  </r>
  <r>
    <n v="3713"/>
    <d v="2024-06-16T00:00:00"/>
    <s v="C154"/>
    <s v="Margaret Todd"/>
    <x v="3"/>
    <x v="3"/>
    <s v="P005"/>
    <x v="9"/>
    <x v="1"/>
    <n v="7"/>
    <n v="32718"/>
    <n v="229026"/>
    <n v="146762.23000000001"/>
    <n v="82263.77"/>
    <n v="357"/>
    <n v="27"/>
    <x v="7"/>
    <n v="0"/>
    <n v="0.35918965532297648"/>
    <x v="0"/>
  </r>
  <r>
    <n v="3714"/>
    <d v="2024-08-06T00:00:00"/>
    <s v="C192"/>
    <s v="Anna Kennedy"/>
    <x v="1"/>
    <x v="1"/>
    <s v="P007"/>
    <x v="5"/>
    <x v="1"/>
    <n v="4"/>
    <n v="1519"/>
    <n v="6076"/>
    <n v="4820.41"/>
    <n v="1255.5899999999999"/>
    <n v="129"/>
    <n v="70"/>
    <x v="5"/>
    <n v="20"/>
    <n v="0.206647465437788"/>
    <x v="0"/>
  </r>
  <r>
    <n v="3715"/>
    <d v="2024-08-20T00:00:00"/>
    <s v="C804"/>
    <s v="Angela Reyes"/>
    <x v="0"/>
    <x v="0"/>
    <s v="P007"/>
    <x v="5"/>
    <x v="1"/>
    <n v="9"/>
    <n v="33483"/>
    <n v="301347"/>
    <n v="209166.84"/>
    <n v="92180.160000000003"/>
    <n v="310"/>
    <n v="73"/>
    <x v="5"/>
    <n v="0"/>
    <n v="0.30589373712032975"/>
    <x v="0"/>
  </r>
  <r>
    <n v="3716"/>
    <d v="2024-05-20T00:00:00"/>
    <s v="C677"/>
    <s v="Kim Stein"/>
    <x v="1"/>
    <x v="1"/>
    <s v="P008"/>
    <x v="7"/>
    <x v="3"/>
    <n v="8"/>
    <n v="9720"/>
    <n v="77760"/>
    <n v="50337.97"/>
    <n v="27422.03"/>
    <n v="341"/>
    <n v="44"/>
    <x v="6"/>
    <n v="0"/>
    <n v="0.35264956275720161"/>
    <x v="0"/>
  </r>
  <r>
    <n v="3717"/>
    <d v="2024-10-03T00:00:00"/>
    <s v="C582"/>
    <s v="Katherine Jensen DDS"/>
    <x v="0"/>
    <x v="0"/>
    <s v="P006"/>
    <x v="0"/>
    <x v="0"/>
    <n v="6"/>
    <n v="17770"/>
    <n v="106620"/>
    <n v="95239.72"/>
    <n v="11380.28"/>
    <n v="175"/>
    <n v="35"/>
    <x v="0"/>
    <n v="5"/>
    <n v="0.10673682235978241"/>
    <x v="0"/>
  </r>
  <r>
    <n v="3718"/>
    <d v="2024-09-25T00:00:00"/>
    <s v="C792"/>
    <s v="Alexandra Palmer"/>
    <x v="0"/>
    <x v="0"/>
    <s v="P009"/>
    <x v="3"/>
    <x v="2"/>
    <n v="8"/>
    <n v="5357"/>
    <n v="42856"/>
    <n v="26878.07"/>
    <n v="15977.93"/>
    <n v="51"/>
    <n v="33"/>
    <x v="3"/>
    <n v="10"/>
    <n v="0.37282830875490014"/>
    <x v="0"/>
  </r>
  <r>
    <n v="3719"/>
    <d v="2024-02-20T00:00:00"/>
    <s v="C407"/>
    <s v="Charles Crawford"/>
    <x v="3"/>
    <x v="3"/>
    <s v="P002"/>
    <x v="2"/>
    <x v="0"/>
    <n v="6"/>
    <n v="18413"/>
    <n v="110478"/>
    <n v="69819.899999999994"/>
    <n v="40658.1"/>
    <n v="112"/>
    <n v="80"/>
    <x v="2"/>
    <n v="20"/>
    <n v="0.36801987726063107"/>
    <x v="0"/>
  </r>
  <r>
    <n v="3720"/>
    <d v="2024-09-02T00:00:00"/>
    <s v="C980"/>
    <s v="Mary Osborne"/>
    <x v="3"/>
    <x v="3"/>
    <s v="P005"/>
    <x v="9"/>
    <x v="1"/>
    <n v="1"/>
    <n v="51563"/>
    <n v="51563"/>
    <n v="34852.800000000003"/>
    <n v="16710.2"/>
    <n v="394"/>
    <n v="39"/>
    <x v="7"/>
    <n v="0"/>
    <n v="0.32407346353005062"/>
    <x v="0"/>
  </r>
  <r>
    <n v="3721"/>
    <d v="2024-12-04T00:00:00"/>
    <s v="C700"/>
    <s v="Whitney Jones"/>
    <x v="0"/>
    <x v="0"/>
    <s v="P006"/>
    <x v="0"/>
    <x v="0"/>
    <n v="3"/>
    <n v="30638"/>
    <n v="91914"/>
    <n v="75626.69"/>
    <n v="16287.31"/>
    <n v="115"/>
    <n v="63"/>
    <x v="0"/>
    <n v="20"/>
    <n v="0.17720162325652239"/>
    <x v="0"/>
  </r>
  <r>
    <n v="3722"/>
    <d v="2024-04-04T00:00:00"/>
    <s v="C854"/>
    <s v="Jessica Brooks"/>
    <x v="1"/>
    <x v="1"/>
    <s v="P007"/>
    <x v="5"/>
    <x v="1"/>
    <n v="3"/>
    <n v="17177"/>
    <n v="51531"/>
    <n v="40377.25"/>
    <n v="11153.75"/>
    <n v="54"/>
    <n v="54"/>
    <x v="5"/>
    <n v="20"/>
    <n v="0.21644738118802273"/>
    <x v="1"/>
  </r>
  <r>
    <n v="3723"/>
    <d v="2024-02-21T00:00:00"/>
    <s v="C592"/>
    <s v="Ryan Silva"/>
    <x v="2"/>
    <x v="2"/>
    <s v="P010"/>
    <x v="6"/>
    <x v="0"/>
    <n v="1"/>
    <n v="5118"/>
    <n v="5118"/>
    <n v="4271.18"/>
    <n v="846.82"/>
    <n v="88"/>
    <n v="24"/>
    <x v="2"/>
    <n v="0"/>
    <n v="0.16545916373583433"/>
    <x v="0"/>
  </r>
  <r>
    <n v="3724"/>
    <d v="2024-02-11T00:00:00"/>
    <s v="C803"/>
    <s v="Amy Holloway"/>
    <x v="0"/>
    <x v="0"/>
    <s v="P006"/>
    <x v="0"/>
    <x v="0"/>
    <n v="2"/>
    <n v="20771"/>
    <n v="41542"/>
    <n v="30013.72"/>
    <n v="11528.28"/>
    <n v="143"/>
    <n v="56"/>
    <x v="0"/>
    <n v="20"/>
    <n v="0.27750902700881036"/>
    <x v="0"/>
  </r>
  <r>
    <n v="3725"/>
    <d v="2024-02-25T00:00:00"/>
    <s v="C147"/>
    <s v="Ashley Gonzalez"/>
    <x v="1"/>
    <x v="1"/>
    <s v="P010"/>
    <x v="6"/>
    <x v="0"/>
    <n v="3"/>
    <n v="5668"/>
    <n v="17004"/>
    <n v="10754.21"/>
    <n v="6249.79"/>
    <n v="462"/>
    <n v="54"/>
    <x v="2"/>
    <n v="20"/>
    <n v="0.36754822394730652"/>
    <x v="0"/>
  </r>
  <r>
    <n v="3726"/>
    <d v="2024-11-12T00:00:00"/>
    <s v="C531"/>
    <s v="Heather Howard"/>
    <x v="1"/>
    <x v="1"/>
    <s v="P001"/>
    <x v="4"/>
    <x v="1"/>
    <n v="8"/>
    <n v="8074"/>
    <n v="64592"/>
    <n v="43820.89"/>
    <n v="20771.11"/>
    <n v="161"/>
    <n v="65"/>
    <x v="4"/>
    <n v="5"/>
    <n v="0.32157403393609119"/>
    <x v="0"/>
  </r>
  <r>
    <n v="3727"/>
    <d v="2024-06-10T00:00:00"/>
    <s v="C724"/>
    <s v="Michael Morales DDS"/>
    <x v="2"/>
    <x v="2"/>
    <s v="P001"/>
    <x v="4"/>
    <x v="1"/>
    <n v="3"/>
    <n v="12072"/>
    <n v="36216"/>
    <n v="24399.919999999998"/>
    <n v="11816.08"/>
    <n v="436"/>
    <n v="15"/>
    <x v="4"/>
    <n v="20"/>
    <n v="0.32626684338413958"/>
    <x v="0"/>
  </r>
  <r>
    <n v="3728"/>
    <d v="2024-02-07T00:00:00"/>
    <s v="C961"/>
    <s v="Sean Meyer"/>
    <x v="0"/>
    <x v="0"/>
    <s v="P005"/>
    <x v="9"/>
    <x v="1"/>
    <n v="1"/>
    <n v="19856"/>
    <n v="19856"/>
    <n v="16865.599999999999"/>
    <n v="2990.4"/>
    <n v="181"/>
    <n v="49"/>
    <x v="7"/>
    <n v="15"/>
    <n v="0.15060435132957292"/>
    <x v="0"/>
  </r>
  <r>
    <n v="3729"/>
    <d v="2024-05-06T00:00:00"/>
    <s v="C371"/>
    <s v="Kristy Hall"/>
    <x v="0"/>
    <x v="0"/>
    <s v="P009"/>
    <x v="3"/>
    <x v="2"/>
    <n v="8"/>
    <n v="1309"/>
    <n v="10472"/>
    <n v="8896.94"/>
    <n v="1575.06"/>
    <n v="394"/>
    <n v="29"/>
    <x v="3"/>
    <n v="5"/>
    <n v="0.15040679908326968"/>
    <x v="0"/>
  </r>
  <r>
    <n v="3730"/>
    <d v="2024-01-28T00:00:00"/>
    <s v="C316"/>
    <s v="Steven Bell"/>
    <x v="0"/>
    <x v="0"/>
    <s v="P007"/>
    <x v="5"/>
    <x v="1"/>
    <n v="3"/>
    <n v="7465"/>
    <n v="22395"/>
    <n v="14390.74"/>
    <n v="8004.26"/>
    <n v="138"/>
    <n v="88"/>
    <x v="5"/>
    <n v="5"/>
    <n v="0.35741281536057157"/>
    <x v="0"/>
  </r>
  <r>
    <n v="3731"/>
    <d v="2024-02-25T00:00:00"/>
    <s v="C806"/>
    <s v="Jeffrey Hall"/>
    <x v="1"/>
    <x v="1"/>
    <s v="P007"/>
    <x v="5"/>
    <x v="1"/>
    <n v="9"/>
    <n v="17805"/>
    <n v="160245"/>
    <n v="102572.95"/>
    <n v="57672.05"/>
    <n v="43"/>
    <n v="86"/>
    <x v="5"/>
    <n v="0"/>
    <n v="0.35989921682423792"/>
    <x v="1"/>
  </r>
  <r>
    <n v="3732"/>
    <d v="2024-01-07T00:00:00"/>
    <s v="C430"/>
    <s v="Jose Jones"/>
    <x v="1"/>
    <x v="1"/>
    <s v="P010"/>
    <x v="6"/>
    <x v="0"/>
    <n v="7"/>
    <n v="24977"/>
    <n v="174839"/>
    <n v="156934.59"/>
    <n v="17904.41"/>
    <n v="294"/>
    <n v="20"/>
    <x v="2"/>
    <n v="20"/>
    <n v="0.10240512700255663"/>
    <x v="0"/>
  </r>
  <r>
    <n v="3733"/>
    <d v="2024-08-29T00:00:00"/>
    <s v="C964"/>
    <s v="Brian Gutierrez"/>
    <x v="2"/>
    <x v="2"/>
    <s v="P004"/>
    <x v="1"/>
    <x v="1"/>
    <n v="2"/>
    <n v="28508"/>
    <n v="57016"/>
    <n v="41905.64"/>
    <n v="15110.36"/>
    <n v="367"/>
    <n v="69"/>
    <x v="1"/>
    <n v="0"/>
    <n v="0.26501964360881158"/>
    <x v="0"/>
  </r>
  <r>
    <n v="3734"/>
    <d v="2024-08-30T00:00:00"/>
    <s v="C915"/>
    <s v="Robert Armstrong"/>
    <x v="1"/>
    <x v="1"/>
    <s v="P002"/>
    <x v="2"/>
    <x v="0"/>
    <n v="4"/>
    <n v="15826"/>
    <n v="63304"/>
    <n v="39559.699999999997"/>
    <n v="23744.3"/>
    <n v="469"/>
    <n v="75"/>
    <x v="2"/>
    <n v="5"/>
    <n v="0.37508372298748893"/>
    <x v="0"/>
  </r>
  <r>
    <n v="3735"/>
    <d v="2024-05-07T00:00:00"/>
    <s v="C646"/>
    <s v="Dr. Christopher Coleman"/>
    <x v="2"/>
    <x v="2"/>
    <s v="P005"/>
    <x v="9"/>
    <x v="1"/>
    <n v="8"/>
    <n v="23015"/>
    <n v="184120"/>
    <n v="114154.56"/>
    <n v="69965.440000000002"/>
    <n v="453"/>
    <n v="97"/>
    <x v="7"/>
    <n v="10"/>
    <n v="0.37999913100152077"/>
    <x v="0"/>
  </r>
  <r>
    <n v="3736"/>
    <d v="2024-07-30T00:00:00"/>
    <s v="C581"/>
    <s v="Anthony Weeks"/>
    <x v="2"/>
    <x v="2"/>
    <s v="P004"/>
    <x v="1"/>
    <x v="1"/>
    <n v="7"/>
    <n v="27162"/>
    <n v="190134"/>
    <n v="130997.86"/>
    <n v="59136.14"/>
    <n v="317"/>
    <n v="86"/>
    <x v="1"/>
    <n v="15"/>
    <n v="0.31102348869744495"/>
    <x v="0"/>
  </r>
  <r>
    <n v="3737"/>
    <d v="2024-07-30T00:00:00"/>
    <s v="C820"/>
    <s v="David Reyes"/>
    <x v="1"/>
    <x v="1"/>
    <s v="P010"/>
    <x v="6"/>
    <x v="0"/>
    <n v="5"/>
    <n v="39583"/>
    <n v="197915"/>
    <n v="165738.66"/>
    <n v="32176.34"/>
    <n v="452"/>
    <n v="87"/>
    <x v="2"/>
    <n v="20"/>
    <n v="0.16257656064472123"/>
    <x v="0"/>
  </r>
  <r>
    <n v="3738"/>
    <d v="2024-09-11T00:00:00"/>
    <s v="C122"/>
    <s v="Andrew Phillips"/>
    <x v="0"/>
    <x v="0"/>
    <s v="P003"/>
    <x v="8"/>
    <x v="0"/>
    <n v="8"/>
    <n v="37465"/>
    <n v="299720"/>
    <n v="218303.64"/>
    <n v="81416.36"/>
    <n v="237"/>
    <n v="75"/>
    <x v="2"/>
    <n v="0"/>
    <n v="0.27164139863872949"/>
    <x v="0"/>
  </r>
  <r>
    <n v="3739"/>
    <d v="2024-03-21T00:00:00"/>
    <s v="C518"/>
    <s v="Amy Howe"/>
    <x v="1"/>
    <x v="1"/>
    <s v="P009"/>
    <x v="3"/>
    <x v="2"/>
    <n v="7"/>
    <n v="41625"/>
    <n v="291375"/>
    <n v="219722.77"/>
    <n v="71652.23"/>
    <n v="329"/>
    <n v="37"/>
    <x v="3"/>
    <n v="5"/>
    <n v="0.24591069927069925"/>
    <x v="0"/>
  </r>
  <r>
    <n v="3740"/>
    <d v="2024-09-22T00:00:00"/>
    <s v="C981"/>
    <s v="Angela Hicks"/>
    <x v="1"/>
    <x v="1"/>
    <s v="P005"/>
    <x v="9"/>
    <x v="1"/>
    <n v="9"/>
    <n v="10506"/>
    <n v="94554"/>
    <n v="83935.79"/>
    <n v="10618.21"/>
    <n v="243"/>
    <n v="78"/>
    <x v="7"/>
    <n v="0"/>
    <n v="0.11229784038750343"/>
    <x v="0"/>
  </r>
  <r>
    <n v="3741"/>
    <d v="2024-08-10T00:00:00"/>
    <s v="C993"/>
    <s v="Lindsay Alexander"/>
    <x v="2"/>
    <x v="2"/>
    <s v="P002"/>
    <x v="2"/>
    <x v="0"/>
    <n v="5"/>
    <n v="43530"/>
    <n v="217650"/>
    <n v="149349.32999999999"/>
    <n v="68300.67"/>
    <n v="151"/>
    <n v="92"/>
    <x v="2"/>
    <n v="10"/>
    <n v="0.31380964851826326"/>
    <x v="0"/>
  </r>
  <r>
    <n v="3742"/>
    <d v="2024-07-27T00:00:00"/>
    <s v="C986"/>
    <s v="Kevin Ramos"/>
    <x v="2"/>
    <x v="2"/>
    <s v="P010"/>
    <x v="6"/>
    <x v="0"/>
    <n v="8"/>
    <n v="43123"/>
    <n v="344984"/>
    <n v="265351.39"/>
    <n v="79632.61"/>
    <n v="14"/>
    <n v="77"/>
    <x v="2"/>
    <n v="15"/>
    <n v="0.23082986457342949"/>
    <x v="1"/>
  </r>
  <r>
    <n v="3743"/>
    <d v="2024-03-20T00:00:00"/>
    <s v="C249"/>
    <s v="Jerry Khan"/>
    <x v="0"/>
    <x v="0"/>
    <s v="P006"/>
    <x v="0"/>
    <x v="0"/>
    <n v="9"/>
    <n v="8528"/>
    <n v="76752"/>
    <n v="53600.39"/>
    <n v="23151.61"/>
    <n v="156"/>
    <n v="26"/>
    <x v="0"/>
    <n v="5"/>
    <n v="0.30164178132165936"/>
    <x v="0"/>
  </r>
  <r>
    <n v="3744"/>
    <d v="2024-03-06T00:00:00"/>
    <s v="C465"/>
    <s v="Emily Santana"/>
    <x v="3"/>
    <x v="3"/>
    <s v="P010"/>
    <x v="6"/>
    <x v="0"/>
    <n v="6"/>
    <n v="30729"/>
    <n v="184374"/>
    <n v="130346.13"/>
    <n v="54027.87"/>
    <n v="140"/>
    <n v="16"/>
    <x v="2"/>
    <n v="15"/>
    <n v="0.29303410459175372"/>
    <x v="0"/>
  </r>
  <r>
    <n v="3745"/>
    <d v="2024-07-26T00:00:00"/>
    <s v="C380"/>
    <s v="Robert Waters"/>
    <x v="0"/>
    <x v="0"/>
    <s v="P002"/>
    <x v="2"/>
    <x v="0"/>
    <n v="2"/>
    <n v="13695"/>
    <n v="27390"/>
    <n v="22633.24"/>
    <n v="4756.76"/>
    <n v="134"/>
    <n v="22"/>
    <x v="2"/>
    <n v="20"/>
    <n v="0.1736677619569186"/>
    <x v="0"/>
  </r>
  <r>
    <n v="3746"/>
    <d v="2024-04-28T00:00:00"/>
    <s v="C295"/>
    <s v="Diamond Hickman"/>
    <x v="2"/>
    <x v="2"/>
    <s v="P002"/>
    <x v="2"/>
    <x v="0"/>
    <n v="6"/>
    <n v="14538"/>
    <n v="87228"/>
    <n v="64922.23"/>
    <n v="22305.77"/>
    <n v="197"/>
    <n v="76"/>
    <x v="2"/>
    <n v="0"/>
    <n v="0.25571800339340578"/>
    <x v="0"/>
  </r>
  <r>
    <n v="3747"/>
    <d v="2024-05-01T00:00:00"/>
    <s v="C133"/>
    <s v="Carl Owens"/>
    <x v="1"/>
    <x v="1"/>
    <s v="P005"/>
    <x v="9"/>
    <x v="1"/>
    <n v="8"/>
    <n v="6652"/>
    <n v="53216"/>
    <n v="45469.13"/>
    <n v="7746.87"/>
    <n v="360"/>
    <n v="64"/>
    <x v="7"/>
    <n v="10"/>
    <n v="0.14557407546602524"/>
    <x v="0"/>
  </r>
  <r>
    <n v="3748"/>
    <d v="2024-11-16T00:00:00"/>
    <s v="C310"/>
    <s v="Christine Austin"/>
    <x v="2"/>
    <x v="2"/>
    <s v="P008"/>
    <x v="7"/>
    <x v="3"/>
    <n v="6"/>
    <n v="4881"/>
    <n v="29286"/>
    <n v="21585.07"/>
    <n v="7700.93"/>
    <n v="212"/>
    <n v="16"/>
    <x v="6"/>
    <n v="15"/>
    <n v="0.26295601994126888"/>
    <x v="0"/>
  </r>
  <r>
    <n v="3749"/>
    <d v="2024-01-07T00:00:00"/>
    <s v="C377"/>
    <s v="Kevin Harris"/>
    <x v="1"/>
    <x v="1"/>
    <s v="P009"/>
    <x v="3"/>
    <x v="2"/>
    <n v="3"/>
    <n v="53967"/>
    <n v="161901"/>
    <n v="98148.55"/>
    <n v="63752.45"/>
    <n v="408"/>
    <n v="54"/>
    <x v="3"/>
    <n v="15"/>
    <n v="0.3937742818141951"/>
    <x v="0"/>
  </r>
  <r>
    <n v="3750"/>
    <d v="2024-07-23T00:00:00"/>
    <s v="C171"/>
    <s v="Eric Ward"/>
    <x v="0"/>
    <x v="0"/>
    <s v="P009"/>
    <x v="3"/>
    <x v="2"/>
    <n v="4"/>
    <n v="34332"/>
    <n v="137328"/>
    <n v="83957.51"/>
    <n v="53370.49"/>
    <n v="356"/>
    <n v="47"/>
    <x v="3"/>
    <n v="5"/>
    <n v="0.38863516544331816"/>
    <x v="0"/>
  </r>
  <r>
    <n v="3751"/>
    <d v="2024-12-21T00:00:00"/>
    <s v="C872"/>
    <s v="Amy Clements"/>
    <x v="2"/>
    <x v="2"/>
    <s v="P002"/>
    <x v="2"/>
    <x v="0"/>
    <n v="8"/>
    <n v="11234"/>
    <n v="89872"/>
    <n v="56798"/>
    <n v="33074"/>
    <n v="269"/>
    <n v="74"/>
    <x v="2"/>
    <n v="5"/>
    <n v="0.36801228413743992"/>
    <x v="0"/>
  </r>
  <r>
    <n v="3752"/>
    <d v="2024-03-07T00:00:00"/>
    <s v="C948"/>
    <s v="Christina Miller"/>
    <x v="1"/>
    <x v="1"/>
    <s v="P007"/>
    <x v="5"/>
    <x v="1"/>
    <n v="8"/>
    <n v="930"/>
    <n v="7440"/>
    <n v="6195.3"/>
    <n v="1244.7"/>
    <n v="264"/>
    <n v="28"/>
    <x v="5"/>
    <n v="20"/>
    <n v="0.16729838709677419"/>
    <x v="0"/>
  </r>
  <r>
    <n v="3753"/>
    <d v="2024-06-28T00:00:00"/>
    <s v="C341"/>
    <s v="John Gonzalez"/>
    <x v="3"/>
    <x v="3"/>
    <s v="P003"/>
    <x v="8"/>
    <x v="0"/>
    <n v="7"/>
    <n v="49577"/>
    <n v="347039"/>
    <n v="257825.18"/>
    <n v="89213.82"/>
    <n v="310"/>
    <n v="19"/>
    <x v="2"/>
    <n v="15"/>
    <n v="0.25707145306435303"/>
    <x v="0"/>
  </r>
  <r>
    <n v="3754"/>
    <d v="2024-02-15T00:00:00"/>
    <s v="C228"/>
    <s v="Todd Stone"/>
    <x v="3"/>
    <x v="3"/>
    <s v="P008"/>
    <x v="7"/>
    <x v="3"/>
    <n v="4"/>
    <n v="48865"/>
    <n v="195460"/>
    <n v="171091.85"/>
    <n v="24368.15"/>
    <n v="274"/>
    <n v="67"/>
    <x v="6"/>
    <n v="15"/>
    <n v="0.12467077662948942"/>
    <x v="0"/>
  </r>
  <r>
    <n v="3755"/>
    <d v="2024-01-13T00:00:00"/>
    <s v="C123"/>
    <s v="Jeff Walker"/>
    <x v="0"/>
    <x v="0"/>
    <s v="P007"/>
    <x v="5"/>
    <x v="1"/>
    <n v="1"/>
    <n v="14399"/>
    <n v="14399"/>
    <n v="11069.75"/>
    <n v="3329.25"/>
    <n v="137"/>
    <n v="51"/>
    <x v="5"/>
    <n v="0"/>
    <n v="0.23121397319258283"/>
    <x v="0"/>
  </r>
  <r>
    <n v="3756"/>
    <d v="2024-09-27T00:00:00"/>
    <s v="C374"/>
    <s v="Sandra Weber"/>
    <x v="2"/>
    <x v="2"/>
    <s v="P003"/>
    <x v="8"/>
    <x v="0"/>
    <n v="5"/>
    <n v="21246"/>
    <n v="106230"/>
    <n v="83450.820000000007"/>
    <n v="22779.18"/>
    <n v="150"/>
    <n v="47"/>
    <x v="2"/>
    <n v="5"/>
    <n v="0.21443264614515672"/>
    <x v="0"/>
  </r>
  <r>
    <n v="3757"/>
    <d v="2024-05-16T00:00:00"/>
    <s v="C135"/>
    <s v="Jennifer Johnson"/>
    <x v="0"/>
    <x v="0"/>
    <s v="P004"/>
    <x v="1"/>
    <x v="1"/>
    <n v="3"/>
    <n v="20466"/>
    <n v="61398"/>
    <n v="39297.65"/>
    <n v="22100.35"/>
    <n v="278"/>
    <n v="31"/>
    <x v="1"/>
    <n v="15"/>
    <n v="0.35995227857584933"/>
    <x v="0"/>
  </r>
  <r>
    <n v="3758"/>
    <d v="2024-02-03T00:00:00"/>
    <s v="C788"/>
    <s v="Ann Rivera"/>
    <x v="2"/>
    <x v="2"/>
    <s v="P004"/>
    <x v="1"/>
    <x v="1"/>
    <n v="4"/>
    <n v="6832"/>
    <n v="27328"/>
    <n v="18440.48"/>
    <n v="8887.52"/>
    <n v="173"/>
    <n v="21"/>
    <x v="1"/>
    <n v="15"/>
    <n v="0.32521662763466042"/>
    <x v="0"/>
  </r>
  <r>
    <n v="3759"/>
    <d v="2024-10-18T00:00:00"/>
    <s v="C274"/>
    <s v="Michael Johnson"/>
    <x v="0"/>
    <x v="0"/>
    <s v="P003"/>
    <x v="8"/>
    <x v="0"/>
    <n v="4"/>
    <n v="52130"/>
    <n v="208520"/>
    <n v="157375.15"/>
    <n v="51144.85"/>
    <n v="340"/>
    <n v="31"/>
    <x v="2"/>
    <n v="20"/>
    <n v="0.24527551314022636"/>
    <x v="0"/>
  </r>
  <r>
    <n v="3760"/>
    <d v="2024-04-29T00:00:00"/>
    <s v="C520"/>
    <s v="Kenneth Jackson"/>
    <x v="3"/>
    <x v="3"/>
    <s v="P005"/>
    <x v="9"/>
    <x v="1"/>
    <n v="6"/>
    <n v="21738"/>
    <n v="130428"/>
    <n v="106081.8"/>
    <n v="24346.2"/>
    <n v="215"/>
    <n v="25"/>
    <x v="7"/>
    <n v="15"/>
    <n v="0.18666390652313922"/>
    <x v="0"/>
  </r>
  <r>
    <n v="3761"/>
    <d v="2024-04-13T00:00:00"/>
    <s v="C169"/>
    <s v="Jonathan Mendoza"/>
    <x v="3"/>
    <x v="3"/>
    <s v="P005"/>
    <x v="9"/>
    <x v="1"/>
    <n v="10"/>
    <n v="58999"/>
    <n v="589990"/>
    <n v="517824.86"/>
    <n v="72165.14"/>
    <n v="290"/>
    <n v="21"/>
    <x v="7"/>
    <n v="0"/>
    <n v="0.12231586976050442"/>
    <x v="0"/>
  </r>
  <r>
    <n v="3762"/>
    <d v="2024-07-08T00:00:00"/>
    <s v="C692"/>
    <s v="John Harrington"/>
    <x v="3"/>
    <x v="3"/>
    <s v="P001"/>
    <x v="4"/>
    <x v="1"/>
    <n v="2"/>
    <n v="9886"/>
    <n v="19772"/>
    <n v="14420.55"/>
    <n v="5351.45"/>
    <n v="151"/>
    <n v="86"/>
    <x v="4"/>
    <n v="15"/>
    <n v="0.27065800121383776"/>
    <x v="0"/>
  </r>
  <r>
    <n v="3763"/>
    <d v="2024-12-15T00:00:00"/>
    <s v="C102"/>
    <s v="Melanie Ball"/>
    <x v="2"/>
    <x v="2"/>
    <s v="P007"/>
    <x v="5"/>
    <x v="1"/>
    <n v="6"/>
    <n v="57788"/>
    <n v="346728"/>
    <n v="287112.62"/>
    <n v="59615.38"/>
    <n v="100"/>
    <n v="15"/>
    <x v="5"/>
    <n v="5"/>
    <n v="0.17193702268060265"/>
    <x v="0"/>
  </r>
  <r>
    <n v="3764"/>
    <d v="2024-04-28T00:00:00"/>
    <s v="C995"/>
    <s v="Patricia Reese"/>
    <x v="0"/>
    <x v="0"/>
    <s v="P006"/>
    <x v="0"/>
    <x v="0"/>
    <n v="9"/>
    <n v="25351"/>
    <n v="228159"/>
    <n v="203311.9"/>
    <n v="24847.1"/>
    <n v="191"/>
    <n v="29"/>
    <x v="0"/>
    <n v="20"/>
    <n v="0.10890256356312922"/>
    <x v="0"/>
  </r>
  <r>
    <n v="3765"/>
    <d v="2024-02-06T00:00:00"/>
    <s v="C494"/>
    <s v="Nathan Collins"/>
    <x v="1"/>
    <x v="1"/>
    <s v="P001"/>
    <x v="4"/>
    <x v="1"/>
    <n v="9"/>
    <n v="56698"/>
    <n v="510282"/>
    <n v="369716.57"/>
    <n v="140565.43"/>
    <n v="320"/>
    <n v="81"/>
    <x v="4"/>
    <n v="10"/>
    <n v="0.27546617360596687"/>
    <x v="0"/>
  </r>
  <r>
    <n v="3766"/>
    <d v="2024-01-14T00:00:00"/>
    <s v="C830"/>
    <s v="Amy Villanueva"/>
    <x v="2"/>
    <x v="2"/>
    <s v="P008"/>
    <x v="7"/>
    <x v="3"/>
    <n v="6"/>
    <n v="8653"/>
    <n v="51918"/>
    <n v="39954.1"/>
    <n v="11963.9"/>
    <n v="282"/>
    <n v="50"/>
    <x v="6"/>
    <n v="5"/>
    <n v="0.23043838360491545"/>
    <x v="0"/>
  </r>
  <r>
    <n v="3767"/>
    <d v="2024-08-22T00:00:00"/>
    <s v="C311"/>
    <s v="Alan Oliver"/>
    <x v="3"/>
    <x v="3"/>
    <s v="P001"/>
    <x v="4"/>
    <x v="1"/>
    <n v="5"/>
    <n v="41424"/>
    <n v="207120"/>
    <n v="150338.1"/>
    <n v="56781.9"/>
    <n v="293"/>
    <n v="85"/>
    <x v="4"/>
    <n v="20"/>
    <n v="0.27414976825028969"/>
    <x v="0"/>
  </r>
  <r>
    <n v="3768"/>
    <d v="2024-09-18T00:00:00"/>
    <s v="C629"/>
    <s v="William Ward"/>
    <x v="3"/>
    <x v="3"/>
    <s v="P007"/>
    <x v="5"/>
    <x v="1"/>
    <n v="5"/>
    <n v="18445"/>
    <n v="92225"/>
    <n v="58478.98"/>
    <n v="33746.019999999997"/>
    <n v="81"/>
    <n v="11"/>
    <x v="5"/>
    <n v="20"/>
    <n v="0.36590967741935482"/>
    <x v="0"/>
  </r>
  <r>
    <n v="3769"/>
    <d v="2024-04-13T00:00:00"/>
    <s v="C812"/>
    <s v="Jeffrey Sanchez"/>
    <x v="2"/>
    <x v="2"/>
    <s v="P003"/>
    <x v="8"/>
    <x v="0"/>
    <n v="8"/>
    <n v="33318"/>
    <n v="266544"/>
    <n v="227264.51"/>
    <n v="39279.49"/>
    <n v="80"/>
    <n v="91"/>
    <x v="2"/>
    <n v="15"/>
    <n v="0.14736587580286931"/>
    <x v="1"/>
  </r>
  <r>
    <n v="3770"/>
    <d v="2024-09-24T00:00:00"/>
    <s v="C740"/>
    <s v="John Alexander"/>
    <x v="0"/>
    <x v="0"/>
    <s v="P004"/>
    <x v="1"/>
    <x v="1"/>
    <n v="3"/>
    <n v="25697"/>
    <n v="77091"/>
    <n v="61557.81"/>
    <n v="15533.19"/>
    <n v="436"/>
    <n v="12"/>
    <x v="1"/>
    <n v="0"/>
    <n v="0.20149161380705918"/>
    <x v="0"/>
  </r>
  <r>
    <n v="3771"/>
    <d v="2024-10-04T00:00:00"/>
    <s v="C506"/>
    <s v="Christina Murray"/>
    <x v="0"/>
    <x v="0"/>
    <s v="P007"/>
    <x v="5"/>
    <x v="1"/>
    <n v="7"/>
    <n v="23330"/>
    <n v="163310"/>
    <n v="105555.89"/>
    <n v="57754.11"/>
    <n v="258"/>
    <n v="47"/>
    <x v="5"/>
    <n v="5"/>
    <n v="0.35364711285285655"/>
    <x v="0"/>
  </r>
  <r>
    <n v="3772"/>
    <d v="2024-10-11T00:00:00"/>
    <s v="C141"/>
    <s v="Vincent Simon"/>
    <x v="0"/>
    <x v="0"/>
    <s v="P005"/>
    <x v="9"/>
    <x v="1"/>
    <n v="3"/>
    <n v="2331"/>
    <n v="6993"/>
    <n v="5459.74"/>
    <n v="1533.26"/>
    <n v="215"/>
    <n v="44"/>
    <x v="7"/>
    <n v="0"/>
    <n v="0.21925639925639925"/>
    <x v="0"/>
  </r>
  <r>
    <n v="3773"/>
    <d v="2024-11-17T00:00:00"/>
    <s v="C703"/>
    <s v="Sonia Garza"/>
    <x v="2"/>
    <x v="2"/>
    <s v="P006"/>
    <x v="0"/>
    <x v="0"/>
    <n v="7"/>
    <n v="56958"/>
    <n v="398706"/>
    <n v="284499.52"/>
    <n v="114206.48"/>
    <n v="464"/>
    <n v="56"/>
    <x v="0"/>
    <n v="0"/>
    <n v="0.28644284259579739"/>
    <x v="0"/>
  </r>
  <r>
    <n v="3774"/>
    <d v="2024-05-17T00:00:00"/>
    <s v="C671"/>
    <s v="Mrs. Brenda Robertson"/>
    <x v="1"/>
    <x v="1"/>
    <s v="P002"/>
    <x v="2"/>
    <x v="0"/>
    <n v="7"/>
    <n v="18847"/>
    <n v="131929"/>
    <n v="92973.06"/>
    <n v="38955.94"/>
    <n v="389"/>
    <n v="81"/>
    <x v="2"/>
    <n v="0"/>
    <n v="0.29527958219951644"/>
    <x v="0"/>
  </r>
  <r>
    <n v="3775"/>
    <d v="2024-11-02T00:00:00"/>
    <s v="C587"/>
    <s v="Sarah Smith"/>
    <x v="0"/>
    <x v="0"/>
    <s v="P004"/>
    <x v="1"/>
    <x v="1"/>
    <n v="4"/>
    <n v="46532"/>
    <n v="186128"/>
    <n v="154169.84"/>
    <n v="31958.16"/>
    <n v="176"/>
    <n v="79"/>
    <x v="1"/>
    <n v="20"/>
    <n v="0.17169990544141667"/>
    <x v="0"/>
  </r>
  <r>
    <n v="3776"/>
    <d v="2024-03-30T00:00:00"/>
    <s v="C363"/>
    <s v="Rachel Tucker"/>
    <x v="1"/>
    <x v="1"/>
    <s v="P010"/>
    <x v="6"/>
    <x v="0"/>
    <n v="7"/>
    <n v="7769"/>
    <n v="54383"/>
    <n v="47891.46"/>
    <n v="6491.54"/>
    <n v="478"/>
    <n v="72"/>
    <x v="2"/>
    <n v="15"/>
    <n v="0.11936708162477244"/>
    <x v="0"/>
  </r>
  <r>
    <n v="3777"/>
    <d v="2024-09-03T00:00:00"/>
    <s v="C147"/>
    <s v="Paula Medina"/>
    <x v="1"/>
    <x v="1"/>
    <s v="P005"/>
    <x v="9"/>
    <x v="1"/>
    <n v="4"/>
    <n v="50340"/>
    <n v="201360"/>
    <n v="123174.93"/>
    <n v="78185.070000000007"/>
    <n v="424"/>
    <n v="76"/>
    <x v="7"/>
    <n v="10"/>
    <n v="0.38828501191895115"/>
    <x v="0"/>
  </r>
  <r>
    <n v="3778"/>
    <d v="2024-11-13T00:00:00"/>
    <s v="C213"/>
    <s v="Jordan Carlson"/>
    <x v="0"/>
    <x v="0"/>
    <s v="P003"/>
    <x v="8"/>
    <x v="0"/>
    <n v="2"/>
    <n v="7844"/>
    <n v="15688"/>
    <n v="11484.81"/>
    <n v="4203.1899999999996"/>
    <n v="132"/>
    <n v="66"/>
    <x v="2"/>
    <n v="20"/>
    <n v="0.26792389087200408"/>
    <x v="0"/>
  </r>
  <r>
    <n v="3779"/>
    <d v="2024-10-15T00:00:00"/>
    <s v="C420"/>
    <s v="Don Turner"/>
    <x v="3"/>
    <x v="3"/>
    <s v="P010"/>
    <x v="6"/>
    <x v="0"/>
    <n v="10"/>
    <n v="31750"/>
    <n v="317500"/>
    <n v="266784.38"/>
    <n v="50715.62"/>
    <n v="150"/>
    <n v="14"/>
    <x v="2"/>
    <n v="20"/>
    <n v="0.15973423622047245"/>
    <x v="0"/>
  </r>
  <r>
    <n v="3780"/>
    <d v="2024-12-20T00:00:00"/>
    <s v="C930"/>
    <s v="Daniel Smith"/>
    <x v="3"/>
    <x v="3"/>
    <s v="P009"/>
    <x v="3"/>
    <x v="2"/>
    <n v="6"/>
    <n v="46412"/>
    <n v="278472"/>
    <n v="170377.7"/>
    <n v="108094.3"/>
    <n v="436"/>
    <n v="46"/>
    <x v="3"/>
    <n v="20"/>
    <n v="0.38816936711769945"/>
    <x v="0"/>
  </r>
  <r>
    <n v="3781"/>
    <d v="2024-08-03T00:00:00"/>
    <s v="C427"/>
    <s v="Alexandra Weber"/>
    <x v="1"/>
    <x v="1"/>
    <s v="P001"/>
    <x v="4"/>
    <x v="1"/>
    <n v="6"/>
    <n v="58898"/>
    <n v="353388"/>
    <n v="300974.08000000002"/>
    <n v="52413.919999999998"/>
    <n v="133"/>
    <n v="15"/>
    <x v="4"/>
    <n v="15"/>
    <n v="0.14831833565372904"/>
    <x v="0"/>
  </r>
  <r>
    <n v="3782"/>
    <d v="2024-10-22T00:00:00"/>
    <s v="C988"/>
    <s v="Kimberly Bautista"/>
    <x v="1"/>
    <x v="1"/>
    <s v="P010"/>
    <x v="6"/>
    <x v="0"/>
    <n v="9"/>
    <n v="35834"/>
    <n v="322506"/>
    <n v="225642.41"/>
    <n v="96863.59"/>
    <n v="288"/>
    <n v="25"/>
    <x v="2"/>
    <n v="0"/>
    <n v="0.30034662920999916"/>
    <x v="0"/>
  </r>
  <r>
    <n v="3783"/>
    <d v="2024-07-07T00:00:00"/>
    <s v="C777"/>
    <s v="Angela Harrington"/>
    <x v="3"/>
    <x v="3"/>
    <s v="P007"/>
    <x v="5"/>
    <x v="1"/>
    <n v="7"/>
    <n v="23012"/>
    <n v="161084"/>
    <n v="122349.91"/>
    <n v="38734.089999999997"/>
    <n v="453"/>
    <n v="47"/>
    <x v="5"/>
    <n v="20"/>
    <n v="0.24045895309279627"/>
    <x v="0"/>
  </r>
  <r>
    <n v="3784"/>
    <d v="2024-12-11T00:00:00"/>
    <s v="C940"/>
    <s v="Lisa Waller"/>
    <x v="3"/>
    <x v="3"/>
    <s v="P010"/>
    <x v="6"/>
    <x v="0"/>
    <n v="7"/>
    <n v="20878"/>
    <n v="146146"/>
    <n v="107940.27"/>
    <n v="38205.730000000003"/>
    <n v="151"/>
    <n v="11"/>
    <x v="2"/>
    <n v="10"/>
    <n v="0.2614216605312496"/>
    <x v="0"/>
  </r>
  <r>
    <n v="3785"/>
    <d v="2024-03-09T00:00:00"/>
    <s v="C676"/>
    <s v="Marissa Sullivan"/>
    <x v="1"/>
    <x v="1"/>
    <s v="P006"/>
    <x v="0"/>
    <x v="0"/>
    <n v="1"/>
    <n v="22015"/>
    <n v="22015"/>
    <n v="19171.05"/>
    <n v="2843.95"/>
    <n v="289"/>
    <n v="55"/>
    <x v="0"/>
    <n v="0"/>
    <n v="0.12918237565296389"/>
    <x v="0"/>
  </r>
  <r>
    <n v="3786"/>
    <d v="2024-10-02T00:00:00"/>
    <s v="C521"/>
    <s v="Laura Jones"/>
    <x v="1"/>
    <x v="1"/>
    <s v="P010"/>
    <x v="6"/>
    <x v="0"/>
    <n v="9"/>
    <n v="22425"/>
    <n v="201825"/>
    <n v="154778.12"/>
    <n v="47046.879999999997"/>
    <n v="384"/>
    <n v="96"/>
    <x v="2"/>
    <n v="15"/>
    <n v="0.23310729592468721"/>
    <x v="0"/>
  </r>
  <r>
    <n v="3787"/>
    <d v="2024-10-19T00:00:00"/>
    <s v="C862"/>
    <s v="Alexander Thomas"/>
    <x v="1"/>
    <x v="1"/>
    <s v="P004"/>
    <x v="1"/>
    <x v="1"/>
    <n v="7"/>
    <n v="2338"/>
    <n v="16366"/>
    <n v="14384.75"/>
    <n v="1981.25"/>
    <n v="22"/>
    <n v="71"/>
    <x v="1"/>
    <n v="20"/>
    <n v="0.12105890260295735"/>
    <x v="1"/>
  </r>
  <r>
    <n v="3788"/>
    <d v="2024-03-01T00:00:00"/>
    <s v="C842"/>
    <s v="Travis Johnson"/>
    <x v="2"/>
    <x v="2"/>
    <s v="P009"/>
    <x v="3"/>
    <x v="2"/>
    <n v="7"/>
    <n v="47809"/>
    <n v="334663"/>
    <n v="212606.89"/>
    <n v="122056.11"/>
    <n v="77"/>
    <n v="88"/>
    <x v="3"/>
    <n v="20"/>
    <n v="0.36471348789677976"/>
    <x v="1"/>
  </r>
  <r>
    <n v="3789"/>
    <d v="2024-07-12T00:00:00"/>
    <s v="C889"/>
    <s v="William Roberts"/>
    <x v="0"/>
    <x v="0"/>
    <s v="P007"/>
    <x v="5"/>
    <x v="1"/>
    <n v="8"/>
    <n v="37059"/>
    <n v="296472"/>
    <n v="223762.46"/>
    <n v="72709.539999999994"/>
    <n v="279"/>
    <n v="20"/>
    <x v="5"/>
    <n v="0"/>
    <n v="0.24524926468604116"/>
    <x v="0"/>
  </r>
  <r>
    <n v="3790"/>
    <d v="2024-08-01T00:00:00"/>
    <s v="C662"/>
    <s v="Nicole Davis"/>
    <x v="2"/>
    <x v="2"/>
    <s v="P005"/>
    <x v="9"/>
    <x v="1"/>
    <n v="5"/>
    <n v="37563"/>
    <n v="187815"/>
    <n v="121891.6"/>
    <n v="65923.399999999994"/>
    <n v="141"/>
    <n v="20"/>
    <x v="7"/>
    <n v="15"/>
    <n v="0.35100178367010088"/>
    <x v="0"/>
  </r>
  <r>
    <n v="3791"/>
    <d v="2024-10-05T00:00:00"/>
    <s v="C846"/>
    <s v="Jordan Wright"/>
    <x v="3"/>
    <x v="3"/>
    <s v="P003"/>
    <x v="8"/>
    <x v="0"/>
    <n v="6"/>
    <n v="51816"/>
    <n v="310896"/>
    <n v="257821.21"/>
    <n v="53074.79"/>
    <n v="42"/>
    <n v="93"/>
    <x v="2"/>
    <n v="20"/>
    <n v="0.17071557691317998"/>
    <x v="1"/>
  </r>
  <r>
    <n v="3792"/>
    <d v="2024-09-19T00:00:00"/>
    <s v="C681"/>
    <s v="Nicholas Cruz"/>
    <x v="0"/>
    <x v="0"/>
    <s v="P006"/>
    <x v="0"/>
    <x v="0"/>
    <n v="1"/>
    <n v="3190"/>
    <n v="3190"/>
    <n v="2571.94"/>
    <n v="618.05999999999995"/>
    <n v="154"/>
    <n v="54"/>
    <x v="0"/>
    <n v="0"/>
    <n v="0.19374921630094041"/>
    <x v="0"/>
  </r>
  <r>
    <n v="3793"/>
    <d v="2024-09-24T00:00:00"/>
    <s v="C562"/>
    <s v="Eric George"/>
    <x v="3"/>
    <x v="3"/>
    <s v="P002"/>
    <x v="2"/>
    <x v="0"/>
    <n v="5"/>
    <n v="2164"/>
    <n v="10820"/>
    <n v="6603.67"/>
    <n v="4216.33"/>
    <n v="259"/>
    <n v="14"/>
    <x v="2"/>
    <n v="20"/>
    <n v="0.38967929759704251"/>
    <x v="0"/>
  </r>
  <r>
    <n v="3794"/>
    <d v="2024-01-12T00:00:00"/>
    <s v="C988"/>
    <s v="Mathew Bell"/>
    <x v="2"/>
    <x v="2"/>
    <s v="P005"/>
    <x v="9"/>
    <x v="1"/>
    <n v="10"/>
    <n v="48227"/>
    <n v="482270"/>
    <n v="301861.13"/>
    <n v="180408.87"/>
    <n v="267"/>
    <n v="58"/>
    <x v="7"/>
    <n v="15"/>
    <n v="0.37408271300308954"/>
    <x v="0"/>
  </r>
  <r>
    <n v="3795"/>
    <d v="2024-04-29T00:00:00"/>
    <s v="C357"/>
    <s v="Patrick Silva"/>
    <x v="0"/>
    <x v="0"/>
    <s v="P006"/>
    <x v="0"/>
    <x v="0"/>
    <n v="8"/>
    <n v="21990"/>
    <n v="175920"/>
    <n v="136751.04999999999"/>
    <n v="39168.949999999997"/>
    <n v="232"/>
    <n v="88"/>
    <x v="0"/>
    <n v="0"/>
    <n v="0.22265205775352431"/>
    <x v="0"/>
  </r>
  <r>
    <n v="3796"/>
    <d v="2024-04-06T00:00:00"/>
    <s v="C745"/>
    <s v="Jamie Simon"/>
    <x v="2"/>
    <x v="2"/>
    <s v="P008"/>
    <x v="7"/>
    <x v="3"/>
    <n v="2"/>
    <n v="53470"/>
    <n v="106940"/>
    <n v="85867.85"/>
    <n v="21072.15"/>
    <n v="460"/>
    <n v="61"/>
    <x v="6"/>
    <n v="15"/>
    <n v="0.19704647465868713"/>
    <x v="0"/>
  </r>
  <r>
    <n v="3797"/>
    <d v="2024-08-07T00:00:00"/>
    <s v="C488"/>
    <s v="James Miller"/>
    <x v="2"/>
    <x v="2"/>
    <s v="P007"/>
    <x v="5"/>
    <x v="1"/>
    <n v="3"/>
    <n v="2333"/>
    <n v="6999"/>
    <n v="5018.21"/>
    <n v="1980.79"/>
    <n v="302"/>
    <n v="48"/>
    <x v="5"/>
    <n v="10"/>
    <n v="0.28301043006143733"/>
    <x v="0"/>
  </r>
  <r>
    <n v="3798"/>
    <d v="2024-05-29T00:00:00"/>
    <s v="C829"/>
    <s v="Reginald Villarreal"/>
    <x v="3"/>
    <x v="3"/>
    <s v="P008"/>
    <x v="7"/>
    <x v="3"/>
    <n v="6"/>
    <n v="50263"/>
    <n v="301578"/>
    <n v="250270.12"/>
    <n v="51307.88"/>
    <n v="194"/>
    <n v="92"/>
    <x v="6"/>
    <n v="10"/>
    <n v="0.1701313756308484"/>
    <x v="0"/>
  </r>
  <r>
    <n v="3799"/>
    <d v="2024-12-09T00:00:00"/>
    <s v="C190"/>
    <s v="Thomas Howell"/>
    <x v="3"/>
    <x v="3"/>
    <s v="P007"/>
    <x v="5"/>
    <x v="1"/>
    <n v="7"/>
    <n v="26644"/>
    <n v="186508"/>
    <n v="144185.62"/>
    <n v="42322.38"/>
    <n v="162"/>
    <n v="50"/>
    <x v="5"/>
    <n v="15"/>
    <n v="0.22691991764428335"/>
    <x v="0"/>
  </r>
  <r>
    <n v="3800"/>
    <d v="2024-10-22T00:00:00"/>
    <s v="C786"/>
    <s v="Sandra Rice"/>
    <x v="2"/>
    <x v="2"/>
    <s v="P001"/>
    <x v="4"/>
    <x v="1"/>
    <n v="9"/>
    <n v="12887"/>
    <n v="115983"/>
    <n v="92961.35"/>
    <n v="23021.65"/>
    <n v="172"/>
    <n v="56"/>
    <x v="4"/>
    <n v="0"/>
    <n v="0.19849158928463656"/>
    <x v="0"/>
  </r>
  <r>
    <n v="3801"/>
    <d v="2024-03-03T00:00:00"/>
    <s v="C938"/>
    <s v="David Bowen"/>
    <x v="1"/>
    <x v="1"/>
    <s v="P003"/>
    <x v="8"/>
    <x v="0"/>
    <n v="2"/>
    <n v="38360"/>
    <n v="76720"/>
    <n v="55587.55"/>
    <n v="21132.45"/>
    <n v="476"/>
    <n v="36"/>
    <x v="2"/>
    <n v="5"/>
    <n v="0.2754490354535975"/>
    <x v="0"/>
  </r>
  <r>
    <n v="3802"/>
    <d v="2024-10-29T00:00:00"/>
    <s v="C414"/>
    <s v="Richard Abbott"/>
    <x v="0"/>
    <x v="0"/>
    <s v="P009"/>
    <x v="3"/>
    <x v="2"/>
    <n v="3"/>
    <n v="31520"/>
    <n v="94560"/>
    <n v="80975.83"/>
    <n v="13584.17"/>
    <n v="441"/>
    <n v="74"/>
    <x v="3"/>
    <n v="0"/>
    <n v="0.14365662013536379"/>
    <x v="0"/>
  </r>
  <r>
    <n v="3803"/>
    <d v="2024-06-08T00:00:00"/>
    <s v="C396"/>
    <s v="Michael Reese"/>
    <x v="0"/>
    <x v="0"/>
    <s v="P007"/>
    <x v="5"/>
    <x v="1"/>
    <n v="7"/>
    <n v="43620"/>
    <n v="305340"/>
    <n v="201451.7"/>
    <n v="103888.3"/>
    <n v="344"/>
    <n v="84"/>
    <x v="5"/>
    <n v="15"/>
    <n v="0.34023809523809523"/>
    <x v="0"/>
  </r>
  <r>
    <n v="3804"/>
    <d v="2024-10-11T00:00:00"/>
    <s v="C623"/>
    <s v="Sherry Johnson"/>
    <x v="3"/>
    <x v="3"/>
    <s v="P001"/>
    <x v="4"/>
    <x v="1"/>
    <n v="7"/>
    <n v="16014"/>
    <n v="112098"/>
    <n v="70162.39"/>
    <n v="41935.61"/>
    <n v="405"/>
    <n v="18"/>
    <x v="4"/>
    <n v="15"/>
    <n v="0.37409775375118198"/>
    <x v="0"/>
  </r>
  <r>
    <n v="3805"/>
    <d v="2024-03-26T00:00:00"/>
    <s v="C309"/>
    <s v="William Santos"/>
    <x v="3"/>
    <x v="3"/>
    <s v="P002"/>
    <x v="2"/>
    <x v="0"/>
    <n v="7"/>
    <n v="37696"/>
    <n v="263872"/>
    <n v="174245.12"/>
    <n v="89626.880000000005"/>
    <n v="312"/>
    <n v="84"/>
    <x v="2"/>
    <n v="5"/>
    <n v="0.33966044142614604"/>
    <x v="0"/>
  </r>
  <r>
    <n v="3806"/>
    <d v="2024-05-03T00:00:00"/>
    <s v="C865"/>
    <s v="William Mclean"/>
    <x v="3"/>
    <x v="3"/>
    <s v="P001"/>
    <x v="4"/>
    <x v="1"/>
    <n v="2"/>
    <n v="9337"/>
    <n v="18674"/>
    <n v="12424.06"/>
    <n v="6249.94"/>
    <n v="420"/>
    <n v="97"/>
    <x v="4"/>
    <n v="20"/>
    <n v="0.33468673021313056"/>
    <x v="0"/>
  </r>
  <r>
    <n v="3807"/>
    <d v="2024-12-07T00:00:00"/>
    <s v="C724"/>
    <s v="Deborah Singleton"/>
    <x v="1"/>
    <x v="1"/>
    <s v="P001"/>
    <x v="4"/>
    <x v="1"/>
    <n v="2"/>
    <n v="54735"/>
    <n v="109470"/>
    <n v="93417.12"/>
    <n v="16052.88"/>
    <n v="160"/>
    <n v="90"/>
    <x v="4"/>
    <n v="20"/>
    <n v="0.14664181967662374"/>
    <x v="0"/>
  </r>
  <r>
    <n v="3808"/>
    <d v="2024-11-26T00:00:00"/>
    <s v="C854"/>
    <s v="Paula Hill"/>
    <x v="3"/>
    <x v="3"/>
    <s v="P008"/>
    <x v="7"/>
    <x v="3"/>
    <n v="3"/>
    <n v="13455"/>
    <n v="40365"/>
    <n v="26456.71"/>
    <n v="13908.29"/>
    <n v="25"/>
    <n v="90"/>
    <x v="6"/>
    <n v="20"/>
    <n v="0.34456311160658987"/>
    <x v="1"/>
  </r>
  <r>
    <n v="3809"/>
    <d v="2024-10-02T00:00:00"/>
    <s v="C617"/>
    <s v="Regina Shaffer"/>
    <x v="0"/>
    <x v="0"/>
    <s v="P010"/>
    <x v="6"/>
    <x v="0"/>
    <n v="2"/>
    <n v="38785"/>
    <n v="77570"/>
    <n v="58304.24"/>
    <n v="19265.759999999998"/>
    <n v="216"/>
    <n v="27"/>
    <x v="2"/>
    <n v="10"/>
    <n v="0.24836612092303723"/>
    <x v="0"/>
  </r>
  <r>
    <n v="3810"/>
    <d v="2024-11-22T00:00:00"/>
    <s v="C738"/>
    <s v="Wesley Garcia"/>
    <x v="1"/>
    <x v="1"/>
    <s v="P009"/>
    <x v="3"/>
    <x v="2"/>
    <n v="7"/>
    <n v="26083"/>
    <n v="182581"/>
    <n v="126008.18"/>
    <n v="56572.82"/>
    <n v="454"/>
    <n v="82"/>
    <x v="3"/>
    <n v="10"/>
    <n v="0.30985053209260549"/>
    <x v="0"/>
  </r>
  <r>
    <n v="3811"/>
    <d v="2024-06-16T00:00:00"/>
    <s v="C166"/>
    <s v="Megan Anderson"/>
    <x v="0"/>
    <x v="0"/>
    <s v="P001"/>
    <x v="4"/>
    <x v="1"/>
    <n v="1"/>
    <n v="22186"/>
    <n v="22186"/>
    <n v="14125.34"/>
    <n v="8060.66"/>
    <n v="343"/>
    <n v="64"/>
    <x v="4"/>
    <n v="5"/>
    <n v="0.36332191472099523"/>
    <x v="0"/>
  </r>
  <r>
    <n v="3812"/>
    <d v="2024-09-28T00:00:00"/>
    <s v="C778"/>
    <s v="Rachel Greer"/>
    <x v="2"/>
    <x v="2"/>
    <s v="P005"/>
    <x v="9"/>
    <x v="1"/>
    <n v="4"/>
    <n v="19917"/>
    <n v="79668"/>
    <n v="49069.75"/>
    <n v="30598.25"/>
    <n v="395"/>
    <n v="21"/>
    <x v="7"/>
    <n v="0"/>
    <n v="0.3840720238991816"/>
    <x v="0"/>
  </r>
  <r>
    <n v="3813"/>
    <d v="2024-11-28T00:00:00"/>
    <s v="C549"/>
    <s v="Edwin Potter"/>
    <x v="2"/>
    <x v="2"/>
    <s v="P006"/>
    <x v="0"/>
    <x v="0"/>
    <n v="3"/>
    <n v="51406"/>
    <n v="154218"/>
    <n v="99186.65"/>
    <n v="55031.35"/>
    <n v="401"/>
    <n v="37"/>
    <x v="0"/>
    <n v="5"/>
    <n v="0.35684128960302947"/>
    <x v="0"/>
  </r>
  <r>
    <n v="3814"/>
    <d v="2024-04-26T00:00:00"/>
    <s v="C810"/>
    <s v="Carrie Smith"/>
    <x v="2"/>
    <x v="2"/>
    <s v="P009"/>
    <x v="3"/>
    <x v="2"/>
    <n v="4"/>
    <n v="23845"/>
    <n v="95380"/>
    <n v="64616.480000000003"/>
    <n v="30763.52"/>
    <n v="429"/>
    <n v="28"/>
    <x v="3"/>
    <n v="5"/>
    <n v="0.32253638079261898"/>
    <x v="0"/>
  </r>
  <r>
    <n v="3815"/>
    <d v="2024-12-27T00:00:00"/>
    <s v="C290"/>
    <s v="Trevor Hart"/>
    <x v="0"/>
    <x v="0"/>
    <s v="P001"/>
    <x v="4"/>
    <x v="1"/>
    <n v="6"/>
    <n v="48775"/>
    <n v="292650"/>
    <n v="195415.29"/>
    <n v="97234.71"/>
    <n v="415"/>
    <n v="47"/>
    <x v="4"/>
    <n v="10"/>
    <n v="0.33225597129677092"/>
    <x v="0"/>
  </r>
  <r>
    <n v="3816"/>
    <d v="2024-01-07T00:00:00"/>
    <s v="C253"/>
    <s v="Janet Oconnell"/>
    <x v="3"/>
    <x v="3"/>
    <s v="P006"/>
    <x v="0"/>
    <x v="0"/>
    <n v="9"/>
    <n v="2390"/>
    <n v="21510"/>
    <n v="17026.32"/>
    <n v="4483.68"/>
    <n v="164"/>
    <n v="69"/>
    <x v="0"/>
    <n v="0"/>
    <n v="0.20844630404463041"/>
    <x v="0"/>
  </r>
  <r>
    <n v="3817"/>
    <d v="2024-11-05T00:00:00"/>
    <s v="C956"/>
    <s v="Danielle Murray"/>
    <x v="1"/>
    <x v="1"/>
    <s v="P003"/>
    <x v="8"/>
    <x v="0"/>
    <n v="3"/>
    <n v="24979"/>
    <n v="74937"/>
    <n v="58066.36"/>
    <n v="16870.64"/>
    <n v="426"/>
    <n v="67"/>
    <x v="2"/>
    <n v="5"/>
    <n v="0.22513097668708382"/>
    <x v="0"/>
  </r>
  <r>
    <n v="3818"/>
    <d v="2024-03-21T00:00:00"/>
    <s v="C748"/>
    <s v="Mark Garcia"/>
    <x v="0"/>
    <x v="0"/>
    <s v="P005"/>
    <x v="9"/>
    <x v="1"/>
    <n v="4"/>
    <n v="7572"/>
    <n v="30288"/>
    <n v="20410.91"/>
    <n v="9877.09"/>
    <n v="113"/>
    <n v="87"/>
    <x v="7"/>
    <n v="20"/>
    <n v="0.32610571843634445"/>
    <x v="0"/>
  </r>
  <r>
    <n v="3819"/>
    <d v="2024-08-09T00:00:00"/>
    <s v="C195"/>
    <s v="Nancy Flores"/>
    <x v="3"/>
    <x v="3"/>
    <s v="P006"/>
    <x v="0"/>
    <x v="0"/>
    <n v="6"/>
    <n v="39761"/>
    <n v="238566"/>
    <n v="153702.32999999999"/>
    <n v="84863.67"/>
    <n v="31"/>
    <n v="13"/>
    <x v="0"/>
    <n v="10"/>
    <n v="0.35572407635622844"/>
    <x v="0"/>
  </r>
  <r>
    <n v="3820"/>
    <d v="2024-04-28T00:00:00"/>
    <s v="C122"/>
    <s v="Wendy Forbes"/>
    <x v="1"/>
    <x v="1"/>
    <s v="P009"/>
    <x v="3"/>
    <x v="2"/>
    <n v="8"/>
    <n v="39154"/>
    <n v="313232"/>
    <n v="196748.35"/>
    <n v="116483.65"/>
    <n v="24"/>
    <n v="65"/>
    <x v="3"/>
    <n v="5"/>
    <n v="0.3718765962609184"/>
    <x v="1"/>
  </r>
  <r>
    <n v="3821"/>
    <d v="2024-07-22T00:00:00"/>
    <s v="C442"/>
    <s v="Edwin Johnson"/>
    <x v="2"/>
    <x v="2"/>
    <s v="P002"/>
    <x v="2"/>
    <x v="0"/>
    <n v="5"/>
    <n v="44150"/>
    <n v="220750"/>
    <n v="182922.92"/>
    <n v="37827.08"/>
    <n v="143"/>
    <n v="11"/>
    <x v="2"/>
    <n v="10"/>
    <n v="0.17135710079275199"/>
    <x v="0"/>
  </r>
  <r>
    <n v="3822"/>
    <d v="2024-03-26T00:00:00"/>
    <s v="C582"/>
    <s v="Amy Ortiz"/>
    <x v="1"/>
    <x v="1"/>
    <s v="P001"/>
    <x v="4"/>
    <x v="1"/>
    <n v="8"/>
    <n v="56683"/>
    <n v="453464"/>
    <n v="404379.92"/>
    <n v="49084.08"/>
    <n v="436"/>
    <n v="14"/>
    <x v="4"/>
    <n v="20"/>
    <n v="0.10824250657163524"/>
    <x v="0"/>
  </r>
  <r>
    <n v="3823"/>
    <d v="2024-10-14T00:00:00"/>
    <s v="C777"/>
    <s v="David Wright"/>
    <x v="3"/>
    <x v="3"/>
    <s v="P003"/>
    <x v="8"/>
    <x v="0"/>
    <n v="4"/>
    <n v="27333"/>
    <n v="109332"/>
    <n v="73459.539999999994"/>
    <n v="35872.46"/>
    <n v="492"/>
    <n v="93"/>
    <x v="2"/>
    <n v="10"/>
    <n v="0.32810576958255588"/>
    <x v="0"/>
  </r>
  <r>
    <n v="3824"/>
    <d v="2024-04-04T00:00:00"/>
    <s v="C549"/>
    <s v="Felicia Morgan"/>
    <x v="2"/>
    <x v="2"/>
    <s v="P005"/>
    <x v="9"/>
    <x v="1"/>
    <n v="3"/>
    <n v="43127"/>
    <n v="129381"/>
    <n v="116023.55"/>
    <n v="13357.45"/>
    <n v="295"/>
    <n v="32"/>
    <x v="7"/>
    <n v="5"/>
    <n v="0.10324120234037455"/>
    <x v="0"/>
  </r>
  <r>
    <n v="3825"/>
    <d v="2024-06-22T00:00:00"/>
    <s v="C865"/>
    <s v="Brandon Summers"/>
    <x v="2"/>
    <x v="2"/>
    <s v="P009"/>
    <x v="3"/>
    <x v="2"/>
    <n v="7"/>
    <n v="30233"/>
    <n v="211631"/>
    <n v="168398.59"/>
    <n v="43232.41"/>
    <n v="13"/>
    <n v="47"/>
    <x v="3"/>
    <n v="20"/>
    <n v="0.20428202862529593"/>
    <x v="1"/>
  </r>
  <r>
    <n v="3826"/>
    <d v="2024-03-19T00:00:00"/>
    <s v="C383"/>
    <s v="Nicholas Bailey"/>
    <x v="2"/>
    <x v="2"/>
    <s v="P006"/>
    <x v="0"/>
    <x v="0"/>
    <n v="4"/>
    <n v="8257"/>
    <n v="33028"/>
    <n v="28038.400000000001"/>
    <n v="4989.6000000000004"/>
    <n v="199"/>
    <n v="67"/>
    <x v="0"/>
    <n v="15"/>
    <n v="0.15107181785151994"/>
    <x v="0"/>
  </r>
  <r>
    <n v="3827"/>
    <d v="2024-03-05T00:00:00"/>
    <s v="C332"/>
    <s v="Katrina Gallagher"/>
    <x v="1"/>
    <x v="1"/>
    <s v="P009"/>
    <x v="3"/>
    <x v="2"/>
    <n v="4"/>
    <n v="41008"/>
    <n v="164032"/>
    <n v="142658.98000000001"/>
    <n v="21373.02"/>
    <n v="42"/>
    <n v="37"/>
    <x v="3"/>
    <n v="0"/>
    <n v="0.13029786870854468"/>
    <x v="0"/>
  </r>
  <r>
    <n v="3828"/>
    <d v="2024-02-26T00:00:00"/>
    <s v="C479"/>
    <s v="Peter Williams"/>
    <x v="2"/>
    <x v="2"/>
    <s v="P008"/>
    <x v="7"/>
    <x v="3"/>
    <n v="1"/>
    <n v="34445"/>
    <n v="34445"/>
    <n v="21684.66"/>
    <n v="12760.34"/>
    <n v="173"/>
    <n v="55"/>
    <x v="6"/>
    <n v="20"/>
    <n v="0.37045550878211642"/>
    <x v="0"/>
  </r>
  <r>
    <n v="3829"/>
    <d v="2024-08-01T00:00:00"/>
    <s v="C675"/>
    <s v="Jeffrey Johnston"/>
    <x v="3"/>
    <x v="3"/>
    <s v="P005"/>
    <x v="9"/>
    <x v="1"/>
    <n v="4"/>
    <n v="3975"/>
    <n v="15900"/>
    <n v="12749.15"/>
    <n v="3150.85"/>
    <n v="184"/>
    <n v="96"/>
    <x v="7"/>
    <n v="5"/>
    <n v="0.19816666666666666"/>
    <x v="0"/>
  </r>
  <r>
    <n v="3830"/>
    <d v="2024-05-07T00:00:00"/>
    <s v="C579"/>
    <s v="Jeremy Wilson"/>
    <x v="0"/>
    <x v="0"/>
    <s v="P005"/>
    <x v="9"/>
    <x v="1"/>
    <n v="10"/>
    <n v="8457"/>
    <n v="84570"/>
    <n v="53317.08"/>
    <n v="31252.92"/>
    <n v="397"/>
    <n v="96"/>
    <x v="7"/>
    <n v="20"/>
    <n v="0.3695509045760908"/>
    <x v="0"/>
  </r>
  <r>
    <n v="3831"/>
    <d v="2024-05-31T00:00:00"/>
    <s v="C795"/>
    <s v="Kevin Sanchez Jr."/>
    <x v="2"/>
    <x v="2"/>
    <s v="P008"/>
    <x v="7"/>
    <x v="3"/>
    <n v="1"/>
    <n v="52292"/>
    <n v="52292"/>
    <n v="38403.589999999997"/>
    <n v="13888.41"/>
    <n v="496"/>
    <n v="83"/>
    <x v="6"/>
    <n v="20"/>
    <n v="0.26559339860781761"/>
    <x v="0"/>
  </r>
  <r>
    <n v="3832"/>
    <d v="2024-07-20T00:00:00"/>
    <s v="C256"/>
    <s v="Paul Neal"/>
    <x v="0"/>
    <x v="0"/>
    <s v="P008"/>
    <x v="7"/>
    <x v="3"/>
    <n v="9"/>
    <n v="20549"/>
    <n v="184941"/>
    <n v="112695.13"/>
    <n v="72245.87"/>
    <n v="35"/>
    <n v="68"/>
    <x v="6"/>
    <n v="15"/>
    <n v="0.39064279959554665"/>
    <x v="1"/>
  </r>
  <r>
    <n v="3833"/>
    <d v="2024-02-22T00:00:00"/>
    <s v="C498"/>
    <s v="Michael Steele"/>
    <x v="3"/>
    <x v="3"/>
    <s v="P006"/>
    <x v="0"/>
    <x v="0"/>
    <n v="5"/>
    <n v="55719"/>
    <n v="278595"/>
    <n v="249791.63"/>
    <n v="28803.37"/>
    <n v="101"/>
    <n v="27"/>
    <x v="0"/>
    <n v="0"/>
    <n v="0.1033879646081229"/>
    <x v="0"/>
  </r>
  <r>
    <n v="3834"/>
    <d v="2024-07-20T00:00:00"/>
    <s v="C897"/>
    <s v="Evelyn Tyler"/>
    <x v="0"/>
    <x v="0"/>
    <s v="P005"/>
    <x v="9"/>
    <x v="1"/>
    <n v="1"/>
    <n v="41315"/>
    <n v="41315"/>
    <n v="28923.69"/>
    <n v="12391.31"/>
    <n v="316"/>
    <n v="36"/>
    <x v="7"/>
    <n v="15"/>
    <n v="0.29992278833353503"/>
    <x v="0"/>
  </r>
  <r>
    <n v="3835"/>
    <d v="2024-07-16T00:00:00"/>
    <s v="C863"/>
    <s v="Stephanie Rosales"/>
    <x v="1"/>
    <x v="1"/>
    <s v="P001"/>
    <x v="4"/>
    <x v="1"/>
    <n v="2"/>
    <n v="40080"/>
    <n v="80160"/>
    <n v="61272.26"/>
    <n v="18887.740000000002"/>
    <n v="426"/>
    <n v="79"/>
    <x v="4"/>
    <n v="20"/>
    <n v="0.23562549900199603"/>
    <x v="0"/>
  </r>
  <r>
    <n v="3836"/>
    <d v="2024-05-08T00:00:00"/>
    <s v="C830"/>
    <s v="Steven Ellison"/>
    <x v="2"/>
    <x v="2"/>
    <s v="P005"/>
    <x v="9"/>
    <x v="1"/>
    <n v="10"/>
    <n v="57906"/>
    <n v="579060"/>
    <n v="393327.07"/>
    <n v="185732.93"/>
    <n v="131"/>
    <n v="46"/>
    <x v="7"/>
    <n v="10"/>
    <n v="0.32074902428073082"/>
    <x v="0"/>
  </r>
  <r>
    <n v="3837"/>
    <d v="2024-08-08T00:00:00"/>
    <s v="C821"/>
    <s v="Shawn Ray"/>
    <x v="0"/>
    <x v="0"/>
    <s v="P009"/>
    <x v="3"/>
    <x v="2"/>
    <n v="2"/>
    <n v="53125"/>
    <n v="106250"/>
    <n v="94530.54"/>
    <n v="11719.46"/>
    <n v="201"/>
    <n v="22"/>
    <x v="3"/>
    <n v="5"/>
    <n v="0.11030079999999999"/>
    <x v="0"/>
  </r>
  <r>
    <n v="3838"/>
    <d v="2024-06-21T00:00:00"/>
    <s v="C293"/>
    <s v="Kenneth Tucker"/>
    <x v="1"/>
    <x v="1"/>
    <s v="P008"/>
    <x v="7"/>
    <x v="3"/>
    <n v="7"/>
    <n v="8238"/>
    <n v="57666"/>
    <n v="40395.96"/>
    <n v="17270.04"/>
    <n v="50"/>
    <n v="61"/>
    <x v="6"/>
    <n v="10"/>
    <n v="0.29948392466964935"/>
    <x v="1"/>
  </r>
  <r>
    <n v="3839"/>
    <d v="2024-12-19T00:00:00"/>
    <s v="C584"/>
    <s v="Alexandra Cooper"/>
    <x v="2"/>
    <x v="2"/>
    <s v="P004"/>
    <x v="1"/>
    <x v="1"/>
    <n v="9"/>
    <n v="28151"/>
    <n v="253359"/>
    <n v="158403.35"/>
    <n v="94955.65"/>
    <n v="286"/>
    <n v="40"/>
    <x v="1"/>
    <n v="10"/>
    <n v="0.37478696237354897"/>
    <x v="0"/>
  </r>
  <r>
    <n v="3840"/>
    <d v="2024-01-10T00:00:00"/>
    <s v="C403"/>
    <s v="Julie Gomez"/>
    <x v="0"/>
    <x v="0"/>
    <s v="P003"/>
    <x v="8"/>
    <x v="0"/>
    <n v="3"/>
    <n v="38671"/>
    <n v="116013"/>
    <n v="79297.740000000005"/>
    <n v="36715.26"/>
    <n v="329"/>
    <n v="71"/>
    <x v="2"/>
    <n v="20"/>
    <n v="0.31647539499883637"/>
    <x v="0"/>
  </r>
  <r>
    <n v="3841"/>
    <d v="2024-10-11T00:00:00"/>
    <s v="C545"/>
    <s v="Trevor Rodriguez"/>
    <x v="1"/>
    <x v="1"/>
    <s v="P001"/>
    <x v="4"/>
    <x v="1"/>
    <n v="1"/>
    <n v="33128"/>
    <n v="33128"/>
    <n v="28333.47"/>
    <n v="4794.53"/>
    <n v="371"/>
    <n v="100"/>
    <x v="4"/>
    <n v="0"/>
    <n v="0.14472742091282298"/>
    <x v="0"/>
  </r>
  <r>
    <n v="3842"/>
    <d v="2024-02-22T00:00:00"/>
    <s v="C567"/>
    <s v="Tanner Dillon"/>
    <x v="2"/>
    <x v="2"/>
    <s v="P003"/>
    <x v="8"/>
    <x v="0"/>
    <n v="10"/>
    <n v="962"/>
    <n v="9620"/>
    <n v="8612.31"/>
    <n v="1007.69"/>
    <n v="174"/>
    <n v="25"/>
    <x v="2"/>
    <n v="10"/>
    <n v="0.10474948024948026"/>
    <x v="0"/>
  </r>
  <r>
    <n v="3843"/>
    <d v="2024-02-22T00:00:00"/>
    <s v="C696"/>
    <s v="Nancy Benson"/>
    <x v="1"/>
    <x v="1"/>
    <s v="P006"/>
    <x v="0"/>
    <x v="0"/>
    <n v="9"/>
    <n v="15119"/>
    <n v="136071"/>
    <n v="113062.29"/>
    <n v="23008.71"/>
    <n v="103"/>
    <n v="90"/>
    <x v="0"/>
    <n v="5"/>
    <n v="0.16909341446744713"/>
    <x v="0"/>
  </r>
  <r>
    <n v="3844"/>
    <d v="2024-09-11T00:00:00"/>
    <s v="C808"/>
    <s v="Tracy Myers"/>
    <x v="3"/>
    <x v="3"/>
    <s v="P005"/>
    <x v="9"/>
    <x v="1"/>
    <n v="4"/>
    <n v="9582"/>
    <n v="38328"/>
    <n v="28762.57"/>
    <n v="9565.43"/>
    <n v="166"/>
    <n v="37"/>
    <x v="7"/>
    <n v="0"/>
    <n v="0.24956767898142351"/>
    <x v="0"/>
  </r>
  <r>
    <n v="3845"/>
    <d v="2024-10-18T00:00:00"/>
    <s v="C974"/>
    <s v="Susan Bell"/>
    <x v="1"/>
    <x v="1"/>
    <s v="P009"/>
    <x v="3"/>
    <x v="2"/>
    <n v="9"/>
    <n v="58324"/>
    <n v="524916"/>
    <n v="424700.53"/>
    <n v="100215.47"/>
    <n v="128"/>
    <n v="97"/>
    <x v="3"/>
    <n v="5"/>
    <n v="0.19091715626881253"/>
    <x v="0"/>
  </r>
  <r>
    <n v="3846"/>
    <d v="2024-02-11T00:00:00"/>
    <s v="C359"/>
    <s v="Andrew Hale"/>
    <x v="3"/>
    <x v="3"/>
    <s v="P005"/>
    <x v="9"/>
    <x v="1"/>
    <n v="9"/>
    <n v="13476"/>
    <n v="121284"/>
    <n v="91203.36"/>
    <n v="30080.639999999999"/>
    <n v="298"/>
    <n v="64"/>
    <x v="7"/>
    <n v="15"/>
    <n v="0.24801820520431384"/>
    <x v="0"/>
  </r>
  <r>
    <n v="3847"/>
    <d v="2024-12-06T00:00:00"/>
    <s v="C739"/>
    <s v="Christopher Rodriguez MD"/>
    <x v="1"/>
    <x v="1"/>
    <s v="P010"/>
    <x v="6"/>
    <x v="0"/>
    <n v="8"/>
    <n v="1257"/>
    <n v="10056"/>
    <n v="6583.38"/>
    <n v="3472.62"/>
    <n v="370"/>
    <n v="72"/>
    <x v="2"/>
    <n v="10"/>
    <n v="0.34532816229116942"/>
    <x v="0"/>
  </r>
  <r>
    <n v="3848"/>
    <d v="2024-03-04T00:00:00"/>
    <s v="C717"/>
    <s v="Rebecca Miller"/>
    <x v="0"/>
    <x v="0"/>
    <s v="P008"/>
    <x v="7"/>
    <x v="3"/>
    <n v="5"/>
    <n v="31907"/>
    <n v="159535"/>
    <n v="100859.97"/>
    <n v="58675.03"/>
    <n v="312"/>
    <n v="55"/>
    <x v="6"/>
    <n v="10"/>
    <n v="0.36778782085435796"/>
    <x v="0"/>
  </r>
  <r>
    <n v="3849"/>
    <d v="2024-06-18T00:00:00"/>
    <s v="C376"/>
    <s v="Patrick Fitzgerald"/>
    <x v="2"/>
    <x v="2"/>
    <s v="P001"/>
    <x v="4"/>
    <x v="1"/>
    <n v="9"/>
    <n v="52083"/>
    <n v="468747"/>
    <n v="339995.98"/>
    <n v="128751.02"/>
    <n v="67"/>
    <n v="73"/>
    <x v="4"/>
    <n v="15"/>
    <n v="0.27467060055851023"/>
    <x v="1"/>
  </r>
  <r>
    <n v="3850"/>
    <d v="2024-11-27T00:00:00"/>
    <s v="C395"/>
    <s v="Tara Gardner"/>
    <x v="0"/>
    <x v="0"/>
    <s v="P006"/>
    <x v="0"/>
    <x v="0"/>
    <n v="4"/>
    <n v="52180"/>
    <n v="208720"/>
    <n v="143709.16"/>
    <n v="65010.84"/>
    <n v="115"/>
    <n v="19"/>
    <x v="0"/>
    <n v="5"/>
    <n v="0.31147393637408965"/>
    <x v="0"/>
  </r>
  <r>
    <n v="3851"/>
    <d v="2024-10-14T00:00:00"/>
    <s v="C406"/>
    <s v="Nicole Taylor"/>
    <x v="1"/>
    <x v="1"/>
    <s v="P003"/>
    <x v="8"/>
    <x v="0"/>
    <n v="5"/>
    <n v="35071"/>
    <n v="175355"/>
    <n v="130306.6"/>
    <n v="45048.4"/>
    <n v="207"/>
    <n v="62"/>
    <x v="2"/>
    <n v="15"/>
    <n v="0.25689829203615522"/>
    <x v="0"/>
  </r>
  <r>
    <n v="3852"/>
    <d v="2024-12-17T00:00:00"/>
    <s v="C572"/>
    <s v="Shannon Pierce"/>
    <x v="0"/>
    <x v="0"/>
    <s v="P001"/>
    <x v="4"/>
    <x v="1"/>
    <n v="4"/>
    <n v="40948"/>
    <n v="163792"/>
    <n v="137457.5"/>
    <n v="26334.5"/>
    <n v="70"/>
    <n v="21"/>
    <x v="4"/>
    <n v="5"/>
    <n v="0.16078013578196737"/>
    <x v="0"/>
  </r>
  <r>
    <n v="3853"/>
    <d v="2024-01-08T00:00:00"/>
    <s v="C325"/>
    <s v="Mason Stewart"/>
    <x v="2"/>
    <x v="2"/>
    <s v="P002"/>
    <x v="2"/>
    <x v="0"/>
    <n v="7"/>
    <n v="8662"/>
    <n v="60634"/>
    <n v="36612"/>
    <n v="24022"/>
    <n v="182"/>
    <n v="89"/>
    <x v="2"/>
    <n v="5"/>
    <n v="0.3961803608536465"/>
    <x v="0"/>
  </r>
  <r>
    <n v="3854"/>
    <d v="2024-03-14T00:00:00"/>
    <s v="C659"/>
    <s v="John Davis"/>
    <x v="3"/>
    <x v="3"/>
    <s v="P003"/>
    <x v="8"/>
    <x v="0"/>
    <n v="1"/>
    <n v="18303"/>
    <n v="18303"/>
    <n v="13703.69"/>
    <n v="4599.3100000000004"/>
    <n v="139"/>
    <n v="88"/>
    <x v="2"/>
    <n v="20"/>
    <n v="0.25128722067420645"/>
    <x v="0"/>
  </r>
  <r>
    <n v="3855"/>
    <d v="2024-05-08T00:00:00"/>
    <s v="C734"/>
    <s v="Christy Chase"/>
    <x v="2"/>
    <x v="2"/>
    <s v="P003"/>
    <x v="8"/>
    <x v="0"/>
    <n v="6"/>
    <n v="26919"/>
    <n v="161514"/>
    <n v="110673.57"/>
    <n v="50840.43"/>
    <n v="421"/>
    <n v="93"/>
    <x v="2"/>
    <n v="5"/>
    <n v="0.31477413722649428"/>
    <x v="0"/>
  </r>
  <r>
    <n v="3856"/>
    <d v="2024-06-28T00:00:00"/>
    <s v="C185"/>
    <s v="Juan Hernandez"/>
    <x v="0"/>
    <x v="0"/>
    <s v="P010"/>
    <x v="6"/>
    <x v="0"/>
    <n v="8"/>
    <n v="55872"/>
    <n v="446976"/>
    <n v="317017.93"/>
    <n v="129958.07"/>
    <n v="31"/>
    <n v="98"/>
    <x v="2"/>
    <n v="15"/>
    <n v="0.29074954807416953"/>
    <x v="1"/>
  </r>
  <r>
    <n v="3857"/>
    <d v="2024-04-03T00:00:00"/>
    <s v="C272"/>
    <s v="Karen Morris MD"/>
    <x v="1"/>
    <x v="1"/>
    <s v="P004"/>
    <x v="1"/>
    <x v="1"/>
    <n v="5"/>
    <n v="45689"/>
    <n v="228445"/>
    <n v="175747.55"/>
    <n v="52697.45"/>
    <n v="264"/>
    <n v="80"/>
    <x v="1"/>
    <n v="15"/>
    <n v="0.23067893803760203"/>
    <x v="0"/>
  </r>
  <r>
    <n v="3858"/>
    <d v="2024-07-15T00:00:00"/>
    <s v="C170"/>
    <s v="Morgan Jimenez"/>
    <x v="1"/>
    <x v="1"/>
    <s v="P006"/>
    <x v="0"/>
    <x v="0"/>
    <n v="2"/>
    <n v="13753"/>
    <n v="27506"/>
    <n v="18728.849999999999"/>
    <n v="8777.15"/>
    <n v="59"/>
    <n v="23"/>
    <x v="0"/>
    <n v="10"/>
    <n v="0.3190994692067185"/>
    <x v="0"/>
  </r>
  <r>
    <n v="3859"/>
    <d v="2024-10-29T00:00:00"/>
    <s v="C153"/>
    <s v="George Garrett"/>
    <x v="0"/>
    <x v="0"/>
    <s v="P005"/>
    <x v="9"/>
    <x v="1"/>
    <n v="5"/>
    <n v="4432"/>
    <n v="22160"/>
    <n v="13747.4"/>
    <n v="8412.6"/>
    <n v="231"/>
    <n v="44"/>
    <x v="7"/>
    <n v="10"/>
    <n v="0.37962996389891701"/>
    <x v="0"/>
  </r>
  <r>
    <n v="3860"/>
    <d v="2024-02-19T00:00:00"/>
    <s v="C624"/>
    <s v="Kelly Zhang"/>
    <x v="2"/>
    <x v="2"/>
    <s v="P003"/>
    <x v="8"/>
    <x v="0"/>
    <n v="10"/>
    <n v="41987"/>
    <n v="419870"/>
    <n v="349237.11"/>
    <n v="70632.89"/>
    <n v="48"/>
    <n v="36"/>
    <x v="2"/>
    <n v="5"/>
    <n v="0.16822561745302117"/>
    <x v="0"/>
  </r>
  <r>
    <n v="3861"/>
    <d v="2024-02-23T00:00:00"/>
    <s v="C507"/>
    <s v="Brian Bowen"/>
    <x v="1"/>
    <x v="1"/>
    <s v="P009"/>
    <x v="3"/>
    <x v="2"/>
    <n v="10"/>
    <n v="22433"/>
    <n v="224330"/>
    <n v="188995.59"/>
    <n v="35334.410000000003"/>
    <n v="116"/>
    <n v="20"/>
    <x v="3"/>
    <n v="20"/>
    <n v="0.15751085454464406"/>
    <x v="0"/>
  </r>
  <r>
    <n v="3862"/>
    <d v="2024-08-02T00:00:00"/>
    <s v="C413"/>
    <s v="Andrew Parsons"/>
    <x v="2"/>
    <x v="2"/>
    <s v="P001"/>
    <x v="4"/>
    <x v="1"/>
    <n v="2"/>
    <n v="30008"/>
    <n v="60016"/>
    <n v="51606.63"/>
    <n v="8409.3700000000008"/>
    <n v="237"/>
    <n v="88"/>
    <x v="4"/>
    <n v="10"/>
    <n v="0.14011880165289259"/>
    <x v="0"/>
  </r>
  <r>
    <n v="3863"/>
    <d v="2024-03-11T00:00:00"/>
    <s v="C418"/>
    <s v="Lori Boone"/>
    <x v="1"/>
    <x v="1"/>
    <s v="P010"/>
    <x v="6"/>
    <x v="0"/>
    <n v="3"/>
    <n v="7204"/>
    <n v="21612"/>
    <n v="15921.15"/>
    <n v="5690.85"/>
    <n v="254"/>
    <n v="18"/>
    <x v="2"/>
    <n v="20"/>
    <n v="0.26331898945030541"/>
    <x v="0"/>
  </r>
  <r>
    <n v="3864"/>
    <d v="2024-07-04T00:00:00"/>
    <s v="C105"/>
    <s v="Shelby Gardner"/>
    <x v="1"/>
    <x v="1"/>
    <s v="P002"/>
    <x v="2"/>
    <x v="0"/>
    <n v="7"/>
    <n v="57658"/>
    <n v="403606"/>
    <n v="343695.16"/>
    <n v="59910.84"/>
    <n v="260"/>
    <n v="14"/>
    <x v="2"/>
    <n v="0"/>
    <n v="0.14843892310817974"/>
    <x v="0"/>
  </r>
  <r>
    <n v="3865"/>
    <d v="2024-10-20T00:00:00"/>
    <s v="C895"/>
    <s v="James Cantrell"/>
    <x v="0"/>
    <x v="0"/>
    <s v="P008"/>
    <x v="7"/>
    <x v="3"/>
    <n v="10"/>
    <n v="59092"/>
    <n v="590920"/>
    <n v="490761.97"/>
    <n v="100158.03"/>
    <n v="357"/>
    <n v="84"/>
    <x v="6"/>
    <n v="5"/>
    <n v="0.16949507547552969"/>
    <x v="0"/>
  </r>
  <r>
    <n v="3866"/>
    <d v="2024-11-22T00:00:00"/>
    <s v="C528"/>
    <s v="Betty Ryan"/>
    <x v="0"/>
    <x v="0"/>
    <s v="P003"/>
    <x v="8"/>
    <x v="0"/>
    <n v="7"/>
    <n v="38367"/>
    <n v="268569"/>
    <n v="222962.15"/>
    <n v="45606.85"/>
    <n v="278"/>
    <n v="96"/>
    <x v="2"/>
    <n v="10"/>
    <n v="0.16981427491631573"/>
    <x v="0"/>
  </r>
  <r>
    <n v="3867"/>
    <d v="2024-04-01T00:00:00"/>
    <s v="C389"/>
    <s v="Christina Sanchez"/>
    <x v="1"/>
    <x v="1"/>
    <s v="P001"/>
    <x v="4"/>
    <x v="1"/>
    <n v="6"/>
    <n v="54481"/>
    <n v="326886"/>
    <n v="242064.36"/>
    <n v="84821.64"/>
    <n v="461"/>
    <n v="58"/>
    <x v="4"/>
    <n v="0"/>
    <n v="0.25948385675740165"/>
    <x v="0"/>
  </r>
  <r>
    <n v="3868"/>
    <d v="2024-08-19T00:00:00"/>
    <s v="C111"/>
    <s v="Melanie Gaines"/>
    <x v="3"/>
    <x v="3"/>
    <s v="P009"/>
    <x v="3"/>
    <x v="2"/>
    <n v="3"/>
    <n v="8354"/>
    <n v="25062"/>
    <n v="18222.89"/>
    <n v="6839.11"/>
    <n v="386"/>
    <n v="76"/>
    <x v="3"/>
    <n v="0"/>
    <n v="0.2728876386561328"/>
    <x v="0"/>
  </r>
  <r>
    <n v="3869"/>
    <d v="2024-10-31T00:00:00"/>
    <s v="C148"/>
    <s v="Amanda Gamble"/>
    <x v="1"/>
    <x v="1"/>
    <s v="P008"/>
    <x v="7"/>
    <x v="3"/>
    <n v="2"/>
    <n v="55147"/>
    <n v="110294"/>
    <n v="89751.74"/>
    <n v="20542.259999999998"/>
    <n v="66"/>
    <n v="24"/>
    <x v="6"/>
    <n v="15"/>
    <n v="0.18625002266669083"/>
    <x v="0"/>
  </r>
  <r>
    <n v="3870"/>
    <d v="2024-12-11T00:00:00"/>
    <s v="C471"/>
    <s v="Alyssa Lynch"/>
    <x v="3"/>
    <x v="3"/>
    <s v="P006"/>
    <x v="0"/>
    <x v="0"/>
    <n v="7"/>
    <n v="46190"/>
    <n v="323330"/>
    <n v="226536.63"/>
    <n v="96793.37"/>
    <n v="191"/>
    <n v="99"/>
    <x v="0"/>
    <n v="5"/>
    <n v="0.29936402437138526"/>
    <x v="0"/>
  </r>
  <r>
    <n v="3871"/>
    <d v="2024-04-19T00:00:00"/>
    <s v="C637"/>
    <s v="Keith Patterson"/>
    <x v="0"/>
    <x v="0"/>
    <s v="P003"/>
    <x v="8"/>
    <x v="0"/>
    <n v="5"/>
    <n v="4023"/>
    <n v="20115"/>
    <n v="17385.12"/>
    <n v="2729.88"/>
    <n v="324"/>
    <n v="60"/>
    <x v="2"/>
    <n v="0"/>
    <n v="0.13571364653243848"/>
    <x v="0"/>
  </r>
  <r>
    <n v="3872"/>
    <d v="2024-03-27T00:00:00"/>
    <s v="C666"/>
    <s v="Jennifer Garza"/>
    <x v="3"/>
    <x v="3"/>
    <s v="P004"/>
    <x v="1"/>
    <x v="1"/>
    <n v="7"/>
    <n v="48129"/>
    <n v="336903"/>
    <n v="239774.05"/>
    <n v="97128.95"/>
    <n v="39"/>
    <n v="73"/>
    <x v="1"/>
    <n v="15"/>
    <n v="0.28829945117734185"/>
    <x v="1"/>
  </r>
  <r>
    <n v="3873"/>
    <d v="2024-04-12T00:00:00"/>
    <s v="C368"/>
    <s v="Raven Lam"/>
    <x v="1"/>
    <x v="1"/>
    <s v="P007"/>
    <x v="5"/>
    <x v="1"/>
    <n v="9"/>
    <n v="50575"/>
    <n v="455175"/>
    <n v="333428.31"/>
    <n v="121746.69"/>
    <n v="378"/>
    <n v="41"/>
    <x v="5"/>
    <n v="0"/>
    <n v="0.26747226890756304"/>
    <x v="0"/>
  </r>
  <r>
    <n v="3874"/>
    <d v="2024-02-06T00:00:00"/>
    <s v="C439"/>
    <s v="Deborah Smith"/>
    <x v="3"/>
    <x v="3"/>
    <s v="P001"/>
    <x v="4"/>
    <x v="1"/>
    <n v="1"/>
    <n v="5298"/>
    <n v="5298"/>
    <n v="3734.44"/>
    <n v="1563.56"/>
    <n v="81"/>
    <n v="89"/>
    <x v="4"/>
    <n v="15"/>
    <n v="0.29512268780671952"/>
    <x v="1"/>
  </r>
  <r>
    <n v="3875"/>
    <d v="2024-11-05T00:00:00"/>
    <s v="C388"/>
    <s v="Brent Gonzalez"/>
    <x v="3"/>
    <x v="3"/>
    <s v="P007"/>
    <x v="5"/>
    <x v="1"/>
    <n v="3"/>
    <n v="13338"/>
    <n v="40014"/>
    <n v="27851.25"/>
    <n v="12162.75"/>
    <n v="219"/>
    <n v="12"/>
    <x v="5"/>
    <n v="20"/>
    <n v="0.30396236317288949"/>
    <x v="0"/>
  </r>
  <r>
    <n v="3876"/>
    <d v="2024-05-08T00:00:00"/>
    <s v="C253"/>
    <s v="Tina Carlson"/>
    <x v="2"/>
    <x v="2"/>
    <s v="P009"/>
    <x v="3"/>
    <x v="2"/>
    <n v="5"/>
    <n v="2328"/>
    <n v="11640"/>
    <n v="10444.049999999999"/>
    <n v="1195.95"/>
    <n v="470"/>
    <n v="27"/>
    <x v="3"/>
    <n v="15"/>
    <n v="0.10274484536082475"/>
    <x v="0"/>
  </r>
  <r>
    <n v="3877"/>
    <d v="2024-01-02T00:00:00"/>
    <s v="C627"/>
    <s v="Michael Thomas"/>
    <x v="2"/>
    <x v="2"/>
    <s v="P007"/>
    <x v="5"/>
    <x v="1"/>
    <n v="7"/>
    <n v="52078"/>
    <n v="364546"/>
    <n v="310556.15999999997"/>
    <n v="53989.84"/>
    <n v="100"/>
    <n v="83"/>
    <x v="5"/>
    <n v="15"/>
    <n v="0.1481015838879044"/>
    <x v="0"/>
  </r>
  <r>
    <n v="3878"/>
    <d v="2024-10-31T00:00:00"/>
    <s v="C490"/>
    <s v="Gary Ramirez"/>
    <x v="1"/>
    <x v="1"/>
    <s v="P006"/>
    <x v="0"/>
    <x v="0"/>
    <n v="1"/>
    <n v="11073"/>
    <n v="11073"/>
    <n v="8737.82"/>
    <n v="2335.1799999999998"/>
    <n v="243"/>
    <n v="82"/>
    <x v="0"/>
    <n v="15"/>
    <n v="0.21088955116048044"/>
    <x v="0"/>
  </r>
  <r>
    <n v="3879"/>
    <d v="2024-10-25T00:00:00"/>
    <s v="C498"/>
    <s v="Kimberly Moon"/>
    <x v="1"/>
    <x v="1"/>
    <s v="P008"/>
    <x v="7"/>
    <x v="3"/>
    <n v="9"/>
    <n v="4356"/>
    <n v="39204"/>
    <n v="25465.84"/>
    <n v="13738.16"/>
    <n v="219"/>
    <n v="68"/>
    <x v="6"/>
    <n v="15"/>
    <n v="0.35042750739720435"/>
    <x v="0"/>
  </r>
  <r>
    <n v="3880"/>
    <d v="2024-07-01T00:00:00"/>
    <s v="C641"/>
    <s v="Kari Gutierrez"/>
    <x v="1"/>
    <x v="1"/>
    <s v="P005"/>
    <x v="9"/>
    <x v="1"/>
    <n v="9"/>
    <n v="1992"/>
    <n v="17928"/>
    <n v="12875.27"/>
    <n v="5052.7299999999996"/>
    <n v="285"/>
    <n v="75"/>
    <x v="7"/>
    <n v="15"/>
    <n v="0.28183456046407851"/>
    <x v="0"/>
  </r>
  <r>
    <n v="3881"/>
    <d v="2024-10-14T00:00:00"/>
    <s v="C514"/>
    <s v="Crystal Foster"/>
    <x v="2"/>
    <x v="2"/>
    <s v="P007"/>
    <x v="5"/>
    <x v="1"/>
    <n v="2"/>
    <n v="9300"/>
    <n v="18600"/>
    <n v="15897.31"/>
    <n v="2702.69"/>
    <n v="285"/>
    <n v="79"/>
    <x v="5"/>
    <n v="10"/>
    <n v="0.14530591397849463"/>
    <x v="0"/>
  </r>
  <r>
    <n v="3882"/>
    <d v="2024-08-10T00:00:00"/>
    <s v="C148"/>
    <s v="Juan Stewart"/>
    <x v="1"/>
    <x v="1"/>
    <s v="P007"/>
    <x v="5"/>
    <x v="1"/>
    <n v="6"/>
    <n v="37755"/>
    <n v="226530"/>
    <n v="150616.31"/>
    <n v="75913.69"/>
    <n v="81"/>
    <n v="45"/>
    <x v="5"/>
    <n v="10"/>
    <n v="0.33511539310466604"/>
    <x v="0"/>
  </r>
  <r>
    <n v="3883"/>
    <d v="2024-02-20T00:00:00"/>
    <s v="C996"/>
    <s v="David Anderson"/>
    <x v="0"/>
    <x v="0"/>
    <s v="P004"/>
    <x v="1"/>
    <x v="1"/>
    <n v="9"/>
    <n v="58058"/>
    <n v="522522"/>
    <n v="391002.25"/>
    <n v="131519.75"/>
    <n v="41"/>
    <n v="12"/>
    <x v="1"/>
    <n v="5"/>
    <n v="0.25170184221908359"/>
    <x v="0"/>
  </r>
  <r>
    <n v="3884"/>
    <d v="2024-04-07T00:00:00"/>
    <s v="C275"/>
    <s v="Jimmy Weaver"/>
    <x v="3"/>
    <x v="3"/>
    <s v="P009"/>
    <x v="3"/>
    <x v="2"/>
    <n v="9"/>
    <n v="12817"/>
    <n v="115353"/>
    <n v="78394.09"/>
    <n v="36958.910000000003"/>
    <n v="301"/>
    <n v="68"/>
    <x v="3"/>
    <n v="20"/>
    <n v="0.32039834247917265"/>
    <x v="0"/>
  </r>
  <r>
    <n v="3885"/>
    <d v="2024-08-24T00:00:00"/>
    <s v="C972"/>
    <s v="Tracy Stewart"/>
    <x v="1"/>
    <x v="1"/>
    <s v="P009"/>
    <x v="3"/>
    <x v="2"/>
    <n v="10"/>
    <n v="48835"/>
    <n v="488350"/>
    <n v="414840.33"/>
    <n v="73509.67"/>
    <n v="68"/>
    <n v="17"/>
    <x v="3"/>
    <n v="0"/>
    <n v="0.15052661001331014"/>
    <x v="0"/>
  </r>
  <r>
    <n v="3886"/>
    <d v="2024-07-05T00:00:00"/>
    <s v="C866"/>
    <s v="Brad Obrien"/>
    <x v="2"/>
    <x v="2"/>
    <s v="P006"/>
    <x v="0"/>
    <x v="0"/>
    <n v="4"/>
    <n v="55846"/>
    <n v="223384"/>
    <n v="182908.65"/>
    <n v="40475.35"/>
    <n v="153"/>
    <n v="94"/>
    <x v="0"/>
    <n v="0"/>
    <n v="0.18119180424739462"/>
    <x v="0"/>
  </r>
  <r>
    <n v="3887"/>
    <d v="2024-08-20T00:00:00"/>
    <s v="C349"/>
    <s v="Tamara Bowman"/>
    <x v="3"/>
    <x v="3"/>
    <s v="P001"/>
    <x v="4"/>
    <x v="1"/>
    <n v="9"/>
    <n v="53779"/>
    <n v="484011"/>
    <n v="312218.90000000002"/>
    <n v="171792.1"/>
    <n v="63"/>
    <n v="47"/>
    <x v="4"/>
    <n v="5"/>
    <n v="0.35493428868352167"/>
    <x v="0"/>
  </r>
  <r>
    <n v="3888"/>
    <d v="2024-03-03T00:00:00"/>
    <s v="C872"/>
    <s v="Karen Johnston"/>
    <x v="0"/>
    <x v="0"/>
    <s v="P008"/>
    <x v="7"/>
    <x v="3"/>
    <n v="8"/>
    <n v="38484"/>
    <n v="307872"/>
    <n v="217312.58"/>
    <n v="90559.42"/>
    <n v="381"/>
    <n v="27"/>
    <x v="6"/>
    <n v="10"/>
    <n v="0.29414633354121195"/>
    <x v="0"/>
  </r>
  <r>
    <n v="3889"/>
    <d v="2024-09-29T00:00:00"/>
    <s v="C802"/>
    <s v="Chad Williams"/>
    <x v="3"/>
    <x v="3"/>
    <s v="P006"/>
    <x v="0"/>
    <x v="0"/>
    <n v="8"/>
    <n v="47542"/>
    <n v="380336"/>
    <n v="258969.28"/>
    <n v="121366.72"/>
    <n v="500"/>
    <n v="85"/>
    <x v="0"/>
    <n v="10"/>
    <n v="0.31910395019140969"/>
    <x v="0"/>
  </r>
  <r>
    <n v="3890"/>
    <d v="2024-07-28T00:00:00"/>
    <s v="C987"/>
    <s v="Erica Wu"/>
    <x v="3"/>
    <x v="3"/>
    <s v="P003"/>
    <x v="8"/>
    <x v="0"/>
    <n v="2"/>
    <n v="53957"/>
    <n v="107914"/>
    <n v="67899.759999999995"/>
    <n v="40014.239999999998"/>
    <n v="446"/>
    <n v="36"/>
    <x v="2"/>
    <n v="10"/>
    <n v="0.37079748688770686"/>
    <x v="0"/>
  </r>
  <r>
    <n v="3891"/>
    <d v="2024-06-18T00:00:00"/>
    <s v="C218"/>
    <s v="Mary Lopez"/>
    <x v="1"/>
    <x v="1"/>
    <s v="P007"/>
    <x v="5"/>
    <x v="1"/>
    <n v="2"/>
    <n v="25436"/>
    <n v="50872"/>
    <n v="33281.65"/>
    <n v="17590.349999999999"/>
    <n v="473"/>
    <n v="88"/>
    <x v="5"/>
    <n v="10"/>
    <n v="0.3457766551344551"/>
    <x v="0"/>
  </r>
  <r>
    <n v="3892"/>
    <d v="2024-02-25T00:00:00"/>
    <s v="C590"/>
    <s v="Kimberly Sanchez"/>
    <x v="0"/>
    <x v="0"/>
    <s v="P005"/>
    <x v="9"/>
    <x v="1"/>
    <n v="1"/>
    <n v="1675"/>
    <n v="1675"/>
    <n v="1060.1600000000001"/>
    <n v="614.84"/>
    <n v="81"/>
    <n v="79"/>
    <x v="7"/>
    <n v="20"/>
    <n v="0.36706865671641792"/>
    <x v="0"/>
  </r>
  <r>
    <n v="3893"/>
    <d v="2024-01-25T00:00:00"/>
    <s v="C761"/>
    <s v="Eric Santos"/>
    <x v="3"/>
    <x v="3"/>
    <s v="P008"/>
    <x v="7"/>
    <x v="3"/>
    <n v="5"/>
    <n v="48912"/>
    <n v="244560"/>
    <n v="198514.43"/>
    <n v="46045.57"/>
    <n v="292"/>
    <n v="11"/>
    <x v="6"/>
    <n v="5"/>
    <n v="0.18827923617926071"/>
    <x v="0"/>
  </r>
  <r>
    <n v="3894"/>
    <d v="2024-04-26T00:00:00"/>
    <s v="C458"/>
    <s v="Stephanie Evans"/>
    <x v="2"/>
    <x v="2"/>
    <s v="P010"/>
    <x v="6"/>
    <x v="0"/>
    <n v="1"/>
    <n v="43389"/>
    <n v="43389"/>
    <n v="32509.38"/>
    <n v="10879.62"/>
    <n v="386"/>
    <n v="75"/>
    <x v="2"/>
    <n v="15"/>
    <n v="0.25074604162345299"/>
    <x v="0"/>
  </r>
  <r>
    <n v="3895"/>
    <d v="2024-08-11T00:00:00"/>
    <s v="C499"/>
    <s v="Dr. Henry Ortiz"/>
    <x v="2"/>
    <x v="2"/>
    <s v="P002"/>
    <x v="2"/>
    <x v="0"/>
    <n v="2"/>
    <n v="31456"/>
    <n v="62912"/>
    <n v="41010.720000000001"/>
    <n v="21901.279999999999"/>
    <n v="117"/>
    <n v="51"/>
    <x v="2"/>
    <n v="5"/>
    <n v="0.34812563580874872"/>
    <x v="0"/>
  </r>
  <r>
    <n v="3896"/>
    <d v="2024-11-06T00:00:00"/>
    <s v="C954"/>
    <s v="Leon Shah"/>
    <x v="2"/>
    <x v="2"/>
    <s v="P007"/>
    <x v="5"/>
    <x v="1"/>
    <n v="7"/>
    <n v="27521"/>
    <n v="192647"/>
    <n v="144713.67000000001"/>
    <n v="47933.33"/>
    <n v="435"/>
    <n v="92"/>
    <x v="5"/>
    <n v="15"/>
    <n v="0.24881430803490323"/>
    <x v="0"/>
  </r>
  <r>
    <n v="3897"/>
    <d v="2024-03-21T00:00:00"/>
    <s v="C685"/>
    <s v="Jack Vasquez"/>
    <x v="1"/>
    <x v="1"/>
    <s v="P001"/>
    <x v="4"/>
    <x v="1"/>
    <n v="3"/>
    <n v="59314"/>
    <n v="177942"/>
    <n v="106964.1"/>
    <n v="70977.899999999994"/>
    <n v="378"/>
    <n v="22"/>
    <x v="4"/>
    <n v="15"/>
    <n v="0.39888222004922952"/>
    <x v="0"/>
  </r>
  <r>
    <n v="3898"/>
    <d v="2024-04-25T00:00:00"/>
    <s v="C757"/>
    <s v="Julia Dyer"/>
    <x v="2"/>
    <x v="2"/>
    <s v="P010"/>
    <x v="6"/>
    <x v="0"/>
    <n v="6"/>
    <n v="31618"/>
    <n v="189708"/>
    <n v="131629.53"/>
    <n v="58078.47"/>
    <n v="256"/>
    <n v="70"/>
    <x v="2"/>
    <n v="0"/>
    <n v="0.30614665696755011"/>
    <x v="0"/>
  </r>
  <r>
    <n v="3899"/>
    <d v="2024-06-25T00:00:00"/>
    <s v="C748"/>
    <s v="Patrick Fitzpatrick"/>
    <x v="1"/>
    <x v="1"/>
    <s v="P005"/>
    <x v="9"/>
    <x v="1"/>
    <n v="7"/>
    <n v="34513"/>
    <n v="241591"/>
    <n v="209661.39"/>
    <n v="31929.61"/>
    <n v="247"/>
    <n v="49"/>
    <x v="7"/>
    <n v="20"/>
    <n v="0.13216390511235931"/>
    <x v="0"/>
  </r>
  <r>
    <n v="3900"/>
    <d v="2024-12-16T00:00:00"/>
    <s v="C811"/>
    <s v="Robin Martin"/>
    <x v="2"/>
    <x v="2"/>
    <s v="P003"/>
    <x v="8"/>
    <x v="0"/>
    <n v="1"/>
    <n v="14897"/>
    <n v="14897"/>
    <n v="12633.48"/>
    <n v="2263.52"/>
    <n v="424"/>
    <n v="32"/>
    <x v="2"/>
    <n v="5"/>
    <n v="0.15194468684970128"/>
    <x v="0"/>
  </r>
  <r>
    <n v="3901"/>
    <d v="2024-04-12T00:00:00"/>
    <s v="C366"/>
    <s v="Brittany Oconnor"/>
    <x v="2"/>
    <x v="2"/>
    <s v="P007"/>
    <x v="5"/>
    <x v="1"/>
    <n v="7"/>
    <n v="27958"/>
    <n v="195706"/>
    <n v="166777.60000000001"/>
    <n v="28928.400000000001"/>
    <n v="383"/>
    <n v="22"/>
    <x v="5"/>
    <n v="0"/>
    <n v="0.14781560095244908"/>
    <x v="0"/>
  </r>
  <r>
    <n v="3902"/>
    <d v="2024-04-05T00:00:00"/>
    <s v="C414"/>
    <s v="Curtis Stephens"/>
    <x v="1"/>
    <x v="1"/>
    <s v="P002"/>
    <x v="2"/>
    <x v="0"/>
    <n v="6"/>
    <n v="42943"/>
    <n v="257658"/>
    <n v="208411.78"/>
    <n v="49246.22"/>
    <n v="159"/>
    <n v="40"/>
    <x v="2"/>
    <n v="15"/>
    <n v="0.19113018031654364"/>
    <x v="0"/>
  </r>
  <r>
    <n v="3903"/>
    <d v="2024-04-22T00:00:00"/>
    <s v="C113"/>
    <s v="James Franklin"/>
    <x v="2"/>
    <x v="2"/>
    <s v="P006"/>
    <x v="0"/>
    <x v="0"/>
    <n v="4"/>
    <n v="52738"/>
    <n v="210952"/>
    <n v="183878.84"/>
    <n v="27073.16"/>
    <n v="189"/>
    <n v="92"/>
    <x v="0"/>
    <n v="15"/>
    <n v="0.12833801054268271"/>
    <x v="0"/>
  </r>
  <r>
    <n v="3904"/>
    <d v="2024-10-25T00:00:00"/>
    <s v="C136"/>
    <s v="Douglas Taylor"/>
    <x v="2"/>
    <x v="2"/>
    <s v="P002"/>
    <x v="2"/>
    <x v="0"/>
    <n v="1"/>
    <n v="48455"/>
    <n v="48455"/>
    <n v="35465.68"/>
    <n v="12989.32"/>
    <n v="312"/>
    <n v="59"/>
    <x v="2"/>
    <n v="15"/>
    <n v="0.26806975544319472"/>
    <x v="0"/>
  </r>
  <r>
    <n v="3905"/>
    <d v="2024-10-25T00:00:00"/>
    <s v="C689"/>
    <s v="Kimberly Kelly"/>
    <x v="0"/>
    <x v="0"/>
    <s v="P008"/>
    <x v="7"/>
    <x v="3"/>
    <n v="6"/>
    <n v="38232"/>
    <n v="229392"/>
    <n v="149930.57"/>
    <n v="79461.429999999993"/>
    <n v="190"/>
    <n v="47"/>
    <x v="6"/>
    <n v="5"/>
    <n v="0.34640017960521724"/>
    <x v="0"/>
  </r>
  <r>
    <n v="3906"/>
    <d v="2024-01-31T00:00:00"/>
    <s v="C526"/>
    <s v="Charles Campbell"/>
    <x v="3"/>
    <x v="3"/>
    <s v="P004"/>
    <x v="1"/>
    <x v="1"/>
    <n v="1"/>
    <n v="51223"/>
    <n v="51223"/>
    <n v="34116.089999999997"/>
    <n v="17106.91"/>
    <n v="470"/>
    <n v="34"/>
    <x v="1"/>
    <n v="15"/>
    <n v="0.33396931066122643"/>
    <x v="0"/>
  </r>
  <r>
    <n v="3907"/>
    <d v="2024-09-02T00:00:00"/>
    <s v="C106"/>
    <s v="Alex Pierce"/>
    <x v="1"/>
    <x v="1"/>
    <s v="P002"/>
    <x v="2"/>
    <x v="0"/>
    <n v="3"/>
    <n v="13468"/>
    <n v="40404"/>
    <n v="32087.599999999999"/>
    <n v="8316.4"/>
    <n v="483"/>
    <n v="68"/>
    <x v="2"/>
    <n v="15"/>
    <n v="0.20583110583110581"/>
    <x v="0"/>
  </r>
  <r>
    <n v="3908"/>
    <d v="2024-12-05T00:00:00"/>
    <s v="C432"/>
    <s v="Jordan Beck"/>
    <x v="1"/>
    <x v="1"/>
    <s v="P001"/>
    <x v="4"/>
    <x v="1"/>
    <n v="10"/>
    <n v="36131"/>
    <n v="361310"/>
    <n v="268545.46999999997"/>
    <n v="92764.53"/>
    <n v="230"/>
    <n v="76"/>
    <x v="4"/>
    <n v="0"/>
    <n v="0.25674498353214692"/>
    <x v="0"/>
  </r>
  <r>
    <n v="3909"/>
    <d v="2024-03-14T00:00:00"/>
    <s v="C633"/>
    <s v="Joanne Buckley"/>
    <x v="3"/>
    <x v="3"/>
    <s v="P010"/>
    <x v="6"/>
    <x v="0"/>
    <n v="1"/>
    <n v="40672"/>
    <n v="40672"/>
    <n v="31203.54"/>
    <n v="9468.4599999999991"/>
    <n v="41"/>
    <n v="37"/>
    <x v="2"/>
    <n v="10"/>
    <n v="0.23280045239968528"/>
    <x v="0"/>
  </r>
  <r>
    <n v="3910"/>
    <d v="2024-07-20T00:00:00"/>
    <s v="C997"/>
    <s v="Randy Goodwin"/>
    <x v="2"/>
    <x v="2"/>
    <s v="P002"/>
    <x v="2"/>
    <x v="0"/>
    <n v="4"/>
    <n v="54962"/>
    <n v="219848"/>
    <n v="191218.73"/>
    <n v="28629.27"/>
    <n v="238"/>
    <n v="80"/>
    <x v="2"/>
    <n v="10"/>
    <n v="0.13022301772133474"/>
    <x v="0"/>
  </r>
  <r>
    <n v="3911"/>
    <d v="2024-07-26T00:00:00"/>
    <s v="C673"/>
    <s v="Ann Chavez"/>
    <x v="3"/>
    <x v="3"/>
    <s v="P005"/>
    <x v="9"/>
    <x v="1"/>
    <n v="9"/>
    <n v="33569"/>
    <n v="302121"/>
    <n v="203707.89"/>
    <n v="98413.11"/>
    <n v="102"/>
    <n v="94"/>
    <x v="7"/>
    <n v="10"/>
    <n v="0.32574071315797315"/>
    <x v="0"/>
  </r>
  <r>
    <n v="3912"/>
    <d v="2024-03-23T00:00:00"/>
    <s v="C366"/>
    <s v="Tyler Conrad"/>
    <x v="3"/>
    <x v="3"/>
    <s v="P002"/>
    <x v="2"/>
    <x v="0"/>
    <n v="4"/>
    <n v="58937"/>
    <n v="235748"/>
    <n v="201903.75"/>
    <n v="33844.25"/>
    <n v="250"/>
    <n v="57"/>
    <x v="2"/>
    <n v="0"/>
    <n v="0.14356113307429968"/>
    <x v="0"/>
  </r>
  <r>
    <n v="3913"/>
    <d v="2024-09-14T00:00:00"/>
    <s v="C674"/>
    <s v="Jimmy Garza DDS"/>
    <x v="3"/>
    <x v="3"/>
    <s v="P007"/>
    <x v="5"/>
    <x v="1"/>
    <n v="1"/>
    <n v="39978"/>
    <n v="39978"/>
    <n v="32674.79"/>
    <n v="7303.21"/>
    <n v="24"/>
    <n v="39"/>
    <x v="5"/>
    <n v="5"/>
    <n v="0.18268072439841912"/>
    <x v="1"/>
  </r>
  <r>
    <n v="3914"/>
    <d v="2024-11-13T00:00:00"/>
    <s v="C944"/>
    <s v="Gabrielle Foster"/>
    <x v="0"/>
    <x v="0"/>
    <s v="P001"/>
    <x v="4"/>
    <x v="1"/>
    <n v="10"/>
    <n v="16805"/>
    <n v="168050"/>
    <n v="130491.91"/>
    <n v="37558.089999999997"/>
    <n v="93"/>
    <n v="90"/>
    <x v="4"/>
    <n v="0"/>
    <n v="0.22349354358821777"/>
    <x v="0"/>
  </r>
  <r>
    <n v="3915"/>
    <d v="2024-06-08T00:00:00"/>
    <s v="C965"/>
    <s v="Maria Hill"/>
    <x v="3"/>
    <x v="3"/>
    <s v="P010"/>
    <x v="6"/>
    <x v="0"/>
    <n v="1"/>
    <n v="38539"/>
    <n v="38539"/>
    <n v="29453.41"/>
    <n v="9085.59"/>
    <n v="201"/>
    <n v="74"/>
    <x v="2"/>
    <n v="10"/>
    <n v="0.23575053841563093"/>
    <x v="0"/>
  </r>
  <r>
    <n v="3916"/>
    <d v="2024-08-07T00:00:00"/>
    <s v="C508"/>
    <s v="Patricia Barnes"/>
    <x v="1"/>
    <x v="1"/>
    <s v="P006"/>
    <x v="0"/>
    <x v="0"/>
    <n v="3"/>
    <n v="59253"/>
    <n v="177759"/>
    <n v="115443.96"/>
    <n v="62315.040000000001"/>
    <n v="356"/>
    <n v="56"/>
    <x v="0"/>
    <n v="20"/>
    <n v="0.35055912780787474"/>
    <x v="0"/>
  </r>
  <r>
    <n v="3917"/>
    <d v="2024-01-02T00:00:00"/>
    <s v="C294"/>
    <s v="Dawn Green"/>
    <x v="1"/>
    <x v="1"/>
    <s v="P001"/>
    <x v="4"/>
    <x v="1"/>
    <n v="6"/>
    <n v="18190"/>
    <n v="109140"/>
    <n v="98128.67"/>
    <n v="11011.33"/>
    <n v="349"/>
    <n v="98"/>
    <x v="4"/>
    <n v="5"/>
    <n v="0.10089179036100421"/>
    <x v="0"/>
  </r>
  <r>
    <n v="3918"/>
    <d v="2024-07-25T00:00:00"/>
    <s v="C599"/>
    <s v="Sarah Vance"/>
    <x v="2"/>
    <x v="2"/>
    <s v="P001"/>
    <x v="4"/>
    <x v="1"/>
    <n v="10"/>
    <n v="36072"/>
    <n v="360720"/>
    <n v="317943.84000000003"/>
    <n v="42776.160000000003"/>
    <n v="430"/>
    <n v="36"/>
    <x v="4"/>
    <n v="10"/>
    <n v="0.11858549567531604"/>
    <x v="0"/>
  </r>
  <r>
    <n v="3919"/>
    <d v="2024-08-21T00:00:00"/>
    <s v="C548"/>
    <s v="Timothy Murray"/>
    <x v="0"/>
    <x v="0"/>
    <s v="P008"/>
    <x v="7"/>
    <x v="3"/>
    <n v="7"/>
    <n v="26893"/>
    <n v="188251"/>
    <n v="161213.57"/>
    <n v="27037.43"/>
    <n v="490"/>
    <n v="89"/>
    <x v="6"/>
    <n v="0"/>
    <n v="0.14362436321719407"/>
    <x v="0"/>
  </r>
  <r>
    <n v="3920"/>
    <d v="2024-09-24T00:00:00"/>
    <s v="C220"/>
    <s v="James Caldwell"/>
    <x v="0"/>
    <x v="0"/>
    <s v="P010"/>
    <x v="6"/>
    <x v="0"/>
    <n v="2"/>
    <n v="10406"/>
    <n v="20812"/>
    <n v="14796.57"/>
    <n v="6015.43"/>
    <n v="284"/>
    <n v="79"/>
    <x v="2"/>
    <n v="5"/>
    <n v="0.28903661349221604"/>
    <x v="0"/>
  </r>
  <r>
    <n v="3921"/>
    <d v="2024-06-24T00:00:00"/>
    <s v="C752"/>
    <s v="Timothy Roberts"/>
    <x v="3"/>
    <x v="3"/>
    <s v="P005"/>
    <x v="9"/>
    <x v="1"/>
    <n v="9"/>
    <n v="18948"/>
    <n v="170532"/>
    <n v="117785.89"/>
    <n v="52746.11"/>
    <n v="470"/>
    <n v="93"/>
    <x v="7"/>
    <n v="0"/>
    <n v="0.30930329791476086"/>
    <x v="0"/>
  </r>
  <r>
    <n v="3922"/>
    <d v="2024-02-02T00:00:00"/>
    <s v="C848"/>
    <s v="Miss Alicia Little"/>
    <x v="3"/>
    <x v="3"/>
    <s v="P010"/>
    <x v="6"/>
    <x v="0"/>
    <n v="8"/>
    <n v="52319"/>
    <n v="418552"/>
    <n v="322083.56"/>
    <n v="96468.44"/>
    <n v="208"/>
    <n v="25"/>
    <x v="2"/>
    <n v="20"/>
    <n v="0.23048137387947018"/>
    <x v="0"/>
  </r>
  <r>
    <n v="3923"/>
    <d v="2024-01-31T00:00:00"/>
    <s v="C286"/>
    <s v="Jessica Weaver"/>
    <x v="1"/>
    <x v="1"/>
    <s v="P008"/>
    <x v="7"/>
    <x v="3"/>
    <n v="8"/>
    <n v="57049"/>
    <n v="456392"/>
    <n v="379487.52"/>
    <n v="76904.479999999996"/>
    <n v="393"/>
    <n v="26"/>
    <x v="6"/>
    <n v="15"/>
    <n v="0.16850531998808041"/>
    <x v="0"/>
  </r>
  <r>
    <n v="3924"/>
    <d v="2024-08-08T00:00:00"/>
    <s v="C190"/>
    <s v="Ernest Garcia"/>
    <x v="0"/>
    <x v="0"/>
    <s v="P002"/>
    <x v="2"/>
    <x v="0"/>
    <n v="4"/>
    <n v="15656"/>
    <n v="62624"/>
    <n v="50819.64"/>
    <n v="11804.36"/>
    <n v="415"/>
    <n v="16"/>
    <x v="2"/>
    <n v="15"/>
    <n v="0.18849578436382219"/>
    <x v="0"/>
  </r>
  <r>
    <n v="3925"/>
    <d v="2024-12-07T00:00:00"/>
    <s v="C202"/>
    <s v="Mike Miller"/>
    <x v="3"/>
    <x v="3"/>
    <s v="P007"/>
    <x v="5"/>
    <x v="1"/>
    <n v="7"/>
    <n v="23472"/>
    <n v="164304"/>
    <n v="145766.70000000001"/>
    <n v="18537.3"/>
    <n v="42"/>
    <n v="21"/>
    <x v="5"/>
    <n v="0"/>
    <n v="0.11282318141980718"/>
    <x v="0"/>
  </r>
  <r>
    <n v="3926"/>
    <d v="2024-05-30T00:00:00"/>
    <s v="C809"/>
    <s v="Mr. Johnny Odonnell"/>
    <x v="1"/>
    <x v="1"/>
    <s v="P007"/>
    <x v="5"/>
    <x v="1"/>
    <n v="2"/>
    <n v="35643"/>
    <n v="71286"/>
    <n v="50365.79"/>
    <n v="20920.21"/>
    <n v="495"/>
    <n v="13"/>
    <x v="5"/>
    <n v="0"/>
    <n v="0.29346870353225035"/>
    <x v="0"/>
  </r>
  <r>
    <n v="3927"/>
    <d v="2024-01-01T00:00:00"/>
    <s v="C148"/>
    <s v="Christina Mathews"/>
    <x v="1"/>
    <x v="1"/>
    <s v="P008"/>
    <x v="7"/>
    <x v="3"/>
    <n v="5"/>
    <n v="5041"/>
    <n v="25205"/>
    <n v="21249.69"/>
    <n v="3955.31"/>
    <n v="256"/>
    <n v="98"/>
    <x v="6"/>
    <n v="15"/>
    <n v="0.15692560999801627"/>
    <x v="0"/>
  </r>
  <r>
    <n v="3928"/>
    <d v="2024-05-14T00:00:00"/>
    <s v="C587"/>
    <s v="Dawn Allen"/>
    <x v="1"/>
    <x v="1"/>
    <s v="P006"/>
    <x v="0"/>
    <x v="0"/>
    <n v="3"/>
    <n v="30948"/>
    <n v="92844"/>
    <n v="62287.42"/>
    <n v="30556.58"/>
    <n v="126"/>
    <n v="77"/>
    <x v="0"/>
    <n v="0"/>
    <n v="0.32911744431519541"/>
    <x v="0"/>
  </r>
  <r>
    <n v="3929"/>
    <d v="2024-06-10T00:00:00"/>
    <s v="C461"/>
    <s v="Justin Cervantes"/>
    <x v="2"/>
    <x v="2"/>
    <s v="P007"/>
    <x v="5"/>
    <x v="1"/>
    <n v="2"/>
    <n v="6166"/>
    <n v="12332"/>
    <n v="9808.98"/>
    <n v="2523.02"/>
    <n v="143"/>
    <n v="37"/>
    <x v="5"/>
    <n v="15"/>
    <n v="0.20459130716834253"/>
    <x v="0"/>
  </r>
  <r>
    <n v="3930"/>
    <d v="2024-03-28T00:00:00"/>
    <s v="C887"/>
    <s v="Ariana Robertson"/>
    <x v="2"/>
    <x v="2"/>
    <s v="P008"/>
    <x v="7"/>
    <x v="3"/>
    <n v="5"/>
    <n v="26195"/>
    <n v="130975"/>
    <n v="111638.97"/>
    <n v="19336.03"/>
    <n v="207"/>
    <n v="57"/>
    <x v="6"/>
    <n v="20"/>
    <n v="0.14763145638480626"/>
    <x v="0"/>
  </r>
  <r>
    <n v="3931"/>
    <d v="2024-09-07T00:00:00"/>
    <s v="C490"/>
    <s v="Christopher Baker"/>
    <x v="0"/>
    <x v="0"/>
    <s v="P010"/>
    <x v="6"/>
    <x v="0"/>
    <n v="6"/>
    <n v="813"/>
    <n v="4878"/>
    <n v="4216.8100000000004"/>
    <n v="661.19"/>
    <n v="302"/>
    <n v="78"/>
    <x v="2"/>
    <n v="10"/>
    <n v="0.13554530545305454"/>
    <x v="0"/>
  </r>
  <r>
    <n v="3932"/>
    <d v="2024-11-03T00:00:00"/>
    <s v="C304"/>
    <s v="Maria Ramirez DDS"/>
    <x v="2"/>
    <x v="2"/>
    <s v="P002"/>
    <x v="2"/>
    <x v="0"/>
    <n v="8"/>
    <n v="24957"/>
    <n v="199656"/>
    <n v="177257.78"/>
    <n v="22398.22"/>
    <n v="470"/>
    <n v="48"/>
    <x v="2"/>
    <n v="10"/>
    <n v="0.11218405657731298"/>
    <x v="0"/>
  </r>
  <r>
    <n v="3933"/>
    <d v="2024-04-22T00:00:00"/>
    <s v="C895"/>
    <s v="Matthew Costa"/>
    <x v="0"/>
    <x v="0"/>
    <s v="P009"/>
    <x v="3"/>
    <x v="2"/>
    <n v="6"/>
    <n v="42826"/>
    <n v="256956"/>
    <n v="192890.93"/>
    <n v="64065.07"/>
    <n v="444"/>
    <n v="63"/>
    <x v="3"/>
    <n v="15"/>
    <n v="0.2493231136848332"/>
    <x v="0"/>
  </r>
  <r>
    <n v="3934"/>
    <d v="2024-09-21T00:00:00"/>
    <s v="C350"/>
    <s v="Johnathan Ford"/>
    <x v="0"/>
    <x v="0"/>
    <s v="P002"/>
    <x v="2"/>
    <x v="0"/>
    <n v="9"/>
    <n v="21670"/>
    <n v="195030"/>
    <n v="140827.38"/>
    <n v="54202.62"/>
    <n v="186"/>
    <n v="69"/>
    <x v="2"/>
    <n v="0"/>
    <n v="0.27791939701584373"/>
    <x v="0"/>
  </r>
  <r>
    <n v="3935"/>
    <d v="2024-04-17T00:00:00"/>
    <s v="C548"/>
    <s v="Stephanie Ortiz"/>
    <x v="0"/>
    <x v="0"/>
    <s v="P002"/>
    <x v="2"/>
    <x v="0"/>
    <n v="4"/>
    <n v="33954"/>
    <n v="135816"/>
    <n v="110158.49"/>
    <n v="25657.51"/>
    <n v="53"/>
    <n v="94"/>
    <x v="2"/>
    <n v="20"/>
    <n v="0.18891375095717736"/>
    <x v="1"/>
  </r>
  <r>
    <n v="3936"/>
    <d v="2024-09-02T00:00:00"/>
    <s v="C914"/>
    <s v="James Brown"/>
    <x v="1"/>
    <x v="1"/>
    <s v="P006"/>
    <x v="0"/>
    <x v="0"/>
    <n v="7"/>
    <n v="33079"/>
    <n v="231553"/>
    <n v="165721.82"/>
    <n v="65831.179999999993"/>
    <n v="363"/>
    <n v="66"/>
    <x v="0"/>
    <n v="20"/>
    <n v="0.28430285938856326"/>
    <x v="0"/>
  </r>
  <r>
    <n v="3937"/>
    <d v="2024-05-23T00:00:00"/>
    <s v="C750"/>
    <s v="Ashley Sandoval"/>
    <x v="1"/>
    <x v="1"/>
    <s v="P008"/>
    <x v="7"/>
    <x v="3"/>
    <n v="7"/>
    <n v="51234"/>
    <n v="358638"/>
    <n v="247046.03"/>
    <n v="111591.97"/>
    <n v="228"/>
    <n v="77"/>
    <x v="6"/>
    <n v="5"/>
    <n v="0.31115489713861888"/>
    <x v="0"/>
  </r>
  <r>
    <n v="3938"/>
    <d v="2024-02-26T00:00:00"/>
    <s v="C532"/>
    <s v="Brenda Lucas"/>
    <x v="1"/>
    <x v="1"/>
    <s v="P010"/>
    <x v="6"/>
    <x v="0"/>
    <n v="5"/>
    <n v="37976"/>
    <n v="189880"/>
    <n v="156175.14000000001"/>
    <n v="33704.86"/>
    <n v="342"/>
    <n v="91"/>
    <x v="2"/>
    <n v="15"/>
    <n v="0.17750610912155046"/>
    <x v="0"/>
  </r>
  <r>
    <n v="3939"/>
    <d v="2024-04-16T00:00:00"/>
    <s v="C600"/>
    <s v="Rodney Gonzalez"/>
    <x v="2"/>
    <x v="2"/>
    <s v="P009"/>
    <x v="3"/>
    <x v="2"/>
    <n v="1"/>
    <n v="17497"/>
    <n v="17497"/>
    <n v="12144.87"/>
    <n v="5352.13"/>
    <n v="138"/>
    <n v="95"/>
    <x v="3"/>
    <n v="5"/>
    <n v="0.30588843801794596"/>
    <x v="0"/>
  </r>
  <r>
    <n v="3940"/>
    <d v="2024-01-11T00:00:00"/>
    <s v="C376"/>
    <s v="Jacob Ortiz"/>
    <x v="0"/>
    <x v="0"/>
    <s v="P007"/>
    <x v="5"/>
    <x v="1"/>
    <n v="3"/>
    <n v="28150"/>
    <n v="84450"/>
    <n v="71146.81"/>
    <n v="13303.19"/>
    <n v="256"/>
    <n v="17"/>
    <x v="5"/>
    <n v="20"/>
    <n v="0.15752741267021908"/>
    <x v="0"/>
  </r>
  <r>
    <n v="3941"/>
    <d v="2024-10-25T00:00:00"/>
    <s v="C544"/>
    <s v="Diamond Petty"/>
    <x v="0"/>
    <x v="0"/>
    <s v="P002"/>
    <x v="2"/>
    <x v="0"/>
    <n v="10"/>
    <n v="23177"/>
    <n v="231770"/>
    <n v="186609.34"/>
    <n v="45160.66"/>
    <n v="256"/>
    <n v="43"/>
    <x v="2"/>
    <n v="5"/>
    <n v="0.19485118867843121"/>
    <x v="0"/>
  </r>
  <r>
    <n v="3942"/>
    <d v="2024-01-18T00:00:00"/>
    <s v="C434"/>
    <s v="Andrew Sutton"/>
    <x v="3"/>
    <x v="3"/>
    <s v="P006"/>
    <x v="0"/>
    <x v="0"/>
    <n v="5"/>
    <n v="2582"/>
    <n v="12910"/>
    <n v="10535.79"/>
    <n v="2374.21"/>
    <n v="106"/>
    <n v="97"/>
    <x v="0"/>
    <n v="0"/>
    <n v="0.18390472501936483"/>
    <x v="0"/>
  </r>
  <r>
    <n v="3943"/>
    <d v="2024-03-02T00:00:00"/>
    <s v="C748"/>
    <s v="Mr. Michael Hale"/>
    <x v="0"/>
    <x v="0"/>
    <s v="P010"/>
    <x v="6"/>
    <x v="0"/>
    <n v="8"/>
    <n v="1885"/>
    <n v="15080"/>
    <n v="10302.59"/>
    <n v="4777.41"/>
    <n v="36"/>
    <n v="59"/>
    <x v="2"/>
    <n v="15"/>
    <n v="0.3168043766578249"/>
    <x v="1"/>
  </r>
  <r>
    <n v="3944"/>
    <d v="2024-01-11T00:00:00"/>
    <s v="C458"/>
    <s v="Monica Potter"/>
    <x v="2"/>
    <x v="2"/>
    <s v="P009"/>
    <x v="3"/>
    <x v="2"/>
    <n v="6"/>
    <n v="44525"/>
    <n v="267150"/>
    <n v="191311.03"/>
    <n v="75838.97"/>
    <n v="420"/>
    <n v="97"/>
    <x v="3"/>
    <n v="0"/>
    <n v="0.28388160209620061"/>
    <x v="0"/>
  </r>
  <r>
    <n v="3945"/>
    <d v="2024-02-12T00:00:00"/>
    <s v="C749"/>
    <s v="Alan Marks"/>
    <x v="0"/>
    <x v="0"/>
    <s v="P010"/>
    <x v="6"/>
    <x v="0"/>
    <n v="9"/>
    <n v="55953"/>
    <n v="503577"/>
    <n v="327270.52"/>
    <n v="176306.48"/>
    <n v="409"/>
    <n v="95"/>
    <x v="2"/>
    <n v="10"/>
    <n v="0.35010828532677229"/>
    <x v="0"/>
  </r>
  <r>
    <n v="3946"/>
    <d v="2024-09-25T00:00:00"/>
    <s v="C935"/>
    <s v="Donald Owens"/>
    <x v="3"/>
    <x v="3"/>
    <s v="P005"/>
    <x v="9"/>
    <x v="1"/>
    <n v="9"/>
    <n v="40957"/>
    <n v="368613"/>
    <n v="287112.81"/>
    <n v="81500.19"/>
    <n v="214"/>
    <n v="50"/>
    <x v="7"/>
    <n v="5"/>
    <n v="0.221099608532526"/>
    <x v="0"/>
  </r>
  <r>
    <n v="3947"/>
    <d v="2024-08-31T00:00:00"/>
    <s v="C913"/>
    <s v="Patrick Schwartz"/>
    <x v="1"/>
    <x v="1"/>
    <s v="P010"/>
    <x v="6"/>
    <x v="0"/>
    <n v="1"/>
    <n v="53820"/>
    <n v="53820"/>
    <n v="40377.370000000003"/>
    <n v="13442.63"/>
    <n v="306"/>
    <n v="79"/>
    <x v="2"/>
    <n v="20"/>
    <n v="0.2497701597918989"/>
    <x v="0"/>
  </r>
  <r>
    <n v="3948"/>
    <d v="2024-05-19T00:00:00"/>
    <s v="C717"/>
    <s v="Michael Bryant"/>
    <x v="0"/>
    <x v="0"/>
    <s v="P001"/>
    <x v="4"/>
    <x v="1"/>
    <n v="8"/>
    <n v="17795"/>
    <n v="142360"/>
    <n v="103923.18"/>
    <n v="38436.82"/>
    <n v="303"/>
    <n v="55"/>
    <x v="4"/>
    <n v="15"/>
    <n v="0.26999733071087384"/>
    <x v="0"/>
  </r>
  <r>
    <n v="3949"/>
    <d v="2024-03-30T00:00:00"/>
    <s v="C965"/>
    <s v="Paige Young"/>
    <x v="3"/>
    <x v="3"/>
    <s v="P009"/>
    <x v="3"/>
    <x v="2"/>
    <n v="2"/>
    <n v="42892"/>
    <n v="85784"/>
    <n v="60870.6"/>
    <n v="24913.4"/>
    <n v="25"/>
    <n v="28"/>
    <x v="3"/>
    <n v="5"/>
    <n v="0.29042012496502845"/>
    <x v="1"/>
  </r>
  <r>
    <n v="3950"/>
    <d v="2024-12-14T00:00:00"/>
    <s v="C562"/>
    <s v="Cheryl Chan"/>
    <x v="1"/>
    <x v="1"/>
    <s v="P003"/>
    <x v="8"/>
    <x v="0"/>
    <n v="5"/>
    <n v="49701"/>
    <n v="248505"/>
    <n v="196608.6"/>
    <n v="51896.4"/>
    <n v="321"/>
    <n v="18"/>
    <x v="2"/>
    <n v="20"/>
    <n v="0.20883442989074666"/>
    <x v="0"/>
  </r>
  <r>
    <n v="3951"/>
    <d v="2024-01-27T00:00:00"/>
    <s v="C335"/>
    <s v="Christine Townsend"/>
    <x v="2"/>
    <x v="2"/>
    <s v="P007"/>
    <x v="5"/>
    <x v="1"/>
    <n v="9"/>
    <n v="2028"/>
    <n v="18252"/>
    <n v="12860.2"/>
    <n v="5391.8"/>
    <n v="424"/>
    <n v="17"/>
    <x v="5"/>
    <n v="20"/>
    <n v="0.29540872233179927"/>
    <x v="0"/>
  </r>
  <r>
    <n v="3952"/>
    <d v="2024-06-06T00:00:00"/>
    <s v="C632"/>
    <s v="Thomas Stewart"/>
    <x v="1"/>
    <x v="1"/>
    <s v="P006"/>
    <x v="0"/>
    <x v="0"/>
    <n v="8"/>
    <n v="35722"/>
    <n v="285776"/>
    <n v="226277.78"/>
    <n v="59498.22"/>
    <n v="209"/>
    <n v="55"/>
    <x v="0"/>
    <n v="10"/>
    <n v="0.20819879905940317"/>
    <x v="0"/>
  </r>
  <r>
    <n v="3953"/>
    <d v="2024-03-31T00:00:00"/>
    <s v="C318"/>
    <s v="Jonathan Miller"/>
    <x v="2"/>
    <x v="2"/>
    <s v="P003"/>
    <x v="8"/>
    <x v="0"/>
    <n v="8"/>
    <n v="17244"/>
    <n v="137952"/>
    <n v="98485.03"/>
    <n v="39466.97"/>
    <n v="286"/>
    <n v="15"/>
    <x v="2"/>
    <n v="5"/>
    <n v="0.28609204650893066"/>
    <x v="0"/>
  </r>
  <r>
    <n v="3954"/>
    <d v="2024-04-08T00:00:00"/>
    <s v="C459"/>
    <s v="Lori Jones"/>
    <x v="3"/>
    <x v="3"/>
    <s v="P003"/>
    <x v="8"/>
    <x v="0"/>
    <n v="10"/>
    <n v="55186"/>
    <n v="551860"/>
    <n v="478831.02"/>
    <n v="73028.98"/>
    <n v="296"/>
    <n v="24"/>
    <x v="2"/>
    <n v="15"/>
    <n v="0.132332439386801"/>
    <x v="0"/>
  </r>
  <r>
    <n v="3955"/>
    <d v="2024-10-17T00:00:00"/>
    <s v="C256"/>
    <s v="Jennifer Gross"/>
    <x v="1"/>
    <x v="1"/>
    <s v="P006"/>
    <x v="0"/>
    <x v="0"/>
    <n v="1"/>
    <n v="56881"/>
    <n v="56881"/>
    <n v="47412.53"/>
    <n v="9468.4699999999993"/>
    <n v="32"/>
    <n v="82"/>
    <x v="0"/>
    <n v="0"/>
    <n v="0.16646103268226647"/>
    <x v="1"/>
  </r>
  <r>
    <n v="3956"/>
    <d v="2024-04-21T00:00:00"/>
    <s v="C882"/>
    <s v="Anna Herrera"/>
    <x v="2"/>
    <x v="2"/>
    <s v="P004"/>
    <x v="1"/>
    <x v="1"/>
    <n v="7"/>
    <n v="51316"/>
    <n v="359212"/>
    <n v="255956.65"/>
    <n v="103255.35"/>
    <n v="18"/>
    <n v="25"/>
    <x v="1"/>
    <n v="10"/>
    <n v="0.28744961192833202"/>
    <x v="1"/>
  </r>
  <r>
    <n v="3957"/>
    <d v="2024-11-05T00:00:00"/>
    <s v="C458"/>
    <s v="Connie Cruz"/>
    <x v="2"/>
    <x v="2"/>
    <s v="P002"/>
    <x v="2"/>
    <x v="0"/>
    <n v="10"/>
    <n v="18993"/>
    <n v="189930"/>
    <n v="158034.62"/>
    <n v="31895.38"/>
    <n v="193"/>
    <n v="58"/>
    <x v="2"/>
    <n v="15"/>
    <n v="0.16793229084399516"/>
    <x v="0"/>
  </r>
  <r>
    <n v="3958"/>
    <d v="2024-03-09T00:00:00"/>
    <s v="C296"/>
    <s v="Shannon Ramirez"/>
    <x v="0"/>
    <x v="0"/>
    <s v="P002"/>
    <x v="2"/>
    <x v="0"/>
    <n v="5"/>
    <n v="48172"/>
    <n v="240860"/>
    <n v="186721.07"/>
    <n v="54138.93"/>
    <n v="40"/>
    <n v="27"/>
    <x v="2"/>
    <n v="20"/>
    <n v="0.2247734368512829"/>
    <x v="0"/>
  </r>
  <r>
    <n v="3959"/>
    <d v="2024-10-13T00:00:00"/>
    <s v="C983"/>
    <s v="Tina Thomas"/>
    <x v="3"/>
    <x v="3"/>
    <s v="P003"/>
    <x v="8"/>
    <x v="0"/>
    <n v="6"/>
    <n v="32037"/>
    <n v="192222"/>
    <n v="156087.54999999999"/>
    <n v="36134.449999999997"/>
    <n v="47"/>
    <n v="81"/>
    <x v="2"/>
    <n v="20"/>
    <n v="0.18798290518254934"/>
    <x v="1"/>
  </r>
  <r>
    <n v="3960"/>
    <d v="2024-06-12T00:00:00"/>
    <s v="C552"/>
    <s v="Brittany Baker"/>
    <x v="2"/>
    <x v="2"/>
    <s v="P006"/>
    <x v="0"/>
    <x v="0"/>
    <n v="5"/>
    <n v="5523"/>
    <n v="27615"/>
    <n v="17619.39"/>
    <n v="9995.61"/>
    <n v="451"/>
    <n v="76"/>
    <x v="0"/>
    <n v="5"/>
    <n v="0.3619630635524172"/>
    <x v="0"/>
  </r>
  <r>
    <n v="3961"/>
    <d v="2024-08-16T00:00:00"/>
    <s v="C217"/>
    <s v="Jillian Smith"/>
    <x v="3"/>
    <x v="3"/>
    <s v="P005"/>
    <x v="9"/>
    <x v="1"/>
    <n v="5"/>
    <n v="31320"/>
    <n v="156600"/>
    <n v="123964.29"/>
    <n v="32635.71"/>
    <n v="79"/>
    <n v="59"/>
    <x v="7"/>
    <n v="20"/>
    <n v="0.20840172413793104"/>
    <x v="0"/>
  </r>
  <r>
    <n v="3962"/>
    <d v="2024-05-06T00:00:00"/>
    <s v="C999"/>
    <s v="Christine Garcia"/>
    <x v="0"/>
    <x v="0"/>
    <s v="P001"/>
    <x v="4"/>
    <x v="1"/>
    <n v="6"/>
    <n v="47061"/>
    <n v="282366"/>
    <n v="250721.66"/>
    <n v="31644.34"/>
    <n v="147"/>
    <n v="95"/>
    <x v="4"/>
    <n v="20"/>
    <n v="0.11206852099757053"/>
    <x v="0"/>
  </r>
  <r>
    <n v="3963"/>
    <d v="2024-03-30T00:00:00"/>
    <s v="C516"/>
    <s v="Jacob Williams"/>
    <x v="1"/>
    <x v="1"/>
    <s v="P003"/>
    <x v="8"/>
    <x v="0"/>
    <n v="4"/>
    <n v="37415"/>
    <n v="149660"/>
    <n v="110957.64"/>
    <n v="38702.36"/>
    <n v="256"/>
    <n v="96"/>
    <x v="2"/>
    <n v="10"/>
    <n v="0.25860189763463853"/>
    <x v="0"/>
  </r>
  <r>
    <n v="3964"/>
    <d v="2024-09-20T00:00:00"/>
    <s v="C205"/>
    <s v="Beverly Henderson"/>
    <x v="2"/>
    <x v="2"/>
    <s v="P008"/>
    <x v="7"/>
    <x v="3"/>
    <n v="8"/>
    <n v="2799"/>
    <n v="22392"/>
    <n v="18173.240000000002"/>
    <n v="4218.76"/>
    <n v="287"/>
    <n v="85"/>
    <x v="6"/>
    <n v="20"/>
    <n v="0.18840478742408004"/>
    <x v="0"/>
  </r>
  <r>
    <n v="3965"/>
    <d v="2024-06-30T00:00:00"/>
    <s v="C650"/>
    <s v="Cindy Burns"/>
    <x v="0"/>
    <x v="0"/>
    <s v="P005"/>
    <x v="9"/>
    <x v="1"/>
    <n v="5"/>
    <n v="41520"/>
    <n v="207600"/>
    <n v="183988.36"/>
    <n v="23611.64"/>
    <n v="192"/>
    <n v="41"/>
    <x v="7"/>
    <n v="5"/>
    <n v="0.11373622350674374"/>
    <x v="0"/>
  </r>
  <r>
    <n v="3966"/>
    <d v="2024-08-15T00:00:00"/>
    <s v="C402"/>
    <s v="Jennifer Smith"/>
    <x v="1"/>
    <x v="1"/>
    <s v="P002"/>
    <x v="2"/>
    <x v="0"/>
    <n v="10"/>
    <n v="7125"/>
    <n v="71250"/>
    <n v="54760.58"/>
    <n v="16489.419999999998"/>
    <n v="32"/>
    <n v="13"/>
    <x v="2"/>
    <n v="0"/>
    <n v="0.23143045614035085"/>
    <x v="0"/>
  </r>
  <r>
    <n v="3967"/>
    <d v="2024-06-24T00:00:00"/>
    <s v="C881"/>
    <s v="Erin Anderson"/>
    <x v="2"/>
    <x v="2"/>
    <s v="P003"/>
    <x v="8"/>
    <x v="0"/>
    <n v="10"/>
    <n v="33097"/>
    <n v="330970"/>
    <n v="248831.08"/>
    <n v="82138.92"/>
    <n v="129"/>
    <n v="52"/>
    <x v="2"/>
    <n v="10"/>
    <n v="0.24817633018098317"/>
    <x v="0"/>
  </r>
  <r>
    <n v="3968"/>
    <d v="2024-09-14T00:00:00"/>
    <s v="C316"/>
    <s v="Tara Holland"/>
    <x v="2"/>
    <x v="2"/>
    <s v="P008"/>
    <x v="7"/>
    <x v="3"/>
    <n v="6"/>
    <n v="45371"/>
    <n v="272226"/>
    <n v="202212.73"/>
    <n v="70013.27"/>
    <n v="229"/>
    <n v="28"/>
    <x v="6"/>
    <n v="15"/>
    <n v="0.25718803494155595"/>
    <x v="0"/>
  </r>
  <r>
    <n v="3969"/>
    <d v="2024-06-28T00:00:00"/>
    <s v="C636"/>
    <s v="Thomas Woodard"/>
    <x v="2"/>
    <x v="2"/>
    <s v="P004"/>
    <x v="1"/>
    <x v="1"/>
    <n v="2"/>
    <n v="32157"/>
    <n v="64314"/>
    <n v="44381.02"/>
    <n v="19932.98"/>
    <n v="286"/>
    <n v="96"/>
    <x v="1"/>
    <n v="20"/>
    <n v="0.30993220760643092"/>
    <x v="0"/>
  </r>
  <r>
    <n v="3970"/>
    <d v="2024-10-29T00:00:00"/>
    <s v="C850"/>
    <s v="Stacey Green"/>
    <x v="0"/>
    <x v="0"/>
    <s v="P005"/>
    <x v="9"/>
    <x v="1"/>
    <n v="2"/>
    <n v="40939"/>
    <n v="81878"/>
    <n v="64344.92"/>
    <n v="17533.080000000002"/>
    <n v="254"/>
    <n v="49"/>
    <x v="7"/>
    <n v="5"/>
    <n v="0.21413664232150276"/>
    <x v="0"/>
  </r>
  <r>
    <n v="3971"/>
    <d v="2024-06-20T00:00:00"/>
    <s v="C142"/>
    <s v="Glenn Solis"/>
    <x v="2"/>
    <x v="2"/>
    <s v="P007"/>
    <x v="5"/>
    <x v="1"/>
    <n v="6"/>
    <n v="58289"/>
    <n v="349734"/>
    <n v="308281.24"/>
    <n v="41452.76"/>
    <n v="197"/>
    <n v="42"/>
    <x v="5"/>
    <n v="20"/>
    <n v="0.11852653731121367"/>
    <x v="0"/>
  </r>
  <r>
    <n v="3972"/>
    <d v="2024-06-12T00:00:00"/>
    <s v="C467"/>
    <s v="Taylor Sherman MD"/>
    <x v="0"/>
    <x v="0"/>
    <s v="P006"/>
    <x v="0"/>
    <x v="0"/>
    <n v="6"/>
    <n v="56486"/>
    <n v="338916"/>
    <n v="276063.42"/>
    <n v="62852.58"/>
    <n v="65"/>
    <n v="84"/>
    <x v="0"/>
    <n v="15"/>
    <n v="0.18545179336472756"/>
    <x v="1"/>
  </r>
  <r>
    <n v="3973"/>
    <d v="2024-08-29T00:00:00"/>
    <s v="C270"/>
    <s v="Heidi Scott"/>
    <x v="2"/>
    <x v="2"/>
    <s v="P004"/>
    <x v="1"/>
    <x v="1"/>
    <n v="7"/>
    <n v="16985"/>
    <n v="118895"/>
    <n v="75817.279999999999"/>
    <n v="43077.72"/>
    <n v="147"/>
    <n v="37"/>
    <x v="1"/>
    <n v="10"/>
    <n v="0.36231733882837797"/>
    <x v="0"/>
  </r>
  <r>
    <n v="3974"/>
    <d v="2024-12-30T00:00:00"/>
    <s v="C311"/>
    <s v="Charles Vaughn"/>
    <x v="1"/>
    <x v="1"/>
    <s v="P008"/>
    <x v="7"/>
    <x v="3"/>
    <n v="7"/>
    <n v="47240"/>
    <n v="330680"/>
    <n v="229230.2"/>
    <n v="101449.8"/>
    <n v="367"/>
    <n v="50"/>
    <x v="6"/>
    <n v="20"/>
    <n v="0.30679146002177332"/>
    <x v="0"/>
  </r>
  <r>
    <n v="3975"/>
    <d v="2024-09-08T00:00:00"/>
    <s v="C323"/>
    <s v="Brett Cannon"/>
    <x v="3"/>
    <x v="3"/>
    <s v="P006"/>
    <x v="0"/>
    <x v="0"/>
    <n v="6"/>
    <n v="53356"/>
    <n v="320136"/>
    <n v="247487.02"/>
    <n v="72648.98"/>
    <n v="256"/>
    <n v="64"/>
    <x v="0"/>
    <n v="10"/>
    <n v="0.22693161656296074"/>
    <x v="0"/>
  </r>
  <r>
    <n v="3976"/>
    <d v="2024-07-07T00:00:00"/>
    <s v="C613"/>
    <s v="Michael Barnett"/>
    <x v="0"/>
    <x v="0"/>
    <s v="P006"/>
    <x v="0"/>
    <x v="0"/>
    <n v="7"/>
    <n v="59180"/>
    <n v="414260"/>
    <n v="368167.22"/>
    <n v="46092.78"/>
    <n v="95"/>
    <n v="17"/>
    <x v="0"/>
    <n v="5"/>
    <n v="0.11126534060734804"/>
    <x v="0"/>
  </r>
  <r>
    <n v="3977"/>
    <d v="2024-03-31T00:00:00"/>
    <s v="C634"/>
    <s v="Lisa Morris"/>
    <x v="0"/>
    <x v="0"/>
    <s v="P009"/>
    <x v="3"/>
    <x v="2"/>
    <n v="9"/>
    <n v="27941"/>
    <n v="251469"/>
    <n v="167374.20000000001"/>
    <n v="84094.8"/>
    <n v="276"/>
    <n v="12"/>
    <x v="3"/>
    <n v="10"/>
    <n v="0.3344141822650108"/>
    <x v="0"/>
  </r>
  <r>
    <n v="3978"/>
    <d v="2024-06-18T00:00:00"/>
    <s v="C855"/>
    <s v="Spencer Wood"/>
    <x v="3"/>
    <x v="3"/>
    <s v="P008"/>
    <x v="7"/>
    <x v="3"/>
    <n v="8"/>
    <n v="22943"/>
    <n v="183544"/>
    <n v="111357.94"/>
    <n v="72186.06"/>
    <n v="195"/>
    <n v="82"/>
    <x v="6"/>
    <n v="5"/>
    <n v="0.39329021923898355"/>
    <x v="0"/>
  </r>
  <r>
    <n v="3979"/>
    <d v="2024-03-01T00:00:00"/>
    <s v="C938"/>
    <s v="Adrienne Johnston"/>
    <x v="0"/>
    <x v="0"/>
    <s v="P010"/>
    <x v="6"/>
    <x v="0"/>
    <n v="2"/>
    <n v="19686"/>
    <n v="39372"/>
    <n v="33607.440000000002"/>
    <n v="5764.56"/>
    <n v="455"/>
    <n v="44"/>
    <x v="2"/>
    <n v="10"/>
    <n v="0.14641267906126182"/>
    <x v="0"/>
  </r>
  <r>
    <n v="3980"/>
    <d v="2024-04-12T00:00:00"/>
    <s v="C235"/>
    <s v="Sandra Morris"/>
    <x v="2"/>
    <x v="2"/>
    <s v="P003"/>
    <x v="8"/>
    <x v="0"/>
    <n v="7"/>
    <n v="8575"/>
    <n v="60025"/>
    <n v="38284.86"/>
    <n v="21740.14"/>
    <n v="143"/>
    <n v="69"/>
    <x v="2"/>
    <n v="0"/>
    <n v="0.3621847563515202"/>
    <x v="0"/>
  </r>
  <r>
    <n v="3981"/>
    <d v="2024-11-12T00:00:00"/>
    <s v="C789"/>
    <s v="Victor Henry"/>
    <x v="3"/>
    <x v="3"/>
    <s v="P005"/>
    <x v="9"/>
    <x v="1"/>
    <n v="9"/>
    <n v="21336"/>
    <n v="192024"/>
    <n v="151817.22"/>
    <n v="40206.78"/>
    <n v="44"/>
    <n v="58"/>
    <x v="7"/>
    <n v="5"/>
    <n v="0.20938413948256468"/>
    <x v="1"/>
  </r>
  <r>
    <n v="3982"/>
    <d v="2024-02-16T00:00:00"/>
    <s v="C290"/>
    <s v="Kim Evans"/>
    <x v="0"/>
    <x v="0"/>
    <s v="P007"/>
    <x v="5"/>
    <x v="1"/>
    <n v="8"/>
    <n v="36876"/>
    <n v="295008"/>
    <n v="217028.45"/>
    <n v="77979.55"/>
    <n v="483"/>
    <n v="23"/>
    <x v="5"/>
    <n v="15"/>
    <n v="0.2643302893480855"/>
    <x v="0"/>
  </r>
  <r>
    <n v="3983"/>
    <d v="2024-09-30T00:00:00"/>
    <s v="C121"/>
    <s v="Thomas Phillips"/>
    <x v="3"/>
    <x v="3"/>
    <s v="P009"/>
    <x v="3"/>
    <x v="2"/>
    <n v="5"/>
    <n v="50278"/>
    <n v="251390"/>
    <n v="180691.19"/>
    <n v="70698.81"/>
    <n v="30"/>
    <n v="55"/>
    <x v="3"/>
    <n v="5"/>
    <n v="0.28123159234655315"/>
    <x v="1"/>
  </r>
  <r>
    <n v="3984"/>
    <d v="2024-09-12T00:00:00"/>
    <s v="C699"/>
    <s v="Logan Robbins"/>
    <x v="3"/>
    <x v="3"/>
    <s v="P010"/>
    <x v="6"/>
    <x v="0"/>
    <n v="7"/>
    <n v="6345"/>
    <n v="44415"/>
    <n v="31063.63"/>
    <n v="13351.37"/>
    <n v="329"/>
    <n v="90"/>
    <x v="2"/>
    <n v="20"/>
    <n v="0.30060497579646517"/>
    <x v="0"/>
  </r>
  <r>
    <n v="3985"/>
    <d v="2024-12-04T00:00:00"/>
    <s v="C888"/>
    <s v="Garrett Hardy"/>
    <x v="3"/>
    <x v="3"/>
    <s v="P006"/>
    <x v="0"/>
    <x v="0"/>
    <n v="4"/>
    <n v="3225"/>
    <n v="12900"/>
    <n v="10889.36"/>
    <n v="2010.64"/>
    <n v="122"/>
    <n v="98"/>
    <x v="0"/>
    <n v="10"/>
    <n v="0.15586356589147288"/>
    <x v="0"/>
  </r>
  <r>
    <n v="3986"/>
    <d v="2024-12-27T00:00:00"/>
    <s v="C680"/>
    <s v="Yolanda Reyes"/>
    <x v="3"/>
    <x v="3"/>
    <s v="P001"/>
    <x v="4"/>
    <x v="1"/>
    <n v="8"/>
    <n v="17971"/>
    <n v="143768"/>
    <n v="100757.88"/>
    <n v="43010.12"/>
    <n v="416"/>
    <n v="21"/>
    <x v="4"/>
    <n v="10"/>
    <n v="0.29916337432530188"/>
    <x v="0"/>
  </r>
  <r>
    <n v="3987"/>
    <d v="2024-02-28T00:00:00"/>
    <s v="C522"/>
    <s v="Allen Jones"/>
    <x v="3"/>
    <x v="3"/>
    <s v="P002"/>
    <x v="2"/>
    <x v="0"/>
    <n v="6"/>
    <n v="37975"/>
    <n v="227850"/>
    <n v="186536.68"/>
    <n v="41313.32"/>
    <n v="447"/>
    <n v="15"/>
    <x v="2"/>
    <n v="20"/>
    <n v="0.18131806012727672"/>
    <x v="0"/>
  </r>
  <r>
    <n v="3988"/>
    <d v="2024-07-11T00:00:00"/>
    <s v="C744"/>
    <s v="Matthew Dyer"/>
    <x v="3"/>
    <x v="3"/>
    <s v="P001"/>
    <x v="4"/>
    <x v="1"/>
    <n v="2"/>
    <n v="40234"/>
    <n v="80468"/>
    <n v="63140.08"/>
    <n v="17327.919999999998"/>
    <n v="47"/>
    <n v="56"/>
    <x v="4"/>
    <n v="5"/>
    <n v="0.21533926529800665"/>
    <x v="1"/>
  </r>
  <r>
    <n v="3989"/>
    <d v="2024-10-08T00:00:00"/>
    <s v="C182"/>
    <s v="Christina Holland"/>
    <x v="2"/>
    <x v="2"/>
    <s v="P001"/>
    <x v="4"/>
    <x v="1"/>
    <n v="8"/>
    <n v="8039"/>
    <n v="64312"/>
    <n v="40983.949999999997"/>
    <n v="23328.05"/>
    <n v="279"/>
    <n v="84"/>
    <x v="4"/>
    <n v="10"/>
    <n v="0.36273246050503793"/>
    <x v="0"/>
  </r>
  <r>
    <n v="3990"/>
    <d v="2024-08-22T00:00:00"/>
    <s v="C737"/>
    <s v="Tara Alvarez"/>
    <x v="3"/>
    <x v="3"/>
    <s v="P010"/>
    <x v="6"/>
    <x v="0"/>
    <n v="9"/>
    <n v="19605"/>
    <n v="176445"/>
    <n v="143270.10999999999"/>
    <n v="33174.89"/>
    <n v="155"/>
    <n v="20"/>
    <x v="2"/>
    <n v="20"/>
    <n v="0.18801830598770156"/>
    <x v="0"/>
  </r>
  <r>
    <n v="3991"/>
    <d v="2024-10-29T00:00:00"/>
    <s v="C439"/>
    <s v="Barry Hall"/>
    <x v="2"/>
    <x v="2"/>
    <s v="P002"/>
    <x v="2"/>
    <x v="0"/>
    <n v="6"/>
    <n v="39723"/>
    <n v="238338"/>
    <n v="162260.54999999999"/>
    <n v="76077.45"/>
    <n v="243"/>
    <n v="48"/>
    <x v="2"/>
    <n v="10"/>
    <n v="0.31919983384940714"/>
    <x v="0"/>
  </r>
  <r>
    <n v="3992"/>
    <d v="2024-09-04T00:00:00"/>
    <s v="C251"/>
    <s v="Lance Gibson"/>
    <x v="1"/>
    <x v="1"/>
    <s v="P008"/>
    <x v="7"/>
    <x v="3"/>
    <n v="8"/>
    <n v="18878"/>
    <n v="151024"/>
    <n v="104475.55"/>
    <n v="46548.45"/>
    <n v="417"/>
    <n v="30"/>
    <x v="6"/>
    <n v="0"/>
    <n v="0.30821889236147892"/>
    <x v="0"/>
  </r>
  <r>
    <n v="3993"/>
    <d v="2024-11-05T00:00:00"/>
    <s v="C491"/>
    <s v="Angela Rose"/>
    <x v="0"/>
    <x v="0"/>
    <s v="P002"/>
    <x v="2"/>
    <x v="0"/>
    <n v="10"/>
    <n v="41050"/>
    <n v="410500"/>
    <n v="356466.66"/>
    <n v="54033.34"/>
    <n v="46"/>
    <n v="98"/>
    <x v="2"/>
    <n v="15"/>
    <n v="0.13162811205846528"/>
    <x v="1"/>
  </r>
  <r>
    <n v="3994"/>
    <d v="2024-02-10T00:00:00"/>
    <s v="C177"/>
    <s v="William Wheeler"/>
    <x v="3"/>
    <x v="3"/>
    <s v="P003"/>
    <x v="8"/>
    <x v="0"/>
    <n v="5"/>
    <n v="22571"/>
    <n v="112855"/>
    <n v="78676.69"/>
    <n v="34178.31"/>
    <n v="263"/>
    <n v="66"/>
    <x v="2"/>
    <n v="20"/>
    <n v="0.30285153515573077"/>
    <x v="0"/>
  </r>
  <r>
    <n v="3995"/>
    <d v="2024-06-10T00:00:00"/>
    <s v="C370"/>
    <s v="Ms. Rachel Sweeney PhD"/>
    <x v="3"/>
    <x v="3"/>
    <s v="P010"/>
    <x v="6"/>
    <x v="0"/>
    <n v="2"/>
    <n v="55181"/>
    <n v="110362"/>
    <n v="87055.45"/>
    <n v="23306.55"/>
    <n v="254"/>
    <n v="89"/>
    <x v="2"/>
    <n v="15"/>
    <n v="0.21118274406045559"/>
    <x v="0"/>
  </r>
  <r>
    <n v="3996"/>
    <d v="2024-06-29T00:00:00"/>
    <s v="C251"/>
    <s v="Christopher Stewart"/>
    <x v="2"/>
    <x v="2"/>
    <s v="P002"/>
    <x v="2"/>
    <x v="0"/>
    <n v="5"/>
    <n v="49072"/>
    <n v="245360"/>
    <n v="160205.04999999999"/>
    <n v="85154.95"/>
    <n v="461"/>
    <n v="12"/>
    <x v="2"/>
    <n v="10"/>
    <n v="0.34706125692859469"/>
    <x v="0"/>
  </r>
  <r>
    <n v="3997"/>
    <d v="2024-11-09T00:00:00"/>
    <s v="C989"/>
    <s v="Cory Lopez"/>
    <x v="1"/>
    <x v="1"/>
    <s v="P008"/>
    <x v="7"/>
    <x v="3"/>
    <n v="6"/>
    <n v="12890"/>
    <n v="77340"/>
    <n v="53408.19"/>
    <n v="23931.81"/>
    <n v="366"/>
    <n v="78"/>
    <x v="6"/>
    <n v="15"/>
    <n v="0.30943638479441427"/>
    <x v="0"/>
  </r>
  <r>
    <n v="3998"/>
    <d v="2024-12-25T00:00:00"/>
    <s v="C467"/>
    <s v="Michael Washington"/>
    <x v="2"/>
    <x v="2"/>
    <s v="P008"/>
    <x v="7"/>
    <x v="3"/>
    <n v="10"/>
    <n v="8478"/>
    <n v="84780"/>
    <n v="53283.53"/>
    <n v="31496.47"/>
    <n v="222"/>
    <n v="52"/>
    <x v="6"/>
    <n v="15"/>
    <n v="0.37150825666430765"/>
    <x v="0"/>
  </r>
  <r>
    <n v="3999"/>
    <d v="2024-05-03T00:00:00"/>
    <s v="C320"/>
    <s v="Timothy Hamilton"/>
    <x v="0"/>
    <x v="0"/>
    <s v="P002"/>
    <x v="2"/>
    <x v="0"/>
    <n v="5"/>
    <n v="22608"/>
    <n v="113040"/>
    <n v="93931.97"/>
    <n v="19108.03"/>
    <n v="169"/>
    <n v="19"/>
    <x v="2"/>
    <n v="20"/>
    <n v="0.16903777423920735"/>
    <x v="0"/>
  </r>
  <r>
    <n v="4000"/>
    <d v="2024-04-24T00:00:00"/>
    <s v="C136"/>
    <s v="Jamie Davis"/>
    <x v="0"/>
    <x v="0"/>
    <s v="P006"/>
    <x v="0"/>
    <x v="0"/>
    <n v="4"/>
    <n v="25536"/>
    <n v="102144"/>
    <n v="77987.72"/>
    <n v="24156.28"/>
    <n v="50"/>
    <n v="96"/>
    <x v="0"/>
    <n v="10"/>
    <n v="0.23649240288220549"/>
    <x v="1"/>
  </r>
  <r>
    <n v="4001"/>
    <d v="2024-09-16T00:00:00"/>
    <s v="C963"/>
    <s v="Crystal Meyer"/>
    <x v="0"/>
    <x v="0"/>
    <s v="P006"/>
    <x v="0"/>
    <x v="0"/>
    <n v="5"/>
    <n v="37603"/>
    <n v="188015"/>
    <n v="139741.68"/>
    <n v="48273.32"/>
    <n v="357"/>
    <n v="52"/>
    <x v="0"/>
    <n v="20"/>
    <n v="0.2567524931521421"/>
    <x v="0"/>
  </r>
  <r>
    <n v="4002"/>
    <d v="2024-04-28T00:00:00"/>
    <s v="C646"/>
    <s v="Gabriel Davis"/>
    <x v="3"/>
    <x v="3"/>
    <s v="P006"/>
    <x v="0"/>
    <x v="0"/>
    <n v="7"/>
    <n v="59732"/>
    <n v="418124"/>
    <n v="333426.01"/>
    <n v="84697.99"/>
    <n v="369"/>
    <n v="41"/>
    <x v="0"/>
    <n v="20"/>
    <n v="0.20256667878428411"/>
    <x v="0"/>
  </r>
  <r>
    <n v="4003"/>
    <d v="2024-10-15T00:00:00"/>
    <s v="C551"/>
    <s v="Olivia Davis"/>
    <x v="1"/>
    <x v="1"/>
    <s v="P004"/>
    <x v="1"/>
    <x v="1"/>
    <n v="1"/>
    <n v="58721"/>
    <n v="58721"/>
    <n v="40627.480000000003"/>
    <n v="18093.52"/>
    <n v="176"/>
    <n v="78"/>
    <x v="1"/>
    <n v="15"/>
    <n v="0.3081269051957562"/>
    <x v="0"/>
  </r>
  <r>
    <n v="4004"/>
    <d v="2024-10-15T00:00:00"/>
    <s v="C907"/>
    <s v="Lori Shepard"/>
    <x v="0"/>
    <x v="0"/>
    <s v="P010"/>
    <x v="6"/>
    <x v="0"/>
    <n v="4"/>
    <n v="58894"/>
    <n v="235576"/>
    <n v="169933.45"/>
    <n v="65642.55"/>
    <n v="332"/>
    <n v="50"/>
    <x v="2"/>
    <n v="10"/>
    <n v="0.27864701837199035"/>
    <x v="0"/>
  </r>
  <r>
    <n v="4005"/>
    <d v="2024-06-23T00:00:00"/>
    <s v="C349"/>
    <s v="Caitlyn Brown"/>
    <x v="1"/>
    <x v="1"/>
    <s v="P005"/>
    <x v="9"/>
    <x v="1"/>
    <n v="4"/>
    <n v="35636"/>
    <n v="142544"/>
    <n v="97520.7"/>
    <n v="45023.3"/>
    <n v="496"/>
    <n v="91"/>
    <x v="7"/>
    <n v="15"/>
    <n v="0.31585545515770569"/>
    <x v="0"/>
  </r>
  <r>
    <n v="4006"/>
    <d v="2024-12-14T00:00:00"/>
    <s v="C929"/>
    <s v="Michael Reed"/>
    <x v="0"/>
    <x v="0"/>
    <s v="P010"/>
    <x v="6"/>
    <x v="0"/>
    <n v="4"/>
    <n v="42622"/>
    <n v="170488"/>
    <n v="118308.45"/>
    <n v="52179.55"/>
    <n v="102"/>
    <n v="65"/>
    <x v="2"/>
    <n v="5"/>
    <n v="0.30605995729904745"/>
    <x v="0"/>
  </r>
  <r>
    <n v="4007"/>
    <d v="2024-07-14T00:00:00"/>
    <s v="C899"/>
    <s v="Brooke Lowery"/>
    <x v="2"/>
    <x v="2"/>
    <s v="P004"/>
    <x v="1"/>
    <x v="1"/>
    <n v="3"/>
    <n v="59574"/>
    <n v="178722"/>
    <n v="116128.98"/>
    <n v="62593.02"/>
    <n v="154"/>
    <n v="63"/>
    <x v="1"/>
    <n v="15"/>
    <n v="0.35022560177258533"/>
    <x v="0"/>
  </r>
  <r>
    <n v="4008"/>
    <d v="2024-05-16T00:00:00"/>
    <s v="C831"/>
    <s v="Wesley Hawkins"/>
    <x v="3"/>
    <x v="3"/>
    <s v="P005"/>
    <x v="9"/>
    <x v="1"/>
    <n v="10"/>
    <n v="40125"/>
    <n v="401250"/>
    <n v="331120.57"/>
    <n v="70129.429999999993"/>
    <n v="34"/>
    <n v="21"/>
    <x v="7"/>
    <n v="5"/>
    <n v="0.17477739563862926"/>
    <x v="0"/>
  </r>
  <r>
    <n v="4009"/>
    <d v="2024-10-24T00:00:00"/>
    <s v="C771"/>
    <s v="Andrew Winters"/>
    <x v="3"/>
    <x v="3"/>
    <s v="P008"/>
    <x v="7"/>
    <x v="3"/>
    <n v="9"/>
    <n v="36774"/>
    <n v="330966"/>
    <n v="208522.19"/>
    <n v="122443.81"/>
    <n v="71"/>
    <n v="44"/>
    <x v="6"/>
    <n v="20"/>
    <n v="0.36995887795120946"/>
    <x v="0"/>
  </r>
  <r>
    <n v="4010"/>
    <d v="2024-10-11T00:00:00"/>
    <s v="C584"/>
    <s v="Christian Campbell"/>
    <x v="2"/>
    <x v="2"/>
    <s v="P002"/>
    <x v="2"/>
    <x v="0"/>
    <n v="4"/>
    <n v="53242"/>
    <n v="212968"/>
    <n v="146884.73000000001"/>
    <n v="66083.27"/>
    <n v="473"/>
    <n v="57"/>
    <x v="2"/>
    <n v="15"/>
    <n v="0.31029671124300368"/>
    <x v="0"/>
  </r>
  <r>
    <n v="4011"/>
    <d v="2024-07-20T00:00:00"/>
    <s v="C174"/>
    <s v="Christina Quinn"/>
    <x v="0"/>
    <x v="0"/>
    <s v="P010"/>
    <x v="6"/>
    <x v="0"/>
    <n v="8"/>
    <n v="14618"/>
    <n v="116944"/>
    <n v="87646.29"/>
    <n v="29297.71"/>
    <n v="220"/>
    <n v="57"/>
    <x v="2"/>
    <n v="10"/>
    <n v="0.25052768846627443"/>
    <x v="0"/>
  </r>
  <r>
    <n v="4012"/>
    <d v="2024-12-18T00:00:00"/>
    <s v="C164"/>
    <s v="Adam Henderson"/>
    <x v="2"/>
    <x v="2"/>
    <s v="P008"/>
    <x v="7"/>
    <x v="3"/>
    <n v="10"/>
    <n v="38726"/>
    <n v="387260"/>
    <n v="297823.03000000003"/>
    <n v="89436.97"/>
    <n v="33"/>
    <n v="65"/>
    <x v="6"/>
    <n v="0"/>
    <n v="0.23094812270825801"/>
    <x v="1"/>
  </r>
  <r>
    <n v="4013"/>
    <d v="2024-06-13T00:00:00"/>
    <s v="C249"/>
    <s v="Gina Perez"/>
    <x v="3"/>
    <x v="3"/>
    <s v="P001"/>
    <x v="4"/>
    <x v="1"/>
    <n v="9"/>
    <n v="3286"/>
    <n v="29574"/>
    <n v="18721.43"/>
    <n v="10852.57"/>
    <n v="365"/>
    <n v="75"/>
    <x v="4"/>
    <n v="20"/>
    <n v="0.3669632109285183"/>
    <x v="0"/>
  </r>
  <r>
    <n v="4014"/>
    <d v="2024-06-12T00:00:00"/>
    <s v="C111"/>
    <s v="Terry Contreras"/>
    <x v="1"/>
    <x v="1"/>
    <s v="P005"/>
    <x v="9"/>
    <x v="1"/>
    <n v="3"/>
    <n v="56935"/>
    <n v="170805"/>
    <n v="138148.47"/>
    <n v="32656.53"/>
    <n v="375"/>
    <n v="38"/>
    <x v="7"/>
    <n v="5"/>
    <n v="0.19119188548344604"/>
    <x v="0"/>
  </r>
  <r>
    <n v="4015"/>
    <d v="2024-05-18T00:00:00"/>
    <s v="C295"/>
    <s v="Michelle Frost"/>
    <x v="2"/>
    <x v="2"/>
    <s v="P004"/>
    <x v="1"/>
    <x v="1"/>
    <n v="4"/>
    <n v="31116"/>
    <n v="124464"/>
    <n v="99148.53"/>
    <n v="25315.47"/>
    <n v="370"/>
    <n v="77"/>
    <x v="1"/>
    <n v="10"/>
    <n v="0.20339592171230236"/>
    <x v="0"/>
  </r>
  <r>
    <n v="4016"/>
    <d v="2024-11-29T00:00:00"/>
    <s v="C766"/>
    <s v="Carl White"/>
    <x v="3"/>
    <x v="3"/>
    <s v="P005"/>
    <x v="9"/>
    <x v="1"/>
    <n v="4"/>
    <n v="23444"/>
    <n v="93776"/>
    <n v="79508.02"/>
    <n v="14267.98"/>
    <n v="90"/>
    <n v="47"/>
    <x v="7"/>
    <n v="15"/>
    <n v="0.15214959051356422"/>
    <x v="0"/>
  </r>
  <r>
    <n v="4017"/>
    <d v="2024-02-08T00:00:00"/>
    <s v="C660"/>
    <s v="Michael Nolan"/>
    <x v="1"/>
    <x v="1"/>
    <s v="P005"/>
    <x v="9"/>
    <x v="1"/>
    <n v="3"/>
    <n v="6032"/>
    <n v="18096"/>
    <n v="15723.52"/>
    <n v="2372.48"/>
    <n v="339"/>
    <n v="83"/>
    <x v="7"/>
    <n v="10"/>
    <n v="0.131105216622458"/>
    <x v="0"/>
  </r>
  <r>
    <n v="4018"/>
    <d v="2024-12-22T00:00:00"/>
    <s v="C687"/>
    <s v="Cory Morgan"/>
    <x v="1"/>
    <x v="1"/>
    <s v="P001"/>
    <x v="4"/>
    <x v="1"/>
    <n v="5"/>
    <n v="55027"/>
    <n v="275135"/>
    <n v="224333.69"/>
    <n v="50801.31"/>
    <n v="481"/>
    <n v="24"/>
    <x v="4"/>
    <n v="15"/>
    <n v="0.18464139422465334"/>
    <x v="0"/>
  </r>
  <r>
    <n v="4019"/>
    <d v="2024-10-05T00:00:00"/>
    <s v="C856"/>
    <s v="Michael Orr"/>
    <x v="1"/>
    <x v="1"/>
    <s v="P004"/>
    <x v="1"/>
    <x v="1"/>
    <n v="4"/>
    <n v="40305"/>
    <n v="161220"/>
    <n v="139191.9"/>
    <n v="22028.1"/>
    <n v="113"/>
    <n v="19"/>
    <x v="1"/>
    <n v="15"/>
    <n v="0.13663379233345738"/>
    <x v="0"/>
  </r>
  <r>
    <n v="4020"/>
    <d v="2024-04-22T00:00:00"/>
    <s v="C796"/>
    <s v="Dwayne Jackson"/>
    <x v="0"/>
    <x v="0"/>
    <s v="P001"/>
    <x v="4"/>
    <x v="1"/>
    <n v="9"/>
    <n v="24969"/>
    <n v="224721"/>
    <n v="188708.38"/>
    <n v="36012.620000000003"/>
    <n v="384"/>
    <n v="87"/>
    <x v="4"/>
    <n v="0"/>
    <n v="0.16025480484689905"/>
    <x v="0"/>
  </r>
  <r>
    <n v="4021"/>
    <d v="2024-09-22T00:00:00"/>
    <s v="C606"/>
    <s v="Patrick Wagner"/>
    <x v="3"/>
    <x v="3"/>
    <s v="P010"/>
    <x v="6"/>
    <x v="0"/>
    <n v="3"/>
    <n v="6303"/>
    <n v="18909"/>
    <n v="16270.95"/>
    <n v="2638.05"/>
    <n v="372"/>
    <n v="57"/>
    <x v="2"/>
    <n v="10"/>
    <n v="0.1395129303506267"/>
    <x v="0"/>
  </r>
  <r>
    <n v="4022"/>
    <d v="2024-10-23T00:00:00"/>
    <s v="C143"/>
    <s v="Kelsey Cole"/>
    <x v="3"/>
    <x v="3"/>
    <s v="P001"/>
    <x v="4"/>
    <x v="1"/>
    <n v="10"/>
    <n v="22293"/>
    <n v="222930"/>
    <n v="149876.54"/>
    <n v="73053.460000000006"/>
    <n v="94"/>
    <n v="82"/>
    <x v="4"/>
    <n v="5"/>
    <n v="0.32769685551518418"/>
    <x v="0"/>
  </r>
  <r>
    <n v="4023"/>
    <d v="2024-07-30T00:00:00"/>
    <s v="C459"/>
    <s v="Mark Wang"/>
    <x v="2"/>
    <x v="2"/>
    <s v="P010"/>
    <x v="6"/>
    <x v="0"/>
    <n v="6"/>
    <n v="57309"/>
    <n v="343854"/>
    <n v="242112.18"/>
    <n v="101741.82"/>
    <n v="364"/>
    <n v="30"/>
    <x v="2"/>
    <n v="15"/>
    <n v="0.29588668446491828"/>
    <x v="0"/>
  </r>
  <r>
    <n v="4024"/>
    <d v="2024-08-03T00:00:00"/>
    <s v="C614"/>
    <s v="Ann Little"/>
    <x v="3"/>
    <x v="3"/>
    <s v="P008"/>
    <x v="7"/>
    <x v="3"/>
    <n v="8"/>
    <n v="23107"/>
    <n v="184856"/>
    <n v="139416.29999999999"/>
    <n v="45439.7"/>
    <n v="363"/>
    <n v="30"/>
    <x v="6"/>
    <n v="15"/>
    <n v="0.24581133422772319"/>
    <x v="0"/>
  </r>
  <r>
    <n v="4025"/>
    <d v="2024-12-08T00:00:00"/>
    <s v="C537"/>
    <s v="Jessica Chapman"/>
    <x v="1"/>
    <x v="1"/>
    <s v="P005"/>
    <x v="9"/>
    <x v="1"/>
    <n v="5"/>
    <n v="40300"/>
    <n v="201500"/>
    <n v="134010.13"/>
    <n v="67489.87"/>
    <n v="98"/>
    <n v="67"/>
    <x v="7"/>
    <n v="5"/>
    <n v="0.33493732009925559"/>
    <x v="0"/>
  </r>
  <r>
    <n v="4026"/>
    <d v="2024-03-29T00:00:00"/>
    <s v="C886"/>
    <s v="Craig Rosales"/>
    <x v="3"/>
    <x v="3"/>
    <s v="P001"/>
    <x v="4"/>
    <x v="1"/>
    <n v="9"/>
    <n v="23468"/>
    <n v="211212"/>
    <n v="171709.28"/>
    <n v="39502.720000000001"/>
    <n v="115"/>
    <n v="55"/>
    <x v="4"/>
    <n v="5"/>
    <n v="0.18702876730488799"/>
    <x v="0"/>
  </r>
  <r>
    <n v="4027"/>
    <d v="2024-08-20T00:00:00"/>
    <s v="C703"/>
    <s v="Beverly Stone"/>
    <x v="2"/>
    <x v="2"/>
    <s v="P005"/>
    <x v="9"/>
    <x v="1"/>
    <n v="9"/>
    <n v="31995"/>
    <n v="287955"/>
    <n v="237712.42"/>
    <n v="50242.58"/>
    <n v="439"/>
    <n v="60"/>
    <x v="7"/>
    <n v="20"/>
    <n v="0.17448066538174367"/>
    <x v="0"/>
  </r>
  <r>
    <n v="4028"/>
    <d v="2024-01-10T00:00:00"/>
    <s v="C612"/>
    <s v="Michael Higgins"/>
    <x v="0"/>
    <x v="0"/>
    <s v="P001"/>
    <x v="4"/>
    <x v="1"/>
    <n v="6"/>
    <n v="898"/>
    <n v="5388"/>
    <n v="4436.42"/>
    <n v="951.58"/>
    <n v="228"/>
    <n v="87"/>
    <x v="4"/>
    <n v="10"/>
    <n v="0.17661098737936154"/>
    <x v="0"/>
  </r>
  <r>
    <n v="4029"/>
    <d v="2024-09-18T00:00:00"/>
    <s v="C229"/>
    <s v="Richard Jones Jr."/>
    <x v="1"/>
    <x v="1"/>
    <s v="P009"/>
    <x v="3"/>
    <x v="2"/>
    <n v="1"/>
    <n v="39693"/>
    <n v="39693"/>
    <n v="25950.35"/>
    <n v="13742.65"/>
    <n v="341"/>
    <n v="61"/>
    <x v="3"/>
    <n v="10"/>
    <n v="0.34622351548131913"/>
    <x v="0"/>
  </r>
  <r>
    <n v="4030"/>
    <d v="2024-03-29T00:00:00"/>
    <s v="C430"/>
    <s v="Olivia Thompson"/>
    <x v="0"/>
    <x v="0"/>
    <s v="P007"/>
    <x v="5"/>
    <x v="1"/>
    <n v="4"/>
    <n v="37625"/>
    <n v="150500"/>
    <n v="107635.02"/>
    <n v="42864.98"/>
    <n v="464"/>
    <n v="99"/>
    <x v="5"/>
    <n v="0"/>
    <n v="0.28481714285714288"/>
    <x v="0"/>
  </r>
  <r>
    <n v="4031"/>
    <d v="2024-03-09T00:00:00"/>
    <s v="C335"/>
    <s v="Dr. Bryan Fry"/>
    <x v="0"/>
    <x v="0"/>
    <s v="P002"/>
    <x v="2"/>
    <x v="0"/>
    <n v="1"/>
    <n v="24554"/>
    <n v="24554"/>
    <n v="18178.96"/>
    <n v="6375.04"/>
    <n v="116"/>
    <n v="76"/>
    <x v="2"/>
    <n v="10"/>
    <n v="0.25963346094322715"/>
    <x v="0"/>
  </r>
  <r>
    <n v="4032"/>
    <d v="2024-07-28T00:00:00"/>
    <s v="C845"/>
    <s v="Martin Hess"/>
    <x v="2"/>
    <x v="2"/>
    <s v="P005"/>
    <x v="9"/>
    <x v="1"/>
    <n v="3"/>
    <n v="6087"/>
    <n v="18261"/>
    <n v="11653.75"/>
    <n v="6607.25"/>
    <n v="265"/>
    <n v="80"/>
    <x v="7"/>
    <n v="20"/>
    <n v="0.36182301078801821"/>
    <x v="0"/>
  </r>
  <r>
    <n v="4033"/>
    <d v="2024-11-07T00:00:00"/>
    <s v="C940"/>
    <s v="Jennifer Snyder"/>
    <x v="1"/>
    <x v="1"/>
    <s v="P005"/>
    <x v="9"/>
    <x v="1"/>
    <n v="2"/>
    <n v="18118"/>
    <n v="36236"/>
    <n v="27776.93"/>
    <n v="8459.07"/>
    <n v="370"/>
    <n v="63"/>
    <x v="7"/>
    <n v="5"/>
    <n v="0.23344381278286785"/>
    <x v="0"/>
  </r>
  <r>
    <n v="4034"/>
    <d v="2024-01-23T00:00:00"/>
    <s v="C968"/>
    <s v="Dr. Dawn Williams DVM"/>
    <x v="3"/>
    <x v="3"/>
    <s v="P008"/>
    <x v="7"/>
    <x v="3"/>
    <n v="5"/>
    <n v="34439"/>
    <n v="172195"/>
    <n v="124025.83"/>
    <n v="48169.17"/>
    <n v="10"/>
    <n v="61"/>
    <x v="6"/>
    <n v="10"/>
    <n v="0.27973617120125438"/>
    <x v="1"/>
  </r>
  <r>
    <n v="4035"/>
    <d v="2024-04-30T00:00:00"/>
    <s v="C742"/>
    <s v="Hayley Gonzalez"/>
    <x v="1"/>
    <x v="1"/>
    <s v="P001"/>
    <x v="4"/>
    <x v="1"/>
    <n v="2"/>
    <n v="11730"/>
    <n v="23460"/>
    <n v="15418.97"/>
    <n v="8041.03"/>
    <n v="361"/>
    <n v="64"/>
    <x v="4"/>
    <n v="10"/>
    <n v="0.34275490196078429"/>
    <x v="0"/>
  </r>
  <r>
    <n v="4036"/>
    <d v="2024-01-31T00:00:00"/>
    <s v="C561"/>
    <s v="Mark Young"/>
    <x v="2"/>
    <x v="2"/>
    <s v="P006"/>
    <x v="0"/>
    <x v="0"/>
    <n v="8"/>
    <n v="893"/>
    <n v="7144"/>
    <n v="5263.9"/>
    <n v="1880.1"/>
    <n v="368"/>
    <n v="50"/>
    <x v="0"/>
    <n v="15"/>
    <n v="0.26317189249720041"/>
    <x v="0"/>
  </r>
  <r>
    <n v="4037"/>
    <d v="2024-08-08T00:00:00"/>
    <s v="C225"/>
    <s v="James Payne"/>
    <x v="3"/>
    <x v="3"/>
    <s v="P005"/>
    <x v="9"/>
    <x v="1"/>
    <n v="10"/>
    <n v="7920"/>
    <n v="79200"/>
    <n v="67888.94"/>
    <n v="11311.06"/>
    <n v="250"/>
    <n v="23"/>
    <x v="7"/>
    <n v="0"/>
    <n v="0.14281641414141413"/>
    <x v="0"/>
  </r>
  <r>
    <n v="4038"/>
    <d v="2024-06-04T00:00:00"/>
    <s v="C205"/>
    <s v="Kenneth Rodriguez"/>
    <x v="1"/>
    <x v="1"/>
    <s v="P003"/>
    <x v="8"/>
    <x v="0"/>
    <n v="10"/>
    <n v="21094"/>
    <n v="210940"/>
    <n v="167425.17000000001"/>
    <n v="43514.83"/>
    <n v="211"/>
    <n v="69"/>
    <x v="2"/>
    <n v="5"/>
    <n v="0.20629008248791125"/>
    <x v="0"/>
  </r>
  <r>
    <n v="4039"/>
    <d v="2024-01-30T00:00:00"/>
    <s v="C625"/>
    <s v="Monica Smith"/>
    <x v="2"/>
    <x v="2"/>
    <s v="P008"/>
    <x v="7"/>
    <x v="3"/>
    <n v="4"/>
    <n v="30099"/>
    <n v="120396"/>
    <n v="95305.58"/>
    <n v="25090.42"/>
    <n v="386"/>
    <n v="28"/>
    <x v="6"/>
    <n v="0"/>
    <n v="0.20839911624970928"/>
    <x v="0"/>
  </r>
  <r>
    <n v="4040"/>
    <d v="2024-11-21T00:00:00"/>
    <s v="C675"/>
    <s v="Michael Anderson"/>
    <x v="2"/>
    <x v="2"/>
    <s v="P010"/>
    <x v="6"/>
    <x v="0"/>
    <n v="6"/>
    <n v="59324"/>
    <n v="355944"/>
    <n v="309774.94"/>
    <n v="46169.06"/>
    <n v="210"/>
    <n v="62"/>
    <x v="2"/>
    <n v="10"/>
    <n v="0.12970877441395276"/>
    <x v="0"/>
  </r>
  <r>
    <n v="4041"/>
    <d v="2024-03-19T00:00:00"/>
    <s v="C983"/>
    <s v="Gabrielle Hines"/>
    <x v="0"/>
    <x v="0"/>
    <s v="P006"/>
    <x v="0"/>
    <x v="0"/>
    <n v="9"/>
    <n v="51878"/>
    <n v="466902"/>
    <n v="339228.63"/>
    <n v="127673.37"/>
    <n v="407"/>
    <n v="70"/>
    <x v="0"/>
    <n v="5"/>
    <n v="0.27344789698908978"/>
    <x v="0"/>
  </r>
  <r>
    <n v="4042"/>
    <d v="2024-01-03T00:00:00"/>
    <s v="C388"/>
    <s v="Jennifer Johnson"/>
    <x v="0"/>
    <x v="0"/>
    <s v="P009"/>
    <x v="3"/>
    <x v="2"/>
    <n v="3"/>
    <n v="54837"/>
    <n v="164511"/>
    <n v="102419.37"/>
    <n v="62091.63"/>
    <n v="15"/>
    <n v="59"/>
    <x v="3"/>
    <n v="10"/>
    <n v="0.37743147874610206"/>
    <x v="1"/>
  </r>
  <r>
    <n v="4043"/>
    <d v="2024-10-30T00:00:00"/>
    <s v="C605"/>
    <s v="Melinda Garcia"/>
    <x v="1"/>
    <x v="1"/>
    <s v="P005"/>
    <x v="9"/>
    <x v="1"/>
    <n v="4"/>
    <n v="49450"/>
    <n v="197800"/>
    <n v="129062.81"/>
    <n v="68737.19"/>
    <n v="290"/>
    <n v="31"/>
    <x v="7"/>
    <n v="0"/>
    <n v="0.34750854398382203"/>
    <x v="0"/>
  </r>
  <r>
    <n v="4044"/>
    <d v="2024-05-11T00:00:00"/>
    <s v="C430"/>
    <s v="Brandi Pearson"/>
    <x v="3"/>
    <x v="3"/>
    <s v="P008"/>
    <x v="7"/>
    <x v="3"/>
    <n v="1"/>
    <n v="19051"/>
    <n v="19051"/>
    <n v="16625.099999999999"/>
    <n v="2425.9"/>
    <n v="53"/>
    <n v="45"/>
    <x v="6"/>
    <n v="10"/>
    <n v="0.12733714765629101"/>
    <x v="0"/>
  </r>
  <r>
    <n v="4045"/>
    <d v="2024-10-07T00:00:00"/>
    <s v="C509"/>
    <s v="John Baker"/>
    <x v="2"/>
    <x v="2"/>
    <s v="P003"/>
    <x v="8"/>
    <x v="0"/>
    <n v="4"/>
    <n v="51037"/>
    <n v="204148"/>
    <n v="174542.13"/>
    <n v="29605.87"/>
    <n v="104"/>
    <n v="36"/>
    <x v="2"/>
    <n v="10"/>
    <n v="0.14502160197503772"/>
    <x v="0"/>
  </r>
  <r>
    <n v="4046"/>
    <d v="2024-06-02T00:00:00"/>
    <s v="C745"/>
    <s v="James Jones PhD"/>
    <x v="1"/>
    <x v="1"/>
    <s v="P007"/>
    <x v="5"/>
    <x v="1"/>
    <n v="10"/>
    <n v="36855"/>
    <n v="368550"/>
    <n v="244393.97"/>
    <n v="124156.03"/>
    <n v="275"/>
    <n v="31"/>
    <x v="5"/>
    <n v="15"/>
    <n v="0.33687703161036492"/>
    <x v="0"/>
  </r>
  <r>
    <n v="4047"/>
    <d v="2024-09-04T00:00:00"/>
    <s v="C988"/>
    <s v="Martha Potter"/>
    <x v="2"/>
    <x v="2"/>
    <s v="P009"/>
    <x v="3"/>
    <x v="2"/>
    <n v="5"/>
    <n v="6996"/>
    <n v="34980"/>
    <n v="21380.55"/>
    <n v="13599.45"/>
    <n v="131"/>
    <n v="97"/>
    <x v="3"/>
    <n v="15"/>
    <n v="0.38877787307032591"/>
    <x v="0"/>
  </r>
  <r>
    <n v="4048"/>
    <d v="2024-09-21T00:00:00"/>
    <s v="C548"/>
    <s v="Sandra Edwards"/>
    <x v="2"/>
    <x v="2"/>
    <s v="P008"/>
    <x v="7"/>
    <x v="3"/>
    <n v="2"/>
    <n v="14623"/>
    <n v="29246"/>
    <n v="22737.99"/>
    <n v="6508.01"/>
    <n v="193"/>
    <n v="98"/>
    <x v="6"/>
    <n v="15"/>
    <n v="0.22252649935033852"/>
    <x v="0"/>
  </r>
  <r>
    <n v="4049"/>
    <d v="2024-02-02T00:00:00"/>
    <s v="C907"/>
    <s v="David Payne"/>
    <x v="3"/>
    <x v="3"/>
    <s v="P004"/>
    <x v="1"/>
    <x v="1"/>
    <n v="6"/>
    <n v="47951"/>
    <n v="287706"/>
    <n v="235372.36"/>
    <n v="52333.64"/>
    <n v="336"/>
    <n v="48"/>
    <x v="1"/>
    <n v="20"/>
    <n v="0.18189971707228908"/>
    <x v="0"/>
  </r>
  <r>
    <n v="4050"/>
    <d v="2024-04-02T00:00:00"/>
    <s v="C238"/>
    <s v="Kayla Barry"/>
    <x v="1"/>
    <x v="1"/>
    <s v="P002"/>
    <x v="2"/>
    <x v="0"/>
    <n v="6"/>
    <n v="31816"/>
    <n v="190896"/>
    <n v="149357.79999999999"/>
    <n v="41538.199999999997"/>
    <n v="441"/>
    <n v="96"/>
    <x v="2"/>
    <n v="15"/>
    <n v="0.21759596848545804"/>
    <x v="0"/>
  </r>
  <r>
    <n v="4051"/>
    <d v="2024-08-10T00:00:00"/>
    <s v="C905"/>
    <s v="Michelle Henry"/>
    <x v="0"/>
    <x v="0"/>
    <s v="P007"/>
    <x v="5"/>
    <x v="1"/>
    <n v="10"/>
    <n v="6379"/>
    <n v="63790"/>
    <n v="54778.080000000002"/>
    <n v="9011.92"/>
    <n v="483"/>
    <n v="60"/>
    <x v="5"/>
    <n v="20"/>
    <n v="0.14127480796363068"/>
    <x v="0"/>
  </r>
  <r>
    <n v="4052"/>
    <d v="2024-11-20T00:00:00"/>
    <s v="C787"/>
    <s v="Michael Martinez"/>
    <x v="2"/>
    <x v="2"/>
    <s v="P003"/>
    <x v="8"/>
    <x v="0"/>
    <n v="4"/>
    <n v="2845"/>
    <n v="11380"/>
    <n v="8088.65"/>
    <n v="3291.35"/>
    <n v="189"/>
    <n v="71"/>
    <x v="2"/>
    <n v="10"/>
    <n v="0.28922231985940244"/>
    <x v="0"/>
  </r>
  <r>
    <n v="4053"/>
    <d v="2024-05-20T00:00:00"/>
    <s v="C692"/>
    <s v="Grant Johnson"/>
    <x v="1"/>
    <x v="1"/>
    <s v="P001"/>
    <x v="4"/>
    <x v="1"/>
    <n v="2"/>
    <n v="9196"/>
    <n v="18392"/>
    <n v="16262.3"/>
    <n v="2129.6999999999998"/>
    <n v="181"/>
    <n v="45"/>
    <x v="4"/>
    <n v="0"/>
    <n v="0.11579491083079599"/>
    <x v="0"/>
  </r>
  <r>
    <n v="4054"/>
    <d v="2024-09-02T00:00:00"/>
    <s v="C377"/>
    <s v="Ashley Smith"/>
    <x v="3"/>
    <x v="3"/>
    <s v="P006"/>
    <x v="0"/>
    <x v="0"/>
    <n v="5"/>
    <n v="46755"/>
    <n v="233775"/>
    <n v="183686.09"/>
    <n v="50088.91"/>
    <n v="69"/>
    <n v="73"/>
    <x v="0"/>
    <n v="10"/>
    <n v="0.21426119131643676"/>
    <x v="1"/>
  </r>
  <r>
    <n v="4055"/>
    <d v="2024-10-29T00:00:00"/>
    <s v="C410"/>
    <s v="Eric Herrera"/>
    <x v="1"/>
    <x v="1"/>
    <s v="P006"/>
    <x v="0"/>
    <x v="0"/>
    <n v="6"/>
    <n v="42857"/>
    <n v="257142"/>
    <n v="195707.38"/>
    <n v="61434.62"/>
    <n v="119"/>
    <n v="21"/>
    <x v="0"/>
    <n v="0"/>
    <n v="0.23891320748846942"/>
    <x v="0"/>
  </r>
  <r>
    <n v="4056"/>
    <d v="2024-07-02T00:00:00"/>
    <s v="C951"/>
    <s v="John Wright"/>
    <x v="2"/>
    <x v="2"/>
    <s v="P009"/>
    <x v="3"/>
    <x v="2"/>
    <n v="4"/>
    <n v="44054"/>
    <n v="176216"/>
    <n v="146161.45000000001"/>
    <n v="30054.55"/>
    <n v="230"/>
    <n v="48"/>
    <x v="3"/>
    <n v="15"/>
    <n v="0.17055517092659009"/>
    <x v="0"/>
  </r>
  <r>
    <n v="4057"/>
    <d v="2024-03-17T00:00:00"/>
    <s v="C504"/>
    <s v="Deborah Owens"/>
    <x v="3"/>
    <x v="3"/>
    <s v="P009"/>
    <x v="3"/>
    <x v="2"/>
    <n v="8"/>
    <n v="45515"/>
    <n v="364120"/>
    <n v="237077.98"/>
    <n v="127042.02"/>
    <n v="404"/>
    <n v="100"/>
    <x v="3"/>
    <n v="0"/>
    <n v="0.34890151598374164"/>
    <x v="0"/>
  </r>
  <r>
    <n v="4058"/>
    <d v="2024-02-06T00:00:00"/>
    <s v="C895"/>
    <s v="Sharon Mullen"/>
    <x v="2"/>
    <x v="2"/>
    <s v="P006"/>
    <x v="0"/>
    <x v="0"/>
    <n v="1"/>
    <n v="28937"/>
    <n v="28937"/>
    <n v="23564.880000000001"/>
    <n v="5372.12"/>
    <n v="424"/>
    <n v="37"/>
    <x v="0"/>
    <n v="0"/>
    <n v="0.18564882330580226"/>
    <x v="0"/>
  </r>
  <r>
    <n v="4059"/>
    <d v="2024-06-14T00:00:00"/>
    <s v="C666"/>
    <s v="Joseph Peterson"/>
    <x v="1"/>
    <x v="1"/>
    <s v="P004"/>
    <x v="1"/>
    <x v="1"/>
    <n v="6"/>
    <n v="18570"/>
    <n v="111420"/>
    <n v="68645.399999999994"/>
    <n v="42774.6"/>
    <n v="354"/>
    <n v="46"/>
    <x v="1"/>
    <n v="20"/>
    <n v="0.38390414647280557"/>
    <x v="0"/>
  </r>
  <r>
    <n v="4060"/>
    <d v="2024-01-14T00:00:00"/>
    <s v="C496"/>
    <s v="Stephanie Hall"/>
    <x v="3"/>
    <x v="3"/>
    <s v="P005"/>
    <x v="9"/>
    <x v="1"/>
    <n v="3"/>
    <n v="48092"/>
    <n v="144276"/>
    <n v="116534.87"/>
    <n v="27741.13"/>
    <n v="153"/>
    <n v="71"/>
    <x v="7"/>
    <n v="0"/>
    <n v="0.19227820288890737"/>
    <x v="0"/>
  </r>
  <r>
    <n v="4061"/>
    <d v="2024-10-26T00:00:00"/>
    <s v="C422"/>
    <s v="Rachel Choi"/>
    <x v="0"/>
    <x v="0"/>
    <s v="P002"/>
    <x v="2"/>
    <x v="0"/>
    <n v="8"/>
    <n v="10713"/>
    <n v="85704"/>
    <n v="59003.33"/>
    <n v="26700.67"/>
    <n v="413"/>
    <n v="45"/>
    <x v="2"/>
    <n v="0"/>
    <n v="0.31154520209091757"/>
    <x v="0"/>
  </r>
  <r>
    <n v="4062"/>
    <d v="2024-03-31T00:00:00"/>
    <s v="C977"/>
    <s v="Belinda Espinoza"/>
    <x v="1"/>
    <x v="1"/>
    <s v="P002"/>
    <x v="2"/>
    <x v="0"/>
    <n v="4"/>
    <n v="57977"/>
    <n v="231908"/>
    <n v="147532.13"/>
    <n v="84375.87"/>
    <n v="221"/>
    <n v="27"/>
    <x v="2"/>
    <n v="20"/>
    <n v="0.36383337357917794"/>
    <x v="0"/>
  </r>
  <r>
    <n v="4063"/>
    <d v="2024-01-02T00:00:00"/>
    <s v="C434"/>
    <s v="Thomas Parker"/>
    <x v="2"/>
    <x v="2"/>
    <s v="P007"/>
    <x v="5"/>
    <x v="1"/>
    <n v="8"/>
    <n v="3866"/>
    <n v="30928"/>
    <n v="27733.64"/>
    <n v="3194.36"/>
    <n v="76"/>
    <n v="12"/>
    <x v="5"/>
    <n v="15"/>
    <n v="0.10328375581996896"/>
    <x v="0"/>
  </r>
  <r>
    <n v="4064"/>
    <d v="2024-02-11T00:00:00"/>
    <s v="C162"/>
    <s v="Daniel Mullins"/>
    <x v="0"/>
    <x v="0"/>
    <s v="P001"/>
    <x v="4"/>
    <x v="1"/>
    <n v="5"/>
    <n v="15030"/>
    <n v="75150"/>
    <n v="49613.11"/>
    <n v="25536.89"/>
    <n v="22"/>
    <n v="53"/>
    <x v="4"/>
    <n v="20"/>
    <n v="0.33981224218230205"/>
    <x v="1"/>
  </r>
  <r>
    <n v="4065"/>
    <d v="2024-12-06T00:00:00"/>
    <s v="C721"/>
    <s v="Jessica Smith"/>
    <x v="2"/>
    <x v="2"/>
    <s v="P003"/>
    <x v="8"/>
    <x v="0"/>
    <n v="7"/>
    <n v="7866"/>
    <n v="55062"/>
    <n v="41685.97"/>
    <n v="13376.03"/>
    <n v="281"/>
    <n v="27"/>
    <x v="2"/>
    <n v="20"/>
    <n v="0.24292670080999601"/>
    <x v="0"/>
  </r>
  <r>
    <n v="4066"/>
    <d v="2024-03-07T00:00:00"/>
    <s v="C454"/>
    <s v="Ashley Curry"/>
    <x v="0"/>
    <x v="0"/>
    <s v="P009"/>
    <x v="3"/>
    <x v="2"/>
    <n v="2"/>
    <n v="38102"/>
    <n v="76204"/>
    <n v="66425.100000000006"/>
    <n v="9778.9"/>
    <n v="161"/>
    <n v="54"/>
    <x v="3"/>
    <n v="15"/>
    <n v="0.12832528476195476"/>
    <x v="0"/>
  </r>
  <r>
    <n v="4067"/>
    <d v="2024-07-23T00:00:00"/>
    <s v="C166"/>
    <s v="Melanie Lewis"/>
    <x v="3"/>
    <x v="3"/>
    <s v="P006"/>
    <x v="0"/>
    <x v="0"/>
    <n v="1"/>
    <n v="20100"/>
    <n v="20100"/>
    <n v="15957.13"/>
    <n v="4142.87"/>
    <n v="368"/>
    <n v="82"/>
    <x v="0"/>
    <n v="5"/>
    <n v="0.20611293532338307"/>
    <x v="0"/>
  </r>
  <r>
    <n v="4068"/>
    <d v="2024-10-19T00:00:00"/>
    <s v="C932"/>
    <s v="Amy Lane"/>
    <x v="1"/>
    <x v="1"/>
    <s v="P004"/>
    <x v="1"/>
    <x v="1"/>
    <n v="1"/>
    <n v="5666"/>
    <n v="5666"/>
    <n v="3908.39"/>
    <n v="1757.61"/>
    <n v="267"/>
    <n v="38"/>
    <x v="1"/>
    <n v="0"/>
    <n v="0.31020296505471229"/>
    <x v="0"/>
  </r>
  <r>
    <n v="4069"/>
    <d v="2024-12-30T00:00:00"/>
    <s v="C556"/>
    <s v="Veronica Patel"/>
    <x v="0"/>
    <x v="0"/>
    <s v="P004"/>
    <x v="1"/>
    <x v="1"/>
    <n v="7"/>
    <n v="7777"/>
    <n v="54439"/>
    <n v="32939.949999999997"/>
    <n v="21499.05"/>
    <n v="338"/>
    <n v="20"/>
    <x v="1"/>
    <n v="10"/>
    <n v="0.39492000220430207"/>
    <x v="0"/>
  </r>
  <r>
    <n v="4070"/>
    <d v="2024-12-28T00:00:00"/>
    <s v="C195"/>
    <s v="Laura Davidson DDS"/>
    <x v="0"/>
    <x v="0"/>
    <s v="P004"/>
    <x v="1"/>
    <x v="1"/>
    <n v="9"/>
    <n v="4262"/>
    <n v="38358"/>
    <n v="24451.95"/>
    <n v="13906.05"/>
    <n v="38"/>
    <n v="10"/>
    <x v="1"/>
    <n v="5"/>
    <n v="0.362533239480682"/>
    <x v="0"/>
  </r>
  <r>
    <n v="4071"/>
    <d v="2024-05-30T00:00:00"/>
    <s v="C132"/>
    <s v="Shawn Curtis"/>
    <x v="0"/>
    <x v="0"/>
    <s v="P005"/>
    <x v="9"/>
    <x v="1"/>
    <n v="1"/>
    <n v="14904"/>
    <n v="14904"/>
    <n v="10412.379999999999"/>
    <n v="4491.62"/>
    <n v="141"/>
    <n v="27"/>
    <x v="7"/>
    <n v="10"/>
    <n v="0.30137010198604403"/>
    <x v="0"/>
  </r>
  <r>
    <n v="4072"/>
    <d v="2024-07-14T00:00:00"/>
    <s v="C630"/>
    <s v="Michael Henderson"/>
    <x v="1"/>
    <x v="1"/>
    <s v="P006"/>
    <x v="0"/>
    <x v="0"/>
    <n v="6"/>
    <n v="59457"/>
    <n v="356742"/>
    <n v="242597.92"/>
    <n v="114144.08"/>
    <n v="56"/>
    <n v="30"/>
    <x v="0"/>
    <n v="10"/>
    <n v="0.31996254996608192"/>
    <x v="0"/>
  </r>
  <r>
    <n v="4073"/>
    <d v="2024-02-16T00:00:00"/>
    <s v="C693"/>
    <s v="Matthew Mata"/>
    <x v="3"/>
    <x v="3"/>
    <s v="P004"/>
    <x v="1"/>
    <x v="1"/>
    <n v="2"/>
    <n v="26057"/>
    <n v="52114"/>
    <n v="38081.71"/>
    <n v="14032.29"/>
    <n v="420"/>
    <n v="30"/>
    <x v="1"/>
    <n v="20"/>
    <n v="0.26926142687185789"/>
    <x v="0"/>
  </r>
  <r>
    <n v="4074"/>
    <d v="2024-06-12T00:00:00"/>
    <s v="C392"/>
    <s v="Kelly Nicholson"/>
    <x v="0"/>
    <x v="0"/>
    <s v="P001"/>
    <x v="4"/>
    <x v="1"/>
    <n v="2"/>
    <n v="2775"/>
    <n v="5550"/>
    <n v="3579.21"/>
    <n v="1970.79"/>
    <n v="53"/>
    <n v="46"/>
    <x v="4"/>
    <n v="10"/>
    <n v="0.35509729729729728"/>
    <x v="0"/>
  </r>
  <r>
    <n v="4075"/>
    <d v="2024-08-26T00:00:00"/>
    <s v="C159"/>
    <s v="Luis Johnson"/>
    <x v="0"/>
    <x v="0"/>
    <s v="P004"/>
    <x v="1"/>
    <x v="1"/>
    <n v="6"/>
    <n v="7543"/>
    <n v="45258"/>
    <n v="27929.72"/>
    <n v="17328.28"/>
    <n v="205"/>
    <n v="47"/>
    <x v="1"/>
    <n v="5"/>
    <n v="0.382877723275443"/>
    <x v="0"/>
  </r>
  <r>
    <n v="4076"/>
    <d v="2024-08-27T00:00:00"/>
    <s v="C607"/>
    <s v="Mr. Jacob Spencer"/>
    <x v="1"/>
    <x v="1"/>
    <s v="P007"/>
    <x v="5"/>
    <x v="1"/>
    <n v="2"/>
    <n v="5818"/>
    <n v="11636"/>
    <n v="8225.4699999999993"/>
    <n v="3410.53"/>
    <n v="287"/>
    <n v="30"/>
    <x v="5"/>
    <n v="10"/>
    <n v="0.2931015812994156"/>
    <x v="0"/>
  </r>
  <r>
    <n v="4077"/>
    <d v="2024-05-04T00:00:00"/>
    <s v="C247"/>
    <s v="Monica Butler"/>
    <x v="3"/>
    <x v="3"/>
    <s v="P007"/>
    <x v="5"/>
    <x v="1"/>
    <n v="2"/>
    <n v="14691"/>
    <n v="29382"/>
    <n v="20384.48"/>
    <n v="8997.52"/>
    <n v="240"/>
    <n v="13"/>
    <x v="5"/>
    <n v="0"/>
    <n v="0.30622558028725072"/>
    <x v="0"/>
  </r>
  <r>
    <n v="4078"/>
    <d v="2024-07-19T00:00:00"/>
    <s v="C979"/>
    <s v="Ryan Porter"/>
    <x v="0"/>
    <x v="0"/>
    <s v="P009"/>
    <x v="3"/>
    <x v="2"/>
    <n v="6"/>
    <n v="37452"/>
    <n v="224712"/>
    <n v="143859.72"/>
    <n v="80852.28"/>
    <n v="223"/>
    <n v="11"/>
    <x v="3"/>
    <n v="0"/>
    <n v="0.35980401580689947"/>
    <x v="0"/>
  </r>
  <r>
    <n v="4079"/>
    <d v="2024-09-06T00:00:00"/>
    <s v="C575"/>
    <s v="Amy French"/>
    <x v="2"/>
    <x v="2"/>
    <s v="P006"/>
    <x v="0"/>
    <x v="0"/>
    <n v="7"/>
    <n v="55067"/>
    <n v="385469"/>
    <n v="260014.37"/>
    <n v="125454.63"/>
    <n v="447"/>
    <n v="76"/>
    <x v="0"/>
    <n v="15"/>
    <n v="0.32545971271360347"/>
    <x v="0"/>
  </r>
  <r>
    <n v="4080"/>
    <d v="2024-02-14T00:00:00"/>
    <s v="C215"/>
    <s v="Michael Smith"/>
    <x v="1"/>
    <x v="1"/>
    <s v="P008"/>
    <x v="7"/>
    <x v="3"/>
    <n v="7"/>
    <n v="5124"/>
    <n v="35868"/>
    <n v="27778.48"/>
    <n v="8089.52"/>
    <n v="305"/>
    <n v="16"/>
    <x v="6"/>
    <n v="0"/>
    <n v="0.22553585368573661"/>
    <x v="0"/>
  </r>
  <r>
    <n v="4081"/>
    <d v="2024-12-29T00:00:00"/>
    <s v="C100"/>
    <s v="Jennifer Perez"/>
    <x v="1"/>
    <x v="1"/>
    <s v="P008"/>
    <x v="7"/>
    <x v="3"/>
    <n v="8"/>
    <n v="3038"/>
    <n v="24304"/>
    <n v="16014.95"/>
    <n v="8289.0499999999993"/>
    <n v="460"/>
    <n v="26"/>
    <x v="6"/>
    <n v="15"/>
    <n v="0.34105702764976953"/>
    <x v="0"/>
  </r>
  <r>
    <n v="4082"/>
    <d v="2024-06-25T00:00:00"/>
    <s v="C173"/>
    <s v="Yolanda Hernandez"/>
    <x v="0"/>
    <x v="0"/>
    <s v="P006"/>
    <x v="0"/>
    <x v="0"/>
    <n v="5"/>
    <n v="38847"/>
    <n v="194235"/>
    <n v="173287.8"/>
    <n v="20947.2"/>
    <n v="205"/>
    <n v="92"/>
    <x v="0"/>
    <n v="20"/>
    <n v="0.10784462120627075"/>
    <x v="0"/>
  </r>
  <r>
    <n v="4083"/>
    <d v="2024-02-22T00:00:00"/>
    <s v="C424"/>
    <s v="Mr. Ryan Gardner"/>
    <x v="3"/>
    <x v="3"/>
    <s v="P003"/>
    <x v="8"/>
    <x v="0"/>
    <n v="8"/>
    <n v="36518"/>
    <n v="292144"/>
    <n v="228623.91"/>
    <n v="63520.09"/>
    <n v="476"/>
    <n v="72"/>
    <x v="2"/>
    <n v="20"/>
    <n v="0.21742733035763184"/>
    <x v="0"/>
  </r>
  <r>
    <n v="4084"/>
    <d v="2024-04-15T00:00:00"/>
    <s v="C795"/>
    <s v="Jimmy Moore"/>
    <x v="3"/>
    <x v="3"/>
    <s v="P002"/>
    <x v="2"/>
    <x v="0"/>
    <n v="9"/>
    <n v="29930"/>
    <n v="269370"/>
    <n v="215336.68"/>
    <n v="54033.32"/>
    <n v="20"/>
    <n v="74"/>
    <x v="2"/>
    <n v="20"/>
    <n v="0.20059145413371943"/>
    <x v="1"/>
  </r>
  <r>
    <n v="4085"/>
    <d v="2024-05-29T00:00:00"/>
    <s v="C965"/>
    <s v="Craig Hall"/>
    <x v="1"/>
    <x v="1"/>
    <s v="P001"/>
    <x v="4"/>
    <x v="1"/>
    <n v="8"/>
    <n v="14520"/>
    <n v="116160"/>
    <n v="103965.49"/>
    <n v="12194.51"/>
    <n v="269"/>
    <n v="17"/>
    <x v="4"/>
    <n v="10"/>
    <n v="0.10498028581267217"/>
    <x v="0"/>
  </r>
  <r>
    <n v="4086"/>
    <d v="2024-12-30T00:00:00"/>
    <s v="C887"/>
    <s v="Jennifer Brown"/>
    <x v="0"/>
    <x v="0"/>
    <s v="P010"/>
    <x v="6"/>
    <x v="0"/>
    <n v="8"/>
    <n v="56543"/>
    <n v="452344"/>
    <n v="350441.44"/>
    <n v="101902.56"/>
    <n v="234"/>
    <n v="14"/>
    <x v="2"/>
    <n v="0"/>
    <n v="0.2252766920750579"/>
    <x v="0"/>
  </r>
  <r>
    <n v="4087"/>
    <d v="2024-07-20T00:00:00"/>
    <s v="C232"/>
    <s v="Angela Chambers"/>
    <x v="1"/>
    <x v="1"/>
    <s v="P002"/>
    <x v="2"/>
    <x v="0"/>
    <n v="7"/>
    <n v="36758"/>
    <n v="257306"/>
    <n v="174423.6"/>
    <n v="82882.399999999994"/>
    <n v="171"/>
    <n v="85"/>
    <x v="2"/>
    <n v="0"/>
    <n v="0.32211607968722061"/>
    <x v="0"/>
  </r>
  <r>
    <n v="4088"/>
    <d v="2024-05-03T00:00:00"/>
    <s v="C100"/>
    <s v="Jessica Cruz"/>
    <x v="1"/>
    <x v="1"/>
    <s v="P006"/>
    <x v="0"/>
    <x v="0"/>
    <n v="9"/>
    <n v="23095"/>
    <n v="207855"/>
    <n v="157122.65"/>
    <n v="50732.35"/>
    <n v="162"/>
    <n v="17"/>
    <x v="0"/>
    <n v="0"/>
    <n v="0.24407567775612807"/>
    <x v="0"/>
  </r>
  <r>
    <n v="4089"/>
    <d v="2024-01-15T00:00:00"/>
    <s v="C347"/>
    <s v="Michael Kelly"/>
    <x v="0"/>
    <x v="0"/>
    <s v="P004"/>
    <x v="1"/>
    <x v="1"/>
    <n v="8"/>
    <n v="50257"/>
    <n v="402056"/>
    <n v="281364.21999999997"/>
    <n v="120691.78"/>
    <n v="392"/>
    <n v="12"/>
    <x v="1"/>
    <n v="5"/>
    <n v="0.30018649143402909"/>
    <x v="0"/>
  </r>
  <r>
    <n v="4090"/>
    <d v="2024-03-03T00:00:00"/>
    <s v="C315"/>
    <s v="Tammy Pacheco"/>
    <x v="3"/>
    <x v="3"/>
    <s v="P006"/>
    <x v="0"/>
    <x v="0"/>
    <n v="4"/>
    <n v="33843"/>
    <n v="135372"/>
    <n v="107255.14"/>
    <n v="28116.86"/>
    <n v="428"/>
    <n v="83"/>
    <x v="0"/>
    <n v="10"/>
    <n v="0.20770070620216885"/>
    <x v="0"/>
  </r>
  <r>
    <n v="4091"/>
    <d v="2024-03-20T00:00:00"/>
    <s v="C594"/>
    <s v="Michael Garcia"/>
    <x v="1"/>
    <x v="1"/>
    <s v="P010"/>
    <x v="6"/>
    <x v="0"/>
    <n v="1"/>
    <n v="10599"/>
    <n v="10599"/>
    <n v="8560.43"/>
    <n v="2038.57"/>
    <n v="357"/>
    <n v="30"/>
    <x v="2"/>
    <n v="0"/>
    <n v="0.19233606944051326"/>
    <x v="0"/>
  </r>
  <r>
    <n v="4092"/>
    <d v="2024-12-21T00:00:00"/>
    <s v="C822"/>
    <s v="Jordan King"/>
    <x v="1"/>
    <x v="1"/>
    <s v="P009"/>
    <x v="3"/>
    <x v="2"/>
    <n v="8"/>
    <n v="22199"/>
    <n v="177592"/>
    <n v="158261.28"/>
    <n v="19330.72"/>
    <n v="283"/>
    <n v="23"/>
    <x v="3"/>
    <n v="5"/>
    <n v="0.10884904725438084"/>
    <x v="0"/>
  </r>
  <r>
    <n v="4093"/>
    <d v="2024-08-13T00:00:00"/>
    <s v="C624"/>
    <s v="Anthony Ramirez"/>
    <x v="0"/>
    <x v="0"/>
    <s v="P001"/>
    <x v="4"/>
    <x v="1"/>
    <n v="4"/>
    <n v="10759"/>
    <n v="43036"/>
    <n v="30522.39"/>
    <n v="12513.61"/>
    <n v="229"/>
    <n v="63"/>
    <x v="4"/>
    <n v="5"/>
    <n v="0.29077075006970909"/>
    <x v="0"/>
  </r>
  <r>
    <n v="4094"/>
    <d v="2024-02-29T00:00:00"/>
    <s v="C416"/>
    <s v="Francisco Garcia"/>
    <x v="1"/>
    <x v="1"/>
    <s v="P001"/>
    <x v="4"/>
    <x v="1"/>
    <n v="10"/>
    <n v="3922"/>
    <n v="39220"/>
    <n v="28112.16"/>
    <n v="11107.84"/>
    <n v="28"/>
    <n v="100"/>
    <x v="4"/>
    <n v="0"/>
    <n v="0.28321876593574707"/>
    <x v="1"/>
  </r>
  <r>
    <n v="4095"/>
    <d v="2024-09-26T00:00:00"/>
    <s v="C523"/>
    <s v="Roberta Smith"/>
    <x v="3"/>
    <x v="3"/>
    <s v="P003"/>
    <x v="8"/>
    <x v="0"/>
    <n v="7"/>
    <n v="40698"/>
    <n v="284886"/>
    <n v="228139.09"/>
    <n v="56746.91"/>
    <n v="99"/>
    <n v="49"/>
    <x v="2"/>
    <n v="20"/>
    <n v="0.19919164156890828"/>
    <x v="0"/>
  </r>
  <r>
    <n v="4096"/>
    <d v="2024-05-30T00:00:00"/>
    <s v="C587"/>
    <s v="Desiree Jones"/>
    <x v="3"/>
    <x v="3"/>
    <s v="P005"/>
    <x v="9"/>
    <x v="1"/>
    <n v="10"/>
    <n v="44386"/>
    <n v="443860"/>
    <n v="366729.83"/>
    <n v="77130.17"/>
    <n v="377"/>
    <n v="73"/>
    <x v="7"/>
    <n v="20"/>
    <n v="0.17377139188032262"/>
    <x v="0"/>
  </r>
  <r>
    <n v="4097"/>
    <d v="2024-05-29T00:00:00"/>
    <s v="C869"/>
    <s v="Elizabeth Lopez"/>
    <x v="3"/>
    <x v="3"/>
    <s v="P004"/>
    <x v="1"/>
    <x v="1"/>
    <n v="9"/>
    <n v="23977"/>
    <n v="215793"/>
    <n v="134731.94"/>
    <n v="81061.06"/>
    <n v="144"/>
    <n v="19"/>
    <x v="1"/>
    <n v="5"/>
    <n v="0.37564267608309815"/>
    <x v="0"/>
  </r>
  <r>
    <n v="4098"/>
    <d v="2024-12-16T00:00:00"/>
    <s v="C273"/>
    <s v="John Peterson"/>
    <x v="1"/>
    <x v="1"/>
    <s v="P010"/>
    <x v="6"/>
    <x v="0"/>
    <n v="5"/>
    <n v="59418"/>
    <n v="297090"/>
    <n v="195393.27"/>
    <n v="101696.73"/>
    <n v="68"/>
    <n v="81"/>
    <x v="2"/>
    <n v="20"/>
    <n v="0.34230950217105927"/>
    <x v="1"/>
  </r>
  <r>
    <n v="4099"/>
    <d v="2024-08-20T00:00:00"/>
    <s v="C541"/>
    <s v="Alicia Oneill"/>
    <x v="2"/>
    <x v="2"/>
    <s v="P005"/>
    <x v="9"/>
    <x v="1"/>
    <n v="3"/>
    <n v="35640"/>
    <n v="106920"/>
    <n v="92701.31"/>
    <n v="14218.69"/>
    <n v="480"/>
    <n v="44"/>
    <x v="7"/>
    <n v="20"/>
    <n v="0.13298438084549197"/>
    <x v="0"/>
  </r>
  <r>
    <n v="4100"/>
    <d v="2024-05-07T00:00:00"/>
    <s v="C570"/>
    <s v="Robin Adams"/>
    <x v="2"/>
    <x v="2"/>
    <s v="P002"/>
    <x v="2"/>
    <x v="0"/>
    <n v="1"/>
    <n v="59718"/>
    <n v="59718"/>
    <n v="46318.27"/>
    <n v="13399.73"/>
    <n v="83"/>
    <n v="48"/>
    <x v="2"/>
    <n v="15"/>
    <n v="0.22438343548008974"/>
    <x v="0"/>
  </r>
  <r>
    <n v="4101"/>
    <d v="2024-03-23T00:00:00"/>
    <s v="C293"/>
    <s v="Misty Miller"/>
    <x v="2"/>
    <x v="2"/>
    <s v="P005"/>
    <x v="9"/>
    <x v="1"/>
    <n v="9"/>
    <n v="9341"/>
    <n v="84069"/>
    <n v="50626.37"/>
    <n v="33442.629999999997"/>
    <n v="75"/>
    <n v="69"/>
    <x v="7"/>
    <n v="0"/>
    <n v="0.39779978351116341"/>
    <x v="0"/>
  </r>
  <r>
    <n v="4102"/>
    <d v="2024-01-10T00:00:00"/>
    <s v="C703"/>
    <s v="Linda Ryan"/>
    <x v="0"/>
    <x v="0"/>
    <s v="P002"/>
    <x v="2"/>
    <x v="0"/>
    <n v="6"/>
    <n v="15835"/>
    <n v="95010"/>
    <n v="81633.78"/>
    <n v="13376.22"/>
    <n v="49"/>
    <n v="74"/>
    <x v="2"/>
    <n v="20"/>
    <n v="0.14078749605304705"/>
    <x v="1"/>
  </r>
  <r>
    <n v="4103"/>
    <d v="2024-05-16T00:00:00"/>
    <s v="C537"/>
    <s v="Clayton Vargas"/>
    <x v="1"/>
    <x v="1"/>
    <s v="P008"/>
    <x v="7"/>
    <x v="3"/>
    <n v="9"/>
    <n v="45246"/>
    <n v="407214"/>
    <n v="270330.89"/>
    <n v="136883.10999999999"/>
    <n v="500"/>
    <n v="19"/>
    <x v="6"/>
    <n v="0"/>
    <n v="0.33614539284012823"/>
    <x v="0"/>
  </r>
  <r>
    <n v="4104"/>
    <d v="2024-10-18T00:00:00"/>
    <s v="C925"/>
    <s v="Dennis Cooper"/>
    <x v="0"/>
    <x v="0"/>
    <s v="P001"/>
    <x v="4"/>
    <x v="1"/>
    <n v="6"/>
    <n v="59793"/>
    <n v="358758"/>
    <n v="269528.31"/>
    <n v="89229.69"/>
    <n v="75"/>
    <n v="21"/>
    <x v="4"/>
    <n v="0"/>
    <n v="0.24871832823240178"/>
    <x v="0"/>
  </r>
  <r>
    <n v="4105"/>
    <d v="2024-10-05T00:00:00"/>
    <s v="C992"/>
    <s v="Hannah Conley"/>
    <x v="0"/>
    <x v="0"/>
    <s v="P006"/>
    <x v="0"/>
    <x v="0"/>
    <n v="3"/>
    <n v="43137"/>
    <n v="129411"/>
    <n v="103393.54"/>
    <n v="26017.46"/>
    <n v="272"/>
    <n v="83"/>
    <x v="0"/>
    <n v="5"/>
    <n v="0.20104519708525551"/>
    <x v="0"/>
  </r>
  <r>
    <n v="4106"/>
    <d v="2024-08-26T00:00:00"/>
    <s v="C349"/>
    <s v="Scott Carlson"/>
    <x v="3"/>
    <x v="3"/>
    <s v="P004"/>
    <x v="1"/>
    <x v="1"/>
    <n v="8"/>
    <n v="13382"/>
    <n v="107056"/>
    <n v="73073.61"/>
    <n v="33982.39"/>
    <n v="432"/>
    <n v="94"/>
    <x v="1"/>
    <n v="0"/>
    <n v="0.31742630025407265"/>
    <x v="0"/>
  </r>
  <r>
    <n v="4107"/>
    <d v="2024-03-07T00:00:00"/>
    <s v="C909"/>
    <s v="Kevin Cortez"/>
    <x v="1"/>
    <x v="1"/>
    <s v="P009"/>
    <x v="3"/>
    <x v="2"/>
    <n v="9"/>
    <n v="47945"/>
    <n v="431505"/>
    <n v="378335.53"/>
    <n v="53169.47"/>
    <n v="80"/>
    <n v="12"/>
    <x v="3"/>
    <n v="15"/>
    <n v="0.12321866490538928"/>
    <x v="0"/>
  </r>
  <r>
    <n v="4108"/>
    <d v="2024-11-17T00:00:00"/>
    <s v="C662"/>
    <s v="Johnathan Griffith"/>
    <x v="1"/>
    <x v="1"/>
    <s v="P004"/>
    <x v="1"/>
    <x v="1"/>
    <n v="2"/>
    <n v="17786"/>
    <n v="35572"/>
    <n v="27498.33"/>
    <n v="8073.67"/>
    <n v="262"/>
    <n v="35"/>
    <x v="1"/>
    <n v="20"/>
    <n v="0.22696699651411223"/>
    <x v="0"/>
  </r>
  <r>
    <n v="4109"/>
    <d v="2024-02-12T00:00:00"/>
    <s v="C561"/>
    <s v="Timothy Campbell"/>
    <x v="0"/>
    <x v="0"/>
    <s v="P008"/>
    <x v="7"/>
    <x v="3"/>
    <n v="10"/>
    <n v="36530"/>
    <n v="365300"/>
    <n v="309287.95"/>
    <n v="56012.05"/>
    <n v="16"/>
    <n v="87"/>
    <x v="6"/>
    <n v="15"/>
    <n v="0.1533316452231043"/>
    <x v="1"/>
  </r>
  <r>
    <n v="4110"/>
    <d v="2024-06-11T00:00:00"/>
    <s v="C201"/>
    <s v="Maurice Medina"/>
    <x v="2"/>
    <x v="2"/>
    <s v="P004"/>
    <x v="1"/>
    <x v="1"/>
    <n v="2"/>
    <n v="51207"/>
    <n v="102414"/>
    <n v="83833.13"/>
    <n v="18580.87"/>
    <n v="100"/>
    <n v="44"/>
    <x v="1"/>
    <n v="15"/>
    <n v="0.18142900384713026"/>
    <x v="0"/>
  </r>
  <r>
    <n v="4111"/>
    <d v="2024-01-07T00:00:00"/>
    <s v="C409"/>
    <s v="Lawrence Ortiz"/>
    <x v="1"/>
    <x v="1"/>
    <s v="P001"/>
    <x v="4"/>
    <x v="1"/>
    <n v="2"/>
    <n v="27550"/>
    <n v="55100"/>
    <n v="46011.22"/>
    <n v="9088.7800000000007"/>
    <n v="402"/>
    <n v="53"/>
    <x v="4"/>
    <n v="20"/>
    <n v="0.16495063520871145"/>
    <x v="0"/>
  </r>
  <r>
    <n v="4112"/>
    <d v="2024-12-26T00:00:00"/>
    <s v="C365"/>
    <s v="Crystal Ponce"/>
    <x v="0"/>
    <x v="0"/>
    <s v="P006"/>
    <x v="0"/>
    <x v="0"/>
    <n v="6"/>
    <n v="48615"/>
    <n v="291690"/>
    <n v="189267.73"/>
    <n v="102422.27"/>
    <n v="492"/>
    <n v="29"/>
    <x v="0"/>
    <n v="0"/>
    <n v="0.35113397785320033"/>
    <x v="0"/>
  </r>
  <r>
    <n v="4113"/>
    <d v="2024-01-05T00:00:00"/>
    <s v="C194"/>
    <s v="Sean Harris"/>
    <x v="1"/>
    <x v="1"/>
    <s v="P010"/>
    <x v="6"/>
    <x v="0"/>
    <n v="2"/>
    <n v="24179"/>
    <n v="48358"/>
    <n v="36545.57"/>
    <n v="11812.43"/>
    <n v="212"/>
    <n v="73"/>
    <x v="2"/>
    <n v="15"/>
    <n v="0.24427044129203029"/>
    <x v="0"/>
  </r>
  <r>
    <n v="4114"/>
    <d v="2024-09-12T00:00:00"/>
    <s v="C284"/>
    <s v="Paul Cross"/>
    <x v="2"/>
    <x v="2"/>
    <s v="P006"/>
    <x v="0"/>
    <x v="0"/>
    <n v="10"/>
    <n v="56215"/>
    <n v="562150"/>
    <n v="447119.93"/>
    <n v="115030.07"/>
    <n v="174"/>
    <n v="12"/>
    <x v="0"/>
    <n v="20"/>
    <n v="0.20462522458418572"/>
    <x v="0"/>
  </r>
  <r>
    <n v="4115"/>
    <d v="2024-04-23T00:00:00"/>
    <s v="C577"/>
    <s v="Dennis Bradley"/>
    <x v="0"/>
    <x v="0"/>
    <s v="P007"/>
    <x v="5"/>
    <x v="1"/>
    <n v="4"/>
    <n v="46241"/>
    <n v="184964"/>
    <n v="114626.84"/>
    <n v="70337.16"/>
    <n v="399"/>
    <n v="83"/>
    <x v="5"/>
    <n v="15"/>
    <n v="0.38027486429791746"/>
    <x v="0"/>
  </r>
  <r>
    <n v="4116"/>
    <d v="2024-12-28T00:00:00"/>
    <s v="C281"/>
    <s v="Darren Wood"/>
    <x v="3"/>
    <x v="3"/>
    <s v="P007"/>
    <x v="5"/>
    <x v="1"/>
    <n v="3"/>
    <n v="13036"/>
    <n v="39108"/>
    <n v="33181.33"/>
    <n v="5926.67"/>
    <n v="71"/>
    <n v="41"/>
    <x v="5"/>
    <n v="5"/>
    <n v="0.15154623095018921"/>
    <x v="0"/>
  </r>
  <r>
    <n v="4117"/>
    <d v="2024-04-25T00:00:00"/>
    <s v="C689"/>
    <s v="Natasha Moore"/>
    <x v="1"/>
    <x v="1"/>
    <s v="P007"/>
    <x v="5"/>
    <x v="1"/>
    <n v="1"/>
    <n v="34211"/>
    <n v="34211"/>
    <n v="27805.39"/>
    <n v="6405.61"/>
    <n v="451"/>
    <n v="14"/>
    <x v="5"/>
    <n v="5"/>
    <n v="0.18723831516179007"/>
    <x v="0"/>
  </r>
  <r>
    <n v="4118"/>
    <d v="2024-03-22T00:00:00"/>
    <s v="C527"/>
    <s v="Alexis Jones"/>
    <x v="3"/>
    <x v="3"/>
    <s v="P008"/>
    <x v="7"/>
    <x v="3"/>
    <n v="5"/>
    <n v="50151"/>
    <n v="250755"/>
    <n v="166297.22"/>
    <n v="84457.78"/>
    <n v="262"/>
    <n v="38"/>
    <x v="6"/>
    <n v="5"/>
    <n v="0.33681394189547564"/>
    <x v="0"/>
  </r>
  <r>
    <n v="4119"/>
    <d v="2024-01-10T00:00:00"/>
    <s v="C576"/>
    <s v="Wayne Gibson DDS"/>
    <x v="2"/>
    <x v="2"/>
    <s v="P004"/>
    <x v="1"/>
    <x v="1"/>
    <n v="4"/>
    <n v="13181"/>
    <n v="52724"/>
    <n v="38733.06"/>
    <n v="13990.94"/>
    <n v="390"/>
    <n v="29"/>
    <x v="1"/>
    <n v="10"/>
    <n v="0.26536188453076398"/>
    <x v="0"/>
  </r>
  <r>
    <n v="4120"/>
    <d v="2024-06-23T00:00:00"/>
    <s v="C704"/>
    <s v="Colleen Reilly"/>
    <x v="2"/>
    <x v="2"/>
    <s v="P006"/>
    <x v="0"/>
    <x v="0"/>
    <n v="1"/>
    <n v="35906"/>
    <n v="35906"/>
    <n v="24314.560000000001"/>
    <n v="11591.44"/>
    <n v="261"/>
    <n v="28"/>
    <x v="0"/>
    <n v="0"/>
    <n v="0.32282738261014876"/>
    <x v="0"/>
  </r>
  <r>
    <n v="4121"/>
    <d v="2024-07-31T00:00:00"/>
    <s v="C135"/>
    <s v="Hunter Norton"/>
    <x v="2"/>
    <x v="2"/>
    <s v="P002"/>
    <x v="2"/>
    <x v="0"/>
    <n v="3"/>
    <n v="35119"/>
    <n v="105357"/>
    <n v="64551.63"/>
    <n v="40805.370000000003"/>
    <n v="171"/>
    <n v="29"/>
    <x v="2"/>
    <n v="0"/>
    <n v="0.38730573193997553"/>
    <x v="0"/>
  </r>
  <r>
    <n v="4122"/>
    <d v="2024-04-07T00:00:00"/>
    <s v="C552"/>
    <s v="Devin Robinson"/>
    <x v="2"/>
    <x v="2"/>
    <s v="P004"/>
    <x v="1"/>
    <x v="1"/>
    <n v="7"/>
    <n v="14977"/>
    <n v="104839"/>
    <n v="85691.22"/>
    <n v="19147.78"/>
    <n v="483"/>
    <n v="87"/>
    <x v="1"/>
    <n v="5"/>
    <n v="0.18263985730501053"/>
    <x v="0"/>
  </r>
  <r>
    <n v="4123"/>
    <d v="2024-07-25T00:00:00"/>
    <s v="C431"/>
    <s v="Brian Young"/>
    <x v="2"/>
    <x v="2"/>
    <s v="P001"/>
    <x v="4"/>
    <x v="1"/>
    <n v="2"/>
    <n v="3450"/>
    <n v="6900"/>
    <n v="6126.93"/>
    <n v="773.07"/>
    <n v="276"/>
    <n v="68"/>
    <x v="4"/>
    <n v="5"/>
    <n v="0.11203913043478261"/>
    <x v="0"/>
  </r>
  <r>
    <n v="4124"/>
    <d v="2024-04-29T00:00:00"/>
    <s v="C814"/>
    <s v="Abigail Ford"/>
    <x v="3"/>
    <x v="3"/>
    <s v="P009"/>
    <x v="3"/>
    <x v="2"/>
    <n v="6"/>
    <n v="54535"/>
    <n v="327210"/>
    <n v="202844.78"/>
    <n v="124365.22"/>
    <n v="349"/>
    <n v="90"/>
    <x v="3"/>
    <n v="15"/>
    <n v="0.38007768711225209"/>
    <x v="0"/>
  </r>
  <r>
    <n v="4125"/>
    <d v="2024-09-30T00:00:00"/>
    <s v="C307"/>
    <s v="Jennifer Woods"/>
    <x v="3"/>
    <x v="3"/>
    <s v="P005"/>
    <x v="9"/>
    <x v="1"/>
    <n v="9"/>
    <n v="10148"/>
    <n v="91332"/>
    <n v="65081.17"/>
    <n v="26250.83"/>
    <n v="358"/>
    <n v="59"/>
    <x v="7"/>
    <n v="15"/>
    <n v="0.28742204265755705"/>
    <x v="0"/>
  </r>
  <r>
    <n v="4126"/>
    <d v="2024-07-13T00:00:00"/>
    <s v="C924"/>
    <s v="Christine Gregory"/>
    <x v="0"/>
    <x v="0"/>
    <s v="P006"/>
    <x v="0"/>
    <x v="0"/>
    <n v="8"/>
    <n v="16627"/>
    <n v="133016"/>
    <n v="114577.1"/>
    <n v="18438.900000000001"/>
    <n v="191"/>
    <n v="94"/>
    <x v="0"/>
    <n v="20"/>
    <n v="0.13862166957358515"/>
    <x v="0"/>
  </r>
  <r>
    <n v="4127"/>
    <d v="2024-11-28T00:00:00"/>
    <s v="C955"/>
    <s v="Lee Harris"/>
    <x v="0"/>
    <x v="0"/>
    <s v="P002"/>
    <x v="2"/>
    <x v="0"/>
    <n v="1"/>
    <n v="38113"/>
    <n v="38113"/>
    <n v="24549.34"/>
    <n v="13563.66"/>
    <n v="50"/>
    <n v="28"/>
    <x v="2"/>
    <n v="0"/>
    <n v="0.35588014588198252"/>
    <x v="0"/>
  </r>
  <r>
    <n v="4128"/>
    <d v="2024-09-15T00:00:00"/>
    <s v="C527"/>
    <s v="Julie Brown"/>
    <x v="3"/>
    <x v="3"/>
    <s v="P005"/>
    <x v="9"/>
    <x v="1"/>
    <n v="8"/>
    <n v="28136"/>
    <n v="225088"/>
    <n v="140946.76999999999"/>
    <n v="84141.23"/>
    <n v="361"/>
    <n v="95"/>
    <x v="7"/>
    <n v="10"/>
    <n v="0.37381481909297692"/>
    <x v="0"/>
  </r>
  <r>
    <n v="4129"/>
    <d v="2024-06-05T00:00:00"/>
    <s v="C305"/>
    <s v="John Baker"/>
    <x v="0"/>
    <x v="0"/>
    <s v="P003"/>
    <x v="8"/>
    <x v="0"/>
    <n v="8"/>
    <n v="47963"/>
    <n v="383704"/>
    <n v="278324.17"/>
    <n v="105379.83"/>
    <n v="408"/>
    <n v="56"/>
    <x v="2"/>
    <n v="20"/>
    <n v="0.27463834101286411"/>
    <x v="0"/>
  </r>
  <r>
    <n v="4130"/>
    <d v="2024-11-27T00:00:00"/>
    <s v="C140"/>
    <s v="Jason Weber"/>
    <x v="0"/>
    <x v="0"/>
    <s v="P007"/>
    <x v="5"/>
    <x v="1"/>
    <n v="8"/>
    <n v="53976"/>
    <n v="431808"/>
    <n v="259993.52"/>
    <n v="171814.48"/>
    <n v="263"/>
    <n v="66"/>
    <x v="5"/>
    <n v="10"/>
    <n v="0.39789554616866757"/>
    <x v="0"/>
  </r>
  <r>
    <n v="4131"/>
    <d v="2024-01-19T00:00:00"/>
    <s v="C455"/>
    <s v="Candace Martinez"/>
    <x v="3"/>
    <x v="3"/>
    <s v="P006"/>
    <x v="0"/>
    <x v="0"/>
    <n v="5"/>
    <n v="28328"/>
    <n v="141640"/>
    <n v="85855.06"/>
    <n v="55784.94"/>
    <n v="66"/>
    <n v="45"/>
    <x v="0"/>
    <n v="10"/>
    <n v="0.39385018356396501"/>
    <x v="0"/>
  </r>
  <r>
    <n v="4132"/>
    <d v="2024-02-08T00:00:00"/>
    <s v="C299"/>
    <s v="Paul Chen"/>
    <x v="3"/>
    <x v="3"/>
    <s v="P009"/>
    <x v="3"/>
    <x v="2"/>
    <n v="2"/>
    <n v="24246"/>
    <n v="48492"/>
    <n v="33296.53"/>
    <n v="15195.47"/>
    <n v="471"/>
    <n v="74"/>
    <x v="3"/>
    <n v="15"/>
    <n v="0.31336034809865543"/>
    <x v="0"/>
  </r>
  <r>
    <n v="4133"/>
    <d v="2024-12-20T00:00:00"/>
    <s v="C149"/>
    <s v="Angela Padilla"/>
    <x v="0"/>
    <x v="0"/>
    <s v="P002"/>
    <x v="2"/>
    <x v="0"/>
    <n v="7"/>
    <n v="26001"/>
    <n v="182007"/>
    <n v="138030.26999999999"/>
    <n v="43976.73"/>
    <n v="476"/>
    <n v="32"/>
    <x v="2"/>
    <n v="5"/>
    <n v="0.24162109149648092"/>
    <x v="0"/>
  </r>
  <r>
    <n v="4134"/>
    <d v="2024-11-15T00:00:00"/>
    <s v="C403"/>
    <s v="Kevin Burton"/>
    <x v="0"/>
    <x v="0"/>
    <s v="P002"/>
    <x v="2"/>
    <x v="0"/>
    <n v="5"/>
    <n v="35464"/>
    <n v="177320"/>
    <n v="138697.65"/>
    <n v="38622.35"/>
    <n v="29"/>
    <n v="56"/>
    <x v="2"/>
    <n v="20"/>
    <n v="0.2178115835777126"/>
    <x v="1"/>
  </r>
  <r>
    <n v="4135"/>
    <d v="2024-10-15T00:00:00"/>
    <s v="C343"/>
    <s v="Lori Sanders"/>
    <x v="1"/>
    <x v="1"/>
    <s v="P003"/>
    <x v="8"/>
    <x v="0"/>
    <n v="5"/>
    <n v="19941"/>
    <n v="99705"/>
    <n v="76539.25"/>
    <n v="23165.75"/>
    <n v="455"/>
    <n v="72"/>
    <x v="2"/>
    <n v="5"/>
    <n v="0.2323429115891881"/>
    <x v="0"/>
  </r>
  <r>
    <n v="4136"/>
    <d v="2024-05-09T00:00:00"/>
    <s v="C926"/>
    <s v="Crystal Rivera"/>
    <x v="0"/>
    <x v="0"/>
    <s v="P009"/>
    <x v="3"/>
    <x v="2"/>
    <n v="9"/>
    <n v="18944"/>
    <n v="170496"/>
    <n v="152873.60999999999"/>
    <n v="17622.39"/>
    <n v="329"/>
    <n v="68"/>
    <x v="3"/>
    <n v="15"/>
    <n v="0.1033595509572072"/>
    <x v="0"/>
  </r>
  <r>
    <n v="4137"/>
    <d v="2024-09-30T00:00:00"/>
    <s v="C538"/>
    <s v="Joshua Gomez"/>
    <x v="1"/>
    <x v="1"/>
    <s v="P001"/>
    <x v="4"/>
    <x v="1"/>
    <n v="3"/>
    <n v="49198"/>
    <n v="147594"/>
    <n v="112978.45"/>
    <n v="34615.550000000003"/>
    <n v="188"/>
    <n v="44"/>
    <x v="4"/>
    <n v="5"/>
    <n v="0.23453223030746509"/>
    <x v="0"/>
  </r>
  <r>
    <n v="4138"/>
    <d v="2024-01-09T00:00:00"/>
    <s v="C552"/>
    <s v="Robert Green"/>
    <x v="1"/>
    <x v="1"/>
    <s v="P003"/>
    <x v="8"/>
    <x v="0"/>
    <n v="8"/>
    <n v="40540"/>
    <n v="324320"/>
    <n v="213745.46"/>
    <n v="110574.54"/>
    <n v="340"/>
    <n v="65"/>
    <x v="2"/>
    <n v="15"/>
    <n v="0.34094271090281203"/>
    <x v="0"/>
  </r>
  <r>
    <n v="4139"/>
    <d v="2024-09-02T00:00:00"/>
    <s v="C765"/>
    <s v="Katherine Mason"/>
    <x v="0"/>
    <x v="0"/>
    <s v="P006"/>
    <x v="0"/>
    <x v="0"/>
    <n v="3"/>
    <n v="54602"/>
    <n v="163806"/>
    <n v="138769.47"/>
    <n v="25036.53"/>
    <n v="482"/>
    <n v="54"/>
    <x v="0"/>
    <n v="5"/>
    <n v="0.15284256986923556"/>
    <x v="0"/>
  </r>
  <r>
    <n v="4140"/>
    <d v="2024-02-11T00:00:00"/>
    <s v="C984"/>
    <s v="Brandon Perkins"/>
    <x v="0"/>
    <x v="0"/>
    <s v="P005"/>
    <x v="9"/>
    <x v="1"/>
    <n v="5"/>
    <n v="8004"/>
    <n v="40020"/>
    <n v="27842.560000000001"/>
    <n v="12177.44"/>
    <n v="11"/>
    <n v="94"/>
    <x v="7"/>
    <n v="5"/>
    <n v="0.30428385807096453"/>
    <x v="1"/>
  </r>
  <r>
    <n v="4141"/>
    <d v="2024-07-03T00:00:00"/>
    <s v="C846"/>
    <s v="Charles Escobar"/>
    <x v="1"/>
    <x v="1"/>
    <s v="P008"/>
    <x v="7"/>
    <x v="3"/>
    <n v="8"/>
    <n v="49215"/>
    <n v="393720"/>
    <n v="338422.55"/>
    <n v="55297.45"/>
    <n v="421"/>
    <n v="26"/>
    <x v="6"/>
    <n v="15"/>
    <n v="0.14044866910494766"/>
    <x v="0"/>
  </r>
  <r>
    <n v="4142"/>
    <d v="2024-06-14T00:00:00"/>
    <s v="C536"/>
    <s v="David Henderson"/>
    <x v="3"/>
    <x v="3"/>
    <s v="P003"/>
    <x v="8"/>
    <x v="0"/>
    <n v="5"/>
    <n v="26923"/>
    <n v="134615"/>
    <n v="119053.88"/>
    <n v="15561.12"/>
    <n v="170"/>
    <n v="53"/>
    <x v="2"/>
    <n v="20"/>
    <n v="0.11559722170634774"/>
    <x v="0"/>
  </r>
  <r>
    <n v="4143"/>
    <d v="2024-09-08T00:00:00"/>
    <s v="C712"/>
    <s v="Cassie Perez"/>
    <x v="0"/>
    <x v="0"/>
    <s v="P005"/>
    <x v="9"/>
    <x v="1"/>
    <n v="2"/>
    <n v="23796"/>
    <n v="47592"/>
    <n v="39336"/>
    <n v="8256"/>
    <n v="406"/>
    <n v="45"/>
    <x v="7"/>
    <n v="15"/>
    <n v="0.17347453353504791"/>
    <x v="0"/>
  </r>
  <r>
    <n v="4144"/>
    <d v="2024-05-11T00:00:00"/>
    <s v="C235"/>
    <s v="Judith Griffin"/>
    <x v="1"/>
    <x v="1"/>
    <s v="P005"/>
    <x v="9"/>
    <x v="1"/>
    <n v="1"/>
    <n v="47336"/>
    <n v="47336"/>
    <n v="29724.66"/>
    <n v="17611.34"/>
    <n v="141"/>
    <n v="82"/>
    <x v="7"/>
    <n v="15"/>
    <n v="0.37204960283927668"/>
    <x v="0"/>
  </r>
  <r>
    <n v="4145"/>
    <d v="2024-06-15T00:00:00"/>
    <s v="C742"/>
    <s v="Ann Williams"/>
    <x v="2"/>
    <x v="2"/>
    <s v="P005"/>
    <x v="9"/>
    <x v="1"/>
    <n v="5"/>
    <n v="49991"/>
    <n v="249955"/>
    <n v="210692.76"/>
    <n v="39262.239999999998"/>
    <n v="62"/>
    <n v="50"/>
    <x v="7"/>
    <n v="0"/>
    <n v="0.15707723390210238"/>
    <x v="0"/>
  </r>
  <r>
    <n v="4146"/>
    <d v="2024-03-08T00:00:00"/>
    <s v="C601"/>
    <s v="Dana Smith"/>
    <x v="2"/>
    <x v="2"/>
    <s v="P009"/>
    <x v="3"/>
    <x v="2"/>
    <n v="5"/>
    <n v="44730"/>
    <n v="223650"/>
    <n v="196436.89"/>
    <n v="27213.11"/>
    <n v="21"/>
    <n v="18"/>
    <x v="3"/>
    <n v="20"/>
    <n v="0.12167721886876817"/>
    <x v="0"/>
  </r>
  <r>
    <n v="4147"/>
    <d v="2024-02-25T00:00:00"/>
    <s v="C350"/>
    <s v="Christina Alvarez"/>
    <x v="3"/>
    <x v="3"/>
    <s v="P006"/>
    <x v="0"/>
    <x v="0"/>
    <n v="5"/>
    <n v="48260"/>
    <n v="241300"/>
    <n v="187318.52"/>
    <n v="53981.48"/>
    <n v="406"/>
    <n v="30"/>
    <x v="0"/>
    <n v="10"/>
    <n v="0.22371106506423541"/>
    <x v="0"/>
  </r>
  <r>
    <n v="4148"/>
    <d v="2024-04-25T00:00:00"/>
    <s v="C451"/>
    <s v="Mrs. Diana Padilla"/>
    <x v="2"/>
    <x v="2"/>
    <s v="P006"/>
    <x v="0"/>
    <x v="0"/>
    <n v="4"/>
    <n v="36233"/>
    <n v="144932"/>
    <n v="111499.31"/>
    <n v="33432.69"/>
    <n v="112"/>
    <n v="80"/>
    <x v="0"/>
    <n v="15"/>
    <n v="0.23067845610355203"/>
    <x v="0"/>
  </r>
  <r>
    <n v="4149"/>
    <d v="2024-05-11T00:00:00"/>
    <s v="C407"/>
    <s v="Frank Jones MD"/>
    <x v="1"/>
    <x v="1"/>
    <s v="P010"/>
    <x v="6"/>
    <x v="0"/>
    <n v="10"/>
    <n v="39090"/>
    <n v="390900"/>
    <n v="340794.44"/>
    <n v="50105.56"/>
    <n v="111"/>
    <n v="48"/>
    <x v="2"/>
    <n v="5"/>
    <n v="0.12817999488360193"/>
    <x v="0"/>
  </r>
  <r>
    <n v="4150"/>
    <d v="2024-08-26T00:00:00"/>
    <s v="C979"/>
    <s v="Stephanie Schmidt"/>
    <x v="2"/>
    <x v="2"/>
    <s v="P009"/>
    <x v="3"/>
    <x v="2"/>
    <n v="1"/>
    <n v="49240"/>
    <n v="49240"/>
    <n v="33389.519999999997"/>
    <n v="15850.48"/>
    <n v="273"/>
    <n v="29"/>
    <x v="3"/>
    <n v="10"/>
    <n v="0.3219025182778229"/>
    <x v="0"/>
  </r>
  <r>
    <n v="4151"/>
    <d v="2024-09-28T00:00:00"/>
    <s v="C881"/>
    <s v="Michelle Garcia"/>
    <x v="3"/>
    <x v="3"/>
    <s v="P002"/>
    <x v="2"/>
    <x v="0"/>
    <n v="10"/>
    <n v="14603"/>
    <n v="146030"/>
    <n v="113329.12"/>
    <n v="32700.880000000001"/>
    <n v="444"/>
    <n v="51"/>
    <x v="2"/>
    <n v="10"/>
    <n v="0.2239326165856331"/>
    <x v="0"/>
  </r>
  <r>
    <n v="4152"/>
    <d v="2024-02-15T00:00:00"/>
    <s v="C546"/>
    <s v="Mary Snyder"/>
    <x v="1"/>
    <x v="1"/>
    <s v="P009"/>
    <x v="3"/>
    <x v="2"/>
    <n v="10"/>
    <n v="29213"/>
    <n v="292130"/>
    <n v="194313.01"/>
    <n v="97816.99"/>
    <n v="256"/>
    <n v="25"/>
    <x v="3"/>
    <n v="5"/>
    <n v="0.33484061890254341"/>
    <x v="0"/>
  </r>
  <r>
    <n v="4153"/>
    <d v="2024-04-13T00:00:00"/>
    <s v="C348"/>
    <s v="Phillip Clayton MD"/>
    <x v="3"/>
    <x v="3"/>
    <s v="P005"/>
    <x v="9"/>
    <x v="1"/>
    <n v="4"/>
    <n v="51722"/>
    <n v="206888"/>
    <n v="130979.96"/>
    <n v="75908.039999999994"/>
    <n v="372"/>
    <n v="58"/>
    <x v="7"/>
    <n v="20"/>
    <n v="0.36690402536638178"/>
    <x v="0"/>
  </r>
  <r>
    <n v="4154"/>
    <d v="2024-06-14T00:00:00"/>
    <s v="C489"/>
    <s v="Jimmy Fritz"/>
    <x v="1"/>
    <x v="1"/>
    <s v="P002"/>
    <x v="2"/>
    <x v="0"/>
    <n v="10"/>
    <n v="3999"/>
    <n v="39990"/>
    <n v="29703.9"/>
    <n v="10286.1"/>
    <n v="97"/>
    <n v="57"/>
    <x v="2"/>
    <n v="0"/>
    <n v="0.25721680420105025"/>
    <x v="0"/>
  </r>
  <r>
    <n v="4155"/>
    <d v="2024-03-31T00:00:00"/>
    <s v="C505"/>
    <s v="Richard Fuller"/>
    <x v="0"/>
    <x v="0"/>
    <s v="P006"/>
    <x v="0"/>
    <x v="0"/>
    <n v="2"/>
    <n v="3129"/>
    <n v="6258"/>
    <n v="5355.62"/>
    <n v="902.38"/>
    <n v="478"/>
    <n v="20"/>
    <x v="0"/>
    <n v="15"/>
    <n v="0.14419622882710131"/>
    <x v="0"/>
  </r>
  <r>
    <n v="4156"/>
    <d v="2024-06-14T00:00:00"/>
    <s v="C762"/>
    <s v="Michael Stevens"/>
    <x v="3"/>
    <x v="3"/>
    <s v="P010"/>
    <x v="6"/>
    <x v="0"/>
    <n v="2"/>
    <n v="37831"/>
    <n v="75662"/>
    <n v="58451.03"/>
    <n v="17210.97"/>
    <n v="11"/>
    <n v="30"/>
    <x v="2"/>
    <n v="15"/>
    <n v="0.2274717824006767"/>
    <x v="1"/>
  </r>
  <r>
    <n v="4157"/>
    <d v="2024-08-26T00:00:00"/>
    <s v="C618"/>
    <s v="Christopher Maxwell"/>
    <x v="0"/>
    <x v="0"/>
    <s v="P009"/>
    <x v="3"/>
    <x v="2"/>
    <n v="6"/>
    <n v="42136"/>
    <n v="252816"/>
    <n v="168049.5"/>
    <n v="84766.5"/>
    <n v="296"/>
    <n v="15"/>
    <x v="3"/>
    <n v="0"/>
    <n v="0.33528930131004364"/>
    <x v="0"/>
  </r>
  <r>
    <n v="4158"/>
    <d v="2024-10-05T00:00:00"/>
    <s v="C450"/>
    <s v="Michael Edwards"/>
    <x v="2"/>
    <x v="2"/>
    <s v="P008"/>
    <x v="7"/>
    <x v="3"/>
    <n v="1"/>
    <n v="41681"/>
    <n v="41681"/>
    <n v="36066.17"/>
    <n v="5614.83"/>
    <n v="481"/>
    <n v="12"/>
    <x v="6"/>
    <n v="0"/>
    <n v="0.13470957990451285"/>
    <x v="0"/>
  </r>
  <r>
    <n v="4159"/>
    <d v="2024-10-24T00:00:00"/>
    <s v="C584"/>
    <s v="Miss Tiffany Rodriguez"/>
    <x v="0"/>
    <x v="0"/>
    <s v="P009"/>
    <x v="3"/>
    <x v="2"/>
    <n v="2"/>
    <n v="29819"/>
    <n v="59638"/>
    <n v="47835.99"/>
    <n v="11802.01"/>
    <n v="169"/>
    <n v="56"/>
    <x v="3"/>
    <n v="5"/>
    <n v="0.197894127905027"/>
    <x v="0"/>
  </r>
  <r>
    <n v="4160"/>
    <d v="2024-06-30T00:00:00"/>
    <s v="C404"/>
    <s v="Amy Stewart"/>
    <x v="3"/>
    <x v="3"/>
    <s v="P003"/>
    <x v="8"/>
    <x v="0"/>
    <n v="5"/>
    <n v="39062"/>
    <n v="195310"/>
    <n v="169906.37"/>
    <n v="25403.63"/>
    <n v="494"/>
    <n v="55"/>
    <x v="2"/>
    <n v="10"/>
    <n v="0.13006825047360607"/>
    <x v="0"/>
  </r>
  <r>
    <n v="4161"/>
    <d v="2024-09-15T00:00:00"/>
    <s v="C415"/>
    <s v="Emily Anderson"/>
    <x v="3"/>
    <x v="3"/>
    <s v="P005"/>
    <x v="9"/>
    <x v="1"/>
    <n v="10"/>
    <n v="53636"/>
    <n v="536360"/>
    <n v="359118.85"/>
    <n v="177241.15"/>
    <n v="370"/>
    <n v="81"/>
    <x v="7"/>
    <n v="0"/>
    <n v="0.33045184204638672"/>
    <x v="0"/>
  </r>
  <r>
    <n v="4162"/>
    <d v="2024-11-07T00:00:00"/>
    <s v="C963"/>
    <s v="David Duarte"/>
    <x v="1"/>
    <x v="1"/>
    <s v="P004"/>
    <x v="1"/>
    <x v="1"/>
    <n v="3"/>
    <n v="7145"/>
    <n v="21435"/>
    <n v="13006.72"/>
    <n v="8428.2800000000007"/>
    <n v="380"/>
    <n v="11"/>
    <x v="1"/>
    <n v="10"/>
    <n v="0.39320177280149293"/>
    <x v="0"/>
  </r>
  <r>
    <n v="4163"/>
    <d v="2024-07-09T00:00:00"/>
    <s v="C159"/>
    <s v="Benjamin Horton"/>
    <x v="2"/>
    <x v="2"/>
    <s v="P003"/>
    <x v="8"/>
    <x v="0"/>
    <n v="9"/>
    <n v="36849"/>
    <n v="331641"/>
    <n v="236726.98"/>
    <n v="94914.02"/>
    <n v="281"/>
    <n v="39"/>
    <x v="2"/>
    <n v="15"/>
    <n v="0.28619507238248587"/>
    <x v="0"/>
  </r>
  <r>
    <n v="4164"/>
    <d v="2024-02-12T00:00:00"/>
    <s v="C201"/>
    <s v="Tanner Carter"/>
    <x v="3"/>
    <x v="3"/>
    <s v="P004"/>
    <x v="1"/>
    <x v="1"/>
    <n v="4"/>
    <n v="10697"/>
    <n v="42788"/>
    <n v="30532.62"/>
    <n v="12255.38"/>
    <n v="295"/>
    <n v="59"/>
    <x v="1"/>
    <n v="5"/>
    <n v="0.28642095914742449"/>
    <x v="0"/>
  </r>
  <r>
    <n v="4165"/>
    <d v="2024-07-10T00:00:00"/>
    <s v="C273"/>
    <s v="Emily Matthews"/>
    <x v="3"/>
    <x v="3"/>
    <s v="P004"/>
    <x v="1"/>
    <x v="1"/>
    <n v="9"/>
    <n v="59167"/>
    <n v="532503"/>
    <n v="443908.58"/>
    <n v="88594.42"/>
    <n v="152"/>
    <n v="63"/>
    <x v="1"/>
    <n v="15"/>
    <n v="0.16637356033674927"/>
    <x v="0"/>
  </r>
  <r>
    <n v="4166"/>
    <d v="2024-02-28T00:00:00"/>
    <s v="C589"/>
    <s v="Rita Butler"/>
    <x v="3"/>
    <x v="3"/>
    <s v="P004"/>
    <x v="1"/>
    <x v="1"/>
    <n v="10"/>
    <n v="4978"/>
    <n v="49780"/>
    <n v="44397.97"/>
    <n v="5382.03"/>
    <n v="98"/>
    <n v="13"/>
    <x v="1"/>
    <n v="20"/>
    <n v="0.1081163117717959"/>
    <x v="0"/>
  </r>
  <r>
    <n v="4167"/>
    <d v="2024-10-21T00:00:00"/>
    <s v="C407"/>
    <s v="Amanda Rubio"/>
    <x v="3"/>
    <x v="3"/>
    <s v="P010"/>
    <x v="6"/>
    <x v="0"/>
    <n v="7"/>
    <n v="59487"/>
    <n v="416409"/>
    <n v="260391.34"/>
    <n v="156017.66"/>
    <n v="232"/>
    <n v="91"/>
    <x v="2"/>
    <n v="5"/>
    <n v="0.37467408245258871"/>
    <x v="0"/>
  </r>
  <r>
    <n v="4168"/>
    <d v="2024-08-19T00:00:00"/>
    <s v="C583"/>
    <s v="Natasha Young"/>
    <x v="1"/>
    <x v="1"/>
    <s v="P001"/>
    <x v="4"/>
    <x v="1"/>
    <n v="9"/>
    <n v="55220"/>
    <n v="496980"/>
    <n v="397080.88"/>
    <n v="99899.12"/>
    <n v="443"/>
    <n v="70"/>
    <x v="4"/>
    <n v="20"/>
    <n v="0.20101235462191636"/>
    <x v="0"/>
  </r>
  <r>
    <n v="4169"/>
    <d v="2024-01-01T00:00:00"/>
    <s v="C875"/>
    <s v="Thomas Chavez"/>
    <x v="2"/>
    <x v="2"/>
    <s v="P009"/>
    <x v="3"/>
    <x v="2"/>
    <n v="7"/>
    <n v="26994"/>
    <n v="188958"/>
    <n v="137036.01999999999"/>
    <n v="51921.98"/>
    <n v="138"/>
    <n v="50"/>
    <x v="3"/>
    <n v="10"/>
    <n v="0.27478053324019097"/>
    <x v="0"/>
  </r>
  <r>
    <n v="4170"/>
    <d v="2024-11-18T00:00:00"/>
    <s v="C313"/>
    <s v="Anthony Nunez"/>
    <x v="3"/>
    <x v="3"/>
    <s v="P009"/>
    <x v="3"/>
    <x v="2"/>
    <n v="8"/>
    <n v="42570"/>
    <n v="340560"/>
    <n v="225524"/>
    <n v="115036"/>
    <n v="445"/>
    <n v="64"/>
    <x v="3"/>
    <n v="20"/>
    <n v="0.33778482499412732"/>
    <x v="0"/>
  </r>
  <r>
    <n v="4171"/>
    <d v="2024-06-13T00:00:00"/>
    <s v="C148"/>
    <s v="Tammy Taylor"/>
    <x v="2"/>
    <x v="2"/>
    <s v="P005"/>
    <x v="9"/>
    <x v="1"/>
    <n v="6"/>
    <n v="2067"/>
    <n v="12402"/>
    <n v="11098.79"/>
    <n v="1303.21"/>
    <n v="357"/>
    <n v="21"/>
    <x v="7"/>
    <n v="15"/>
    <n v="0.10508063215610386"/>
    <x v="0"/>
  </r>
  <r>
    <n v="4172"/>
    <d v="2024-07-06T00:00:00"/>
    <s v="C658"/>
    <s v="Tonya Marshall"/>
    <x v="1"/>
    <x v="1"/>
    <s v="P001"/>
    <x v="4"/>
    <x v="1"/>
    <n v="7"/>
    <n v="52147"/>
    <n v="365029"/>
    <n v="281365.39"/>
    <n v="83663.61"/>
    <n v="272"/>
    <n v="52"/>
    <x v="4"/>
    <n v="5"/>
    <n v="0.22919715967772425"/>
    <x v="0"/>
  </r>
  <r>
    <n v="4173"/>
    <d v="2024-08-02T00:00:00"/>
    <s v="C699"/>
    <s v="Danielle Foster"/>
    <x v="0"/>
    <x v="0"/>
    <s v="P002"/>
    <x v="2"/>
    <x v="0"/>
    <n v="8"/>
    <n v="32871"/>
    <n v="262968"/>
    <n v="160235.99"/>
    <n v="102732.01"/>
    <n v="457"/>
    <n v="47"/>
    <x v="2"/>
    <n v="15"/>
    <n v="0.39066354081104926"/>
    <x v="0"/>
  </r>
  <r>
    <n v="4174"/>
    <d v="2024-01-20T00:00:00"/>
    <s v="C126"/>
    <s v="Curtis Fernandez"/>
    <x v="2"/>
    <x v="2"/>
    <s v="P009"/>
    <x v="3"/>
    <x v="2"/>
    <n v="8"/>
    <n v="42607"/>
    <n v="340856"/>
    <n v="305471.40000000002"/>
    <n v="35384.6"/>
    <n v="150"/>
    <n v="99"/>
    <x v="3"/>
    <n v="15"/>
    <n v="0.10381099349872086"/>
    <x v="0"/>
  </r>
  <r>
    <n v="4175"/>
    <d v="2024-10-04T00:00:00"/>
    <s v="C177"/>
    <s v="Christian Park"/>
    <x v="0"/>
    <x v="0"/>
    <s v="P009"/>
    <x v="3"/>
    <x v="2"/>
    <n v="10"/>
    <n v="26205"/>
    <n v="262050"/>
    <n v="227836.4"/>
    <n v="34213.599999999999"/>
    <n v="83"/>
    <n v="67"/>
    <x v="3"/>
    <n v="0"/>
    <n v="0.13056134325510399"/>
    <x v="0"/>
  </r>
  <r>
    <n v="4176"/>
    <d v="2024-08-12T00:00:00"/>
    <s v="C546"/>
    <s v="George Moore"/>
    <x v="0"/>
    <x v="0"/>
    <s v="P008"/>
    <x v="7"/>
    <x v="3"/>
    <n v="8"/>
    <n v="52910"/>
    <n v="423280"/>
    <n v="260846.56"/>
    <n v="162433.44"/>
    <n v="194"/>
    <n v="84"/>
    <x v="6"/>
    <n v="20"/>
    <n v="0.38374938574938577"/>
    <x v="0"/>
  </r>
  <r>
    <n v="4177"/>
    <d v="2024-01-26T00:00:00"/>
    <s v="C714"/>
    <s v="Hector Erickson"/>
    <x v="3"/>
    <x v="3"/>
    <s v="P007"/>
    <x v="5"/>
    <x v="1"/>
    <n v="8"/>
    <n v="30679"/>
    <n v="245432"/>
    <n v="214030.83"/>
    <n v="31401.17"/>
    <n v="125"/>
    <n v="50"/>
    <x v="5"/>
    <n v="15"/>
    <n v="0.12794244434303595"/>
    <x v="0"/>
  </r>
  <r>
    <n v="4178"/>
    <d v="2024-12-10T00:00:00"/>
    <s v="C117"/>
    <s v="Scott Hansen"/>
    <x v="0"/>
    <x v="0"/>
    <s v="P003"/>
    <x v="8"/>
    <x v="0"/>
    <n v="8"/>
    <n v="20591"/>
    <n v="164728"/>
    <n v="146193.14000000001"/>
    <n v="18534.86"/>
    <n v="484"/>
    <n v="77"/>
    <x v="2"/>
    <n v="5"/>
    <n v="0.11251796901558934"/>
    <x v="0"/>
  </r>
  <r>
    <n v="4179"/>
    <d v="2024-03-24T00:00:00"/>
    <s v="C301"/>
    <s v="Autumn Strickland"/>
    <x v="0"/>
    <x v="0"/>
    <s v="P005"/>
    <x v="9"/>
    <x v="1"/>
    <n v="3"/>
    <n v="16408"/>
    <n v="49224"/>
    <n v="41517.54"/>
    <n v="7706.46"/>
    <n v="42"/>
    <n v="10"/>
    <x v="7"/>
    <n v="15"/>
    <n v="0.15655899561189662"/>
    <x v="0"/>
  </r>
  <r>
    <n v="4180"/>
    <d v="2024-08-17T00:00:00"/>
    <s v="C984"/>
    <s v="Melissa Lee"/>
    <x v="3"/>
    <x v="3"/>
    <s v="P002"/>
    <x v="2"/>
    <x v="0"/>
    <n v="1"/>
    <n v="10039"/>
    <n v="10039"/>
    <n v="8809.6299999999992"/>
    <n v="1229.3699999999999"/>
    <n v="444"/>
    <n v="26"/>
    <x v="2"/>
    <n v="20"/>
    <n v="0.12245940830760035"/>
    <x v="0"/>
  </r>
  <r>
    <n v="4181"/>
    <d v="2024-02-22T00:00:00"/>
    <s v="C558"/>
    <s v="Katherine Lee"/>
    <x v="0"/>
    <x v="0"/>
    <s v="P008"/>
    <x v="7"/>
    <x v="3"/>
    <n v="8"/>
    <n v="6758"/>
    <n v="54064"/>
    <n v="41810.449999999997"/>
    <n v="12253.55"/>
    <n v="33"/>
    <n v="46"/>
    <x v="6"/>
    <n v="10"/>
    <n v="0.22664897158922756"/>
    <x v="1"/>
  </r>
  <r>
    <n v="4182"/>
    <d v="2024-12-27T00:00:00"/>
    <s v="C352"/>
    <s v="Kyle Obrien"/>
    <x v="2"/>
    <x v="2"/>
    <s v="P007"/>
    <x v="5"/>
    <x v="1"/>
    <n v="3"/>
    <n v="11231"/>
    <n v="33693"/>
    <n v="30003.96"/>
    <n v="3689.04"/>
    <n v="69"/>
    <n v="99"/>
    <x v="5"/>
    <n v="0"/>
    <n v="0.10948980500400676"/>
    <x v="1"/>
  </r>
  <r>
    <n v="4183"/>
    <d v="2024-01-12T00:00:00"/>
    <s v="C446"/>
    <s v="Chad Harris"/>
    <x v="3"/>
    <x v="3"/>
    <s v="P005"/>
    <x v="9"/>
    <x v="1"/>
    <n v="3"/>
    <n v="53092"/>
    <n v="159276"/>
    <n v="109383.78"/>
    <n v="49892.22"/>
    <n v="360"/>
    <n v="22"/>
    <x v="7"/>
    <n v="15"/>
    <n v="0.31324380320952311"/>
    <x v="0"/>
  </r>
  <r>
    <n v="4184"/>
    <d v="2024-04-15T00:00:00"/>
    <s v="C685"/>
    <s v="Jacqueline Williams"/>
    <x v="2"/>
    <x v="2"/>
    <s v="P002"/>
    <x v="2"/>
    <x v="0"/>
    <n v="10"/>
    <n v="47583"/>
    <n v="475830"/>
    <n v="365390.38"/>
    <n v="110439.62"/>
    <n v="57"/>
    <n v="97"/>
    <x v="2"/>
    <n v="20"/>
    <n v="0.23209890086795704"/>
    <x v="1"/>
  </r>
  <r>
    <n v="4185"/>
    <d v="2024-09-09T00:00:00"/>
    <s v="C790"/>
    <s v="Cassidy Nicholson"/>
    <x v="2"/>
    <x v="2"/>
    <s v="P001"/>
    <x v="4"/>
    <x v="1"/>
    <n v="9"/>
    <n v="56356"/>
    <n v="507204"/>
    <n v="392849.26"/>
    <n v="114354.74"/>
    <n v="32"/>
    <n v="58"/>
    <x v="4"/>
    <n v="20"/>
    <n v="0.2254610373735223"/>
    <x v="1"/>
  </r>
  <r>
    <n v="4186"/>
    <d v="2024-04-30T00:00:00"/>
    <s v="C972"/>
    <s v="Amber Webster"/>
    <x v="2"/>
    <x v="2"/>
    <s v="P002"/>
    <x v="2"/>
    <x v="0"/>
    <n v="10"/>
    <n v="25414"/>
    <n v="254140"/>
    <n v="161124.45000000001"/>
    <n v="93015.55"/>
    <n v="186"/>
    <n v="66"/>
    <x v="2"/>
    <n v="10"/>
    <n v="0.36600121980011019"/>
    <x v="0"/>
  </r>
  <r>
    <n v="4187"/>
    <d v="2024-06-17T00:00:00"/>
    <s v="C552"/>
    <s v="Lisa Huff"/>
    <x v="1"/>
    <x v="1"/>
    <s v="P010"/>
    <x v="6"/>
    <x v="0"/>
    <n v="10"/>
    <n v="22674"/>
    <n v="226740"/>
    <n v="199361.26"/>
    <n v="27378.74"/>
    <n v="372"/>
    <n v="46"/>
    <x v="2"/>
    <n v="15"/>
    <n v="0.12074949281114934"/>
    <x v="0"/>
  </r>
  <r>
    <n v="4188"/>
    <d v="2024-08-27T00:00:00"/>
    <s v="C158"/>
    <s v="Michael Roy"/>
    <x v="0"/>
    <x v="0"/>
    <s v="P007"/>
    <x v="5"/>
    <x v="1"/>
    <n v="8"/>
    <n v="8227"/>
    <n v="65816"/>
    <n v="42916.89"/>
    <n v="22899.11"/>
    <n v="496"/>
    <n v="69"/>
    <x v="5"/>
    <n v="20"/>
    <n v="0.34792618816093351"/>
    <x v="0"/>
  </r>
  <r>
    <n v="4189"/>
    <d v="2024-11-25T00:00:00"/>
    <s v="C120"/>
    <s v="Michael Lewis"/>
    <x v="3"/>
    <x v="3"/>
    <s v="P006"/>
    <x v="0"/>
    <x v="0"/>
    <n v="7"/>
    <n v="57440"/>
    <n v="402080"/>
    <n v="275035.64"/>
    <n v="127044.36"/>
    <n v="202"/>
    <n v="26"/>
    <x v="0"/>
    <n v="0"/>
    <n v="0.31596786709112612"/>
    <x v="0"/>
  </r>
  <r>
    <n v="4190"/>
    <d v="2024-08-10T00:00:00"/>
    <s v="C713"/>
    <s v="Lauren Todd"/>
    <x v="1"/>
    <x v="1"/>
    <s v="P005"/>
    <x v="9"/>
    <x v="1"/>
    <n v="7"/>
    <n v="23204"/>
    <n v="162428"/>
    <n v="144550.81"/>
    <n v="17877.189999999999"/>
    <n v="241"/>
    <n v="66"/>
    <x v="7"/>
    <n v="15"/>
    <n v="0.11006224296303592"/>
    <x v="0"/>
  </r>
  <r>
    <n v="4191"/>
    <d v="2024-05-26T00:00:00"/>
    <s v="C886"/>
    <s v="Jerry Johnson"/>
    <x v="0"/>
    <x v="0"/>
    <s v="P007"/>
    <x v="5"/>
    <x v="1"/>
    <n v="3"/>
    <n v="41584"/>
    <n v="124752"/>
    <n v="96344.69"/>
    <n v="28407.31"/>
    <n v="99"/>
    <n v="41"/>
    <x v="5"/>
    <n v="5"/>
    <n v="0.22771025715018597"/>
    <x v="0"/>
  </r>
  <r>
    <n v="4192"/>
    <d v="2024-01-02T00:00:00"/>
    <s v="C739"/>
    <s v="Harold Kirk"/>
    <x v="0"/>
    <x v="0"/>
    <s v="P004"/>
    <x v="1"/>
    <x v="1"/>
    <n v="4"/>
    <n v="36948"/>
    <n v="147792"/>
    <n v="127262.13"/>
    <n v="20529.87"/>
    <n v="434"/>
    <n v="62"/>
    <x v="1"/>
    <n v="10"/>
    <n v="0.13891056349464112"/>
    <x v="0"/>
  </r>
  <r>
    <n v="4193"/>
    <d v="2024-09-08T00:00:00"/>
    <s v="C784"/>
    <s v="Robert Parker"/>
    <x v="2"/>
    <x v="2"/>
    <s v="P003"/>
    <x v="8"/>
    <x v="0"/>
    <n v="9"/>
    <n v="9889"/>
    <n v="89001"/>
    <n v="70406.899999999994"/>
    <n v="18594.099999999999"/>
    <n v="304"/>
    <n v="47"/>
    <x v="2"/>
    <n v="20"/>
    <n v="0.20892012449298322"/>
    <x v="0"/>
  </r>
  <r>
    <n v="4194"/>
    <d v="2024-01-29T00:00:00"/>
    <s v="C529"/>
    <s v="Holly Clark"/>
    <x v="0"/>
    <x v="0"/>
    <s v="P002"/>
    <x v="2"/>
    <x v="0"/>
    <n v="9"/>
    <n v="3500"/>
    <n v="31500"/>
    <n v="23109.05"/>
    <n v="8390.9500000000007"/>
    <n v="95"/>
    <n v="54"/>
    <x v="2"/>
    <n v="5"/>
    <n v="0.2663793650793651"/>
    <x v="0"/>
  </r>
  <r>
    <n v="4195"/>
    <d v="2024-04-17T00:00:00"/>
    <s v="C539"/>
    <s v="Sonya Cruz"/>
    <x v="3"/>
    <x v="3"/>
    <s v="P003"/>
    <x v="8"/>
    <x v="0"/>
    <n v="7"/>
    <n v="43458"/>
    <n v="304206"/>
    <n v="252429.28"/>
    <n v="51776.72"/>
    <n v="325"/>
    <n v="74"/>
    <x v="2"/>
    <n v="0"/>
    <n v="0.17020282308698712"/>
    <x v="0"/>
  </r>
  <r>
    <n v="4196"/>
    <d v="2024-03-18T00:00:00"/>
    <s v="C902"/>
    <s v="Melissa Burton"/>
    <x v="0"/>
    <x v="0"/>
    <s v="P004"/>
    <x v="1"/>
    <x v="1"/>
    <n v="3"/>
    <n v="10448"/>
    <n v="31344"/>
    <n v="19331.900000000001"/>
    <n v="12012.1"/>
    <n v="101"/>
    <n v="37"/>
    <x v="1"/>
    <n v="5"/>
    <n v="0.38323443083205716"/>
    <x v="0"/>
  </r>
  <r>
    <n v="4197"/>
    <d v="2024-10-17T00:00:00"/>
    <s v="C341"/>
    <s v="Lisa Fernandez"/>
    <x v="2"/>
    <x v="2"/>
    <s v="P010"/>
    <x v="6"/>
    <x v="0"/>
    <n v="8"/>
    <n v="43944"/>
    <n v="351552"/>
    <n v="244906.02"/>
    <n v="106645.98"/>
    <n v="237"/>
    <n v="47"/>
    <x v="2"/>
    <n v="20"/>
    <n v="0.30335762561441831"/>
    <x v="0"/>
  </r>
  <r>
    <n v="4198"/>
    <d v="2024-08-09T00:00:00"/>
    <s v="C381"/>
    <s v="Albert Washington"/>
    <x v="3"/>
    <x v="3"/>
    <s v="P002"/>
    <x v="2"/>
    <x v="0"/>
    <n v="5"/>
    <n v="18935"/>
    <n v="94675"/>
    <n v="58210.73"/>
    <n v="36464.269999999997"/>
    <n v="435"/>
    <n v="59"/>
    <x v="2"/>
    <n v="20"/>
    <n v="0.38515204647478213"/>
    <x v="0"/>
  </r>
  <r>
    <n v="4199"/>
    <d v="2024-07-09T00:00:00"/>
    <s v="C666"/>
    <s v="Brittany Wallace"/>
    <x v="1"/>
    <x v="1"/>
    <s v="P010"/>
    <x v="6"/>
    <x v="0"/>
    <n v="2"/>
    <n v="56180"/>
    <n v="112360"/>
    <n v="78950.38"/>
    <n v="33409.620000000003"/>
    <n v="455"/>
    <n v="54"/>
    <x v="2"/>
    <n v="20"/>
    <n v="0.29734442862228555"/>
    <x v="0"/>
  </r>
  <r>
    <n v="4200"/>
    <d v="2024-07-19T00:00:00"/>
    <s v="C273"/>
    <s v="William Perez"/>
    <x v="1"/>
    <x v="1"/>
    <s v="P003"/>
    <x v="8"/>
    <x v="0"/>
    <n v="6"/>
    <n v="53822"/>
    <n v="322932"/>
    <n v="263983.57"/>
    <n v="58948.43"/>
    <n v="81"/>
    <n v="51"/>
    <x v="2"/>
    <n v="10"/>
    <n v="0.18254130900623042"/>
    <x v="0"/>
  </r>
  <r>
    <n v="4201"/>
    <d v="2024-07-15T00:00:00"/>
    <s v="C641"/>
    <s v="Joseph Miller"/>
    <x v="1"/>
    <x v="1"/>
    <s v="P004"/>
    <x v="1"/>
    <x v="1"/>
    <n v="3"/>
    <n v="48446"/>
    <n v="145338"/>
    <n v="117935.32"/>
    <n v="27402.68"/>
    <n v="177"/>
    <n v="93"/>
    <x v="1"/>
    <n v="20"/>
    <n v="0.18854449627764247"/>
    <x v="0"/>
  </r>
  <r>
    <n v="4202"/>
    <d v="2024-12-22T00:00:00"/>
    <s v="C218"/>
    <s v="Rodney Good"/>
    <x v="3"/>
    <x v="3"/>
    <s v="P002"/>
    <x v="2"/>
    <x v="0"/>
    <n v="9"/>
    <n v="4980"/>
    <n v="44820"/>
    <n v="33223.64"/>
    <n v="11596.36"/>
    <n v="125"/>
    <n v="55"/>
    <x v="2"/>
    <n v="10"/>
    <n v="0.25873181615350294"/>
    <x v="0"/>
  </r>
  <r>
    <n v="4203"/>
    <d v="2024-12-04T00:00:00"/>
    <s v="C881"/>
    <s v="Jose Perez"/>
    <x v="0"/>
    <x v="0"/>
    <s v="P004"/>
    <x v="1"/>
    <x v="1"/>
    <n v="9"/>
    <n v="27596"/>
    <n v="248364"/>
    <n v="157435.01999999999"/>
    <n v="90928.98"/>
    <n v="15"/>
    <n v="80"/>
    <x v="1"/>
    <n v="5"/>
    <n v="0.36611175532685897"/>
    <x v="1"/>
  </r>
  <r>
    <n v="4204"/>
    <d v="2024-03-22T00:00:00"/>
    <s v="C665"/>
    <s v="Justin Jones"/>
    <x v="1"/>
    <x v="1"/>
    <s v="P009"/>
    <x v="3"/>
    <x v="2"/>
    <n v="8"/>
    <n v="1852"/>
    <n v="14816"/>
    <n v="12644.5"/>
    <n v="2171.5"/>
    <n v="406"/>
    <n v="34"/>
    <x v="3"/>
    <n v="15"/>
    <n v="0.14656452483801297"/>
    <x v="0"/>
  </r>
  <r>
    <n v="4205"/>
    <d v="2024-08-11T00:00:00"/>
    <s v="C319"/>
    <s v="Jeffrey Nixon"/>
    <x v="3"/>
    <x v="3"/>
    <s v="P008"/>
    <x v="7"/>
    <x v="3"/>
    <n v="5"/>
    <n v="15082"/>
    <n v="75410"/>
    <n v="62953.75"/>
    <n v="12456.25"/>
    <n v="351"/>
    <n v="69"/>
    <x v="6"/>
    <n v="10"/>
    <n v="0.16518034743402732"/>
    <x v="0"/>
  </r>
  <r>
    <n v="4206"/>
    <d v="2024-01-01T00:00:00"/>
    <s v="C179"/>
    <s v="Victoria Green"/>
    <x v="3"/>
    <x v="3"/>
    <s v="P010"/>
    <x v="6"/>
    <x v="0"/>
    <n v="7"/>
    <n v="27192"/>
    <n v="190344"/>
    <n v="170630.92"/>
    <n v="19713.080000000002"/>
    <n v="443"/>
    <n v="46"/>
    <x v="2"/>
    <n v="10"/>
    <n v="0.1035655444878746"/>
    <x v="0"/>
  </r>
  <r>
    <n v="4207"/>
    <d v="2024-12-06T00:00:00"/>
    <s v="C822"/>
    <s v="Gregory Gentry"/>
    <x v="3"/>
    <x v="3"/>
    <s v="P008"/>
    <x v="7"/>
    <x v="3"/>
    <n v="5"/>
    <n v="59808"/>
    <n v="299040"/>
    <n v="263431.15000000002"/>
    <n v="35608.85"/>
    <n v="500"/>
    <n v="22"/>
    <x v="6"/>
    <n v="10"/>
    <n v="0.11907721375066881"/>
    <x v="0"/>
  </r>
  <r>
    <n v="4208"/>
    <d v="2024-06-14T00:00:00"/>
    <s v="C665"/>
    <s v="John Avery"/>
    <x v="3"/>
    <x v="3"/>
    <s v="P003"/>
    <x v="8"/>
    <x v="0"/>
    <n v="1"/>
    <n v="10703"/>
    <n v="10703"/>
    <n v="8396.98"/>
    <n v="2306.02"/>
    <n v="336"/>
    <n v="48"/>
    <x v="2"/>
    <n v="5"/>
    <n v="0.21545547977202653"/>
    <x v="0"/>
  </r>
  <r>
    <n v="4209"/>
    <d v="2024-12-24T00:00:00"/>
    <s v="C164"/>
    <s v="Alvin Smith"/>
    <x v="0"/>
    <x v="0"/>
    <s v="P008"/>
    <x v="7"/>
    <x v="3"/>
    <n v="7"/>
    <n v="47683"/>
    <n v="333781"/>
    <n v="252529.98"/>
    <n v="81251.02"/>
    <n v="465"/>
    <n v="61"/>
    <x v="6"/>
    <n v="0"/>
    <n v="0.24342613869573165"/>
    <x v="0"/>
  </r>
  <r>
    <n v="4210"/>
    <d v="2024-01-06T00:00:00"/>
    <s v="C688"/>
    <s v="Michele Hubbard"/>
    <x v="2"/>
    <x v="2"/>
    <s v="P006"/>
    <x v="0"/>
    <x v="0"/>
    <n v="1"/>
    <n v="37549"/>
    <n v="37549"/>
    <n v="27950.65"/>
    <n v="9598.35"/>
    <n v="180"/>
    <n v="20"/>
    <x v="0"/>
    <n v="15"/>
    <n v="0.25562198726996727"/>
    <x v="0"/>
  </r>
  <r>
    <n v="4211"/>
    <d v="2024-10-20T00:00:00"/>
    <s v="C920"/>
    <s v="Sarah Thomas"/>
    <x v="3"/>
    <x v="3"/>
    <s v="P005"/>
    <x v="9"/>
    <x v="1"/>
    <n v="1"/>
    <n v="45278"/>
    <n v="45278"/>
    <n v="36199.39"/>
    <n v="9078.61"/>
    <n v="129"/>
    <n v="13"/>
    <x v="7"/>
    <n v="15"/>
    <n v="0.20050819382481561"/>
    <x v="0"/>
  </r>
  <r>
    <n v="4212"/>
    <d v="2024-05-04T00:00:00"/>
    <s v="C764"/>
    <s v="Charles Barnett"/>
    <x v="2"/>
    <x v="2"/>
    <s v="P004"/>
    <x v="1"/>
    <x v="1"/>
    <n v="3"/>
    <n v="51827"/>
    <n v="155481"/>
    <n v="118475.95"/>
    <n v="37005.050000000003"/>
    <n v="130"/>
    <n v="98"/>
    <x v="1"/>
    <n v="20"/>
    <n v="0.2380036789061043"/>
    <x v="0"/>
  </r>
  <r>
    <n v="4213"/>
    <d v="2024-11-07T00:00:00"/>
    <s v="C790"/>
    <s v="Erica Schneider"/>
    <x v="0"/>
    <x v="0"/>
    <s v="P006"/>
    <x v="0"/>
    <x v="0"/>
    <n v="1"/>
    <n v="32908"/>
    <n v="32908"/>
    <n v="26313.59"/>
    <n v="6594.41"/>
    <n v="202"/>
    <n v="94"/>
    <x v="0"/>
    <n v="20"/>
    <n v="0.20038926704752644"/>
    <x v="0"/>
  </r>
  <r>
    <n v="4214"/>
    <d v="2024-09-25T00:00:00"/>
    <s v="C503"/>
    <s v="Ryan Li"/>
    <x v="2"/>
    <x v="2"/>
    <s v="P010"/>
    <x v="6"/>
    <x v="0"/>
    <n v="9"/>
    <n v="59277"/>
    <n v="533493"/>
    <n v="417405.13"/>
    <n v="116087.87"/>
    <n v="91"/>
    <n v="22"/>
    <x v="2"/>
    <n v="0"/>
    <n v="0.21759961236604791"/>
    <x v="0"/>
  </r>
  <r>
    <n v="4215"/>
    <d v="2024-06-09T00:00:00"/>
    <s v="C297"/>
    <s v="Matthew Williams"/>
    <x v="0"/>
    <x v="0"/>
    <s v="P001"/>
    <x v="4"/>
    <x v="1"/>
    <n v="10"/>
    <n v="37923"/>
    <n v="379230"/>
    <n v="280094.03000000003"/>
    <n v="99135.97"/>
    <n v="51"/>
    <n v="48"/>
    <x v="4"/>
    <n v="10"/>
    <n v="0.26141383856762385"/>
    <x v="0"/>
  </r>
  <r>
    <n v="4216"/>
    <d v="2024-11-25T00:00:00"/>
    <s v="C272"/>
    <s v="Emma Whitaker"/>
    <x v="1"/>
    <x v="1"/>
    <s v="P002"/>
    <x v="2"/>
    <x v="0"/>
    <n v="1"/>
    <n v="30323"/>
    <n v="30323"/>
    <n v="23822.240000000002"/>
    <n v="6500.76"/>
    <n v="93"/>
    <n v="48"/>
    <x v="2"/>
    <n v="0"/>
    <n v="0.21438380107509153"/>
    <x v="0"/>
  </r>
  <r>
    <n v="4217"/>
    <d v="2024-09-22T00:00:00"/>
    <s v="C555"/>
    <s v="John Marsh"/>
    <x v="0"/>
    <x v="0"/>
    <s v="P009"/>
    <x v="3"/>
    <x v="2"/>
    <n v="7"/>
    <n v="17910"/>
    <n v="125370"/>
    <n v="81081.94"/>
    <n v="44288.06"/>
    <n v="374"/>
    <n v="39"/>
    <x v="3"/>
    <n v="10"/>
    <n v="0.35325883385179868"/>
    <x v="0"/>
  </r>
  <r>
    <n v="4218"/>
    <d v="2024-10-17T00:00:00"/>
    <s v="C456"/>
    <s v="Renee Holloway"/>
    <x v="2"/>
    <x v="2"/>
    <s v="P005"/>
    <x v="9"/>
    <x v="1"/>
    <n v="10"/>
    <n v="59307"/>
    <n v="593070"/>
    <n v="387093.86"/>
    <n v="205976.14"/>
    <n v="137"/>
    <n v="30"/>
    <x v="7"/>
    <n v="10"/>
    <n v="0.34730493870875279"/>
    <x v="0"/>
  </r>
  <r>
    <n v="4219"/>
    <d v="2024-08-15T00:00:00"/>
    <s v="C756"/>
    <s v="Kimberly Harding"/>
    <x v="0"/>
    <x v="0"/>
    <s v="P010"/>
    <x v="6"/>
    <x v="0"/>
    <n v="7"/>
    <n v="36050"/>
    <n v="252350"/>
    <n v="174456.72"/>
    <n v="77893.279999999999"/>
    <n v="184"/>
    <n v="26"/>
    <x v="2"/>
    <n v="5"/>
    <n v="0.30867160689518525"/>
    <x v="0"/>
  </r>
  <r>
    <n v="4220"/>
    <d v="2024-01-14T00:00:00"/>
    <s v="C475"/>
    <s v="Dennis Berry"/>
    <x v="0"/>
    <x v="0"/>
    <s v="P004"/>
    <x v="1"/>
    <x v="1"/>
    <n v="9"/>
    <n v="52544"/>
    <n v="472896"/>
    <n v="322071.11"/>
    <n v="150824.89000000001"/>
    <n v="374"/>
    <n v="53"/>
    <x v="1"/>
    <n v="5"/>
    <n v="0.31893881529976997"/>
    <x v="0"/>
  </r>
  <r>
    <n v="4221"/>
    <d v="2024-03-24T00:00:00"/>
    <s v="C639"/>
    <s v="Raymond Bates"/>
    <x v="0"/>
    <x v="0"/>
    <s v="P004"/>
    <x v="1"/>
    <x v="1"/>
    <n v="6"/>
    <n v="3990"/>
    <n v="23940"/>
    <n v="15971.12"/>
    <n v="7968.88"/>
    <n v="242"/>
    <n v="78"/>
    <x v="1"/>
    <n v="0"/>
    <n v="0.33286883876357559"/>
    <x v="0"/>
  </r>
  <r>
    <n v="4222"/>
    <d v="2024-02-05T00:00:00"/>
    <s v="C179"/>
    <s v="Lisa Wright"/>
    <x v="3"/>
    <x v="3"/>
    <s v="P010"/>
    <x v="6"/>
    <x v="0"/>
    <n v="1"/>
    <n v="50619"/>
    <n v="50619"/>
    <n v="35400.83"/>
    <n v="15218.17"/>
    <n v="376"/>
    <n v="43"/>
    <x v="2"/>
    <n v="10"/>
    <n v="0.30064145874078901"/>
    <x v="0"/>
  </r>
  <r>
    <n v="4223"/>
    <d v="2024-03-26T00:00:00"/>
    <s v="C392"/>
    <s v="Matthew Baker"/>
    <x v="0"/>
    <x v="0"/>
    <s v="P010"/>
    <x v="6"/>
    <x v="0"/>
    <n v="1"/>
    <n v="11605"/>
    <n v="11605"/>
    <n v="9021.41"/>
    <n v="2583.59"/>
    <n v="297"/>
    <n v="65"/>
    <x v="2"/>
    <n v="15"/>
    <n v="0.22262731581214995"/>
    <x v="0"/>
  </r>
  <r>
    <n v="4224"/>
    <d v="2024-11-15T00:00:00"/>
    <s v="C404"/>
    <s v="Leslie Howell"/>
    <x v="2"/>
    <x v="2"/>
    <s v="P002"/>
    <x v="2"/>
    <x v="0"/>
    <n v="5"/>
    <n v="11021"/>
    <n v="55105"/>
    <n v="33370.86"/>
    <n v="21734.14"/>
    <n v="456"/>
    <n v="21"/>
    <x v="2"/>
    <n v="20"/>
    <n v="0.39441321114236455"/>
    <x v="0"/>
  </r>
  <r>
    <n v="4225"/>
    <d v="2024-12-28T00:00:00"/>
    <s v="C974"/>
    <s v="April Jenkins"/>
    <x v="1"/>
    <x v="1"/>
    <s v="P010"/>
    <x v="6"/>
    <x v="0"/>
    <n v="4"/>
    <n v="38740"/>
    <n v="154960"/>
    <n v="117897.24"/>
    <n v="37062.76"/>
    <n v="92"/>
    <n v="61"/>
    <x v="2"/>
    <n v="0"/>
    <n v="0.23917630356220962"/>
    <x v="0"/>
  </r>
  <r>
    <n v="4226"/>
    <d v="2024-05-14T00:00:00"/>
    <s v="C844"/>
    <s v="Miranda Torres"/>
    <x v="2"/>
    <x v="2"/>
    <s v="P008"/>
    <x v="7"/>
    <x v="3"/>
    <n v="5"/>
    <n v="29583"/>
    <n v="147915"/>
    <n v="111983.65"/>
    <n v="35931.35"/>
    <n v="47"/>
    <n v="98"/>
    <x v="6"/>
    <n v="0"/>
    <n v="0.24291890612851974"/>
    <x v="1"/>
  </r>
  <r>
    <n v="4227"/>
    <d v="2024-07-22T00:00:00"/>
    <s v="C561"/>
    <s v="Jordan Copeland"/>
    <x v="3"/>
    <x v="3"/>
    <s v="P004"/>
    <x v="1"/>
    <x v="1"/>
    <n v="2"/>
    <n v="43589"/>
    <n v="87178"/>
    <n v="66176.759999999995"/>
    <n v="21001.24"/>
    <n v="137"/>
    <n v="12"/>
    <x v="1"/>
    <n v="5"/>
    <n v="0.24090068595287803"/>
    <x v="0"/>
  </r>
  <r>
    <n v="4228"/>
    <d v="2024-08-28T00:00:00"/>
    <s v="C440"/>
    <s v="Michael Guerrero"/>
    <x v="0"/>
    <x v="0"/>
    <s v="P006"/>
    <x v="0"/>
    <x v="0"/>
    <n v="1"/>
    <n v="50625"/>
    <n v="50625"/>
    <n v="43005.34"/>
    <n v="7619.66"/>
    <n v="123"/>
    <n v="11"/>
    <x v="0"/>
    <n v="10"/>
    <n v="0.15051180246913579"/>
    <x v="0"/>
  </r>
  <r>
    <n v="4229"/>
    <d v="2024-02-19T00:00:00"/>
    <s v="C404"/>
    <s v="Matthew Leonard"/>
    <x v="1"/>
    <x v="1"/>
    <s v="P005"/>
    <x v="9"/>
    <x v="1"/>
    <n v="9"/>
    <n v="3597"/>
    <n v="32373"/>
    <n v="24299.02"/>
    <n v="8073.98"/>
    <n v="12"/>
    <n v="31"/>
    <x v="7"/>
    <n v="0"/>
    <n v="0.24940475087264077"/>
    <x v="1"/>
  </r>
  <r>
    <n v="4230"/>
    <d v="2024-06-23T00:00:00"/>
    <s v="C826"/>
    <s v="Amy Morales"/>
    <x v="0"/>
    <x v="0"/>
    <s v="P009"/>
    <x v="3"/>
    <x v="2"/>
    <n v="8"/>
    <n v="51854"/>
    <n v="414832"/>
    <n v="357419.7"/>
    <n v="57412.3"/>
    <n v="259"/>
    <n v="85"/>
    <x v="3"/>
    <n v="10"/>
    <n v="0.13839891811624946"/>
    <x v="0"/>
  </r>
  <r>
    <n v="4231"/>
    <d v="2024-08-09T00:00:00"/>
    <s v="C376"/>
    <s v="Katherine Lester MD"/>
    <x v="1"/>
    <x v="1"/>
    <s v="P007"/>
    <x v="5"/>
    <x v="1"/>
    <n v="4"/>
    <n v="16161"/>
    <n v="64644"/>
    <n v="39615.22"/>
    <n v="25028.78"/>
    <n v="100"/>
    <n v="17"/>
    <x v="5"/>
    <n v="5"/>
    <n v="0.38717870181300662"/>
    <x v="0"/>
  </r>
  <r>
    <n v="4232"/>
    <d v="2024-05-07T00:00:00"/>
    <s v="C471"/>
    <s v="Alex Hill"/>
    <x v="3"/>
    <x v="3"/>
    <s v="P002"/>
    <x v="2"/>
    <x v="0"/>
    <n v="1"/>
    <n v="22039"/>
    <n v="22039"/>
    <n v="13921.94"/>
    <n v="8117.06"/>
    <n v="330"/>
    <n v="27"/>
    <x v="2"/>
    <n v="5"/>
    <n v="0.36830436952674805"/>
    <x v="0"/>
  </r>
  <r>
    <n v="4233"/>
    <d v="2024-07-26T00:00:00"/>
    <s v="C252"/>
    <s v="Kyle Meadows"/>
    <x v="0"/>
    <x v="0"/>
    <s v="P008"/>
    <x v="7"/>
    <x v="3"/>
    <n v="10"/>
    <n v="59895"/>
    <n v="598950"/>
    <n v="432900.42"/>
    <n v="166049.57999999999"/>
    <n v="320"/>
    <n v="75"/>
    <x v="6"/>
    <n v="10"/>
    <n v="0.27723446030553467"/>
    <x v="0"/>
  </r>
  <r>
    <n v="4234"/>
    <d v="2024-06-20T00:00:00"/>
    <s v="C317"/>
    <s v="Morgan Kramer"/>
    <x v="2"/>
    <x v="2"/>
    <s v="P002"/>
    <x v="2"/>
    <x v="0"/>
    <n v="6"/>
    <n v="41119"/>
    <n v="246714"/>
    <n v="190751.03"/>
    <n v="55962.97"/>
    <n v="35"/>
    <n v="40"/>
    <x v="2"/>
    <n v="10"/>
    <n v="0.22683337791937222"/>
    <x v="1"/>
  </r>
  <r>
    <n v="4235"/>
    <d v="2024-01-16T00:00:00"/>
    <s v="C970"/>
    <s v="Kimberly Parsons"/>
    <x v="2"/>
    <x v="2"/>
    <s v="P010"/>
    <x v="6"/>
    <x v="0"/>
    <n v="6"/>
    <n v="21699"/>
    <n v="130194"/>
    <n v="93231.01"/>
    <n v="36962.99"/>
    <n v="462"/>
    <n v="17"/>
    <x v="2"/>
    <n v="20"/>
    <n v="0.2839070156842865"/>
    <x v="0"/>
  </r>
  <r>
    <n v="4236"/>
    <d v="2024-07-31T00:00:00"/>
    <s v="C883"/>
    <s v="Antonio Smith"/>
    <x v="3"/>
    <x v="3"/>
    <s v="P007"/>
    <x v="5"/>
    <x v="1"/>
    <n v="9"/>
    <n v="49405"/>
    <n v="444645"/>
    <n v="390733.72"/>
    <n v="53911.28"/>
    <n v="458"/>
    <n v="28"/>
    <x v="5"/>
    <n v="5"/>
    <n v="0.12124566789236357"/>
    <x v="0"/>
  </r>
  <r>
    <n v="4237"/>
    <d v="2024-01-07T00:00:00"/>
    <s v="C378"/>
    <s v="Nicolas Avery"/>
    <x v="2"/>
    <x v="2"/>
    <s v="P003"/>
    <x v="8"/>
    <x v="0"/>
    <n v="2"/>
    <n v="795"/>
    <n v="1590"/>
    <n v="1067.4000000000001"/>
    <n v="522.6"/>
    <n v="388"/>
    <n v="23"/>
    <x v="2"/>
    <n v="0"/>
    <n v="0.32867924528301889"/>
    <x v="0"/>
  </r>
  <r>
    <n v="4238"/>
    <d v="2024-01-25T00:00:00"/>
    <s v="C352"/>
    <s v="Lori Hughes"/>
    <x v="3"/>
    <x v="3"/>
    <s v="P004"/>
    <x v="1"/>
    <x v="1"/>
    <n v="2"/>
    <n v="24665"/>
    <n v="49330"/>
    <n v="35848.15"/>
    <n v="13481.85"/>
    <n v="42"/>
    <n v="80"/>
    <x v="1"/>
    <n v="20"/>
    <n v="0.27329920940604097"/>
    <x v="1"/>
  </r>
  <r>
    <n v="4239"/>
    <d v="2024-10-15T00:00:00"/>
    <s v="C930"/>
    <s v="Mariah Johns"/>
    <x v="2"/>
    <x v="2"/>
    <s v="P008"/>
    <x v="7"/>
    <x v="3"/>
    <n v="5"/>
    <n v="53881"/>
    <n v="269405"/>
    <n v="214250.68"/>
    <n v="55154.32"/>
    <n v="258"/>
    <n v="18"/>
    <x v="6"/>
    <n v="15"/>
    <n v="0.20472641561960617"/>
    <x v="0"/>
  </r>
  <r>
    <n v="4240"/>
    <d v="2024-05-20T00:00:00"/>
    <s v="C117"/>
    <s v="Charles Norman"/>
    <x v="2"/>
    <x v="2"/>
    <s v="P007"/>
    <x v="5"/>
    <x v="1"/>
    <n v="7"/>
    <n v="6814"/>
    <n v="47698"/>
    <n v="39486.6"/>
    <n v="8211.4"/>
    <n v="254"/>
    <n v="83"/>
    <x v="5"/>
    <n v="0"/>
    <n v="0.17215396871986247"/>
    <x v="0"/>
  </r>
  <r>
    <n v="4241"/>
    <d v="2024-09-11T00:00:00"/>
    <s v="C260"/>
    <s v="Tara Thompson"/>
    <x v="3"/>
    <x v="3"/>
    <s v="P005"/>
    <x v="9"/>
    <x v="1"/>
    <n v="6"/>
    <n v="55509"/>
    <n v="333054"/>
    <n v="272998.45"/>
    <n v="60055.55"/>
    <n v="188"/>
    <n v="89"/>
    <x v="7"/>
    <n v="10"/>
    <n v="0.18031775627976246"/>
    <x v="0"/>
  </r>
  <r>
    <n v="4242"/>
    <d v="2024-01-17T00:00:00"/>
    <s v="C680"/>
    <s v="Linda Benson"/>
    <x v="0"/>
    <x v="0"/>
    <s v="P001"/>
    <x v="4"/>
    <x v="1"/>
    <n v="3"/>
    <n v="1787"/>
    <n v="5361"/>
    <n v="3285.66"/>
    <n v="2075.34"/>
    <n v="461"/>
    <n v="62"/>
    <x v="4"/>
    <n v="5"/>
    <n v="0.38711807498601009"/>
    <x v="0"/>
  </r>
  <r>
    <n v="4243"/>
    <d v="2024-06-30T00:00:00"/>
    <s v="C557"/>
    <s v="Brian Brooks"/>
    <x v="1"/>
    <x v="1"/>
    <s v="P010"/>
    <x v="6"/>
    <x v="0"/>
    <n v="2"/>
    <n v="27694"/>
    <n v="55388"/>
    <n v="36399.360000000001"/>
    <n v="18988.64"/>
    <n v="500"/>
    <n v="86"/>
    <x v="2"/>
    <n v="10"/>
    <n v="0.34282949375315952"/>
    <x v="0"/>
  </r>
  <r>
    <n v="4244"/>
    <d v="2024-07-30T00:00:00"/>
    <s v="C985"/>
    <s v="Michael Garcia"/>
    <x v="3"/>
    <x v="3"/>
    <s v="P004"/>
    <x v="1"/>
    <x v="1"/>
    <n v="10"/>
    <n v="20682"/>
    <n v="206820"/>
    <n v="151578.48000000001"/>
    <n v="55241.52"/>
    <n v="67"/>
    <n v="88"/>
    <x v="1"/>
    <n v="0"/>
    <n v="0.26709950681752248"/>
    <x v="1"/>
  </r>
  <r>
    <n v="4245"/>
    <d v="2024-02-17T00:00:00"/>
    <s v="C604"/>
    <s v="Karen Brown"/>
    <x v="2"/>
    <x v="2"/>
    <s v="P009"/>
    <x v="3"/>
    <x v="2"/>
    <n v="7"/>
    <n v="25224"/>
    <n v="176568"/>
    <n v="142871.06"/>
    <n v="33696.94"/>
    <n v="70"/>
    <n v="53"/>
    <x v="3"/>
    <n v="10"/>
    <n v="0.19084398078927101"/>
    <x v="0"/>
  </r>
  <r>
    <n v="4246"/>
    <d v="2024-05-10T00:00:00"/>
    <s v="C827"/>
    <s v="Michael Dougherty"/>
    <x v="3"/>
    <x v="3"/>
    <s v="P006"/>
    <x v="0"/>
    <x v="0"/>
    <n v="6"/>
    <n v="53190"/>
    <n v="319140"/>
    <n v="272729.77"/>
    <n v="46410.23"/>
    <n v="229"/>
    <n v="48"/>
    <x v="0"/>
    <n v="10"/>
    <n v="0.14542279250485682"/>
    <x v="0"/>
  </r>
  <r>
    <n v="4247"/>
    <d v="2024-01-09T00:00:00"/>
    <s v="C544"/>
    <s v="Tammy Dunn"/>
    <x v="0"/>
    <x v="0"/>
    <s v="P006"/>
    <x v="0"/>
    <x v="0"/>
    <n v="8"/>
    <n v="39500"/>
    <n v="316000"/>
    <n v="283791.03000000003"/>
    <n v="32208.97"/>
    <n v="188"/>
    <n v="98"/>
    <x v="0"/>
    <n v="0"/>
    <n v="0.10192712025316455"/>
    <x v="0"/>
  </r>
  <r>
    <n v="4248"/>
    <d v="2024-10-07T00:00:00"/>
    <s v="C887"/>
    <s v="Jacob Kemp"/>
    <x v="0"/>
    <x v="0"/>
    <s v="P010"/>
    <x v="6"/>
    <x v="0"/>
    <n v="7"/>
    <n v="30129"/>
    <n v="210903"/>
    <n v="178169.19"/>
    <n v="32733.81"/>
    <n v="104"/>
    <n v="58"/>
    <x v="2"/>
    <n v="15"/>
    <n v="0.15520789177963329"/>
    <x v="0"/>
  </r>
  <r>
    <n v="4249"/>
    <d v="2024-04-08T00:00:00"/>
    <s v="C523"/>
    <s v="Alex Taylor"/>
    <x v="2"/>
    <x v="2"/>
    <s v="P008"/>
    <x v="7"/>
    <x v="3"/>
    <n v="1"/>
    <n v="46338"/>
    <n v="46338"/>
    <n v="33837.129999999997"/>
    <n v="12500.87"/>
    <n v="170"/>
    <n v="92"/>
    <x v="6"/>
    <n v="15"/>
    <n v="0.26977577797919633"/>
    <x v="0"/>
  </r>
  <r>
    <n v="4250"/>
    <d v="2024-01-19T00:00:00"/>
    <s v="C336"/>
    <s v="Cindy Barnes"/>
    <x v="1"/>
    <x v="1"/>
    <s v="P001"/>
    <x v="4"/>
    <x v="1"/>
    <n v="8"/>
    <n v="33040"/>
    <n v="264320"/>
    <n v="201952.4"/>
    <n v="62367.6"/>
    <n v="274"/>
    <n v="41"/>
    <x v="4"/>
    <n v="10"/>
    <n v="0.23595490314769976"/>
    <x v="0"/>
  </r>
  <r>
    <n v="4251"/>
    <d v="2024-04-28T00:00:00"/>
    <s v="C419"/>
    <s v="Robert Holmes"/>
    <x v="2"/>
    <x v="2"/>
    <s v="P001"/>
    <x v="4"/>
    <x v="1"/>
    <n v="7"/>
    <n v="17971"/>
    <n v="125797"/>
    <n v="96442.15"/>
    <n v="29354.85"/>
    <n v="199"/>
    <n v="54"/>
    <x v="4"/>
    <n v="5"/>
    <n v="0.23335095431528571"/>
    <x v="0"/>
  </r>
  <r>
    <n v="4252"/>
    <d v="2024-04-02T00:00:00"/>
    <s v="C638"/>
    <s v="Mary Johnson"/>
    <x v="2"/>
    <x v="2"/>
    <s v="P002"/>
    <x v="2"/>
    <x v="0"/>
    <n v="3"/>
    <n v="12160"/>
    <n v="36480"/>
    <n v="30724.63"/>
    <n v="5755.37"/>
    <n v="440"/>
    <n v="46"/>
    <x v="2"/>
    <n v="0"/>
    <n v="0.15776781798245615"/>
    <x v="0"/>
  </r>
  <r>
    <n v="4253"/>
    <d v="2024-01-18T00:00:00"/>
    <s v="C477"/>
    <s v="Andrew Gordon"/>
    <x v="3"/>
    <x v="3"/>
    <s v="P002"/>
    <x v="2"/>
    <x v="0"/>
    <n v="4"/>
    <n v="13122"/>
    <n v="52488"/>
    <n v="34846.32"/>
    <n v="17641.68"/>
    <n v="188"/>
    <n v="61"/>
    <x v="2"/>
    <n v="20"/>
    <n v="0.33610882487425697"/>
    <x v="0"/>
  </r>
  <r>
    <n v="4254"/>
    <d v="2024-09-30T00:00:00"/>
    <s v="C887"/>
    <s v="Rebekah Soto"/>
    <x v="0"/>
    <x v="0"/>
    <s v="P003"/>
    <x v="8"/>
    <x v="0"/>
    <n v="9"/>
    <n v="55271"/>
    <n v="497439"/>
    <n v="443911.96"/>
    <n v="53527.040000000001"/>
    <n v="304"/>
    <n v="28"/>
    <x v="2"/>
    <n v="5"/>
    <n v="0.10760523400859201"/>
    <x v="0"/>
  </r>
  <r>
    <n v="4255"/>
    <d v="2024-12-21T00:00:00"/>
    <s v="C913"/>
    <s v="Christopher Collins"/>
    <x v="3"/>
    <x v="3"/>
    <s v="P008"/>
    <x v="7"/>
    <x v="3"/>
    <n v="1"/>
    <n v="48663"/>
    <n v="48663"/>
    <n v="36088.269999999997"/>
    <n v="12574.73"/>
    <n v="25"/>
    <n v="42"/>
    <x v="6"/>
    <n v="5"/>
    <n v="0.25840433183322031"/>
    <x v="1"/>
  </r>
  <r>
    <n v="4256"/>
    <d v="2024-11-23T00:00:00"/>
    <s v="C633"/>
    <s v="Steven Patton"/>
    <x v="1"/>
    <x v="1"/>
    <s v="P007"/>
    <x v="5"/>
    <x v="1"/>
    <n v="3"/>
    <n v="37998"/>
    <n v="113994"/>
    <n v="92543.3"/>
    <n v="21450.7"/>
    <n v="296"/>
    <n v="29"/>
    <x v="5"/>
    <n v="5"/>
    <n v="0.18817393897924453"/>
    <x v="0"/>
  </r>
  <r>
    <n v="4257"/>
    <d v="2024-10-09T00:00:00"/>
    <s v="C398"/>
    <s v="Kari Hernandez"/>
    <x v="3"/>
    <x v="3"/>
    <s v="P009"/>
    <x v="3"/>
    <x v="2"/>
    <n v="6"/>
    <n v="8482"/>
    <n v="50892"/>
    <n v="43518.09"/>
    <n v="7373.91"/>
    <n v="34"/>
    <n v="48"/>
    <x v="3"/>
    <n v="15"/>
    <n v="0.14489330346616364"/>
    <x v="1"/>
  </r>
  <r>
    <n v="4258"/>
    <d v="2024-08-21T00:00:00"/>
    <s v="C988"/>
    <s v="Joseph Hill"/>
    <x v="2"/>
    <x v="2"/>
    <s v="P002"/>
    <x v="2"/>
    <x v="0"/>
    <n v="1"/>
    <n v="50734"/>
    <n v="50734"/>
    <n v="36023.58"/>
    <n v="14710.42"/>
    <n v="100"/>
    <n v="69"/>
    <x v="2"/>
    <n v="20"/>
    <n v="0.28995190601963183"/>
    <x v="0"/>
  </r>
  <r>
    <n v="4259"/>
    <d v="2024-12-23T00:00:00"/>
    <s v="C915"/>
    <s v="Anna Dickerson"/>
    <x v="3"/>
    <x v="3"/>
    <s v="P001"/>
    <x v="4"/>
    <x v="1"/>
    <n v="4"/>
    <n v="16588"/>
    <n v="66352"/>
    <n v="42957.22"/>
    <n v="23394.78"/>
    <n v="395"/>
    <n v="15"/>
    <x v="4"/>
    <n v="15"/>
    <n v="0.3525859054738365"/>
    <x v="0"/>
  </r>
  <r>
    <n v="4260"/>
    <d v="2024-11-15T00:00:00"/>
    <s v="C892"/>
    <s v="Judith Jimenez"/>
    <x v="2"/>
    <x v="2"/>
    <s v="P010"/>
    <x v="6"/>
    <x v="0"/>
    <n v="7"/>
    <n v="57670"/>
    <n v="403690"/>
    <n v="242600.56"/>
    <n v="161089.44"/>
    <n v="272"/>
    <n v="87"/>
    <x v="2"/>
    <n v="0"/>
    <n v="0.39904243355049668"/>
    <x v="0"/>
  </r>
  <r>
    <n v="4261"/>
    <d v="2024-04-02T00:00:00"/>
    <s v="C974"/>
    <s v="Melissa Swanson"/>
    <x v="0"/>
    <x v="0"/>
    <s v="P003"/>
    <x v="8"/>
    <x v="0"/>
    <n v="6"/>
    <n v="23158"/>
    <n v="138948"/>
    <n v="85620.14"/>
    <n v="53327.86"/>
    <n v="125"/>
    <n v="22"/>
    <x v="2"/>
    <n v="10"/>
    <n v="0.38379724789129749"/>
    <x v="0"/>
  </r>
  <r>
    <n v="4262"/>
    <d v="2024-10-23T00:00:00"/>
    <s v="C801"/>
    <s v="Kenneth Crawford"/>
    <x v="1"/>
    <x v="1"/>
    <s v="P005"/>
    <x v="9"/>
    <x v="1"/>
    <n v="3"/>
    <n v="7529"/>
    <n v="22587"/>
    <n v="19231.97"/>
    <n v="3355.03"/>
    <n v="463"/>
    <n v="70"/>
    <x v="7"/>
    <n v="5"/>
    <n v="0.14853809713552044"/>
    <x v="0"/>
  </r>
  <r>
    <n v="4263"/>
    <d v="2024-07-31T00:00:00"/>
    <s v="C618"/>
    <s v="Elizabeth Hudson"/>
    <x v="3"/>
    <x v="3"/>
    <s v="P005"/>
    <x v="9"/>
    <x v="1"/>
    <n v="2"/>
    <n v="528"/>
    <n v="1056"/>
    <n v="801.73"/>
    <n v="254.27"/>
    <n v="253"/>
    <n v="18"/>
    <x v="7"/>
    <n v="15"/>
    <n v="0.24078598484848485"/>
    <x v="0"/>
  </r>
  <r>
    <n v="4264"/>
    <d v="2024-09-08T00:00:00"/>
    <s v="C703"/>
    <s v="Christina Shaffer"/>
    <x v="1"/>
    <x v="1"/>
    <s v="P004"/>
    <x v="1"/>
    <x v="1"/>
    <n v="2"/>
    <n v="26875"/>
    <n v="53750"/>
    <n v="37981.9"/>
    <n v="15768.1"/>
    <n v="486"/>
    <n v="18"/>
    <x v="1"/>
    <n v="0"/>
    <n v="0.29336000000000001"/>
    <x v="0"/>
  </r>
  <r>
    <n v="4265"/>
    <d v="2024-06-21T00:00:00"/>
    <s v="C150"/>
    <s v="James Reynolds"/>
    <x v="1"/>
    <x v="1"/>
    <s v="P008"/>
    <x v="7"/>
    <x v="3"/>
    <n v="1"/>
    <n v="44287"/>
    <n v="44287"/>
    <n v="27288.62"/>
    <n v="16998.38"/>
    <n v="42"/>
    <n v="70"/>
    <x v="6"/>
    <n v="10"/>
    <n v="0.38382324384130784"/>
    <x v="1"/>
  </r>
  <r>
    <n v="4266"/>
    <d v="2024-05-08T00:00:00"/>
    <s v="C107"/>
    <s v="Amanda Daniel"/>
    <x v="2"/>
    <x v="2"/>
    <s v="P006"/>
    <x v="0"/>
    <x v="0"/>
    <n v="7"/>
    <n v="57414"/>
    <n v="401898"/>
    <n v="282048.11"/>
    <n v="119849.89"/>
    <n v="175"/>
    <n v="74"/>
    <x v="0"/>
    <n v="20"/>
    <n v="0.29820971987917333"/>
    <x v="0"/>
  </r>
  <r>
    <n v="4267"/>
    <d v="2024-09-25T00:00:00"/>
    <s v="C263"/>
    <s v="Wesley Ford"/>
    <x v="0"/>
    <x v="0"/>
    <s v="P003"/>
    <x v="8"/>
    <x v="0"/>
    <n v="8"/>
    <n v="12688"/>
    <n v="101504"/>
    <n v="71650.179999999993"/>
    <n v="29853.82"/>
    <n v="358"/>
    <n v="43"/>
    <x v="2"/>
    <n v="15"/>
    <n v="0.29411471469104666"/>
    <x v="0"/>
  </r>
  <r>
    <n v="4268"/>
    <d v="2024-06-05T00:00:00"/>
    <s v="C802"/>
    <s v="Richard Miles"/>
    <x v="1"/>
    <x v="1"/>
    <s v="P008"/>
    <x v="7"/>
    <x v="3"/>
    <n v="1"/>
    <n v="52448"/>
    <n v="52448"/>
    <n v="44192.68"/>
    <n v="8255.32"/>
    <n v="183"/>
    <n v="76"/>
    <x v="6"/>
    <n v="10"/>
    <n v="0.15740009151921902"/>
    <x v="0"/>
  </r>
  <r>
    <n v="4269"/>
    <d v="2024-07-27T00:00:00"/>
    <s v="C377"/>
    <s v="Brandon Murray"/>
    <x v="0"/>
    <x v="0"/>
    <s v="P004"/>
    <x v="1"/>
    <x v="1"/>
    <n v="5"/>
    <n v="38094"/>
    <n v="190470"/>
    <n v="134612.44"/>
    <n v="55857.56"/>
    <n v="138"/>
    <n v="94"/>
    <x v="1"/>
    <n v="20"/>
    <n v="0.29326172100593267"/>
    <x v="0"/>
  </r>
  <r>
    <n v="4270"/>
    <d v="2024-10-27T00:00:00"/>
    <s v="C486"/>
    <s v="Stacie Beard"/>
    <x v="2"/>
    <x v="2"/>
    <s v="P008"/>
    <x v="7"/>
    <x v="3"/>
    <n v="10"/>
    <n v="44620"/>
    <n v="446200"/>
    <n v="299711.02"/>
    <n v="146488.98000000001"/>
    <n v="361"/>
    <n v="33"/>
    <x v="6"/>
    <n v="5"/>
    <n v="0.32830340654415063"/>
    <x v="0"/>
  </r>
  <r>
    <n v="4271"/>
    <d v="2024-07-29T00:00:00"/>
    <s v="C764"/>
    <s v="Bradley Mckinney"/>
    <x v="3"/>
    <x v="3"/>
    <s v="P010"/>
    <x v="6"/>
    <x v="0"/>
    <n v="7"/>
    <n v="9352"/>
    <n v="65464"/>
    <n v="44527.13"/>
    <n v="20936.87"/>
    <n v="193"/>
    <n v="12"/>
    <x v="2"/>
    <n v="15"/>
    <n v="0.31982265061713305"/>
    <x v="0"/>
  </r>
  <r>
    <n v="4272"/>
    <d v="2024-09-27T00:00:00"/>
    <s v="C126"/>
    <s v="Ariana Turner"/>
    <x v="3"/>
    <x v="3"/>
    <s v="P002"/>
    <x v="2"/>
    <x v="0"/>
    <n v="1"/>
    <n v="47775"/>
    <n v="47775"/>
    <n v="32023.35"/>
    <n v="15751.65"/>
    <n v="446"/>
    <n v="84"/>
    <x v="2"/>
    <n v="20"/>
    <n v="0.32970486656200942"/>
    <x v="0"/>
  </r>
  <r>
    <n v="4273"/>
    <d v="2024-01-21T00:00:00"/>
    <s v="C272"/>
    <s v="Dean Mills"/>
    <x v="1"/>
    <x v="1"/>
    <s v="P007"/>
    <x v="5"/>
    <x v="1"/>
    <n v="5"/>
    <n v="53758"/>
    <n v="268790"/>
    <n v="214083"/>
    <n v="54707"/>
    <n v="176"/>
    <n v="84"/>
    <x v="5"/>
    <n v="20"/>
    <n v="0.20353063730049481"/>
    <x v="0"/>
  </r>
  <r>
    <n v="4274"/>
    <d v="2024-02-02T00:00:00"/>
    <s v="C951"/>
    <s v="April Cross"/>
    <x v="3"/>
    <x v="3"/>
    <s v="P002"/>
    <x v="2"/>
    <x v="0"/>
    <n v="6"/>
    <n v="54446"/>
    <n v="326676"/>
    <n v="243045.76000000001"/>
    <n v="83630.240000000005"/>
    <n v="40"/>
    <n v="59"/>
    <x v="2"/>
    <n v="0"/>
    <n v="0.25600362438624202"/>
    <x v="1"/>
  </r>
  <r>
    <n v="4275"/>
    <d v="2024-10-23T00:00:00"/>
    <s v="C446"/>
    <s v="Logan Bradshaw"/>
    <x v="0"/>
    <x v="0"/>
    <s v="P008"/>
    <x v="7"/>
    <x v="3"/>
    <n v="7"/>
    <n v="3050"/>
    <n v="21350"/>
    <n v="17081.990000000002"/>
    <n v="4268.01"/>
    <n v="126"/>
    <n v="99"/>
    <x v="6"/>
    <n v="0"/>
    <n v="0.19990679156908667"/>
    <x v="0"/>
  </r>
  <r>
    <n v="4276"/>
    <d v="2024-10-18T00:00:00"/>
    <s v="C239"/>
    <s v="James Torres"/>
    <x v="1"/>
    <x v="1"/>
    <s v="P009"/>
    <x v="3"/>
    <x v="2"/>
    <n v="4"/>
    <n v="57278"/>
    <n v="229112"/>
    <n v="192665.05"/>
    <n v="36446.949999999997"/>
    <n v="365"/>
    <n v="13"/>
    <x v="3"/>
    <n v="0"/>
    <n v="0.15907918397988755"/>
    <x v="0"/>
  </r>
  <r>
    <n v="4277"/>
    <d v="2024-03-30T00:00:00"/>
    <s v="C326"/>
    <s v="Steven Ross"/>
    <x v="2"/>
    <x v="2"/>
    <s v="P006"/>
    <x v="0"/>
    <x v="0"/>
    <n v="8"/>
    <n v="31705"/>
    <n v="253640"/>
    <n v="158691.45000000001"/>
    <n v="94948.55"/>
    <n v="261"/>
    <n v="74"/>
    <x v="0"/>
    <n v="20"/>
    <n v="0.37434375492824479"/>
    <x v="0"/>
  </r>
  <r>
    <n v="4278"/>
    <d v="2024-07-26T00:00:00"/>
    <s v="C517"/>
    <s v="Mr. Anthony Sanders"/>
    <x v="3"/>
    <x v="3"/>
    <s v="P006"/>
    <x v="0"/>
    <x v="0"/>
    <n v="6"/>
    <n v="54565"/>
    <n v="327390"/>
    <n v="283344.40000000002"/>
    <n v="44045.599999999999"/>
    <n v="262"/>
    <n v="73"/>
    <x v="0"/>
    <n v="15"/>
    <n v="0.13453556919881487"/>
    <x v="0"/>
  </r>
  <r>
    <n v="4279"/>
    <d v="2024-10-26T00:00:00"/>
    <s v="C131"/>
    <s v="Travis Day"/>
    <x v="3"/>
    <x v="3"/>
    <s v="P009"/>
    <x v="3"/>
    <x v="2"/>
    <n v="3"/>
    <n v="9291"/>
    <n v="27873"/>
    <n v="18947.88"/>
    <n v="8925.1200000000008"/>
    <n v="17"/>
    <n v="99"/>
    <x v="3"/>
    <n v="15"/>
    <n v="0.32020665159832096"/>
    <x v="1"/>
  </r>
  <r>
    <n v="4280"/>
    <d v="2024-03-26T00:00:00"/>
    <s v="C558"/>
    <s v="William Myers"/>
    <x v="3"/>
    <x v="3"/>
    <s v="P004"/>
    <x v="1"/>
    <x v="1"/>
    <n v="1"/>
    <n v="56645"/>
    <n v="56645"/>
    <n v="40131.760000000002"/>
    <n v="16513.240000000002"/>
    <n v="231"/>
    <n v="13"/>
    <x v="1"/>
    <n v="0"/>
    <n v="0.29152158178126936"/>
    <x v="0"/>
  </r>
  <r>
    <n v="4281"/>
    <d v="2024-03-30T00:00:00"/>
    <s v="C551"/>
    <s v="Mary Snyder"/>
    <x v="3"/>
    <x v="3"/>
    <s v="P009"/>
    <x v="3"/>
    <x v="2"/>
    <n v="9"/>
    <n v="9253"/>
    <n v="83277"/>
    <n v="55533.82"/>
    <n v="27743.18"/>
    <n v="141"/>
    <n v="93"/>
    <x v="3"/>
    <n v="15"/>
    <n v="0.33314336491468233"/>
    <x v="0"/>
  </r>
  <r>
    <n v="4282"/>
    <d v="2024-07-24T00:00:00"/>
    <s v="C870"/>
    <s v="Robin Richard"/>
    <x v="0"/>
    <x v="0"/>
    <s v="P006"/>
    <x v="0"/>
    <x v="0"/>
    <n v="7"/>
    <n v="57796"/>
    <n v="404572"/>
    <n v="311518.01"/>
    <n v="93053.99"/>
    <n v="187"/>
    <n v="35"/>
    <x v="0"/>
    <n v="10"/>
    <n v="0.23000600634744867"/>
    <x v="0"/>
  </r>
  <r>
    <n v="4283"/>
    <d v="2024-12-26T00:00:00"/>
    <s v="C499"/>
    <s v="Casey Farrell"/>
    <x v="2"/>
    <x v="2"/>
    <s v="P005"/>
    <x v="9"/>
    <x v="1"/>
    <n v="8"/>
    <n v="11197"/>
    <n v="89576"/>
    <n v="67742.45"/>
    <n v="21833.55"/>
    <n v="439"/>
    <n v="87"/>
    <x v="7"/>
    <n v="15"/>
    <n v="0.24374330177726175"/>
    <x v="0"/>
  </r>
  <r>
    <n v="4284"/>
    <d v="2024-07-06T00:00:00"/>
    <s v="C207"/>
    <s v="Steven Perez"/>
    <x v="2"/>
    <x v="2"/>
    <s v="P001"/>
    <x v="4"/>
    <x v="1"/>
    <n v="1"/>
    <n v="55067"/>
    <n v="55067"/>
    <n v="49421.41"/>
    <n v="5645.59"/>
    <n v="479"/>
    <n v="55"/>
    <x v="4"/>
    <n v="15"/>
    <n v="0.10252220022881217"/>
    <x v="0"/>
  </r>
  <r>
    <n v="4285"/>
    <d v="2024-02-19T00:00:00"/>
    <s v="C191"/>
    <s v="Zachary Dalton"/>
    <x v="0"/>
    <x v="0"/>
    <s v="P005"/>
    <x v="9"/>
    <x v="1"/>
    <n v="9"/>
    <n v="45564"/>
    <n v="410076"/>
    <n v="348245.52"/>
    <n v="61830.48"/>
    <n v="296"/>
    <n v="89"/>
    <x v="7"/>
    <n v="10"/>
    <n v="0.15077809966932959"/>
    <x v="0"/>
  </r>
  <r>
    <n v="4286"/>
    <d v="2024-08-11T00:00:00"/>
    <s v="C961"/>
    <s v="Jason Holt"/>
    <x v="1"/>
    <x v="1"/>
    <s v="P005"/>
    <x v="9"/>
    <x v="1"/>
    <n v="5"/>
    <n v="47143"/>
    <n v="235715"/>
    <n v="207630.92"/>
    <n v="28084.080000000002"/>
    <n v="453"/>
    <n v="46"/>
    <x v="7"/>
    <n v="10"/>
    <n v="0.11914422077508857"/>
    <x v="0"/>
  </r>
  <r>
    <n v="4287"/>
    <d v="2024-09-18T00:00:00"/>
    <s v="C374"/>
    <s v="Zachary Santiago"/>
    <x v="2"/>
    <x v="2"/>
    <s v="P005"/>
    <x v="9"/>
    <x v="1"/>
    <n v="8"/>
    <n v="58465"/>
    <n v="467720"/>
    <n v="365933.09"/>
    <n v="101786.91"/>
    <n v="412"/>
    <n v="14"/>
    <x v="7"/>
    <n v="15"/>
    <n v="0.21762359958949801"/>
    <x v="0"/>
  </r>
  <r>
    <n v="4288"/>
    <d v="2024-02-16T00:00:00"/>
    <s v="C679"/>
    <s v="Derek House"/>
    <x v="2"/>
    <x v="2"/>
    <s v="P009"/>
    <x v="3"/>
    <x v="2"/>
    <n v="4"/>
    <n v="19101"/>
    <n v="76404"/>
    <n v="57731.040000000001"/>
    <n v="18672.96"/>
    <n v="194"/>
    <n v="89"/>
    <x v="3"/>
    <n v="5"/>
    <n v="0.24439767551437097"/>
    <x v="0"/>
  </r>
  <r>
    <n v="4289"/>
    <d v="2024-06-28T00:00:00"/>
    <s v="C932"/>
    <s v="David Sherman"/>
    <x v="0"/>
    <x v="0"/>
    <s v="P010"/>
    <x v="6"/>
    <x v="0"/>
    <n v="6"/>
    <n v="32244"/>
    <n v="193464"/>
    <n v="120332.96"/>
    <n v="73131.039999999994"/>
    <n v="31"/>
    <n v="43"/>
    <x v="2"/>
    <n v="15"/>
    <n v="0.37800851838068061"/>
    <x v="1"/>
  </r>
  <r>
    <n v="4290"/>
    <d v="2024-11-16T00:00:00"/>
    <s v="C521"/>
    <s v="Yvonne Brooks"/>
    <x v="0"/>
    <x v="0"/>
    <s v="P010"/>
    <x v="6"/>
    <x v="0"/>
    <n v="5"/>
    <n v="26984"/>
    <n v="134920"/>
    <n v="89831.84"/>
    <n v="45088.160000000003"/>
    <n v="427"/>
    <n v="29"/>
    <x v="2"/>
    <n v="15"/>
    <n v="0.33418440557367329"/>
    <x v="0"/>
  </r>
  <r>
    <n v="4291"/>
    <d v="2024-11-23T00:00:00"/>
    <s v="C358"/>
    <s v="Michael Lee"/>
    <x v="3"/>
    <x v="3"/>
    <s v="P005"/>
    <x v="9"/>
    <x v="1"/>
    <n v="9"/>
    <n v="34175"/>
    <n v="307575"/>
    <n v="220729.22"/>
    <n v="86845.78"/>
    <n v="63"/>
    <n v="69"/>
    <x v="7"/>
    <n v="5"/>
    <n v="0.28235643339023003"/>
    <x v="1"/>
  </r>
  <r>
    <n v="4292"/>
    <d v="2024-10-08T00:00:00"/>
    <s v="C163"/>
    <s v="Molly Gordon"/>
    <x v="2"/>
    <x v="2"/>
    <s v="P006"/>
    <x v="0"/>
    <x v="0"/>
    <n v="2"/>
    <n v="15274"/>
    <n v="30548"/>
    <n v="24301.93"/>
    <n v="6246.07"/>
    <n v="39"/>
    <n v="81"/>
    <x v="0"/>
    <n v="15"/>
    <n v="0.20446739557417834"/>
    <x v="1"/>
  </r>
  <r>
    <n v="4293"/>
    <d v="2024-11-03T00:00:00"/>
    <s v="C992"/>
    <s v="Sarah Johnson"/>
    <x v="2"/>
    <x v="2"/>
    <s v="P010"/>
    <x v="6"/>
    <x v="0"/>
    <n v="6"/>
    <n v="46245"/>
    <n v="277470"/>
    <n v="220020.21"/>
    <n v="57449.79"/>
    <n v="369"/>
    <n v="35"/>
    <x v="2"/>
    <n v="5"/>
    <n v="0.20704865390853067"/>
    <x v="0"/>
  </r>
  <r>
    <n v="4294"/>
    <d v="2024-12-30T00:00:00"/>
    <s v="C954"/>
    <s v="Ryan Campos"/>
    <x v="1"/>
    <x v="1"/>
    <s v="P009"/>
    <x v="3"/>
    <x v="2"/>
    <n v="7"/>
    <n v="16506"/>
    <n v="115542"/>
    <n v="98616.19"/>
    <n v="16925.810000000001"/>
    <n v="30"/>
    <n v="62"/>
    <x v="3"/>
    <n v="5"/>
    <n v="0.14649054023645083"/>
    <x v="1"/>
  </r>
  <r>
    <n v="4295"/>
    <d v="2024-03-19T00:00:00"/>
    <s v="C210"/>
    <s v="Donna Swanson"/>
    <x v="3"/>
    <x v="3"/>
    <s v="P001"/>
    <x v="4"/>
    <x v="1"/>
    <n v="1"/>
    <n v="17749"/>
    <n v="17749"/>
    <n v="14076.87"/>
    <n v="3672.13"/>
    <n v="21"/>
    <n v="80"/>
    <x v="4"/>
    <n v="0"/>
    <n v="0.20689221927995943"/>
    <x v="1"/>
  </r>
  <r>
    <n v="4296"/>
    <d v="2024-09-12T00:00:00"/>
    <s v="C575"/>
    <s v="Mitchell Jackson"/>
    <x v="0"/>
    <x v="0"/>
    <s v="P002"/>
    <x v="2"/>
    <x v="0"/>
    <n v="6"/>
    <n v="21670"/>
    <n v="130020"/>
    <n v="100621.87"/>
    <n v="29398.13"/>
    <n v="287"/>
    <n v="60"/>
    <x v="2"/>
    <n v="0"/>
    <n v="0.22610467620366098"/>
    <x v="0"/>
  </r>
  <r>
    <n v="4297"/>
    <d v="2024-06-05T00:00:00"/>
    <s v="C835"/>
    <s v="Thomas Martinez"/>
    <x v="2"/>
    <x v="2"/>
    <s v="P010"/>
    <x v="6"/>
    <x v="0"/>
    <n v="5"/>
    <n v="29451"/>
    <n v="147255"/>
    <n v="100838.43"/>
    <n v="46416.57"/>
    <n v="465"/>
    <n v="95"/>
    <x v="2"/>
    <n v="20"/>
    <n v="0.31521218294794745"/>
    <x v="0"/>
  </r>
  <r>
    <n v="4298"/>
    <d v="2024-03-20T00:00:00"/>
    <s v="C600"/>
    <s v="Austin Bryant"/>
    <x v="1"/>
    <x v="1"/>
    <s v="P007"/>
    <x v="5"/>
    <x v="1"/>
    <n v="5"/>
    <n v="5259"/>
    <n v="26295"/>
    <n v="16578.61"/>
    <n v="9716.39"/>
    <n v="407"/>
    <n v="26"/>
    <x v="5"/>
    <n v="15"/>
    <n v="0.36951473664194712"/>
    <x v="0"/>
  </r>
  <r>
    <n v="4299"/>
    <d v="2024-11-08T00:00:00"/>
    <s v="C579"/>
    <s v="Kevin Perry"/>
    <x v="2"/>
    <x v="2"/>
    <s v="P002"/>
    <x v="2"/>
    <x v="0"/>
    <n v="9"/>
    <n v="9285"/>
    <n v="83565"/>
    <n v="59640.56"/>
    <n v="23924.44"/>
    <n v="233"/>
    <n v="35"/>
    <x v="2"/>
    <n v="5"/>
    <n v="0.28629737330221983"/>
    <x v="0"/>
  </r>
  <r>
    <n v="4300"/>
    <d v="2024-05-18T00:00:00"/>
    <s v="C342"/>
    <s v="Philip Soto"/>
    <x v="2"/>
    <x v="2"/>
    <s v="P009"/>
    <x v="3"/>
    <x v="2"/>
    <n v="2"/>
    <n v="50885"/>
    <n v="101770"/>
    <n v="69265.56"/>
    <n v="32504.44"/>
    <n v="360"/>
    <n v="81"/>
    <x v="3"/>
    <n v="15"/>
    <n v="0.31939117618158591"/>
    <x v="0"/>
  </r>
  <r>
    <n v="4301"/>
    <d v="2024-03-23T00:00:00"/>
    <s v="C222"/>
    <s v="Kevin Martin"/>
    <x v="3"/>
    <x v="3"/>
    <s v="P008"/>
    <x v="7"/>
    <x v="3"/>
    <n v="9"/>
    <n v="3843"/>
    <n v="34587"/>
    <n v="23644.85"/>
    <n v="10942.15"/>
    <n v="244"/>
    <n v="43"/>
    <x v="6"/>
    <n v="20"/>
    <n v="0.31636597565559316"/>
    <x v="0"/>
  </r>
  <r>
    <n v="4302"/>
    <d v="2024-04-27T00:00:00"/>
    <s v="C633"/>
    <s v="Erika Smith"/>
    <x v="3"/>
    <x v="3"/>
    <s v="P005"/>
    <x v="9"/>
    <x v="1"/>
    <n v="6"/>
    <n v="24246"/>
    <n v="145476"/>
    <n v="110994.93"/>
    <n v="34481.07"/>
    <n v="370"/>
    <n v="91"/>
    <x v="7"/>
    <n v="15"/>
    <n v="0.23702239544667161"/>
    <x v="0"/>
  </r>
  <r>
    <n v="4303"/>
    <d v="2024-12-05T00:00:00"/>
    <s v="C404"/>
    <s v="Luke Torres"/>
    <x v="2"/>
    <x v="2"/>
    <s v="P003"/>
    <x v="8"/>
    <x v="0"/>
    <n v="8"/>
    <n v="59136"/>
    <n v="473088"/>
    <n v="284116.90999999997"/>
    <n v="188971.09"/>
    <n v="245"/>
    <n v="83"/>
    <x v="2"/>
    <n v="20"/>
    <n v="0.39944173177083331"/>
    <x v="0"/>
  </r>
  <r>
    <n v="4304"/>
    <d v="2024-07-08T00:00:00"/>
    <s v="C188"/>
    <s v="Christopher Bennett"/>
    <x v="0"/>
    <x v="0"/>
    <s v="P010"/>
    <x v="6"/>
    <x v="0"/>
    <n v="3"/>
    <n v="46340"/>
    <n v="139020"/>
    <n v="85441.06"/>
    <n v="53578.94"/>
    <n v="203"/>
    <n v="54"/>
    <x v="2"/>
    <n v="0"/>
    <n v="0.38540454610847363"/>
    <x v="0"/>
  </r>
  <r>
    <n v="4305"/>
    <d v="2024-05-08T00:00:00"/>
    <s v="C267"/>
    <s v="Maria Walsh"/>
    <x v="2"/>
    <x v="2"/>
    <s v="P008"/>
    <x v="7"/>
    <x v="3"/>
    <n v="10"/>
    <n v="10914"/>
    <n v="109140"/>
    <n v="75939.75"/>
    <n v="33200.25"/>
    <n v="224"/>
    <n v="71"/>
    <x v="6"/>
    <n v="5"/>
    <n v="0.30419873556899396"/>
    <x v="0"/>
  </r>
  <r>
    <n v="4306"/>
    <d v="2024-12-01T00:00:00"/>
    <s v="C528"/>
    <s v="Michael Reed"/>
    <x v="3"/>
    <x v="3"/>
    <s v="P006"/>
    <x v="0"/>
    <x v="0"/>
    <n v="7"/>
    <n v="46847"/>
    <n v="327929"/>
    <n v="243800"/>
    <n v="84129"/>
    <n v="231"/>
    <n v="42"/>
    <x v="0"/>
    <n v="5"/>
    <n v="0.25654638656538459"/>
    <x v="0"/>
  </r>
  <r>
    <n v="4307"/>
    <d v="2024-06-11T00:00:00"/>
    <s v="C364"/>
    <s v="Teresa Heath"/>
    <x v="0"/>
    <x v="0"/>
    <s v="P007"/>
    <x v="5"/>
    <x v="1"/>
    <n v="5"/>
    <n v="7506"/>
    <n v="37530"/>
    <n v="23122.51"/>
    <n v="14407.49"/>
    <n v="408"/>
    <n v="56"/>
    <x v="5"/>
    <n v="20"/>
    <n v="0.38389261923794299"/>
    <x v="0"/>
  </r>
  <r>
    <n v="4308"/>
    <d v="2024-08-26T00:00:00"/>
    <s v="C456"/>
    <s v="Brian Bowers"/>
    <x v="3"/>
    <x v="3"/>
    <s v="P003"/>
    <x v="8"/>
    <x v="0"/>
    <n v="3"/>
    <n v="50539"/>
    <n v="151617"/>
    <n v="113780.08"/>
    <n v="37836.92"/>
    <n v="373"/>
    <n v="83"/>
    <x v="2"/>
    <n v="0"/>
    <n v="0.24955592051023301"/>
    <x v="0"/>
  </r>
  <r>
    <n v="4309"/>
    <d v="2024-12-26T00:00:00"/>
    <s v="C275"/>
    <s v="Kelli Campbell"/>
    <x v="0"/>
    <x v="0"/>
    <s v="P004"/>
    <x v="1"/>
    <x v="1"/>
    <n v="9"/>
    <n v="7246"/>
    <n v="65214"/>
    <n v="40450.589999999997"/>
    <n v="24763.41"/>
    <n v="394"/>
    <n v="47"/>
    <x v="1"/>
    <n v="5"/>
    <n v="0.37972536571901738"/>
    <x v="0"/>
  </r>
  <r>
    <n v="4310"/>
    <d v="2024-09-18T00:00:00"/>
    <s v="C959"/>
    <s v="Joseph Howe"/>
    <x v="1"/>
    <x v="1"/>
    <s v="P001"/>
    <x v="4"/>
    <x v="1"/>
    <n v="10"/>
    <n v="35050"/>
    <n v="350500"/>
    <n v="309313.05"/>
    <n v="41186.949999999997"/>
    <n v="442"/>
    <n v="37"/>
    <x v="4"/>
    <n v="10"/>
    <n v="0.11750912981455064"/>
    <x v="0"/>
  </r>
  <r>
    <n v="4311"/>
    <d v="2024-07-20T00:00:00"/>
    <s v="C355"/>
    <s v="James Stevens"/>
    <x v="0"/>
    <x v="0"/>
    <s v="P009"/>
    <x v="3"/>
    <x v="2"/>
    <n v="6"/>
    <n v="22508"/>
    <n v="135048"/>
    <n v="104438.6"/>
    <n v="30609.4"/>
    <n v="324"/>
    <n v="82"/>
    <x v="3"/>
    <n v="15"/>
    <n v="0.22665570760026066"/>
    <x v="0"/>
  </r>
  <r>
    <n v="4312"/>
    <d v="2024-05-05T00:00:00"/>
    <s v="C976"/>
    <s v="Lisa Leach"/>
    <x v="1"/>
    <x v="1"/>
    <s v="P002"/>
    <x v="2"/>
    <x v="0"/>
    <n v="1"/>
    <n v="3749"/>
    <n v="3749"/>
    <n v="3345.13"/>
    <n v="403.87"/>
    <n v="278"/>
    <n v="41"/>
    <x v="2"/>
    <n v="10"/>
    <n v="0.1077273939717258"/>
    <x v="0"/>
  </r>
  <r>
    <n v="4313"/>
    <d v="2024-11-24T00:00:00"/>
    <s v="C572"/>
    <s v="Cory Robinson"/>
    <x v="1"/>
    <x v="1"/>
    <s v="P007"/>
    <x v="5"/>
    <x v="1"/>
    <n v="8"/>
    <n v="32247"/>
    <n v="257976"/>
    <n v="179388.05"/>
    <n v="78587.95"/>
    <n v="73"/>
    <n v="20"/>
    <x v="5"/>
    <n v="15"/>
    <n v="0.30463279529878745"/>
    <x v="0"/>
  </r>
  <r>
    <n v="4314"/>
    <d v="2024-05-30T00:00:00"/>
    <s v="C613"/>
    <s v="Nicole Carlson"/>
    <x v="1"/>
    <x v="1"/>
    <s v="P004"/>
    <x v="1"/>
    <x v="1"/>
    <n v="3"/>
    <n v="13059"/>
    <n v="39177"/>
    <n v="25844"/>
    <n v="13333"/>
    <n v="323"/>
    <n v="63"/>
    <x v="1"/>
    <n v="5"/>
    <n v="0.34032723281517219"/>
    <x v="0"/>
  </r>
  <r>
    <n v="4315"/>
    <d v="2024-09-09T00:00:00"/>
    <s v="C849"/>
    <s v="Gabriela Williams"/>
    <x v="1"/>
    <x v="1"/>
    <s v="P007"/>
    <x v="5"/>
    <x v="1"/>
    <n v="1"/>
    <n v="40367"/>
    <n v="40367"/>
    <n v="34994.9"/>
    <n v="5372.1"/>
    <n v="356"/>
    <n v="93"/>
    <x v="5"/>
    <n v="20"/>
    <n v="0.1330814774444472"/>
    <x v="0"/>
  </r>
  <r>
    <n v="4316"/>
    <d v="2024-08-10T00:00:00"/>
    <s v="C683"/>
    <s v="Christopher Werner"/>
    <x v="1"/>
    <x v="1"/>
    <s v="P003"/>
    <x v="8"/>
    <x v="0"/>
    <n v="3"/>
    <n v="49296"/>
    <n v="147888"/>
    <n v="127325.25"/>
    <n v="20562.75"/>
    <n v="84"/>
    <n v="49"/>
    <x v="2"/>
    <n v="5"/>
    <n v="0.13904272151898733"/>
    <x v="0"/>
  </r>
  <r>
    <n v="4317"/>
    <d v="2024-06-26T00:00:00"/>
    <s v="C693"/>
    <s v="Dana Riley"/>
    <x v="2"/>
    <x v="2"/>
    <s v="P003"/>
    <x v="8"/>
    <x v="0"/>
    <n v="10"/>
    <n v="50743"/>
    <n v="507430"/>
    <n v="391887.81"/>
    <n v="115542.19"/>
    <n v="409"/>
    <n v="77"/>
    <x v="2"/>
    <n v="5"/>
    <n v="0.22770074690105038"/>
    <x v="0"/>
  </r>
  <r>
    <n v="4318"/>
    <d v="2024-02-12T00:00:00"/>
    <s v="C360"/>
    <s v="Maureen Craig"/>
    <x v="2"/>
    <x v="2"/>
    <s v="P005"/>
    <x v="9"/>
    <x v="1"/>
    <n v="7"/>
    <n v="19732"/>
    <n v="138124"/>
    <n v="118613.71"/>
    <n v="19510.29"/>
    <n v="427"/>
    <n v="60"/>
    <x v="7"/>
    <n v="0"/>
    <n v="0.14125199096464047"/>
    <x v="0"/>
  </r>
  <r>
    <n v="4319"/>
    <d v="2024-02-09T00:00:00"/>
    <s v="C847"/>
    <s v="Elizabeth Reid"/>
    <x v="2"/>
    <x v="2"/>
    <s v="P007"/>
    <x v="5"/>
    <x v="1"/>
    <n v="9"/>
    <n v="45658"/>
    <n v="410922"/>
    <n v="362347.92"/>
    <n v="48574.080000000002"/>
    <n v="220"/>
    <n v="11"/>
    <x v="5"/>
    <n v="20"/>
    <n v="0.11820754303736476"/>
    <x v="0"/>
  </r>
  <r>
    <n v="4320"/>
    <d v="2024-11-23T00:00:00"/>
    <s v="C419"/>
    <s v="Chad Woods"/>
    <x v="3"/>
    <x v="3"/>
    <s v="P002"/>
    <x v="2"/>
    <x v="0"/>
    <n v="8"/>
    <n v="55319"/>
    <n v="442552"/>
    <n v="304319.93"/>
    <n v="138232.07"/>
    <n v="188"/>
    <n v="28"/>
    <x v="2"/>
    <n v="20"/>
    <n v="0.31235215296733493"/>
    <x v="0"/>
  </r>
  <r>
    <n v="4321"/>
    <d v="2024-10-13T00:00:00"/>
    <s v="C132"/>
    <s v="David Mason"/>
    <x v="2"/>
    <x v="2"/>
    <s v="P002"/>
    <x v="2"/>
    <x v="0"/>
    <n v="6"/>
    <n v="11062"/>
    <n v="66372"/>
    <n v="54114.58"/>
    <n v="12257.42"/>
    <n v="424"/>
    <n v="67"/>
    <x v="2"/>
    <n v="20"/>
    <n v="0.18467757488097392"/>
    <x v="0"/>
  </r>
  <r>
    <n v="4322"/>
    <d v="2024-02-01T00:00:00"/>
    <s v="C801"/>
    <s v="Yolanda Bauer"/>
    <x v="1"/>
    <x v="1"/>
    <s v="P004"/>
    <x v="1"/>
    <x v="1"/>
    <n v="10"/>
    <n v="18129"/>
    <n v="181290"/>
    <n v="142614.32"/>
    <n v="38675.68"/>
    <n v="156"/>
    <n v="78"/>
    <x v="1"/>
    <n v="0"/>
    <n v="0.21333598102487727"/>
    <x v="0"/>
  </r>
  <r>
    <n v="4323"/>
    <d v="2024-10-18T00:00:00"/>
    <s v="C125"/>
    <s v="Michael Washington"/>
    <x v="3"/>
    <x v="3"/>
    <s v="P001"/>
    <x v="4"/>
    <x v="1"/>
    <n v="6"/>
    <n v="36374"/>
    <n v="218244"/>
    <n v="131321.84"/>
    <n v="86922.16"/>
    <n v="140"/>
    <n v="48"/>
    <x v="4"/>
    <n v="20"/>
    <n v="0.3982797236121039"/>
    <x v="0"/>
  </r>
  <r>
    <n v="4324"/>
    <d v="2024-03-13T00:00:00"/>
    <s v="C440"/>
    <s v="Craig Hoover"/>
    <x v="3"/>
    <x v="3"/>
    <s v="P007"/>
    <x v="5"/>
    <x v="1"/>
    <n v="1"/>
    <n v="44155"/>
    <n v="44155"/>
    <n v="28263.13"/>
    <n v="15891.87"/>
    <n v="357"/>
    <n v="57"/>
    <x v="5"/>
    <n v="20"/>
    <n v="0.35991099535726417"/>
    <x v="0"/>
  </r>
  <r>
    <n v="4325"/>
    <d v="2024-02-20T00:00:00"/>
    <s v="C462"/>
    <s v="Brandon Adams"/>
    <x v="0"/>
    <x v="0"/>
    <s v="P005"/>
    <x v="9"/>
    <x v="1"/>
    <n v="3"/>
    <n v="7157"/>
    <n v="21471"/>
    <n v="16562.55"/>
    <n v="4908.45"/>
    <n v="99"/>
    <n v="94"/>
    <x v="7"/>
    <n v="15"/>
    <n v="0.22860835545619673"/>
    <x v="0"/>
  </r>
  <r>
    <n v="4326"/>
    <d v="2024-10-12T00:00:00"/>
    <s v="C846"/>
    <s v="Isaac Thomas"/>
    <x v="2"/>
    <x v="2"/>
    <s v="P001"/>
    <x v="4"/>
    <x v="1"/>
    <n v="3"/>
    <n v="44783"/>
    <n v="134349"/>
    <n v="117019.12"/>
    <n v="17329.88"/>
    <n v="281"/>
    <n v="22"/>
    <x v="4"/>
    <n v="0"/>
    <n v="0.12899150719395008"/>
    <x v="0"/>
  </r>
  <r>
    <n v="4327"/>
    <d v="2024-09-28T00:00:00"/>
    <s v="C950"/>
    <s v="Ashley Li"/>
    <x v="1"/>
    <x v="1"/>
    <s v="P005"/>
    <x v="9"/>
    <x v="1"/>
    <n v="9"/>
    <n v="53399"/>
    <n v="480591"/>
    <n v="417472.88"/>
    <n v="63118.12"/>
    <n v="436"/>
    <n v="52"/>
    <x v="7"/>
    <n v="0"/>
    <n v="0.1313343778805679"/>
    <x v="0"/>
  </r>
  <r>
    <n v="4328"/>
    <d v="2024-07-19T00:00:00"/>
    <s v="C103"/>
    <s v="Mike Baker"/>
    <x v="2"/>
    <x v="2"/>
    <s v="P008"/>
    <x v="7"/>
    <x v="3"/>
    <n v="5"/>
    <n v="39684"/>
    <n v="198420"/>
    <n v="158566.54999999999"/>
    <n v="39853.449999999997"/>
    <n v="438"/>
    <n v="67"/>
    <x v="6"/>
    <n v="10"/>
    <n v="0.2008539965729261"/>
    <x v="0"/>
  </r>
  <r>
    <n v="4329"/>
    <d v="2024-07-20T00:00:00"/>
    <s v="C564"/>
    <s v="Michelle Nelson"/>
    <x v="2"/>
    <x v="2"/>
    <s v="P001"/>
    <x v="4"/>
    <x v="1"/>
    <n v="5"/>
    <n v="51715"/>
    <n v="258575"/>
    <n v="200298.26"/>
    <n v="58276.74"/>
    <n v="363"/>
    <n v="51"/>
    <x v="4"/>
    <n v="0"/>
    <n v="0.22537654452286571"/>
    <x v="0"/>
  </r>
  <r>
    <n v="4330"/>
    <d v="2024-05-29T00:00:00"/>
    <s v="C564"/>
    <s v="Kelsey Brown"/>
    <x v="3"/>
    <x v="3"/>
    <s v="P007"/>
    <x v="5"/>
    <x v="1"/>
    <n v="6"/>
    <n v="53603"/>
    <n v="321618"/>
    <n v="271839.02"/>
    <n v="49778.98"/>
    <n v="176"/>
    <n v="66"/>
    <x v="5"/>
    <n v="5"/>
    <n v="0.15477672269586903"/>
    <x v="0"/>
  </r>
  <r>
    <n v="4331"/>
    <d v="2024-09-25T00:00:00"/>
    <s v="C199"/>
    <s v="Bruce Velasquez"/>
    <x v="2"/>
    <x v="2"/>
    <s v="P007"/>
    <x v="5"/>
    <x v="1"/>
    <n v="8"/>
    <n v="51724"/>
    <n v="413792"/>
    <n v="261221.4"/>
    <n v="152570.6"/>
    <n v="295"/>
    <n v="22"/>
    <x v="5"/>
    <n v="20"/>
    <n v="0.36871326656871084"/>
    <x v="0"/>
  </r>
  <r>
    <n v="4332"/>
    <d v="2024-07-02T00:00:00"/>
    <s v="C786"/>
    <s v="Stephanie Bonilla"/>
    <x v="2"/>
    <x v="2"/>
    <s v="P002"/>
    <x v="2"/>
    <x v="0"/>
    <n v="4"/>
    <n v="37680"/>
    <n v="150720"/>
    <n v="128222.88"/>
    <n v="22497.119999999999"/>
    <n v="221"/>
    <n v="97"/>
    <x v="2"/>
    <n v="10"/>
    <n v="0.14926433121019109"/>
    <x v="0"/>
  </r>
  <r>
    <n v="4333"/>
    <d v="2024-07-09T00:00:00"/>
    <s v="C117"/>
    <s v="Christine Rogers"/>
    <x v="3"/>
    <x v="3"/>
    <s v="P005"/>
    <x v="9"/>
    <x v="1"/>
    <n v="3"/>
    <n v="37409"/>
    <n v="112227"/>
    <n v="99080.57"/>
    <n v="13146.43"/>
    <n v="418"/>
    <n v="63"/>
    <x v="7"/>
    <n v="20"/>
    <n v="0.11714141873167776"/>
    <x v="0"/>
  </r>
  <r>
    <n v="4334"/>
    <d v="2024-09-25T00:00:00"/>
    <s v="C675"/>
    <s v="Morgan Buchanan"/>
    <x v="2"/>
    <x v="2"/>
    <s v="P005"/>
    <x v="9"/>
    <x v="1"/>
    <n v="2"/>
    <n v="20028"/>
    <n v="40056"/>
    <n v="32201.3"/>
    <n v="7854.7"/>
    <n v="453"/>
    <n v="64"/>
    <x v="7"/>
    <n v="0"/>
    <n v="0.19609296984222088"/>
    <x v="0"/>
  </r>
  <r>
    <n v="4335"/>
    <d v="2024-07-02T00:00:00"/>
    <s v="C128"/>
    <s v="Christina Foster"/>
    <x v="0"/>
    <x v="0"/>
    <s v="P004"/>
    <x v="1"/>
    <x v="1"/>
    <n v="2"/>
    <n v="29350"/>
    <n v="58700"/>
    <n v="52104.65"/>
    <n v="6595.35"/>
    <n v="69"/>
    <n v="75"/>
    <x v="1"/>
    <n v="20"/>
    <n v="0.11235689948892676"/>
    <x v="1"/>
  </r>
  <r>
    <n v="4336"/>
    <d v="2024-06-07T00:00:00"/>
    <s v="C463"/>
    <s v="Phillip Bennett"/>
    <x v="0"/>
    <x v="0"/>
    <s v="P001"/>
    <x v="4"/>
    <x v="1"/>
    <n v="7"/>
    <n v="49617"/>
    <n v="347319"/>
    <n v="262782.61"/>
    <n v="84536.39"/>
    <n v="237"/>
    <n v="55"/>
    <x v="4"/>
    <n v="15"/>
    <n v="0.24339696359830587"/>
    <x v="0"/>
  </r>
  <r>
    <n v="4337"/>
    <d v="2024-12-05T00:00:00"/>
    <s v="C315"/>
    <s v="Melissa Knight"/>
    <x v="3"/>
    <x v="3"/>
    <s v="P007"/>
    <x v="5"/>
    <x v="1"/>
    <n v="8"/>
    <n v="52312"/>
    <n v="418496"/>
    <n v="263353.71999999997"/>
    <n v="155142.28"/>
    <n v="77"/>
    <n v="60"/>
    <x v="5"/>
    <n v="20"/>
    <n v="0.37071388973849212"/>
    <x v="0"/>
  </r>
  <r>
    <n v="4338"/>
    <d v="2024-04-08T00:00:00"/>
    <s v="C926"/>
    <s v="Erica Patel"/>
    <x v="2"/>
    <x v="2"/>
    <s v="P010"/>
    <x v="6"/>
    <x v="0"/>
    <n v="10"/>
    <n v="54277"/>
    <n v="542770"/>
    <n v="440295.57"/>
    <n v="102474.43"/>
    <n v="297"/>
    <n v="71"/>
    <x v="2"/>
    <n v="5"/>
    <n v="0.18879899404904471"/>
    <x v="0"/>
  </r>
  <r>
    <n v="4339"/>
    <d v="2024-08-08T00:00:00"/>
    <s v="C188"/>
    <s v="Elizabeth Smith"/>
    <x v="3"/>
    <x v="3"/>
    <s v="P004"/>
    <x v="1"/>
    <x v="1"/>
    <n v="4"/>
    <n v="42534"/>
    <n v="170136"/>
    <n v="143856.22"/>
    <n v="26279.78"/>
    <n v="11"/>
    <n v="72"/>
    <x v="1"/>
    <n v="20"/>
    <n v="0.15446337048008651"/>
    <x v="1"/>
  </r>
  <r>
    <n v="4340"/>
    <d v="2024-02-13T00:00:00"/>
    <s v="C460"/>
    <s v="Scott Rasmussen"/>
    <x v="3"/>
    <x v="3"/>
    <s v="P003"/>
    <x v="8"/>
    <x v="0"/>
    <n v="9"/>
    <n v="3952"/>
    <n v="35568"/>
    <n v="29594.47"/>
    <n v="5973.53"/>
    <n v="72"/>
    <n v="54"/>
    <x v="2"/>
    <n v="0"/>
    <n v="0.16794674988753935"/>
    <x v="0"/>
  </r>
  <r>
    <n v="4341"/>
    <d v="2024-09-02T00:00:00"/>
    <s v="C857"/>
    <s v="Jason Mejia"/>
    <x v="0"/>
    <x v="0"/>
    <s v="P001"/>
    <x v="4"/>
    <x v="1"/>
    <n v="7"/>
    <n v="41607"/>
    <n v="291249"/>
    <n v="208980.7"/>
    <n v="82268.3"/>
    <n v="20"/>
    <n v="91"/>
    <x v="4"/>
    <n v="0"/>
    <n v="0.28246723593900752"/>
    <x v="1"/>
  </r>
  <r>
    <n v="4342"/>
    <d v="2024-01-24T00:00:00"/>
    <s v="C336"/>
    <s v="Anthony Roberts"/>
    <x v="0"/>
    <x v="0"/>
    <s v="P006"/>
    <x v="0"/>
    <x v="0"/>
    <n v="8"/>
    <n v="40288"/>
    <n v="322304"/>
    <n v="197803.47"/>
    <n v="124500.53"/>
    <n v="248"/>
    <n v="97"/>
    <x v="0"/>
    <n v="20"/>
    <n v="0.38628291923153296"/>
    <x v="0"/>
  </r>
  <r>
    <n v="4343"/>
    <d v="2024-03-21T00:00:00"/>
    <s v="C748"/>
    <s v="Richard Thompson"/>
    <x v="1"/>
    <x v="1"/>
    <s v="P002"/>
    <x v="2"/>
    <x v="0"/>
    <n v="7"/>
    <n v="36827"/>
    <n v="257789"/>
    <n v="163734.28"/>
    <n v="94054.720000000001"/>
    <n v="112"/>
    <n v="68"/>
    <x v="2"/>
    <n v="0"/>
    <n v="0.36485156465171131"/>
    <x v="0"/>
  </r>
  <r>
    <n v="4344"/>
    <d v="2024-02-26T00:00:00"/>
    <s v="C948"/>
    <s v="Christopher Mckenzie"/>
    <x v="3"/>
    <x v="3"/>
    <s v="P008"/>
    <x v="7"/>
    <x v="3"/>
    <n v="8"/>
    <n v="10189"/>
    <n v="81512"/>
    <n v="65980.77"/>
    <n v="15531.23"/>
    <n v="365"/>
    <n v="14"/>
    <x v="6"/>
    <n v="0"/>
    <n v="0.19053918441456472"/>
    <x v="0"/>
  </r>
  <r>
    <n v="4345"/>
    <d v="2024-11-02T00:00:00"/>
    <s v="C798"/>
    <s v="Robert Herrera"/>
    <x v="0"/>
    <x v="0"/>
    <s v="P010"/>
    <x v="6"/>
    <x v="0"/>
    <n v="5"/>
    <n v="3949"/>
    <n v="19745"/>
    <n v="12893.62"/>
    <n v="6851.38"/>
    <n v="41"/>
    <n v="69"/>
    <x v="2"/>
    <n v="20"/>
    <n v="0.34699316282603193"/>
    <x v="1"/>
  </r>
  <r>
    <n v="4346"/>
    <d v="2024-03-20T00:00:00"/>
    <s v="C257"/>
    <s v="Melissa Rodriguez"/>
    <x v="0"/>
    <x v="0"/>
    <s v="P001"/>
    <x v="4"/>
    <x v="1"/>
    <n v="1"/>
    <n v="8207"/>
    <n v="8207"/>
    <n v="6403.71"/>
    <n v="1803.29"/>
    <n v="488"/>
    <n v="100"/>
    <x v="4"/>
    <n v="10"/>
    <n v="0.21972584379188498"/>
    <x v="0"/>
  </r>
  <r>
    <n v="4347"/>
    <d v="2024-09-06T00:00:00"/>
    <s v="C376"/>
    <s v="Jonathan Pham"/>
    <x v="0"/>
    <x v="0"/>
    <s v="P007"/>
    <x v="5"/>
    <x v="1"/>
    <n v="9"/>
    <n v="1010"/>
    <n v="9090"/>
    <n v="7032.11"/>
    <n v="2057.89"/>
    <n v="254"/>
    <n v="27"/>
    <x v="5"/>
    <n v="20"/>
    <n v="0.22639053905390538"/>
    <x v="0"/>
  </r>
  <r>
    <n v="4348"/>
    <d v="2024-01-24T00:00:00"/>
    <s v="C746"/>
    <s v="Mrs. Jessica Decker"/>
    <x v="0"/>
    <x v="0"/>
    <s v="P002"/>
    <x v="2"/>
    <x v="0"/>
    <n v="10"/>
    <n v="7831"/>
    <n v="78310"/>
    <n v="63306.28"/>
    <n v="15003.72"/>
    <n v="147"/>
    <n v="11"/>
    <x v="2"/>
    <n v="10"/>
    <n v="0.1915939215936662"/>
    <x v="0"/>
  </r>
  <r>
    <n v="4349"/>
    <d v="2024-11-27T00:00:00"/>
    <s v="C927"/>
    <s v="Amber Yang"/>
    <x v="2"/>
    <x v="2"/>
    <s v="P010"/>
    <x v="6"/>
    <x v="0"/>
    <n v="5"/>
    <n v="53542"/>
    <n v="267710"/>
    <n v="194997.05"/>
    <n v="72712.95"/>
    <n v="191"/>
    <n v="33"/>
    <x v="2"/>
    <n v="0"/>
    <n v="0.27161088491277874"/>
    <x v="0"/>
  </r>
  <r>
    <n v="4350"/>
    <d v="2024-05-31T00:00:00"/>
    <s v="C767"/>
    <s v="Michael Horn"/>
    <x v="0"/>
    <x v="0"/>
    <s v="P008"/>
    <x v="7"/>
    <x v="3"/>
    <n v="1"/>
    <n v="5932"/>
    <n v="5932"/>
    <n v="5302.43"/>
    <n v="629.57000000000005"/>
    <n v="102"/>
    <n v="99"/>
    <x v="6"/>
    <n v="20"/>
    <n v="0.10613115306810519"/>
    <x v="0"/>
  </r>
  <r>
    <n v="4351"/>
    <d v="2024-03-16T00:00:00"/>
    <s v="C265"/>
    <s v="Cheryl Johnson"/>
    <x v="2"/>
    <x v="2"/>
    <s v="P002"/>
    <x v="2"/>
    <x v="0"/>
    <n v="5"/>
    <n v="57207"/>
    <n v="286035"/>
    <n v="186551.02"/>
    <n v="99483.98"/>
    <n v="363"/>
    <n v="87"/>
    <x v="2"/>
    <n v="10"/>
    <n v="0.34780352054818464"/>
    <x v="0"/>
  </r>
  <r>
    <n v="4352"/>
    <d v="2024-08-17T00:00:00"/>
    <s v="C801"/>
    <s v="William Allen"/>
    <x v="1"/>
    <x v="1"/>
    <s v="P006"/>
    <x v="0"/>
    <x v="0"/>
    <n v="3"/>
    <n v="23174"/>
    <n v="69522"/>
    <n v="57469.85"/>
    <n v="12052.15"/>
    <n v="478"/>
    <n v="91"/>
    <x v="0"/>
    <n v="20"/>
    <n v="0.17335735450648715"/>
    <x v="0"/>
  </r>
  <r>
    <n v="4353"/>
    <d v="2024-07-01T00:00:00"/>
    <s v="C871"/>
    <s v="Michelle Collins"/>
    <x v="1"/>
    <x v="1"/>
    <s v="P004"/>
    <x v="1"/>
    <x v="1"/>
    <n v="7"/>
    <n v="3516"/>
    <n v="24612"/>
    <n v="16961.330000000002"/>
    <n v="7650.67"/>
    <n v="36"/>
    <n v="26"/>
    <x v="1"/>
    <n v="10"/>
    <n v="0.31085121079148381"/>
    <x v="0"/>
  </r>
  <r>
    <n v="4354"/>
    <d v="2024-10-29T00:00:00"/>
    <s v="C704"/>
    <s v="Douglas Riley"/>
    <x v="2"/>
    <x v="2"/>
    <s v="P010"/>
    <x v="6"/>
    <x v="0"/>
    <n v="1"/>
    <n v="19423"/>
    <n v="19423"/>
    <n v="16989.650000000001"/>
    <n v="2433.35"/>
    <n v="308"/>
    <n v="41"/>
    <x v="2"/>
    <n v="15"/>
    <n v="0.12528188230448437"/>
    <x v="0"/>
  </r>
  <r>
    <n v="4355"/>
    <d v="2024-10-04T00:00:00"/>
    <s v="C735"/>
    <s v="Taylor English"/>
    <x v="0"/>
    <x v="0"/>
    <s v="P002"/>
    <x v="2"/>
    <x v="0"/>
    <n v="4"/>
    <n v="58449"/>
    <n v="233796"/>
    <n v="204613.85"/>
    <n v="29182.15"/>
    <n v="196"/>
    <n v="57"/>
    <x v="2"/>
    <n v="15"/>
    <n v="0.12481885917637599"/>
    <x v="0"/>
  </r>
  <r>
    <n v="4356"/>
    <d v="2024-02-13T00:00:00"/>
    <s v="C630"/>
    <s v="Rebecca Rios"/>
    <x v="2"/>
    <x v="2"/>
    <s v="P002"/>
    <x v="2"/>
    <x v="0"/>
    <n v="3"/>
    <n v="52564"/>
    <n v="157692"/>
    <n v="133498.48000000001"/>
    <n v="24193.52"/>
    <n v="195"/>
    <n v="42"/>
    <x v="2"/>
    <n v="10"/>
    <n v="0.15342262131243184"/>
    <x v="0"/>
  </r>
  <r>
    <n v="4357"/>
    <d v="2024-10-15T00:00:00"/>
    <s v="C422"/>
    <s v="Stephanie Johnson"/>
    <x v="0"/>
    <x v="0"/>
    <s v="P006"/>
    <x v="0"/>
    <x v="0"/>
    <n v="2"/>
    <n v="4977"/>
    <n v="9954"/>
    <n v="6369.42"/>
    <n v="3584.58"/>
    <n v="207"/>
    <n v="40"/>
    <x v="0"/>
    <n v="20"/>
    <n v="0.36011452682338757"/>
    <x v="0"/>
  </r>
  <r>
    <n v="4358"/>
    <d v="2024-04-12T00:00:00"/>
    <s v="C637"/>
    <s v="Nicholas Watson"/>
    <x v="1"/>
    <x v="1"/>
    <s v="P002"/>
    <x v="2"/>
    <x v="0"/>
    <n v="10"/>
    <n v="20837"/>
    <n v="208370"/>
    <n v="174913.63"/>
    <n v="33456.370000000003"/>
    <n v="475"/>
    <n v="97"/>
    <x v="2"/>
    <n v="15"/>
    <n v="0.16056231703220233"/>
    <x v="0"/>
  </r>
  <r>
    <n v="4359"/>
    <d v="2024-04-13T00:00:00"/>
    <s v="C543"/>
    <s v="Alejandra Brown"/>
    <x v="1"/>
    <x v="1"/>
    <s v="P007"/>
    <x v="5"/>
    <x v="1"/>
    <n v="5"/>
    <n v="44157"/>
    <n v="220785"/>
    <n v="184210.94"/>
    <n v="36574.06"/>
    <n v="121"/>
    <n v="43"/>
    <x v="5"/>
    <n v="5"/>
    <n v="0.16565464139321057"/>
    <x v="0"/>
  </r>
  <r>
    <n v="4360"/>
    <d v="2024-02-19T00:00:00"/>
    <s v="C983"/>
    <s v="Stephen Rush"/>
    <x v="2"/>
    <x v="2"/>
    <s v="P002"/>
    <x v="2"/>
    <x v="0"/>
    <n v="10"/>
    <n v="48451"/>
    <n v="484510"/>
    <n v="313014.2"/>
    <n v="171495.8"/>
    <n v="213"/>
    <n v="37"/>
    <x v="2"/>
    <n v="15"/>
    <n v="0.35395719386596763"/>
    <x v="0"/>
  </r>
  <r>
    <n v="4361"/>
    <d v="2024-04-26T00:00:00"/>
    <s v="C552"/>
    <s v="Theresa Hampton"/>
    <x v="1"/>
    <x v="1"/>
    <s v="P001"/>
    <x v="4"/>
    <x v="1"/>
    <n v="8"/>
    <n v="54184"/>
    <n v="433472"/>
    <n v="297960"/>
    <n v="135512"/>
    <n v="494"/>
    <n v="99"/>
    <x v="4"/>
    <n v="5"/>
    <n v="0.31261996161228406"/>
    <x v="0"/>
  </r>
  <r>
    <n v="4362"/>
    <d v="2024-12-20T00:00:00"/>
    <s v="C876"/>
    <s v="Cassie Smith"/>
    <x v="0"/>
    <x v="0"/>
    <s v="P003"/>
    <x v="8"/>
    <x v="0"/>
    <n v="4"/>
    <n v="12643"/>
    <n v="50572"/>
    <n v="32386.22"/>
    <n v="18185.78"/>
    <n v="130"/>
    <n v="65"/>
    <x v="2"/>
    <n v="15"/>
    <n v="0.35960175591236254"/>
    <x v="0"/>
  </r>
  <r>
    <n v="4363"/>
    <d v="2024-04-18T00:00:00"/>
    <s v="C473"/>
    <s v="Courtney Lambert"/>
    <x v="3"/>
    <x v="3"/>
    <s v="P003"/>
    <x v="8"/>
    <x v="0"/>
    <n v="5"/>
    <n v="37898"/>
    <n v="189490"/>
    <n v="146335.5"/>
    <n v="43154.5"/>
    <n v="22"/>
    <n v="100"/>
    <x v="2"/>
    <n v="10"/>
    <n v="0.22774025014512639"/>
    <x v="1"/>
  </r>
  <r>
    <n v="4364"/>
    <d v="2024-06-15T00:00:00"/>
    <s v="C357"/>
    <s v="Paul Castillo"/>
    <x v="3"/>
    <x v="3"/>
    <s v="P006"/>
    <x v="0"/>
    <x v="0"/>
    <n v="9"/>
    <n v="11378"/>
    <n v="102402"/>
    <n v="63170.02"/>
    <n v="39231.980000000003"/>
    <n v="498"/>
    <n v="58"/>
    <x v="0"/>
    <n v="20"/>
    <n v="0.38311732192730613"/>
    <x v="0"/>
  </r>
  <r>
    <n v="4365"/>
    <d v="2024-12-27T00:00:00"/>
    <s v="C318"/>
    <s v="Ebony Huber"/>
    <x v="3"/>
    <x v="3"/>
    <s v="P006"/>
    <x v="0"/>
    <x v="0"/>
    <n v="10"/>
    <n v="5902"/>
    <n v="59020"/>
    <n v="48721.3"/>
    <n v="10298.700000000001"/>
    <n v="168"/>
    <n v="50"/>
    <x v="0"/>
    <n v="5"/>
    <n v="0.17449508641138597"/>
    <x v="0"/>
  </r>
  <r>
    <n v="4366"/>
    <d v="2024-05-02T00:00:00"/>
    <s v="C615"/>
    <s v="Edward Moses"/>
    <x v="2"/>
    <x v="2"/>
    <s v="P005"/>
    <x v="9"/>
    <x v="1"/>
    <n v="9"/>
    <n v="55448"/>
    <n v="499032"/>
    <n v="426680.63"/>
    <n v="72351.37"/>
    <n v="465"/>
    <n v="72"/>
    <x v="7"/>
    <n v="0"/>
    <n v="0.14498342791644622"/>
    <x v="0"/>
  </r>
  <r>
    <n v="4367"/>
    <d v="2024-01-06T00:00:00"/>
    <s v="C177"/>
    <s v="Michelle Sloan"/>
    <x v="1"/>
    <x v="1"/>
    <s v="P007"/>
    <x v="5"/>
    <x v="1"/>
    <n v="3"/>
    <n v="11214"/>
    <n v="33642"/>
    <n v="28020.22"/>
    <n v="5621.78"/>
    <n v="401"/>
    <n v="67"/>
    <x v="5"/>
    <n v="0"/>
    <n v="0.16710599845431306"/>
    <x v="0"/>
  </r>
  <r>
    <n v="4368"/>
    <d v="2024-12-27T00:00:00"/>
    <s v="C401"/>
    <s v="Ms. Tracy Patton"/>
    <x v="0"/>
    <x v="0"/>
    <s v="P008"/>
    <x v="7"/>
    <x v="3"/>
    <n v="2"/>
    <n v="2126"/>
    <n v="4252"/>
    <n v="2907.71"/>
    <n v="1344.29"/>
    <n v="37"/>
    <n v="56"/>
    <x v="6"/>
    <n v="15"/>
    <n v="0.31615475070555032"/>
    <x v="1"/>
  </r>
  <r>
    <n v="4369"/>
    <d v="2024-06-03T00:00:00"/>
    <s v="C937"/>
    <s v="Shaun Gilmore"/>
    <x v="2"/>
    <x v="2"/>
    <s v="P007"/>
    <x v="5"/>
    <x v="1"/>
    <n v="8"/>
    <n v="12252"/>
    <n v="98016"/>
    <n v="83106.720000000001"/>
    <n v="14909.28"/>
    <n v="93"/>
    <n v="92"/>
    <x v="5"/>
    <n v="5"/>
    <n v="0.15211067580803134"/>
    <x v="0"/>
  </r>
  <r>
    <n v="4370"/>
    <d v="2024-08-18T00:00:00"/>
    <s v="C864"/>
    <s v="Joel Shea"/>
    <x v="3"/>
    <x v="3"/>
    <s v="P008"/>
    <x v="7"/>
    <x v="3"/>
    <n v="1"/>
    <n v="33152"/>
    <n v="33152"/>
    <n v="23513.919999999998"/>
    <n v="9638.08"/>
    <n v="66"/>
    <n v="75"/>
    <x v="6"/>
    <n v="10"/>
    <n v="0.29072393822393822"/>
    <x v="1"/>
  </r>
  <r>
    <n v="4371"/>
    <d v="2024-06-27T00:00:00"/>
    <s v="C108"/>
    <s v="Sarah Arroyo"/>
    <x v="1"/>
    <x v="1"/>
    <s v="P005"/>
    <x v="9"/>
    <x v="1"/>
    <n v="6"/>
    <n v="22971"/>
    <n v="137826"/>
    <n v="88998.32"/>
    <n v="48827.68"/>
    <n v="302"/>
    <n v="73"/>
    <x v="7"/>
    <n v="20"/>
    <n v="0.35427045695296971"/>
    <x v="0"/>
  </r>
  <r>
    <n v="4372"/>
    <d v="2024-08-08T00:00:00"/>
    <s v="C922"/>
    <s v="Kimberly Cunningham"/>
    <x v="1"/>
    <x v="1"/>
    <s v="P003"/>
    <x v="8"/>
    <x v="0"/>
    <n v="1"/>
    <n v="13692"/>
    <n v="13692"/>
    <n v="8691.0400000000009"/>
    <n v="5000.96"/>
    <n v="361"/>
    <n v="87"/>
    <x v="2"/>
    <n v="0"/>
    <n v="0.36524685947998831"/>
    <x v="0"/>
  </r>
  <r>
    <n v="4373"/>
    <d v="2024-05-28T00:00:00"/>
    <s v="C928"/>
    <s v="Ashley Bond"/>
    <x v="1"/>
    <x v="1"/>
    <s v="P002"/>
    <x v="2"/>
    <x v="0"/>
    <n v="4"/>
    <n v="46910"/>
    <n v="187640"/>
    <n v="129020.14"/>
    <n v="58619.86"/>
    <n v="30"/>
    <n v="65"/>
    <x v="2"/>
    <n v="15"/>
    <n v="0.31240599019398851"/>
    <x v="1"/>
  </r>
  <r>
    <n v="4374"/>
    <d v="2024-12-12T00:00:00"/>
    <s v="C335"/>
    <s v="Kristina Davis"/>
    <x v="2"/>
    <x v="2"/>
    <s v="P010"/>
    <x v="6"/>
    <x v="0"/>
    <n v="3"/>
    <n v="8700"/>
    <n v="26100"/>
    <n v="19435.61"/>
    <n v="6664.39"/>
    <n v="149"/>
    <n v="31"/>
    <x v="2"/>
    <n v="5"/>
    <n v="0.25534061302681993"/>
    <x v="0"/>
  </r>
  <r>
    <n v="4375"/>
    <d v="2024-01-30T00:00:00"/>
    <s v="C945"/>
    <s v="Debra Dickson"/>
    <x v="0"/>
    <x v="0"/>
    <s v="P002"/>
    <x v="2"/>
    <x v="0"/>
    <n v="9"/>
    <n v="16039"/>
    <n v="144351"/>
    <n v="98904.72"/>
    <n v="45446.28"/>
    <n v="472"/>
    <n v="69"/>
    <x v="2"/>
    <n v="5"/>
    <n v="0.31483176424132842"/>
    <x v="0"/>
  </r>
  <r>
    <n v="4376"/>
    <d v="2024-07-07T00:00:00"/>
    <s v="C879"/>
    <s v="Brian Mitchell"/>
    <x v="0"/>
    <x v="0"/>
    <s v="P009"/>
    <x v="3"/>
    <x v="2"/>
    <n v="3"/>
    <n v="25632"/>
    <n v="76896"/>
    <n v="49512.79"/>
    <n v="27383.21"/>
    <n v="479"/>
    <n v="60"/>
    <x v="3"/>
    <n v="15"/>
    <n v="0.35610707969205158"/>
    <x v="0"/>
  </r>
  <r>
    <n v="4377"/>
    <d v="2024-04-28T00:00:00"/>
    <s v="C129"/>
    <s v="Jason Mills"/>
    <x v="3"/>
    <x v="3"/>
    <s v="P010"/>
    <x v="6"/>
    <x v="0"/>
    <n v="7"/>
    <n v="10606"/>
    <n v="74242"/>
    <n v="51814.45"/>
    <n v="22427.55"/>
    <n v="485"/>
    <n v="44"/>
    <x v="2"/>
    <n v="10"/>
    <n v="0.30208709355890195"/>
    <x v="0"/>
  </r>
  <r>
    <n v="4378"/>
    <d v="2024-06-23T00:00:00"/>
    <s v="C764"/>
    <s v="Xavier Smith"/>
    <x v="1"/>
    <x v="1"/>
    <s v="P002"/>
    <x v="2"/>
    <x v="0"/>
    <n v="6"/>
    <n v="1245"/>
    <n v="7470"/>
    <n v="5657.91"/>
    <n v="1812.09"/>
    <n v="393"/>
    <n v="51"/>
    <x v="2"/>
    <n v="5"/>
    <n v="0.24258232931726906"/>
    <x v="0"/>
  </r>
  <r>
    <n v="4379"/>
    <d v="2024-09-03T00:00:00"/>
    <s v="C191"/>
    <s v="Joe Smith II"/>
    <x v="3"/>
    <x v="3"/>
    <s v="P006"/>
    <x v="0"/>
    <x v="0"/>
    <n v="6"/>
    <n v="23614"/>
    <n v="141684"/>
    <n v="125754.85"/>
    <n v="15929.15"/>
    <n v="414"/>
    <n v="54"/>
    <x v="0"/>
    <n v="20"/>
    <n v="0.11242730301233732"/>
    <x v="0"/>
  </r>
  <r>
    <n v="4380"/>
    <d v="2024-12-19T00:00:00"/>
    <s v="C462"/>
    <s v="Anne Boone"/>
    <x v="2"/>
    <x v="2"/>
    <s v="P008"/>
    <x v="7"/>
    <x v="3"/>
    <n v="1"/>
    <n v="31254"/>
    <n v="31254"/>
    <n v="20645.23"/>
    <n v="10608.77"/>
    <n v="114"/>
    <n v="96"/>
    <x v="6"/>
    <n v="10"/>
    <n v="0.33943719203941897"/>
    <x v="0"/>
  </r>
  <r>
    <n v="4381"/>
    <d v="2024-11-05T00:00:00"/>
    <s v="C708"/>
    <s v="Elizabeth Todd"/>
    <x v="1"/>
    <x v="1"/>
    <s v="P002"/>
    <x v="2"/>
    <x v="0"/>
    <n v="9"/>
    <n v="43630"/>
    <n v="392670"/>
    <n v="268661.89"/>
    <n v="124008.11"/>
    <n v="443"/>
    <n v="67"/>
    <x v="2"/>
    <n v="20"/>
    <n v="0.31580744645631192"/>
    <x v="0"/>
  </r>
  <r>
    <n v="4382"/>
    <d v="2024-06-05T00:00:00"/>
    <s v="C664"/>
    <s v="Tracy Floyd"/>
    <x v="1"/>
    <x v="1"/>
    <s v="P009"/>
    <x v="3"/>
    <x v="2"/>
    <n v="1"/>
    <n v="11410"/>
    <n v="11410"/>
    <n v="10127"/>
    <n v="1283"/>
    <n v="19"/>
    <n v="18"/>
    <x v="3"/>
    <n v="20"/>
    <n v="0.11244522348816827"/>
    <x v="0"/>
  </r>
  <r>
    <n v="4383"/>
    <d v="2024-09-24T00:00:00"/>
    <s v="C909"/>
    <s v="Rachel Riley"/>
    <x v="2"/>
    <x v="2"/>
    <s v="P010"/>
    <x v="6"/>
    <x v="0"/>
    <n v="8"/>
    <n v="15172"/>
    <n v="121376"/>
    <n v="85299.5"/>
    <n v="36076.5"/>
    <n v="395"/>
    <n v="100"/>
    <x v="2"/>
    <n v="10"/>
    <n v="0.29722927102557345"/>
    <x v="0"/>
  </r>
  <r>
    <n v="4384"/>
    <d v="2024-10-27T00:00:00"/>
    <s v="C397"/>
    <s v="Megan Huffman"/>
    <x v="2"/>
    <x v="2"/>
    <s v="P008"/>
    <x v="7"/>
    <x v="3"/>
    <n v="7"/>
    <n v="17465"/>
    <n v="122255"/>
    <n v="90048.57"/>
    <n v="32206.43"/>
    <n v="239"/>
    <n v="32"/>
    <x v="6"/>
    <n v="15"/>
    <n v="0.26343650566439003"/>
    <x v="0"/>
  </r>
  <r>
    <n v="4385"/>
    <d v="2024-05-12T00:00:00"/>
    <s v="C796"/>
    <s v="Natalie Olson"/>
    <x v="2"/>
    <x v="2"/>
    <s v="P003"/>
    <x v="8"/>
    <x v="0"/>
    <n v="10"/>
    <n v="7573"/>
    <n v="75730"/>
    <n v="60373.279999999999"/>
    <n v="15356.72"/>
    <n v="130"/>
    <n v="88"/>
    <x v="2"/>
    <n v="0"/>
    <n v="0.20278251683612833"/>
    <x v="0"/>
  </r>
  <r>
    <n v="4386"/>
    <d v="2024-04-16T00:00:00"/>
    <s v="C641"/>
    <s v="Joel Allen"/>
    <x v="1"/>
    <x v="1"/>
    <s v="P009"/>
    <x v="3"/>
    <x v="2"/>
    <n v="2"/>
    <n v="49929"/>
    <n v="99858"/>
    <n v="67429.67"/>
    <n v="32428.33"/>
    <n v="420"/>
    <n v="82"/>
    <x v="3"/>
    <n v="10"/>
    <n v="0.32474443710068301"/>
    <x v="0"/>
  </r>
  <r>
    <n v="4387"/>
    <d v="2024-10-30T00:00:00"/>
    <s v="C656"/>
    <s v="Stephanie Leonard"/>
    <x v="2"/>
    <x v="2"/>
    <s v="P008"/>
    <x v="7"/>
    <x v="3"/>
    <n v="4"/>
    <n v="6414"/>
    <n v="25656"/>
    <n v="18966.650000000001"/>
    <n v="6689.35"/>
    <n v="22"/>
    <n v="52"/>
    <x v="6"/>
    <n v="20"/>
    <n v="0.2607323822887434"/>
    <x v="1"/>
  </r>
  <r>
    <n v="4388"/>
    <d v="2024-05-05T00:00:00"/>
    <s v="C194"/>
    <s v="Chelsey Luna MD"/>
    <x v="0"/>
    <x v="0"/>
    <s v="P006"/>
    <x v="0"/>
    <x v="0"/>
    <n v="10"/>
    <n v="59843"/>
    <n v="598430"/>
    <n v="507755.44"/>
    <n v="90674.559999999998"/>
    <n v="153"/>
    <n v="38"/>
    <x v="0"/>
    <n v="20"/>
    <n v="0.15152074595190748"/>
    <x v="0"/>
  </r>
  <r>
    <n v="4389"/>
    <d v="2024-08-26T00:00:00"/>
    <s v="C597"/>
    <s v="David Rodriguez"/>
    <x v="2"/>
    <x v="2"/>
    <s v="P007"/>
    <x v="5"/>
    <x v="1"/>
    <n v="9"/>
    <n v="19611"/>
    <n v="176499"/>
    <n v="147765.51999999999"/>
    <n v="28733.48"/>
    <n v="363"/>
    <n v="36"/>
    <x v="5"/>
    <n v="5"/>
    <n v="0.16279684304160363"/>
    <x v="0"/>
  </r>
  <r>
    <n v="4390"/>
    <d v="2024-07-17T00:00:00"/>
    <s v="C371"/>
    <s v="Christopher Campbell"/>
    <x v="2"/>
    <x v="2"/>
    <s v="P009"/>
    <x v="3"/>
    <x v="2"/>
    <n v="3"/>
    <n v="4617"/>
    <n v="13851"/>
    <n v="8870.27"/>
    <n v="4980.7299999999996"/>
    <n v="442"/>
    <n v="70"/>
    <x v="3"/>
    <n v="5"/>
    <n v="0.35959353115298531"/>
    <x v="0"/>
  </r>
  <r>
    <n v="4391"/>
    <d v="2024-03-23T00:00:00"/>
    <s v="C987"/>
    <s v="Patricia Alvarez"/>
    <x v="1"/>
    <x v="1"/>
    <s v="P003"/>
    <x v="8"/>
    <x v="0"/>
    <n v="6"/>
    <n v="10060"/>
    <n v="60360"/>
    <n v="42851.47"/>
    <n v="17508.53"/>
    <n v="259"/>
    <n v="30"/>
    <x v="2"/>
    <n v="20"/>
    <n v="0.29006842279655398"/>
    <x v="0"/>
  </r>
  <r>
    <n v="4392"/>
    <d v="2024-01-14T00:00:00"/>
    <s v="C671"/>
    <s v="Grace Todd"/>
    <x v="0"/>
    <x v="0"/>
    <s v="P008"/>
    <x v="7"/>
    <x v="3"/>
    <n v="4"/>
    <n v="18667"/>
    <n v="74668"/>
    <n v="63453.75"/>
    <n v="11214.25"/>
    <n v="373"/>
    <n v="27"/>
    <x v="6"/>
    <n v="10"/>
    <n v="0.15018816628274495"/>
    <x v="0"/>
  </r>
  <r>
    <n v="4393"/>
    <d v="2024-12-27T00:00:00"/>
    <s v="C323"/>
    <s v="Sherry Powell"/>
    <x v="3"/>
    <x v="3"/>
    <s v="P009"/>
    <x v="3"/>
    <x v="2"/>
    <n v="2"/>
    <n v="23526"/>
    <n v="47052"/>
    <n v="28784"/>
    <n v="18268"/>
    <n v="250"/>
    <n v="14"/>
    <x v="3"/>
    <n v="10"/>
    <n v="0.38825129643798351"/>
    <x v="0"/>
  </r>
  <r>
    <n v="4394"/>
    <d v="2024-12-18T00:00:00"/>
    <s v="C315"/>
    <s v="Michael Hernandez"/>
    <x v="2"/>
    <x v="2"/>
    <s v="P001"/>
    <x v="4"/>
    <x v="1"/>
    <n v="6"/>
    <n v="3916"/>
    <n v="23496"/>
    <n v="17364.89"/>
    <n v="6131.11"/>
    <n v="235"/>
    <n v="79"/>
    <x v="4"/>
    <n v="15"/>
    <n v="0.26094271365338778"/>
    <x v="0"/>
  </r>
  <r>
    <n v="4395"/>
    <d v="2024-03-19T00:00:00"/>
    <s v="C839"/>
    <s v="Kimberly Wood"/>
    <x v="2"/>
    <x v="2"/>
    <s v="P004"/>
    <x v="1"/>
    <x v="1"/>
    <n v="5"/>
    <n v="18414"/>
    <n v="92070"/>
    <n v="64867.96"/>
    <n v="27202.04"/>
    <n v="96"/>
    <n v="87"/>
    <x v="1"/>
    <n v="5"/>
    <n v="0.29544954925600087"/>
    <x v="0"/>
  </r>
  <r>
    <n v="4396"/>
    <d v="2024-08-03T00:00:00"/>
    <s v="C382"/>
    <s v="Anna Mitchell"/>
    <x v="3"/>
    <x v="3"/>
    <s v="P010"/>
    <x v="6"/>
    <x v="0"/>
    <n v="6"/>
    <n v="2139"/>
    <n v="12834"/>
    <n v="8920.41"/>
    <n v="3913.59"/>
    <n v="443"/>
    <n v="55"/>
    <x v="2"/>
    <n v="15"/>
    <n v="0.30493922393641892"/>
    <x v="0"/>
  </r>
  <r>
    <n v="4397"/>
    <d v="2024-02-28T00:00:00"/>
    <s v="C374"/>
    <s v="Rachel Watts"/>
    <x v="0"/>
    <x v="0"/>
    <s v="P009"/>
    <x v="3"/>
    <x v="2"/>
    <n v="6"/>
    <n v="16164"/>
    <n v="96984"/>
    <n v="60673.32"/>
    <n v="36310.68"/>
    <n v="111"/>
    <n v="29"/>
    <x v="3"/>
    <n v="15"/>
    <n v="0.37439866369710467"/>
    <x v="0"/>
  </r>
  <r>
    <n v="4398"/>
    <d v="2024-09-15T00:00:00"/>
    <s v="C923"/>
    <s v="Miss Maria Brown"/>
    <x v="2"/>
    <x v="2"/>
    <s v="P001"/>
    <x v="4"/>
    <x v="1"/>
    <n v="10"/>
    <n v="51702"/>
    <n v="517020"/>
    <n v="349729.62"/>
    <n v="167290.38"/>
    <n v="218"/>
    <n v="87"/>
    <x v="4"/>
    <n v="0"/>
    <n v="0.32356655448531974"/>
    <x v="0"/>
  </r>
  <r>
    <n v="4399"/>
    <d v="2024-12-09T00:00:00"/>
    <s v="C800"/>
    <s v="Rebecca Lutz"/>
    <x v="2"/>
    <x v="2"/>
    <s v="P001"/>
    <x v="4"/>
    <x v="1"/>
    <n v="10"/>
    <n v="7282"/>
    <n v="72820"/>
    <n v="51064.05"/>
    <n v="21755.95"/>
    <n v="243"/>
    <n v="63"/>
    <x v="4"/>
    <n v="15"/>
    <n v="0.29876338917879702"/>
    <x v="0"/>
  </r>
  <r>
    <n v="4400"/>
    <d v="2024-09-09T00:00:00"/>
    <s v="C219"/>
    <s v="James Douglas"/>
    <x v="1"/>
    <x v="1"/>
    <s v="P010"/>
    <x v="6"/>
    <x v="0"/>
    <n v="8"/>
    <n v="25187"/>
    <n v="201496"/>
    <n v="148440.01999999999"/>
    <n v="53055.98"/>
    <n v="101"/>
    <n v="24"/>
    <x v="2"/>
    <n v="10"/>
    <n v="0.26331033866677256"/>
    <x v="0"/>
  </r>
  <r>
    <n v="4401"/>
    <d v="2024-06-20T00:00:00"/>
    <s v="C478"/>
    <s v="Edward Colon"/>
    <x v="1"/>
    <x v="1"/>
    <s v="P004"/>
    <x v="1"/>
    <x v="1"/>
    <n v="5"/>
    <n v="47783"/>
    <n v="238915"/>
    <n v="161017.35999999999"/>
    <n v="77897.64"/>
    <n v="104"/>
    <n v="83"/>
    <x v="1"/>
    <n v="0"/>
    <n v="0.32604750643534314"/>
    <x v="0"/>
  </r>
  <r>
    <n v="4402"/>
    <d v="2024-01-10T00:00:00"/>
    <s v="C870"/>
    <s v="Gregory Beasley"/>
    <x v="3"/>
    <x v="3"/>
    <s v="P006"/>
    <x v="0"/>
    <x v="0"/>
    <n v="5"/>
    <n v="36142"/>
    <n v="180710"/>
    <n v="120571.55"/>
    <n v="60138.45"/>
    <n v="307"/>
    <n v="36"/>
    <x v="0"/>
    <n v="5"/>
    <n v="0.33278982900780252"/>
    <x v="0"/>
  </r>
  <r>
    <n v="4403"/>
    <d v="2024-11-04T00:00:00"/>
    <s v="C678"/>
    <s v="Jordan Ray"/>
    <x v="1"/>
    <x v="1"/>
    <s v="P002"/>
    <x v="2"/>
    <x v="0"/>
    <n v="1"/>
    <n v="15691"/>
    <n v="15691"/>
    <n v="12510.4"/>
    <n v="3180.6"/>
    <n v="354"/>
    <n v="10"/>
    <x v="2"/>
    <n v="5"/>
    <n v="0.2027021859664776"/>
    <x v="0"/>
  </r>
  <r>
    <n v="4404"/>
    <d v="2024-01-02T00:00:00"/>
    <s v="C456"/>
    <s v="Robert Franco Jr."/>
    <x v="1"/>
    <x v="1"/>
    <s v="P005"/>
    <x v="9"/>
    <x v="1"/>
    <n v="5"/>
    <n v="25027"/>
    <n v="125135"/>
    <n v="106876.01"/>
    <n v="18258.990000000002"/>
    <n v="252"/>
    <n v="91"/>
    <x v="7"/>
    <n v="15"/>
    <n v="0.14591433252087746"/>
    <x v="0"/>
  </r>
  <r>
    <n v="4405"/>
    <d v="2024-08-01T00:00:00"/>
    <s v="C138"/>
    <s v="Aaron Johnson"/>
    <x v="2"/>
    <x v="2"/>
    <s v="P003"/>
    <x v="8"/>
    <x v="0"/>
    <n v="9"/>
    <n v="7300"/>
    <n v="65700"/>
    <n v="50370.77"/>
    <n v="15329.23"/>
    <n v="357"/>
    <n v="50"/>
    <x v="2"/>
    <n v="15"/>
    <n v="0.23332161339421612"/>
    <x v="0"/>
  </r>
  <r>
    <n v="4406"/>
    <d v="2024-03-11T00:00:00"/>
    <s v="C941"/>
    <s v="Steve Gutierrez"/>
    <x v="2"/>
    <x v="2"/>
    <s v="P003"/>
    <x v="8"/>
    <x v="0"/>
    <n v="6"/>
    <n v="9501"/>
    <n v="57006"/>
    <n v="48378.720000000001"/>
    <n v="8627.2800000000007"/>
    <n v="439"/>
    <n v="38"/>
    <x v="2"/>
    <n v="0"/>
    <n v="0.15133985896221452"/>
    <x v="0"/>
  </r>
  <r>
    <n v="4407"/>
    <d v="2024-10-04T00:00:00"/>
    <s v="C142"/>
    <s v="David Schroeder PhD"/>
    <x v="2"/>
    <x v="2"/>
    <s v="P009"/>
    <x v="3"/>
    <x v="2"/>
    <n v="3"/>
    <n v="21454"/>
    <n v="64362"/>
    <n v="49120.52"/>
    <n v="15241.48"/>
    <n v="83"/>
    <n v="71"/>
    <x v="3"/>
    <n v="10"/>
    <n v="0.23680867592678909"/>
    <x v="0"/>
  </r>
  <r>
    <n v="4408"/>
    <d v="2024-01-24T00:00:00"/>
    <s v="C276"/>
    <s v="Sophia Howard"/>
    <x v="2"/>
    <x v="2"/>
    <s v="P009"/>
    <x v="3"/>
    <x v="2"/>
    <n v="9"/>
    <n v="56449"/>
    <n v="508041"/>
    <n v="442112.2"/>
    <n v="65928.800000000003"/>
    <n v="317"/>
    <n v="22"/>
    <x v="3"/>
    <n v="0"/>
    <n v="0.12977062874846715"/>
    <x v="0"/>
  </r>
  <r>
    <n v="4409"/>
    <d v="2024-12-10T00:00:00"/>
    <s v="C358"/>
    <s v="Antonio Martin"/>
    <x v="2"/>
    <x v="2"/>
    <s v="P010"/>
    <x v="6"/>
    <x v="0"/>
    <n v="5"/>
    <n v="59900"/>
    <n v="299500"/>
    <n v="237526.14"/>
    <n v="61973.86"/>
    <n v="297"/>
    <n v="85"/>
    <x v="2"/>
    <n v="20"/>
    <n v="0.20692440734557596"/>
    <x v="0"/>
  </r>
  <r>
    <n v="4410"/>
    <d v="2024-10-16T00:00:00"/>
    <s v="C551"/>
    <s v="Tammy Mccarthy"/>
    <x v="1"/>
    <x v="1"/>
    <s v="P010"/>
    <x v="6"/>
    <x v="0"/>
    <n v="9"/>
    <n v="29247"/>
    <n v="263223"/>
    <n v="220258.11"/>
    <n v="42964.89"/>
    <n v="483"/>
    <n v="69"/>
    <x v="2"/>
    <n v="0"/>
    <n v="0.16322619983816003"/>
    <x v="0"/>
  </r>
  <r>
    <n v="4411"/>
    <d v="2024-05-27T00:00:00"/>
    <s v="C387"/>
    <s v="Michael Lopez"/>
    <x v="0"/>
    <x v="0"/>
    <s v="P001"/>
    <x v="4"/>
    <x v="1"/>
    <n v="2"/>
    <n v="53461"/>
    <n v="106922"/>
    <n v="73671.87"/>
    <n v="33250.129999999997"/>
    <n v="474"/>
    <n v="15"/>
    <x v="4"/>
    <n v="10"/>
    <n v="0.31097557097697387"/>
    <x v="0"/>
  </r>
  <r>
    <n v="4412"/>
    <d v="2024-10-12T00:00:00"/>
    <s v="C911"/>
    <s v="Patrick Moore"/>
    <x v="2"/>
    <x v="2"/>
    <s v="P009"/>
    <x v="3"/>
    <x v="2"/>
    <n v="1"/>
    <n v="25589"/>
    <n v="25589"/>
    <n v="16411.509999999998"/>
    <n v="9177.49"/>
    <n v="480"/>
    <n v="43"/>
    <x v="3"/>
    <n v="0"/>
    <n v="0.35864981046543437"/>
    <x v="0"/>
  </r>
  <r>
    <n v="4413"/>
    <d v="2024-12-03T00:00:00"/>
    <s v="C976"/>
    <s v="Timothy Crawford"/>
    <x v="0"/>
    <x v="0"/>
    <s v="P010"/>
    <x v="6"/>
    <x v="0"/>
    <n v="1"/>
    <n v="14283"/>
    <n v="14283"/>
    <n v="11845.38"/>
    <n v="2437.62"/>
    <n v="258"/>
    <n v="91"/>
    <x v="2"/>
    <n v="10"/>
    <n v="0.17066582650703632"/>
    <x v="0"/>
  </r>
  <r>
    <n v="4414"/>
    <d v="2024-11-25T00:00:00"/>
    <s v="C660"/>
    <s v="Shannon Schmidt"/>
    <x v="3"/>
    <x v="3"/>
    <s v="P008"/>
    <x v="7"/>
    <x v="3"/>
    <n v="2"/>
    <n v="11684"/>
    <n v="23368"/>
    <n v="17006.88"/>
    <n v="6361.12"/>
    <n v="218"/>
    <n v="67"/>
    <x v="6"/>
    <n v="5"/>
    <n v="0.27221499486477235"/>
    <x v="0"/>
  </r>
  <r>
    <n v="4415"/>
    <d v="2024-03-11T00:00:00"/>
    <s v="C363"/>
    <s v="William Baker"/>
    <x v="3"/>
    <x v="3"/>
    <s v="P003"/>
    <x v="8"/>
    <x v="0"/>
    <n v="6"/>
    <n v="6094"/>
    <n v="36564"/>
    <n v="25442.33"/>
    <n v="11121.67"/>
    <n v="261"/>
    <n v="19"/>
    <x v="2"/>
    <n v="5"/>
    <n v="0.30416994858330598"/>
    <x v="0"/>
  </r>
  <r>
    <n v="4416"/>
    <d v="2024-10-24T00:00:00"/>
    <s v="C388"/>
    <s v="Taylor Olson"/>
    <x v="3"/>
    <x v="3"/>
    <s v="P004"/>
    <x v="1"/>
    <x v="1"/>
    <n v="6"/>
    <n v="34928"/>
    <n v="209568"/>
    <n v="130419.02"/>
    <n v="79148.98"/>
    <n v="343"/>
    <n v="23"/>
    <x v="1"/>
    <n v="20"/>
    <n v="0.37767683997556878"/>
    <x v="0"/>
  </r>
  <r>
    <n v="4417"/>
    <d v="2024-04-09T00:00:00"/>
    <s v="C772"/>
    <s v="Ricky Schmidt"/>
    <x v="2"/>
    <x v="2"/>
    <s v="P010"/>
    <x v="6"/>
    <x v="0"/>
    <n v="9"/>
    <n v="41781"/>
    <n v="376029"/>
    <n v="265817.53000000003"/>
    <n v="110211.47"/>
    <n v="332"/>
    <n v="92"/>
    <x v="2"/>
    <n v="0"/>
    <n v="0.29309300612452766"/>
    <x v="0"/>
  </r>
  <r>
    <n v="4418"/>
    <d v="2024-03-02T00:00:00"/>
    <s v="C596"/>
    <s v="William Schmidt"/>
    <x v="3"/>
    <x v="3"/>
    <s v="P001"/>
    <x v="4"/>
    <x v="1"/>
    <n v="8"/>
    <n v="43625"/>
    <n v="349000"/>
    <n v="239628.42"/>
    <n v="109371.58"/>
    <n v="118"/>
    <n v="30"/>
    <x v="4"/>
    <n v="15"/>
    <n v="0.31338561604584525"/>
    <x v="0"/>
  </r>
  <r>
    <n v="4419"/>
    <d v="2024-10-23T00:00:00"/>
    <s v="C717"/>
    <s v="Lisa Sharp"/>
    <x v="1"/>
    <x v="1"/>
    <s v="P005"/>
    <x v="9"/>
    <x v="1"/>
    <n v="10"/>
    <n v="34723"/>
    <n v="347230"/>
    <n v="307124.07"/>
    <n v="40105.93"/>
    <n v="309"/>
    <n v="42"/>
    <x v="7"/>
    <n v="15"/>
    <n v="0.11550249114419837"/>
    <x v="0"/>
  </r>
  <r>
    <n v="4420"/>
    <d v="2024-05-04T00:00:00"/>
    <s v="C922"/>
    <s v="Alexander Anderson"/>
    <x v="2"/>
    <x v="2"/>
    <s v="P007"/>
    <x v="5"/>
    <x v="1"/>
    <n v="6"/>
    <n v="11480"/>
    <n v="68880"/>
    <n v="55166.68"/>
    <n v="13713.32"/>
    <n v="100"/>
    <n v="57"/>
    <x v="5"/>
    <n v="10"/>
    <n v="0.19909001161440185"/>
    <x v="0"/>
  </r>
  <r>
    <n v="4421"/>
    <d v="2024-12-10T00:00:00"/>
    <s v="C326"/>
    <s v="William Harrison"/>
    <x v="1"/>
    <x v="1"/>
    <s v="P001"/>
    <x v="4"/>
    <x v="1"/>
    <n v="4"/>
    <n v="59304"/>
    <n v="237216"/>
    <n v="168980.62"/>
    <n v="68235.38"/>
    <n v="379"/>
    <n v="79"/>
    <x v="4"/>
    <n v="15"/>
    <n v="0.28765083299608796"/>
    <x v="0"/>
  </r>
  <r>
    <n v="4422"/>
    <d v="2024-06-01T00:00:00"/>
    <s v="C827"/>
    <s v="Misty Phillips"/>
    <x v="0"/>
    <x v="0"/>
    <s v="P008"/>
    <x v="7"/>
    <x v="3"/>
    <n v="4"/>
    <n v="18450"/>
    <n v="73800"/>
    <n v="64730.46"/>
    <n v="9069.5400000000009"/>
    <n v="151"/>
    <n v="94"/>
    <x v="6"/>
    <n v="15"/>
    <n v="0.12289349593495937"/>
    <x v="0"/>
  </r>
  <r>
    <n v="4423"/>
    <d v="2024-07-15T00:00:00"/>
    <s v="C546"/>
    <s v="Tom Stewart"/>
    <x v="0"/>
    <x v="0"/>
    <s v="P007"/>
    <x v="5"/>
    <x v="1"/>
    <n v="9"/>
    <n v="47517"/>
    <n v="427653"/>
    <n v="264052.68"/>
    <n v="163600.32000000001"/>
    <n v="141"/>
    <n v="45"/>
    <x v="5"/>
    <n v="10"/>
    <n v="0.38255389299268333"/>
    <x v="0"/>
  </r>
  <r>
    <n v="4424"/>
    <d v="2024-06-12T00:00:00"/>
    <s v="C916"/>
    <s v="Keith Ross"/>
    <x v="0"/>
    <x v="0"/>
    <s v="P006"/>
    <x v="0"/>
    <x v="0"/>
    <n v="6"/>
    <n v="47703"/>
    <n v="286218"/>
    <n v="204612.89"/>
    <n v="81605.11"/>
    <n v="181"/>
    <n v="70"/>
    <x v="0"/>
    <n v="5"/>
    <n v="0.28511522685505453"/>
    <x v="0"/>
  </r>
  <r>
    <n v="4425"/>
    <d v="2024-04-08T00:00:00"/>
    <s v="C465"/>
    <s v="Christina Zuniga"/>
    <x v="0"/>
    <x v="0"/>
    <s v="P002"/>
    <x v="2"/>
    <x v="0"/>
    <n v="1"/>
    <n v="51949"/>
    <n v="51949"/>
    <n v="44775.76"/>
    <n v="7173.24"/>
    <n v="424"/>
    <n v="87"/>
    <x v="2"/>
    <n v="20"/>
    <n v="0.13808234999711255"/>
    <x v="0"/>
  </r>
  <r>
    <n v="4426"/>
    <d v="2024-05-01T00:00:00"/>
    <s v="C712"/>
    <s v="Chelsea Hall"/>
    <x v="2"/>
    <x v="2"/>
    <s v="P002"/>
    <x v="2"/>
    <x v="0"/>
    <n v="7"/>
    <n v="56316"/>
    <n v="394212"/>
    <n v="314952.21999999997"/>
    <n v="79259.78"/>
    <n v="499"/>
    <n v="74"/>
    <x v="2"/>
    <n v="15"/>
    <n v="0.20105877040780087"/>
    <x v="0"/>
  </r>
  <r>
    <n v="4427"/>
    <d v="2024-11-11T00:00:00"/>
    <s v="C602"/>
    <s v="Michelle Rogers"/>
    <x v="0"/>
    <x v="0"/>
    <s v="P005"/>
    <x v="9"/>
    <x v="1"/>
    <n v="7"/>
    <n v="48016"/>
    <n v="336112"/>
    <n v="228012.55"/>
    <n v="108099.45"/>
    <n v="62"/>
    <n v="88"/>
    <x v="7"/>
    <n v="10"/>
    <n v="0.32161734778883228"/>
    <x v="1"/>
  </r>
  <r>
    <n v="4428"/>
    <d v="2024-02-10T00:00:00"/>
    <s v="C580"/>
    <s v="John Simmons"/>
    <x v="1"/>
    <x v="1"/>
    <s v="P006"/>
    <x v="0"/>
    <x v="0"/>
    <n v="4"/>
    <n v="36969"/>
    <n v="147876"/>
    <n v="131723.17000000001"/>
    <n v="16152.83"/>
    <n v="310"/>
    <n v="20"/>
    <x v="0"/>
    <n v="10"/>
    <n v="0.1092322621655982"/>
    <x v="0"/>
  </r>
  <r>
    <n v="4429"/>
    <d v="2024-07-05T00:00:00"/>
    <s v="C839"/>
    <s v="Kristina Sanchez"/>
    <x v="3"/>
    <x v="3"/>
    <s v="P009"/>
    <x v="3"/>
    <x v="2"/>
    <n v="10"/>
    <n v="2473"/>
    <n v="24730"/>
    <n v="15714.04"/>
    <n v="9015.9599999999991"/>
    <n v="121"/>
    <n v="92"/>
    <x v="3"/>
    <n v="20"/>
    <n v="0.36457581884350987"/>
    <x v="0"/>
  </r>
  <r>
    <n v="4430"/>
    <d v="2024-07-03T00:00:00"/>
    <s v="C157"/>
    <s v="Nancy Schwartz"/>
    <x v="0"/>
    <x v="0"/>
    <s v="P009"/>
    <x v="3"/>
    <x v="2"/>
    <n v="8"/>
    <n v="5233"/>
    <n v="41864"/>
    <n v="25742.94"/>
    <n v="16121.06"/>
    <n v="362"/>
    <n v="28"/>
    <x v="3"/>
    <n v="10"/>
    <n v="0.38508169310147145"/>
    <x v="0"/>
  </r>
  <r>
    <n v="4431"/>
    <d v="2024-07-07T00:00:00"/>
    <s v="C914"/>
    <s v="Renee Brown"/>
    <x v="3"/>
    <x v="3"/>
    <s v="P002"/>
    <x v="2"/>
    <x v="0"/>
    <n v="8"/>
    <n v="17797"/>
    <n v="142376"/>
    <n v="112083.96"/>
    <n v="30292.04"/>
    <n v="332"/>
    <n v="54"/>
    <x v="2"/>
    <n v="15"/>
    <n v="0.21276085857166938"/>
    <x v="0"/>
  </r>
  <r>
    <n v="4432"/>
    <d v="2024-07-01T00:00:00"/>
    <s v="C768"/>
    <s v="Charles Houston"/>
    <x v="3"/>
    <x v="3"/>
    <s v="P010"/>
    <x v="6"/>
    <x v="0"/>
    <n v="10"/>
    <n v="56576"/>
    <n v="565760"/>
    <n v="436834.03"/>
    <n v="128925.97"/>
    <n v="449"/>
    <n v="32"/>
    <x v="2"/>
    <n v="0"/>
    <n v="0.22788102729072399"/>
    <x v="0"/>
  </r>
  <r>
    <n v="4433"/>
    <d v="2024-10-16T00:00:00"/>
    <s v="C742"/>
    <s v="Lucas Nolan"/>
    <x v="3"/>
    <x v="3"/>
    <s v="P010"/>
    <x v="6"/>
    <x v="0"/>
    <n v="3"/>
    <n v="26377"/>
    <n v="79131"/>
    <n v="62930.37"/>
    <n v="16200.63"/>
    <n v="289"/>
    <n v="52"/>
    <x v="2"/>
    <n v="20"/>
    <n v="0.20473177389392272"/>
    <x v="0"/>
  </r>
  <r>
    <n v="4434"/>
    <d v="2024-03-25T00:00:00"/>
    <s v="C404"/>
    <s v="John Cooper"/>
    <x v="1"/>
    <x v="1"/>
    <s v="P002"/>
    <x v="2"/>
    <x v="0"/>
    <n v="5"/>
    <n v="44210"/>
    <n v="221050"/>
    <n v="177075.24"/>
    <n v="43974.76"/>
    <n v="91"/>
    <n v="91"/>
    <x v="2"/>
    <n v="20"/>
    <n v="0.19893580637864738"/>
    <x v="1"/>
  </r>
  <r>
    <n v="4435"/>
    <d v="2024-11-21T00:00:00"/>
    <s v="C194"/>
    <s v="Valerie Downs"/>
    <x v="3"/>
    <x v="3"/>
    <s v="P004"/>
    <x v="1"/>
    <x v="1"/>
    <n v="7"/>
    <n v="4753"/>
    <n v="33271"/>
    <n v="20102.259999999998"/>
    <n v="13168.74"/>
    <n v="345"/>
    <n v="67"/>
    <x v="1"/>
    <n v="15"/>
    <n v="0.39580235039523909"/>
    <x v="0"/>
  </r>
  <r>
    <n v="4436"/>
    <d v="2024-12-29T00:00:00"/>
    <s v="C244"/>
    <s v="Matthew Matthews"/>
    <x v="2"/>
    <x v="2"/>
    <s v="P003"/>
    <x v="8"/>
    <x v="0"/>
    <n v="1"/>
    <n v="28330"/>
    <n v="28330"/>
    <n v="23466.09"/>
    <n v="4863.91"/>
    <n v="262"/>
    <n v="36"/>
    <x v="2"/>
    <n v="10"/>
    <n v="0.17168761030709495"/>
    <x v="0"/>
  </r>
  <r>
    <n v="4437"/>
    <d v="2024-10-04T00:00:00"/>
    <s v="C404"/>
    <s v="Matthew Carter"/>
    <x v="1"/>
    <x v="1"/>
    <s v="P010"/>
    <x v="6"/>
    <x v="0"/>
    <n v="10"/>
    <n v="42114"/>
    <n v="421140"/>
    <n v="328775.94"/>
    <n v="92364.06"/>
    <n v="144"/>
    <n v="28"/>
    <x v="2"/>
    <n v="5"/>
    <n v="0.21931913377974069"/>
    <x v="0"/>
  </r>
  <r>
    <n v="4438"/>
    <d v="2024-11-30T00:00:00"/>
    <s v="C483"/>
    <s v="Daniel Palmer"/>
    <x v="1"/>
    <x v="1"/>
    <s v="P010"/>
    <x v="6"/>
    <x v="0"/>
    <n v="10"/>
    <n v="51857"/>
    <n v="518570"/>
    <n v="345534.25"/>
    <n v="173035.75"/>
    <n v="324"/>
    <n v="51"/>
    <x v="2"/>
    <n v="5"/>
    <n v="0.33367867404593399"/>
    <x v="0"/>
  </r>
  <r>
    <n v="4439"/>
    <d v="2024-01-03T00:00:00"/>
    <s v="C888"/>
    <s v="Todd Cameron"/>
    <x v="0"/>
    <x v="0"/>
    <s v="P009"/>
    <x v="3"/>
    <x v="2"/>
    <n v="4"/>
    <n v="35654"/>
    <n v="142616"/>
    <n v="111479.53"/>
    <n v="31136.47"/>
    <n v="83"/>
    <n v="47"/>
    <x v="3"/>
    <n v="10"/>
    <n v="0.21832382060918831"/>
    <x v="0"/>
  </r>
  <r>
    <n v="4440"/>
    <d v="2024-05-27T00:00:00"/>
    <s v="C684"/>
    <s v="Madison Zuniga"/>
    <x v="3"/>
    <x v="3"/>
    <s v="P010"/>
    <x v="6"/>
    <x v="0"/>
    <n v="2"/>
    <n v="56255"/>
    <n v="112510"/>
    <n v="84663"/>
    <n v="27847"/>
    <n v="391"/>
    <n v="93"/>
    <x v="2"/>
    <n v="5"/>
    <n v="0.24750688827659764"/>
    <x v="0"/>
  </r>
  <r>
    <n v="4441"/>
    <d v="2024-06-08T00:00:00"/>
    <s v="C985"/>
    <s v="Edward Young"/>
    <x v="1"/>
    <x v="1"/>
    <s v="P004"/>
    <x v="1"/>
    <x v="1"/>
    <n v="10"/>
    <n v="22340"/>
    <n v="223400"/>
    <n v="181027.24"/>
    <n v="42372.76"/>
    <n v="273"/>
    <n v="49"/>
    <x v="1"/>
    <n v="20"/>
    <n v="0.18967215756490602"/>
    <x v="0"/>
  </r>
  <r>
    <n v="4442"/>
    <d v="2024-12-27T00:00:00"/>
    <s v="C125"/>
    <s v="David Leonard"/>
    <x v="1"/>
    <x v="1"/>
    <s v="P007"/>
    <x v="5"/>
    <x v="1"/>
    <n v="3"/>
    <n v="45385"/>
    <n v="136155"/>
    <n v="94366.19"/>
    <n v="41788.81"/>
    <n v="248"/>
    <n v="97"/>
    <x v="5"/>
    <n v="20"/>
    <n v="0.30692086225257975"/>
    <x v="0"/>
  </r>
  <r>
    <n v="4443"/>
    <d v="2024-02-21T00:00:00"/>
    <s v="C615"/>
    <s v="Christopher Sims"/>
    <x v="0"/>
    <x v="0"/>
    <s v="P006"/>
    <x v="0"/>
    <x v="0"/>
    <n v="6"/>
    <n v="48275"/>
    <n v="289650"/>
    <n v="200125.69"/>
    <n v="89524.31"/>
    <n v="51"/>
    <n v="20"/>
    <x v="0"/>
    <n v="20"/>
    <n v="0.30907754186086656"/>
    <x v="0"/>
  </r>
  <r>
    <n v="4444"/>
    <d v="2024-09-19T00:00:00"/>
    <s v="C365"/>
    <s v="Mrs. Kelli Martinez"/>
    <x v="1"/>
    <x v="1"/>
    <s v="P006"/>
    <x v="0"/>
    <x v="0"/>
    <n v="3"/>
    <n v="35252"/>
    <n v="105756"/>
    <n v="83928.09"/>
    <n v="21827.91"/>
    <n v="274"/>
    <n v="92"/>
    <x v="0"/>
    <n v="10"/>
    <n v="0.20639878588448882"/>
    <x v="0"/>
  </r>
  <r>
    <n v="4445"/>
    <d v="2024-11-28T00:00:00"/>
    <s v="C738"/>
    <s v="Daniel Lopez"/>
    <x v="1"/>
    <x v="1"/>
    <s v="P004"/>
    <x v="1"/>
    <x v="1"/>
    <n v="3"/>
    <n v="57469"/>
    <n v="172407"/>
    <n v="132042.82"/>
    <n v="40364.18"/>
    <n v="332"/>
    <n v="63"/>
    <x v="1"/>
    <n v="5"/>
    <n v="0.2341214683858544"/>
    <x v="0"/>
  </r>
  <r>
    <n v="4446"/>
    <d v="2024-03-08T00:00:00"/>
    <s v="C191"/>
    <s v="Paul Kelley"/>
    <x v="1"/>
    <x v="1"/>
    <s v="P004"/>
    <x v="1"/>
    <x v="1"/>
    <n v="7"/>
    <n v="22431"/>
    <n v="157017"/>
    <n v="138420.32999999999"/>
    <n v="18596.669999999998"/>
    <n v="328"/>
    <n v="12"/>
    <x v="1"/>
    <n v="5"/>
    <n v="0.11843730296719462"/>
    <x v="0"/>
  </r>
  <r>
    <n v="4447"/>
    <d v="2024-10-30T00:00:00"/>
    <s v="C745"/>
    <s v="John Allison"/>
    <x v="1"/>
    <x v="1"/>
    <s v="P005"/>
    <x v="9"/>
    <x v="1"/>
    <n v="2"/>
    <n v="41307"/>
    <n v="82614"/>
    <n v="72823.539999999994"/>
    <n v="9790.4599999999991"/>
    <n v="160"/>
    <n v="96"/>
    <x v="7"/>
    <n v="20"/>
    <n v="0.11850848524463165"/>
    <x v="0"/>
  </r>
  <r>
    <n v="4448"/>
    <d v="2024-12-06T00:00:00"/>
    <s v="C213"/>
    <s v="Wendy Ponce"/>
    <x v="3"/>
    <x v="3"/>
    <s v="P004"/>
    <x v="1"/>
    <x v="1"/>
    <n v="5"/>
    <n v="34859"/>
    <n v="174295"/>
    <n v="147534.23000000001"/>
    <n v="26760.77"/>
    <n v="195"/>
    <n v="82"/>
    <x v="1"/>
    <n v="0"/>
    <n v="0.15353722137754955"/>
    <x v="0"/>
  </r>
  <r>
    <n v="4449"/>
    <d v="2024-06-10T00:00:00"/>
    <s v="C784"/>
    <s v="Holly Franklin"/>
    <x v="0"/>
    <x v="0"/>
    <s v="P008"/>
    <x v="7"/>
    <x v="3"/>
    <n v="5"/>
    <n v="29574"/>
    <n v="147870"/>
    <n v="112000.08"/>
    <n v="35869.919999999998"/>
    <n v="314"/>
    <n v="44"/>
    <x v="6"/>
    <n v="0"/>
    <n v="0.2425773990667478"/>
    <x v="0"/>
  </r>
  <r>
    <n v="4450"/>
    <d v="2024-01-08T00:00:00"/>
    <s v="C251"/>
    <s v="Jamie Dixon"/>
    <x v="1"/>
    <x v="1"/>
    <s v="P005"/>
    <x v="9"/>
    <x v="1"/>
    <n v="10"/>
    <n v="11376"/>
    <n v="113760"/>
    <n v="75829.3"/>
    <n v="37930.699999999997"/>
    <n v="111"/>
    <n v="87"/>
    <x v="7"/>
    <n v="0"/>
    <n v="0.33342739099859353"/>
    <x v="0"/>
  </r>
  <r>
    <n v="4451"/>
    <d v="2024-02-07T00:00:00"/>
    <s v="C817"/>
    <s v="Jacqueline Wilson"/>
    <x v="1"/>
    <x v="1"/>
    <s v="P005"/>
    <x v="9"/>
    <x v="1"/>
    <n v="2"/>
    <n v="16714"/>
    <n v="33428"/>
    <n v="29109.69"/>
    <n v="4318.3100000000004"/>
    <n v="158"/>
    <n v="76"/>
    <x v="7"/>
    <n v="0"/>
    <n v="0.12918242192174226"/>
    <x v="0"/>
  </r>
  <r>
    <n v="4452"/>
    <d v="2024-12-10T00:00:00"/>
    <s v="C697"/>
    <s v="John Marshall"/>
    <x v="3"/>
    <x v="3"/>
    <s v="P009"/>
    <x v="3"/>
    <x v="2"/>
    <n v="9"/>
    <n v="44531"/>
    <n v="400779"/>
    <n v="311960.46000000002"/>
    <n v="88818.54"/>
    <n v="184"/>
    <n v="70"/>
    <x v="3"/>
    <n v="5"/>
    <n v="0.22161475526412311"/>
    <x v="0"/>
  </r>
  <r>
    <n v="4453"/>
    <d v="2024-07-09T00:00:00"/>
    <s v="C770"/>
    <s v="Steven Greer"/>
    <x v="0"/>
    <x v="0"/>
    <s v="P008"/>
    <x v="7"/>
    <x v="3"/>
    <n v="4"/>
    <n v="54923"/>
    <n v="219692"/>
    <n v="164698.19"/>
    <n v="54993.81"/>
    <n v="415"/>
    <n v="62"/>
    <x v="6"/>
    <n v="10"/>
    <n v="0.2503223148771917"/>
    <x v="0"/>
  </r>
  <r>
    <n v="4454"/>
    <d v="2024-07-10T00:00:00"/>
    <s v="C172"/>
    <s v="Neil Beck"/>
    <x v="1"/>
    <x v="1"/>
    <s v="P005"/>
    <x v="9"/>
    <x v="1"/>
    <n v="5"/>
    <n v="37380"/>
    <n v="186900"/>
    <n v="162372.89000000001"/>
    <n v="24527.11"/>
    <n v="359"/>
    <n v="22"/>
    <x v="7"/>
    <n v="5"/>
    <n v="0.13123119315141787"/>
    <x v="0"/>
  </r>
  <r>
    <n v="4455"/>
    <d v="2024-08-30T00:00:00"/>
    <s v="C615"/>
    <s v="Jimmy Matthews"/>
    <x v="3"/>
    <x v="3"/>
    <s v="P008"/>
    <x v="7"/>
    <x v="3"/>
    <n v="4"/>
    <n v="30820"/>
    <n v="123280"/>
    <n v="91969.47"/>
    <n v="31310.53"/>
    <n v="231"/>
    <n v="76"/>
    <x v="6"/>
    <n v="10"/>
    <n v="0.25397899091499027"/>
    <x v="0"/>
  </r>
  <r>
    <n v="4456"/>
    <d v="2024-12-12T00:00:00"/>
    <s v="C455"/>
    <s v="Sarah Wiley"/>
    <x v="1"/>
    <x v="1"/>
    <s v="P002"/>
    <x v="2"/>
    <x v="0"/>
    <n v="3"/>
    <n v="22090"/>
    <n v="66270"/>
    <n v="57098.76"/>
    <n v="9171.24"/>
    <n v="29"/>
    <n v="90"/>
    <x v="2"/>
    <n v="5"/>
    <n v="0.1383920325939339"/>
    <x v="1"/>
  </r>
  <r>
    <n v="4457"/>
    <d v="2024-09-26T00:00:00"/>
    <s v="C101"/>
    <s v="Tracy Gonzalez"/>
    <x v="0"/>
    <x v="0"/>
    <s v="P001"/>
    <x v="4"/>
    <x v="1"/>
    <n v="8"/>
    <n v="25036"/>
    <n v="200288"/>
    <n v="168268.03"/>
    <n v="32019.97"/>
    <n v="313"/>
    <n v="31"/>
    <x v="4"/>
    <n v="0"/>
    <n v="0.15986963772168078"/>
    <x v="0"/>
  </r>
  <r>
    <n v="4458"/>
    <d v="2024-10-20T00:00:00"/>
    <s v="C107"/>
    <s v="Margaret Ramos DDS"/>
    <x v="3"/>
    <x v="3"/>
    <s v="P003"/>
    <x v="8"/>
    <x v="0"/>
    <n v="7"/>
    <n v="15590"/>
    <n v="109130"/>
    <n v="70946.350000000006"/>
    <n v="38183.65"/>
    <n v="461"/>
    <n v="30"/>
    <x v="2"/>
    <n v="15"/>
    <n v="0.3498914139100156"/>
    <x v="0"/>
  </r>
  <r>
    <n v="4459"/>
    <d v="2024-01-04T00:00:00"/>
    <s v="C309"/>
    <s v="Jessica Gonzalez DDS"/>
    <x v="0"/>
    <x v="0"/>
    <s v="P009"/>
    <x v="3"/>
    <x v="2"/>
    <n v="8"/>
    <n v="22368"/>
    <n v="178944"/>
    <n v="156934.68"/>
    <n v="22009.32"/>
    <n v="247"/>
    <n v="43"/>
    <x v="3"/>
    <n v="20"/>
    <n v="0.12299557403433477"/>
    <x v="0"/>
  </r>
  <r>
    <n v="4460"/>
    <d v="2024-08-11T00:00:00"/>
    <s v="C237"/>
    <s v="Kathleen Simmons"/>
    <x v="3"/>
    <x v="3"/>
    <s v="P002"/>
    <x v="2"/>
    <x v="0"/>
    <n v="7"/>
    <n v="14159"/>
    <n v="99113"/>
    <n v="64950.080000000002"/>
    <n v="34162.92"/>
    <n v="327"/>
    <n v="73"/>
    <x v="2"/>
    <n v="10"/>
    <n v="0.34468656987478935"/>
    <x v="0"/>
  </r>
  <r>
    <n v="4461"/>
    <d v="2024-08-19T00:00:00"/>
    <s v="C559"/>
    <s v="Kevin Shah"/>
    <x v="2"/>
    <x v="2"/>
    <s v="P002"/>
    <x v="2"/>
    <x v="0"/>
    <n v="2"/>
    <n v="29507"/>
    <n v="59014"/>
    <n v="42770.89"/>
    <n v="16243.11"/>
    <n v="275"/>
    <n v="36"/>
    <x v="2"/>
    <n v="10"/>
    <n v="0.27524163757752401"/>
    <x v="0"/>
  </r>
  <r>
    <n v="4462"/>
    <d v="2024-12-04T00:00:00"/>
    <s v="C568"/>
    <s v="Savannah Gray"/>
    <x v="2"/>
    <x v="2"/>
    <s v="P002"/>
    <x v="2"/>
    <x v="0"/>
    <n v="7"/>
    <n v="42629"/>
    <n v="298403"/>
    <n v="260130.93"/>
    <n v="38272.07"/>
    <n v="332"/>
    <n v="76"/>
    <x v="2"/>
    <n v="5"/>
    <n v="0.12825631779841357"/>
    <x v="0"/>
  </r>
  <r>
    <n v="4463"/>
    <d v="2024-09-23T00:00:00"/>
    <s v="C280"/>
    <s v="Lori Williams"/>
    <x v="2"/>
    <x v="2"/>
    <s v="P004"/>
    <x v="1"/>
    <x v="1"/>
    <n v="2"/>
    <n v="8968"/>
    <n v="17936"/>
    <n v="14490.19"/>
    <n v="3445.81"/>
    <n v="457"/>
    <n v="48"/>
    <x v="1"/>
    <n v="0"/>
    <n v="0.19211697145405887"/>
    <x v="0"/>
  </r>
  <r>
    <n v="4464"/>
    <d v="2024-10-25T00:00:00"/>
    <s v="C622"/>
    <s v="Tina Shepherd"/>
    <x v="3"/>
    <x v="3"/>
    <s v="P004"/>
    <x v="1"/>
    <x v="1"/>
    <n v="4"/>
    <n v="2086"/>
    <n v="8344"/>
    <n v="6998.93"/>
    <n v="1345.07"/>
    <n v="344"/>
    <n v="38"/>
    <x v="1"/>
    <n v="5"/>
    <n v="0.16120206136145732"/>
    <x v="0"/>
  </r>
  <r>
    <n v="4465"/>
    <d v="2024-04-10T00:00:00"/>
    <s v="C129"/>
    <s v="Alan Snyder"/>
    <x v="0"/>
    <x v="0"/>
    <s v="P005"/>
    <x v="9"/>
    <x v="1"/>
    <n v="9"/>
    <n v="30127"/>
    <n v="271143"/>
    <n v="220854.67"/>
    <n v="50288.33"/>
    <n v="237"/>
    <n v="36"/>
    <x v="7"/>
    <n v="10"/>
    <n v="0.18546792651847918"/>
    <x v="0"/>
  </r>
  <r>
    <n v="4466"/>
    <d v="2024-11-05T00:00:00"/>
    <s v="C381"/>
    <s v="Robert Walker"/>
    <x v="1"/>
    <x v="1"/>
    <s v="P002"/>
    <x v="2"/>
    <x v="0"/>
    <n v="3"/>
    <n v="35678"/>
    <n v="107034"/>
    <n v="92983.65"/>
    <n v="14050.35"/>
    <n v="279"/>
    <n v="89"/>
    <x v="2"/>
    <n v="20"/>
    <n v="0.13126997028981446"/>
    <x v="0"/>
  </r>
  <r>
    <n v="4467"/>
    <d v="2024-02-14T00:00:00"/>
    <s v="C174"/>
    <s v="Cynthia Lopez"/>
    <x v="0"/>
    <x v="0"/>
    <s v="P005"/>
    <x v="9"/>
    <x v="1"/>
    <n v="6"/>
    <n v="13776"/>
    <n v="82656"/>
    <n v="63845.11"/>
    <n v="18810.89"/>
    <n v="152"/>
    <n v="89"/>
    <x v="7"/>
    <n v="20"/>
    <n v="0.22758045392953929"/>
    <x v="0"/>
  </r>
  <r>
    <n v="4468"/>
    <d v="2024-09-06T00:00:00"/>
    <s v="C595"/>
    <s v="Julie Anderson"/>
    <x v="1"/>
    <x v="1"/>
    <s v="P002"/>
    <x v="2"/>
    <x v="0"/>
    <n v="4"/>
    <n v="773"/>
    <n v="3092"/>
    <n v="2167.6999999999998"/>
    <n v="924.3"/>
    <n v="207"/>
    <n v="69"/>
    <x v="2"/>
    <n v="5"/>
    <n v="0.2989327296248383"/>
    <x v="0"/>
  </r>
  <r>
    <n v="4469"/>
    <d v="2024-01-05T00:00:00"/>
    <s v="C221"/>
    <s v="Ricky Wilson"/>
    <x v="0"/>
    <x v="0"/>
    <s v="P006"/>
    <x v="0"/>
    <x v="0"/>
    <n v="5"/>
    <n v="53888"/>
    <n v="269440"/>
    <n v="167594.48000000001"/>
    <n v="101845.52"/>
    <n v="131"/>
    <n v="24"/>
    <x v="0"/>
    <n v="10"/>
    <n v="0.37798960807600951"/>
    <x v="0"/>
  </r>
  <r>
    <n v="4470"/>
    <d v="2024-08-21T00:00:00"/>
    <s v="C739"/>
    <s v="April Crosby"/>
    <x v="2"/>
    <x v="2"/>
    <s v="P010"/>
    <x v="6"/>
    <x v="0"/>
    <n v="8"/>
    <n v="45694"/>
    <n v="365552"/>
    <n v="271612.83"/>
    <n v="93939.17"/>
    <n v="360"/>
    <n v="50"/>
    <x v="2"/>
    <n v="5"/>
    <n v="0.25697895237886814"/>
    <x v="0"/>
  </r>
  <r>
    <n v="4471"/>
    <d v="2024-02-29T00:00:00"/>
    <s v="C408"/>
    <s v="Douglas Carter"/>
    <x v="1"/>
    <x v="1"/>
    <s v="P006"/>
    <x v="0"/>
    <x v="0"/>
    <n v="2"/>
    <n v="33582"/>
    <n v="67164"/>
    <n v="49758.21"/>
    <n v="17405.79"/>
    <n v="379"/>
    <n v="69"/>
    <x v="0"/>
    <n v="0"/>
    <n v="0.2591535644095051"/>
    <x v="0"/>
  </r>
  <r>
    <n v="4472"/>
    <d v="2024-12-20T00:00:00"/>
    <s v="C458"/>
    <s v="Rhonda Hunt"/>
    <x v="0"/>
    <x v="0"/>
    <s v="P004"/>
    <x v="1"/>
    <x v="1"/>
    <n v="3"/>
    <n v="25471"/>
    <n v="76413"/>
    <n v="67526.89"/>
    <n v="8886.11"/>
    <n v="477"/>
    <n v="92"/>
    <x v="1"/>
    <n v="20"/>
    <n v="0.11629055265465302"/>
    <x v="0"/>
  </r>
  <r>
    <n v="4473"/>
    <d v="2024-11-06T00:00:00"/>
    <s v="C875"/>
    <s v="Jeremiah Ramos"/>
    <x v="1"/>
    <x v="1"/>
    <s v="P010"/>
    <x v="6"/>
    <x v="0"/>
    <n v="6"/>
    <n v="47689"/>
    <n v="286134"/>
    <n v="197497.41"/>
    <n v="88636.59"/>
    <n v="232"/>
    <n v="73"/>
    <x v="2"/>
    <n v="10"/>
    <n v="0.30977300845058608"/>
    <x v="0"/>
  </r>
  <r>
    <n v="4474"/>
    <d v="2024-02-02T00:00:00"/>
    <s v="C478"/>
    <s v="Steven Vega"/>
    <x v="2"/>
    <x v="2"/>
    <s v="P005"/>
    <x v="9"/>
    <x v="1"/>
    <n v="10"/>
    <n v="58944"/>
    <n v="589440"/>
    <n v="387668.46"/>
    <n v="201771.54"/>
    <n v="207"/>
    <n v="39"/>
    <x v="7"/>
    <n v="10"/>
    <n v="0.34231056596091208"/>
    <x v="0"/>
  </r>
  <r>
    <n v="4475"/>
    <d v="2024-08-06T00:00:00"/>
    <s v="C595"/>
    <s v="Christopher Holland"/>
    <x v="3"/>
    <x v="3"/>
    <s v="P010"/>
    <x v="6"/>
    <x v="0"/>
    <n v="4"/>
    <n v="17887"/>
    <n v="71548"/>
    <n v="56219.63"/>
    <n v="15328.37"/>
    <n v="410"/>
    <n v="57"/>
    <x v="2"/>
    <n v="20"/>
    <n v="0.21423897243808354"/>
    <x v="0"/>
  </r>
  <r>
    <n v="4476"/>
    <d v="2024-06-08T00:00:00"/>
    <s v="C574"/>
    <s v="Jennifer Ortega"/>
    <x v="0"/>
    <x v="0"/>
    <s v="P003"/>
    <x v="8"/>
    <x v="0"/>
    <n v="6"/>
    <n v="56953"/>
    <n v="341718"/>
    <n v="287590.52"/>
    <n v="54127.48"/>
    <n v="77"/>
    <n v="77"/>
    <x v="2"/>
    <n v="15"/>
    <n v="0.15839809433509502"/>
    <x v="1"/>
  </r>
  <r>
    <n v="4477"/>
    <d v="2024-05-30T00:00:00"/>
    <s v="C678"/>
    <s v="Jessica Navarro"/>
    <x v="0"/>
    <x v="0"/>
    <s v="P007"/>
    <x v="5"/>
    <x v="1"/>
    <n v="6"/>
    <n v="13667"/>
    <n v="82002"/>
    <n v="69671.539999999994"/>
    <n v="12330.46"/>
    <n v="452"/>
    <n v="84"/>
    <x v="5"/>
    <n v="0"/>
    <n v="0.15036779590741689"/>
    <x v="0"/>
  </r>
  <r>
    <n v="4478"/>
    <d v="2024-12-14T00:00:00"/>
    <s v="C999"/>
    <s v="Kyle Tanner"/>
    <x v="0"/>
    <x v="0"/>
    <s v="P004"/>
    <x v="1"/>
    <x v="1"/>
    <n v="1"/>
    <n v="27488"/>
    <n v="27488"/>
    <n v="16638.97"/>
    <n v="10849.03"/>
    <n v="237"/>
    <n v="79"/>
    <x v="1"/>
    <n v="15"/>
    <n v="0.39468240686845169"/>
    <x v="0"/>
  </r>
  <r>
    <n v="4479"/>
    <d v="2024-02-20T00:00:00"/>
    <s v="C816"/>
    <s v="Melissa Small"/>
    <x v="2"/>
    <x v="2"/>
    <s v="P010"/>
    <x v="6"/>
    <x v="0"/>
    <n v="10"/>
    <n v="59654"/>
    <n v="596540"/>
    <n v="398463.12"/>
    <n v="198076.88"/>
    <n v="18"/>
    <n v="61"/>
    <x v="2"/>
    <n v="5"/>
    <n v="0.33204291413819692"/>
    <x v="1"/>
  </r>
  <r>
    <n v="4480"/>
    <d v="2024-05-03T00:00:00"/>
    <s v="C373"/>
    <s v="Dr. Chad Ortiz"/>
    <x v="0"/>
    <x v="0"/>
    <s v="P005"/>
    <x v="9"/>
    <x v="1"/>
    <n v="5"/>
    <n v="57057"/>
    <n v="285285"/>
    <n v="241987.62"/>
    <n v="43297.38"/>
    <n v="342"/>
    <n v="42"/>
    <x v="7"/>
    <n v="20"/>
    <n v="0.15176886271623113"/>
    <x v="0"/>
  </r>
  <r>
    <n v="4481"/>
    <d v="2024-11-23T00:00:00"/>
    <s v="C133"/>
    <s v="Melanie Yoder"/>
    <x v="0"/>
    <x v="0"/>
    <s v="P001"/>
    <x v="4"/>
    <x v="1"/>
    <n v="2"/>
    <n v="13377"/>
    <n v="26754"/>
    <n v="20894.34"/>
    <n v="5859.66"/>
    <n v="296"/>
    <n v="98"/>
    <x v="4"/>
    <n v="15"/>
    <n v="0.21901995963220453"/>
    <x v="0"/>
  </r>
  <r>
    <n v="4482"/>
    <d v="2024-11-20T00:00:00"/>
    <s v="C123"/>
    <s v="Joseph Jones"/>
    <x v="3"/>
    <x v="3"/>
    <s v="P002"/>
    <x v="2"/>
    <x v="0"/>
    <n v="5"/>
    <n v="9821"/>
    <n v="49105"/>
    <n v="32908.76"/>
    <n v="16196.24"/>
    <n v="499"/>
    <n v="70"/>
    <x v="2"/>
    <n v="15"/>
    <n v="0.32982873434477139"/>
    <x v="0"/>
  </r>
  <r>
    <n v="4483"/>
    <d v="2024-05-13T00:00:00"/>
    <s v="C486"/>
    <s v="Anthony Yoder"/>
    <x v="1"/>
    <x v="1"/>
    <s v="P005"/>
    <x v="9"/>
    <x v="1"/>
    <n v="9"/>
    <n v="17419"/>
    <n v="156771"/>
    <n v="123764.67"/>
    <n v="33006.33"/>
    <n v="166"/>
    <n v="65"/>
    <x v="7"/>
    <n v="20"/>
    <n v="0.21053849245077216"/>
    <x v="0"/>
  </r>
  <r>
    <n v="4484"/>
    <d v="2024-04-01T00:00:00"/>
    <s v="C856"/>
    <s v="Madison Aguirre"/>
    <x v="0"/>
    <x v="0"/>
    <s v="P006"/>
    <x v="0"/>
    <x v="0"/>
    <n v="7"/>
    <n v="15928"/>
    <n v="111496"/>
    <n v="75298.429999999993"/>
    <n v="36197.57"/>
    <n v="97"/>
    <n v="69"/>
    <x v="0"/>
    <n v="20"/>
    <n v="0.32465353017148596"/>
    <x v="0"/>
  </r>
  <r>
    <n v="4485"/>
    <d v="2024-01-12T00:00:00"/>
    <s v="C216"/>
    <s v="Sheila Evans"/>
    <x v="2"/>
    <x v="2"/>
    <s v="P004"/>
    <x v="1"/>
    <x v="1"/>
    <n v="2"/>
    <n v="18505"/>
    <n v="37010"/>
    <n v="23817.02"/>
    <n v="13192.98"/>
    <n v="234"/>
    <n v="25"/>
    <x v="1"/>
    <n v="10"/>
    <n v="0.35647068359902728"/>
    <x v="0"/>
  </r>
  <r>
    <n v="4486"/>
    <d v="2024-08-06T00:00:00"/>
    <s v="C539"/>
    <s v="Christian Smith"/>
    <x v="1"/>
    <x v="1"/>
    <s v="P005"/>
    <x v="9"/>
    <x v="1"/>
    <n v="10"/>
    <n v="8029"/>
    <n v="80290"/>
    <n v="71556.710000000006"/>
    <n v="8733.2900000000009"/>
    <n v="397"/>
    <n v="64"/>
    <x v="7"/>
    <n v="15"/>
    <n v="0.10877182712666585"/>
    <x v="0"/>
  </r>
  <r>
    <n v="4487"/>
    <d v="2024-12-27T00:00:00"/>
    <s v="C626"/>
    <s v="Laura Lawrence"/>
    <x v="2"/>
    <x v="2"/>
    <s v="P003"/>
    <x v="8"/>
    <x v="0"/>
    <n v="9"/>
    <n v="13254"/>
    <n v="119286"/>
    <n v="99634.36"/>
    <n v="19651.64"/>
    <n v="98"/>
    <n v="85"/>
    <x v="2"/>
    <n v="10"/>
    <n v="0.16474389282899921"/>
    <x v="0"/>
  </r>
  <r>
    <n v="4488"/>
    <d v="2024-12-20T00:00:00"/>
    <s v="C643"/>
    <s v="Ariana Pearson"/>
    <x v="0"/>
    <x v="0"/>
    <s v="P004"/>
    <x v="1"/>
    <x v="1"/>
    <n v="6"/>
    <n v="26885"/>
    <n v="161310"/>
    <n v="102446.67"/>
    <n v="58863.33"/>
    <n v="153"/>
    <n v="77"/>
    <x v="1"/>
    <n v="5"/>
    <n v="0.36490812720848059"/>
    <x v="0"/>
  </r>
  <r>
    <n v="4489"/>
    <d v="2024-09-16T00:00:00"/>
    <s v="C268"/>
    <s v="Steven Brown"/>
    <x v="3"/>
    <x v="3"/>
    <s v="P007"/>
    <x v="5"/>
    <x v="1"/>
    <n v="10"/>
    <n v="52231"/>
    <n v="522310"/>
    <n v="463321.03"/>
    <n v="58988.97"/>
    <n v="476"/>
    <n v="78"/>
    <x v="5"/>
    <n v="20"/>
    <n v="0.11293861882789914"/>
    <x v="0"/>
  </r>
  <r>
    <n v="4490"/>
    <d v="2024-08-16T00:00:00"/>
    <s v="C887"/>
    <s v="Stephanie Adams"/>
    <x v="0"/>
    <x v="0"/>
    <s v="P002"/>
    <x v="2"/>
    <x v="0"/>
    <n v="8"/>
    <n v="14090"/>
    <n v="112720"/>
    <n v="90073.53"/>
    <n v="22646.47"/>
    <n v="395"/>
    <n v="20"/>
    <x v="2"/>
    <n v="10"/>
    <n v="0.20090906671398157"/>
    <x v="0"/>
  </r>
  <r>
    <n v="4491"/>
    <d v="2024-10-11T00:00:00"/>
    <s v="C771"/>
    <s v="Michael Tucker DDS"/>
    <x v="0"/>
    <x v="0"/>
    <s v="P001"/>
    <x v="4"/>
    <x v="1"/>
    <n v="5"/>
    <n v="20316"/>
    <n v="101580"/>
    <n v="64178.62"/>
    <n v="37401.379999999997"/>
    <n v="381"/>
    <n v="98"/>
    <x v="4"/>
    <n v="15"/>
    <n v="0.36819629848395352"/>
    <x v="0"/>
  </r>
  <r>
    <n v="4492"/>
    <d v="2024-04-03T00:00:00"/>
    <s v="C278"/>
    <s v="Beth Davis"/>
    <x v="0"/>
    <x v="0"/>
    <s v="P006"/>
    <x v="0"/>
    <x v="0"/>
    <n v="1"/>
    <n v="41415"/>
    <n v="41415"/>
    <n v="28723.86"/>
    <n v="12691.14"/>
    <n v="128"/>
    <n v="78"/>
    <x v="0"/>
    <n v="10"/>
    <n v="0.30643824701195216"/>
    <x v="0"/>
  </r>
  <r>
    <n v="4493"/>
    <d v="2024-11-28T00:00:00"/>
    <s v="C946"/>
    <s v="Loretta Christian"/>
    <x v="2"/>
    <x v="2"/>
    <s v="P010"/>
    <x v="6"/>
    <x v="0"/>
    <n v="4"/>
    <n v="54042"/>
    <n v="216168"/>
    <n v="152970.46"/>
    <n v="63197.54"/>
    <n v="318"/>
    <n v="58"/>
    <x v="2"/>
    <n v="15"/>
    <n v="0.29235381740128047"/>
    <x v="0"/>
  </r>
  <r>
    <n v="4494"/>
    <d v="2024-02-27T00:00:00"/>
    <s v="C827"/>
    <s v="Joyce Perez"/>
    <x v="1"/>
    <x v="1"/>
    <s v="P002"/>
    <x v="2"/>
    <x v="0"/>
    <n v="8"/>
    <n v="34602"/>
    <n v="276816"/>
    <n v="232213.74"/>
    <n v="44602.26"/>
    <n v="197"/>
    <n v="31"/>
    <x v="2"/>
    <n v="0"/>
    <n v="0.16112601872724119"/>
    <x v="0"/>
  </r>
  <r>
    <n v="4495"/>
    <d v="2024-10-23T00:00:00"/>
    <s v="C289"/>
    <s v="Elizabeth Russell"/>
    <x v="2"/>
    <x v="2"/>
    <s v="P008"/>
    <x v="7"/>
    <x v="3"/>
    <n v="6"/>
    <n v="40185"/>
    <n v="241110"/>
    <n v="192998.56"/>
    <n v="48111.44"/>
    <n v="266"/>
    <n v="41"/>
    <x v="6"/>
    <n v="5"/>
    <n v="0.19954145410808347"/>
    <x v="0"/>
  </r>
  <r>
    <n v="4496"/>
    <d v="2024-07-04T00:00:00"/>
    <s v="C247"/>
    <s v="Nicholas Cervantes"/>
    <x v="2"/>
    <x v="2"/>
    <s v="P005"/>
    <x v="9"/>
    <x v="1"/>
    <n v="6"/>
    <n v="6596"/>
    <n v="39576"/>
    <n v="32431.51"/>
    <n v="7144.49"/>
    <n v="487"/>
    <n v="57"/>
    <x v="7"/>
    <n v="10"/>
    <n v="0.18052582373155449"/>
    <x v="0"/>
  </r>
  <r>
    <n v="4497"/>
    <d v="2024-09-05T00:00:00"/>
    <s v="C569"/>
    <s v="Patrick Collins"/>
    <x v="3"/>
    <x v="3"/>
    <s v="P009"/>
    <x v="3"/>
    <x v="2"/>
    <n v="6"/>
    <n v="10811"/>
    <n v="64866"/>
    <n v="40080"/>
    <n v="24786"/>
    <n v="357"/>
    <n v="98"/>
    <x v="3"/>
    <n v="15"/>
    <n v="0.38211081306077144"/>
    <x v="0"/>
  </r>
  <r>
    <n v="4498"/>
    <d v="2024-08-20T00:00:00"/>
    <s v="C936"/>
    <s v="Adam Hughes"/>
    <x v="2"/>
    <x v="2"/>
    <s v="P003"/>
    <x v="8"/>
    <x v="0"/>
    <n v="3"/>
    <n v="7462"/>
    <n v="22386"/>
    <n v="14193.96"/>
    <n v="8192.0400000000009"/>
    <n v="447"/>
    <n v="30"/>
    <x v="2"/>
    <n v="20"/>
    <n v="0.36594478692039673"/>
    <x v="0"/>
  </r>
  <r>
    <n v="4499"/>
    <d v="2024-08-28T00:00:00"/>
    <s v="C951"/>
    <s v="Benjamin Pollard"/>
    <x v="3"/>
    <x v="3"/>
    <s v="P003"/>
    <x v="8"/>
    <x v="0"/>
    <n v="8"/>
    <n v="41406"/>
    <n v="331248"/>
    <n v="240757.6"/>
    <n v="90490.4"/>
    <n v="427"/>
    <n v="84"/>
    <x v="2"/>
    <n v="10"/>
    <n v="0.27318021542771576"/>
    <x v="0"/>
  </r>
  <r>
    <n v="4500"/>
    <d v="2024-11-11T00:00:00"/>
    <s v="C389"/>
    <s v="Jessica Barnett"/>
    <x v="0"/>
    <x v="0"/>
    <s v="P010"/>
    <x v="6"/>
    <x v="0"/>
    <n v="3"/>
    <n v="2871"/>
    <n v="8613"/>
    <n v="7477.62"/>
    <n v="1135.3800000000001"/>
    <n v="273"/>
    <n v="55"/>
    <x v="2"/>
    <n v="20"/>
    <n v="0.13182166492511321"/>
    <x v="0"/>
  </r>
  <r>
    <n v="4501"/>
    <d v="2024-02-09T00:00:00"/>
    <s v="C597"/>
    <s v="James Merritt"/>
    <x v="1"/>
    <x v="1"/>
    <s v="P010"/>
    <x v="6"/>
    <x v="0"/>
    <n v="8"/>
    <n v="48044"/>
    <n v="384352"/>
    <n v="264849.34000000003"/>
    <n v="119502.66"/>
    <n v="123"/>
    <n v="68"/>
    <x v="2"/>
    <n v="10"/>
    <n v="0.31091983390225625"/>
    <x v="0"/>
  </r>
  <r>
    <n v="4502"/>
    <d v="2024-04-10T00:00:00"/>
    <s v="C867"/>
    <s v="Stephen Pennington"/>
    <x v="3"/>
    <x v="3"/>
    <s v="P009"/>
    <x v="3"/>
    <x v="2"/>
    <n v="2"/>
    <n v="37917"/>
    <n v="75834"/>
    <n v="56759.32"/>
    <n v="19074.68"/>
    <n v="427"/>
    <n v="13"/>
    <x v="3"/>
    <n v="15"/>
    <n v="0.25153203048764405"/>
    <x v="0"/>
  </r>
  <r>
    <n v="4503"/>
    <d v="2024-05-05T00:00:00"/>
    <s v="C507"/>
    <s v="Eric Kane"/>
    <x v="3"/>
    <x v="3"/>
    <s v="P008"/>
    <x v="7"/>
    <x v="3"/>
    <n v="3"/>
    <n v="50647"/>
    <n v="151941"/>
    <n v="104058.14"/>
    <n v="47882.86"/>
    <n v="426"/>
    <n v="84"/>
    <x v="6"/>
    <n v="0"/>
    <n v="0.31514114031104179"/>
    <x v="0"/>
  </r>
  <r>
    <n v="4504"/>
    <d v="2024-12-09T00:00:00"/>
    <s v="C827"/>
    <s v="Nicole Farmer"/>
    <x v="2"/>
    <x v="2"/>
    <s v="P008"/>
    <x v="7"/>
    <x v="3"/>
    <n v="1"/>
    <n v="22749"/>
    <n v="22749"/>
    <n v="15102.9"/>
    <n v="7646.1"/>
    <n v="270"/>
    <n v="64"/>
    <x v="6"/>
    <n v="20"/>
    <n v="0.33610708162996178"/>
    <x v="0"/>
  </r>
  <r>
    <n v="4505"/>
    <d v="2024-11-27T00:00:00"/>
    <s v="C703"/>
    <s v="Cristina Fry"/>
    <x v="3"/>
    <x v="3"/>
    <s v="P009"/>
    <x v="3"/>
    <x v="2"/>
    <n v="4"/>
    <n v="9213"/>
    <n v="36852"/>
    <n v="26271.29"/>
    <n v="10580.71"/>
    <n v="290"/>
    <n v="41"/>
    <x v="3"/>
    <n v="10"/>
    <n v="0.28711358949310756"/>
    <x v="0"/>
  </r>
  <r>
    <n v="4506"/>
    <d v="2024-06-14T00:00:00"/>
    <s v="C831"/>
    <s v="Margaret Brandt"/>
    <x v="2"/>
    <x v="2"/>
    <s v="P007"/>
    <x v="5"/>
    <x v="1"/>
    <n v="1"/>
    <n v="56466"/>
    <n v="56466"/>
    <n v="35894.21"/>
    <n v="20571.79"/>
    <n v="479"/>
    <n v="26"/>
    <x v="5"/>
    <n v="20"/>
    <n v="0.36432171572273581"/>
    <x v="0"/>
  </r>
  <r>
    <n v="4507"/>
    <d v="2024-03-24T00:00:00"/>
    <s v="C738"/>
    <s v="Mary Davis"/>
    <x v="0"/>
    <x v="0"/>
    <s v="P006"/>
    <x v="0"/>
    <x v="0"/>
    <n v="8"/>
    <n v="52735"/>
    <n v="421880"/>
    <n v="295213.8"/>
    <n v="126666.2"/>
    <n v="63"/>
    <n v="94"/>
    <x v="0"/>
    <n v="15"/>
    <n v="0.3002422489807528"/>
    <x v="1"/>
  </r>
  <r>
    <n v="4508"/>
    <d v="2024-12-15T00:00:00"/>
    <s v="C375"/>
    <s v="Kaitlyn Hernandez"/>
    <x v="1"/>
    <x v="1"/>
    <s v="P009"/>
    <x v="3"/>
    <x v="2"/>
    <n v="3"/>
    <n v="58194"/>
    <n v="174582"/>
    <n v="105603.84"/>
    <n v="68978.16"/>
    <n v="29"/>
    <n v="77"/>
    <x v="3"/>
    <n v="5"/>
    <n v="0.39510464996391381"/>
    <x v="1"/>
  </r>
  <r>
    <n v="4509"/>
    <d v="2024-05-04T00:00:00"/>
    <s v="C791"/>
    <s v="Lisa Gilbert"/>
    <x v="2"/>
    <x v="2"/>
    <s v="P009"/>
    <x v="3"/>
    <x v="2"/>
    <n v="10"/>
    <n v="56842"/>
    <n v="568420"/>
    <n v="496586.79"/>
    <n v="71833.210000000006"/>
    <n v="125"/>
    <n v="66"/>
    <x v="3"/>
    <n v="0"/>
    <n v="0.12637347383976638"/>
    <x v="0"/>
  </r>
  <r>
    <n v="4510"/>
    <d v="2024-04-10T00:00:00"/>
    <s v="C115"/>
    <s v="Deborah White"/>
    <x v="3"/>
    <x v="3"/>
    <s v="P005"/>
    <x v="9"/>
    <x v="1"/>
    <n v="4"/>
    <n v="17708"/>
    <n v="70832"/>
    <n v="57985.52"/>
    <n v="12846.48"/>
    <n v="398"/>
    <n v="58"/>
    <x v="7"/>
    <n v="10"/>
    <n v="0.18136548452676757"/>
    <x v="0"/>
  </r>
  <r>
    <n v="4511"/>
    <d v="2024-01-17T00:00:00"/>
    <s v="C208"/>
    <s v="Jennifer Reyes"/>
    <x v="2"/>
    <x v="2"/>
    <s v="P003"/>
    <x v="8"/>
    <x v="0"/>
    <n v="1"/>
    <n v="51978"/>
    <n v="51978"/>
    <n v="44663.98"/>
    <n v="7314.02"/>
    <n v="174"/>
    <n v="68"/>
    <x v="2"/>
    <n v="10"/>
    <n v="0.14071376351533341"/>
    <x v="0"/>
  </r>
  <r>
    <n v="4512"/>
    <d v="2024-05-14T00:00:00"/>
    <s v="C358"/>
    <s v="Cindy Watson"/>
    <x v="0"/>
    <x v="0"/>
    <s v="P010"/>
    <x v="6"/>
    <x v="0"/>
    <n v="4"/>
    <n v="10879"/>
    <n v="43516"/>
    <n v="26228.39"/>
    <n v="17287.61"/>
    <n v="376"/>
    <n v="65"/>
    <x v="2"/>
    <n v="0"/>
    <n v="0.39727019946686276"/>
    <x v="0"/>
  </r>
  <r>
    <n v="4513"/>
    <d v="2024-02-10T00:00:00"/>
    <s v="C558"/>
    <s v="Michael Johnston"/>
    <x v="0"/>
    <x v="0"/>
    <s v="P005"/>
    <x v="9"/>
    <x v="1"/>
    <n v="8"/>
    <n v="27640"/>
    <n v="221120"/>
    <n v="183620.66"/>
    <n v="37499.339999999997"/>
    <n v="469"/>
    <n v="54"/>
    <x v="7"/>
    <n v="20"/>
    <n v="0.16958818740955137"/>
    <x v="0"/>
  </r>
  <r>
    <n v="4514"/>
    <d v="2024-09-21T00:00:00"/>
    <s v="C739"/>
    <s v="Eric Owens"/>
    <x v="3"/>
    <x v="3"/>
    <s v="P001"/>
    <x v="4"/>
    <x v="1"/>
    <n v="8"/>
    <n v="56899"/>
    <n v="455192"/>
    <n v="323187.03000000003"/>
    <n v="132004.97"/>
    <n v="101"/>
    <n v="31"/>
    <x v="4"/>
    <n v="10"/>
    <n v="0.28999844021863302"/>
    <x v="0"/>
  </r>
  <r>
    <n v="4515"/>
    <d v="2024-05-06T00:00:00"/>
    <s v="C442"/>
    <s v="Leslie Reed"/>
    <x v="1"/>
    <x v="1"/>
    <s v="P002"/>
    <x v="2"/>
    <x v="0"/>
    <n v="9"/>
    <n v="12765"/>
    <n v="114885"/>
    <n v="95556.52"/>
    <n v="19328.48"/>
    <n v="476"/>
    <n v="47"/>
    <x v="2"/>
    <n v="20"/>
    <n v="0.16824198111154631"/>
    <x v="0"/>
  </r>
  <r>
    <n v="4516"/>
    <d v="2024-02-09T00:00:00"/>
    <s v="C603"/>
    <s v="Susan Green"/>
    <x v="1"/>
    <x v="1"/>
    <s v="P001"/>
    <x v="4"/>
    <x v="1"/>
    <n v="8"/>
    <n v="3997"/>
    <n v="31976"/>
    <n v="22432.94"/>
    <n v="9543.06"/>
    <n v="343"/>
    <n v="24"/>
    <x v="4"/>
    <n v="0"/>
    <n v="0.29844445834375782"/>
    <x v="0"/>
  </r>
  <r>
    <n v="4517"/>
    <d v="2024-06-23T00:00:00"/>
    <s v="C669"/>
    <s v="Stephen Gonzalez"/>
    <x v="1"/>
    <x v="1"/>
    <s v="P008"/>
    <x v="7"/>
    <x v="3"/>
    <n v="9"/>
    <n v="42578"/>
    <n v="383202"/>
    <n v="258597.87"/>
    <n v="124604.13"/>
    <n v="468"/>
    <n v="30"/>
    <x v="6"/>
    <n v="20"/>
    <n v="0.3251656567554449"/>
    <x v="0"/>
  </r>
  <r>
    <n v="4518"/>
    <d v="2024-10-23T00:00:00"/>
    <s v="C386"/>
    <s v="Andrew Griffin"/>
    <x v="2"/>
    <x v="2"/>
    <s v="P010"/>
    <x v="6"/>
    <x v="0"/>
    <n v="4"/>
    <n v="44824"/>
    <n v="179296"/>
    <n v="110309.65"/>
    <n v="68986.350000000006"/>
    <n v="110"/>
    <n v="73"/>
    <x v="2"/>
    <n v="15"/>
    <n v="0.384762348295556"/>
    <x v="0"/>
  </r>
  <r>
    <n v="4519"/>
    <d v="2024-06-18T00:00:00"/>
    <s v="C691"/>
    <s v="Heather Contreras"/>
    <x v="2"/>
    <x v="2"/>
    <s v="P009"/>
    <x v="3"/>
    <x v="2"/>
    <n v="8"/>
    <n v="24834"/>
    <n v="198672"/>
    <n v="172049.26"/>
    <n v="26622.74"/>
    <n v="152"/>
    <n v="36"/>
    <x v="3"/>
    <n v="5"/>
    <n v="0.13400348312796972"/>
    <x v="0"/>
  </r>
  <r>
    <n v="4520"/>
    <d v="2024-05-13T00:00:00"/>
    <s v="C449"/>
    <s v="Alfred Barron"/>
    <x v="0"/>
    <x v="0"/>
    <s v="P009"/>
    <x v="3"/>
    <x v="2"/>
    <n v="10"/>
    <n v="33050"/>
    <n v="330500"/>
    <n v="279836.82"/>
    <n v="50663.18"/>
    <n v="478"/>
    <n v="27"/>
    <x v="3"/>
    <n v="0"/>
    <n v="0.15329252647503783"/>
    <x v="0"/>
  </r>
  <r>
    <n v="4521"/>
    <d v="2024-05-22T00:00:00"/>
    <s v="C186"/>
    <s v="Kevin Yates"/>
    <x v="1"/>
    <x v="1"/>
    <s v="P004"/>
    <x v="1"/>
    <x v="1"/>
    <n v="8"/>
    <n v="45931"/>
    <n v="367448"/>
    <n v="250284.46"/>
    <n v="117163.54"/>
    <n v="434"/>
    <n v="79"/>
    <x v="1"/>
    <n v="15"/>
    <n v="0.31885747098909234"/>
    <x v="0"/>
  </r>
  <r>
    <n v="4522"/>
    <d v="2024-06-17T00:00:00"/>
    <s v="C497"/>
    <s v="Keith Horton"/>
    <x v="2"/>
    <x v="2"/>
    <s v="P010"/>
    <x v="6"/>
    <x v="0"/>
    <n v="1"/>
    <n v="14303"/>
    <n v="14303"/>
    <n v="11829.89"/>
    <n v="2473.11"/>
    <n v="17"/>
    <n v="87"/>
    <x v="2"/>
    <n v="5"/>
    <n v="0.17290848073830667"/>
    <x v="1"/>
  </r>
  <r>
    <n v="4523"/>
    <d v="2024-08-21T00:00:00"/>
    <s v="C633"/>
    <s v="Karen Cook"/>
    <x v="0"/>
    <x v="0"/>
    <s v="P008"/>
    <x v="7"/>
    <x v="3"/>
    <n v="6"/>
    <n v="46542"/>
    <n v="279252"/>
    <n v="221537.67"/>
    <n v="57714.33"/>
    <n v="105"/>
    <n v="93"/>
    <x v="6"/>
    <n v="15"/>
    <n v="0.20667472390528985"/>
    <x v="0"/>
  </r>
  <r>
    <n v="4524"/>
    <d v="2024-09-30T00:00:00"/>
    <s v="C621"/>
    <s v="Connie Smith"/>
    <x v="2"/>
    <x v="2"/>
    <s v="P004"/>
    <x v="1"/>
    <x v="1"/>
    <n v="3"/>
    <n v="34295"/>
    <n v="102885"/>
    <n v="74750.850000000006"/>
    <n v="28134.15"/>
    <n v="114"/>
    <n v="71"/>
    <x v="1"/>
    <n v="10"/>
    <n v="0.27345239830879137"/>
    <x v="0"/>
  </r>
  <r>
    <n v="4525"/>
    <d v="2024-08-06T00:00:00"/>
    <s v="C744"/>
    <s v="Robert Garcia"/>
    <x v="1"/>
    <x v="1"/>
    <s v="P001"/>
    <x v="4"/>
    <x v="1"/>
    <n v="9"/>
    <n v="15487"/>
    <n v="139383"/>
    <n v="115858.16"/>
    <n v="23524.84"/>
    <n v="173"/>
    <n v="44"/>
    <x v="4"/>
    <n v="20"/>
    <n v="0.16877840195719707"/>
    <x v="0"/>
  </r>
  <r>
    <n v="4526"/>
    <d v="2024-12-25T00:00:00"/>
    <s v="C263"/>
    <s v="Michelle Ferguson"/>
    <x v="3"/>
    <x v="3"/>
    <s v="P005"/>
    <x v="9"/>
    <x v="1"/>
    <n v="5"/>
    <n v="5838"/>
    <n v="29190"/>
    <n v="26100.400000000001"/>
    <n v="3089.6"/>
    <n v="345"/>
    <n v="63"/>
    <x v="7"/>
    <n v="0"/>
    <n v="0.1058444672833162"/>
    <x v="0"/>
  </r>
  <r>
    <n v="4527"/>
    <d v="2024-06-07T00:00:00"/>
    <s v="C851"/>
    <s v="Daniel Cook"/>
    <x v="2"/>
    <x v="2"/>
    <s v="P003"/>
    <x v="8"/>
    <x v="0"/>
    <n v="5"/>
    <n v="29233"/>
    <n v="146165"/>
    <n v="101257.95"/>
    <n v="44907.05"/>
    <n v="484"/>
    <n v="29"/>
    <x v="2"/>
    <n v="20"/>
    <n v="0.30723531625218076"/>
    <x v="0"/>
  </r>
  <r>
    <n v="4528"/>
    <d v="2024-10-29T00:00:00"/>
    <s v="C525"/>
    <s v="Kenneth Wong"/>
    <x v="1"/>
    <x v="1"/>
    <s v="P010"/>
    <x v="6"/>
    <x v="0"/>
    <n v="3"/>
    <n v="53924"/>
    <n v="161772"/>
    <n v="145080.29999999999"/>
    <n v="16691.7"/>
    <n v="333"/>
    <n v="20"/>
    <x v="2"/>
    <n v="5"/>
    <n v="0.10318040204732587"/>
    <x v="0"/>
  </r>
  <r>
    <n v="4529"/>
    <d v="2024-05-17T00:00:00"/>
    <s v="C793"/>
    <s v="Omar Murphy"/>
    <x v="0"/>
    <x v="0"/>
    <s v="P004"/>
    <x v="1"/>
    <x v="1"/>
    <n v="3"/>
    <n v="30410"/>
    <n v="91230"/>
    <n v="59022.01"/>
    <n v="32207.99"/>
    <n v="405"/>
    <n v="75"/>
    <x v="1"/>
    <n v="20"/>
    <n v="0.35304165296503343"/>
    <x v="0"/>
  </r>
  <r>
    <n v="4530"/>
    <d v="2024-10-28T00:00:00"/>
    <s v="C404"/>
    <s v="Andrea Lewis"/>
    <x v="1"/>
    <x v="1"/>
    <s v="P002"/>
    <x v="2"/>
    <x v="0"/>
    <n v="6"/>
    <n v="25540"/>
    <n v="153240"/>
    <n v="131267.24"/>
    <n v="21972.76"/>
    <n v="312"/>
    <n v="95"/>
    <x v="2"/>
    <n v="15"/>
    <n v="0.14338788827982249"/>
    <x v="0"/>
  </r>
  <r>
    <n v="4531"/>
    <d v="2024-01-06T00:00:00"/>
    <s v="C937"/>
    <s v="John Foley"/>
    <x v="1"/>
    <x v="1"/>
    <s v="P003"/>
    <x v="8"/>
    <x v="0"/>
    <n v="5"/>
    <n v="8786"/>
    <n v="43930"/>
    <n v="38669.47"/>
    <n v="5260.53"/>
    <n v="303"/>
    <n v="79"/>
    <x v="2"/>
    <n v="5"/>
    <n v="0.11974800819485544"/>
    <x v="0"/>
  </r>
  <r>
    <n v="4532"/>
    <d v="2024-10-18T00:00:00"/>
    <s v="C680"/>
    <s v="Nicholas Gutierrez"/>
    <x v="3"/>
    <x v="3"/>
    <s v="P001"/>
    <x v="4"/>
    <x v="1"/>
    <n v="4"/>
    <n v="59925"/>
    <n v="239700"/>
    <n v="185940.62"/>
    <n v="53759.38"/>
    <n v="130"/>
    <n v="96"/>
    <x v="4"/>
    <n v="10"/>
    <n v="0.22427776387150603"/>
    <x v="0"/>
  </r>
  <r>
    <n v="4533"/>
    <d v="2024-04-09T00:00:00"/>
    <s v="C615"/>
    <s v="Richard Miller"/>
    <x v="0"/>
    <x v="0"/>
    <s v="P003"/>
    <x v="8"/>
    <x v="0"/>
    <n v="5"/>
    <n v="29847"/>
    <n v="149235"/>
    <n v="113022.7"/>
    <n v="36212.300000000003"/>
    <n v="147"/>
    <n v="97"/>
    <x v="2"/>
    <n v="0"/>
    <n v="0.24265286293429827"/>
    <x v="0"/>
  </r>
  <r>
    <n v="4534"/>
    <d v="2024-06-22T00:00:00"/>
    <s v="C594"/>
    <s v="Rebecca Bradley"/>
    <x v="1"/>
    <x v="1"/>
    <s v="P002"/>
    <x v="2"/>
    <x v="0"/>
    <n v="4"/>
    <n v="11693"/>
    <n v="46772"/>
    <n v="38506.550000000003"/>
    <n v="8265.4500000000007"/>
    <n v="457"/>
    <n v="99"/>
    <x v="2"/>
    <n v="10"/>
    <n v="0.17671790815017532"/>
    <x v="0"/>
  </r>
  <r>
    <n v="4535"/>
    <d v="2024-02-28T00:00:00"/>
    <s v="C566"/>
    <s v="Mr. Todd Davis Jr."/>
    <x v="2"/>
    <x v="2"/>
    <s v="P001"/>
    <x v="4"/>
    <x v="1"/>
    <n v="3"/>
    <n v="3238"/>
    <n v="9714"/>
    <n v="8395.93"/>
    <n v="1318.07"/>
    <n v="27"/>
    <n v="83"/>
    <x v="4"/>
    <n v="5"/>
    <n v="0.13568766728433188"/>
    <x v="1"/>
  </r>
  <r>
    <n v="4536"/>
    <d v="2024-10-29T00:00:00"/>
    <s v="C950"/>
    <s v="Jeffrey Saunders"/>
    <x v="2"/>
    <x v="2"/>
    <s v="P007"/>
    <x v="5"/>
    <x v="1"/>
    <n v="7"/>
    <n v="47114"/>
    <n v="329798"/>
    <n v="212755.15"/>
    <n v="117042.85"/>
    <n v="327"/>
    <n v="40"/>
    <x v="5"/>
    <n v="20"/>
    <n v="0.35489254028223338"/>
    <x v="0"/>
  </r>
  <r>
    <n v="4537"/>
    <d v="2024-05-20T00:00:00"/>
    <s v="C301"/>
    <s v="Sean Parker"/>
    <x v="3"/>
    <x v="3"/>
    <s v="P002"/>
    <x v="2"/>
    <x v="0"/>
    <n v="9"/>
    <n v="52843"/>
    <n v="475587"/>
    <n v="415498.86"/>
    <n v="60088.14"/>
    <n v="281"/>
    <n v="89"/>
    <x v="2"/>
    <n v="5"/>
    <n v="0.12634521128626308"/>
    <x v="0"/>
  </r>
  <r>
    <n v="4538"/>
    <d v="2024-04-07T00:00:00"/>
    <s v="C482"/>
    <s v="Tyler Powers"/>
    <x v="1"/>
    <x v="1"/>
    <s v="P005"/>
    <x v="9"/>
    <x v="1"/>
    <n v="1"/>
    <n v="24020"/>
    <n v="24020"/>
    <n v="15421.07"/>
    <n v="8598.93"/>
    <n v="461"/>
    <n v="71"/>
    <x v="7"/>
    <n v="10"/>
    <n v="0.35799042464612824"/>
    <x v="0"/>
  </r>
  <r>
    <n v="4539"/>
    <d v="2024-02-07T00:00:00"/>
    <s v="C600"/>
    <s v="Tony Stevens"/>
    <x v="1"/>
    <x v="1"/>
    <s v="P005"/>
    <x v="9"/>
    <x v="1"/>
    <n v="2"/>
    <n v="35295"/>
    <n v="70590"/>
    <n v="52309.2"/>
    <n v="18280.8"/>
    <n v="44"/>
    <n v="10"/>
    <x v="7"/>
    <n v="5"/>
    <n v="0.25897152571185722"/>
    <x v="0"/>
  </r>
  <r>
    <n v="4540"/>
    <d v="2024-07-07T00:00:00"/>
    <s v="C305"/>
    <s v="Michael Collins"/>
    <x v="1"/>
    <x v="1"/>
    <s v="P008"/>
    <x v="7"/>
    <x v="3"/>
    <n v="1"/>
    <n v="40843"/>
    <n v="40843"/>
    <n v="31578.36"/>
    <n v="9264.64"/>
    <n v="247"/>
    <n v="83"/>
    <x v="6"/>
    <n v="5"/>
    <n v="0.22683544303797468"/>
    <x v="0"/>
  </r>
  <r>
    <n v="4541"/>
    <d v="2024-03-04T00:00:00"/>
    <s v="C497"/>
    <s v="Brian Hall"/>
    <x v="2"/>
    <x v="2"/>
    <s v="P008"/>
    <x v="7"/>
    <x v="3"/>
    <n v="8"/>
    <n v="36549"/>
    <n v="292392"/>
    <n v="212833.24"/>
    <n v="79558.759999999995"/>
    <n v="305"/>
    <n v="82"/>
    <x v="6"/>
    <n v="20"/>
    <n v="0.27209622698295438"/>
    <x v="0"/>
  </r>
  <r>
    <n v="4542"/>
    <d v="2024-02-02T00:00:00"/>
    <s v="C643"/>
    <s v="Juan Elliott"/>
    <x v="0"/>
    <x v="0"/>
    <s v="P003"/>
    <x v="8"/>
    <x v="0"/>
    <n v="2"/>
    <n v="59918"/>
    <n v="119836"/>
    <n v="98441.12"/>
    <n v="21394.880000000001"/>
    <n v="179"/>
    <n v="72"/>
    <x v="2"/>
    <n v="10"/>
    <n v="0.17853466404085586"/>
    <x v="0"/>
  </r>
  <r>
    <n v="4543"/>
    <d v="2024-04-02T00:00:00"/>
    <s v="C265"/>
    <s v="Ashley Lopez"/>
    <x v="3"/>
    <x v="3"/>
    <s v="P002"/>
    <x v="2"/>
    <x v="0"/>
    <n v="1"/>
    <n v="29122"/>
    <n v="29122"/>
    <n v="23225.81"/>
    <n v="5896.19"/>
    <n v="100"/>
    <n v="93"/>
    <x v="2"/>
    <n v="5"/>
    <n v="0.20246514662454501"/>
    <x v="0"/>
  </r>
  <r>
    <n v="4544"/>
    <d v="2024-09-24T00:00:00"/>
    <s v="C626"/>
    <s v="Gabriel Fisher"/>
    <x v="2"/>
    <x v="2"/>
    <s v="P001"/>
    <x v="4"/>
    <x v="1"/>
    <n v="6"/>
    <n v="29211"/>
    <n v="175266"/>
    <n v="148945.4"/>
    <n v="26320.6"/>
    <n v="350"/>
    <n v="38"/>
    <x v="4"/>
    <n v="5"/>
    <n v="0.15017516232469502"/>
    <x v="0"/>
  </r>
  <r>
    <n v="4545"/>
    <d v="2024-01-29T00:00:00"/>
    <s v="C671"/>
    <s v="Dean Perry"/>
    <x v="1"/>
    <x v="1"/>
    <s v="P002"/>
    <x v="2"/>
    <x v="0"/>
    <n v="3"/>
    <n v="47321"/>
    <n v="141963"/>
    <n v="94207.37"/>
    <n v="47755.63"/>
    <n v="179"/>
    <n v="43"/>
    <x v="2"/>
    <n v="5"/>
    <n v="0.33639490571486935"/>
    <x v="0"/>
  </r>
  <r>
    <n v="4546"/>
    <d v="2024-01-08T00:00:00"/>
    <s v="C780"/>
    <s v="Jodi Erickson"/>
    <x v="0"/>
    <x v="0"/>
    <s v="P008"/>
    <x v="7"/>
    <x v="3"/>
    <n v="8"/>
    <n v="44170"/>
    <n v="353360"/>
    <n v="271511.59999999998"/>
    <n v="81848.399999999994"/>
    <n v="204"/>
    <n v="68"/>
    <x v="6"/>
    <n v="15"/>
    <n v="0.23162893366538373"/>
    <x v="0"/>
  </r>
  <r>
    <n v="4547"/>
    <d v="2024-03-23T00:00:00"/>
    <s v="C383"/>
    <s v="David Santos"/>
    <x v="0"/>
    <x v="0"/>
    <s v="P007"/>
    <x v="5"/>
    <x v="1"/>
    <n v="7"/>
    <n v="29801"/>
    <n v="208607"/>
    <n v="187343.08"/>
    <n v="21263.919999999998"/>
    <n v="90"/>
    <n v="33"/>
    <x v="5"/>
    <n v="10"/>
    <n v="0.10193291692033345"/>
    <x v="0"/>
  </r>
  <r>
    <n v="4548"/>
    <d v="2024-08-06T00:00:00"/>
    <s v="C399"/>
    <s v="Dominique White"/>
    <x v="1"/>
    <x v="1"/>
    <s v="P009"/>
    <x v="3"/>
    <x v="2"/>
    <n v="10"/>
    <n v="23877"/>
    <n v="238770"/>
    <n v="200728.75"/>
    <n v="38041.25"/>
    <n v="177"/>
    <n v="14"/>
    <x v="3"/>
    <n v="20"/>
    <n v="0.15932173221091428"/>
    <x v="0"/>
  </r>
  <r>
    <n v="4549"/>
    <d v="2024-07-06T00:00:00"/>
    <s v="C969"/>
    <s v="Eric Crane"/>
    <x v="0"/>
    <x v="0"/>
    <s v="P008"/>
    <x v="7"/>
    <x v="3"/>
    <n v="8"/>
    <n v="10031"/>
    <n v="80248"/>
    <n v="53141.120000000003"/>
    <n v="27106.880000000001"/>
    <n v="204"/>
    <n v="54"/>
    <x v="6"/>
    <n v="20"/>
    <n v="0.33778885455089225"/>
    <x v="0"/>
  </r>
  <r>
    <n v="4550"/>
    <d v="2024-01-13T00:00:00"/>
    <s v="C884"/>
    <s v="Justin Mcgee"/>
    <x v="3"/>
    <x v="3"/>
    <s v="P007"/>
    <x v="5"/>
    <x v="1"/>
    <n v="1"/>
    <n v="51069"/>
    <n v="51069"/>
    <n v="30914.67"/>
    <n v="20154.330000000002"/>
    <n v="276"/>
    <n v="43"/>
    <x v="5"/>
    <n v="10"/>
    <n v="0.39464900428831584"/>
    <x v="0"/>
  </r>
  <r>
    <n v="4551"/>
    <d v="2024-10-11T00:00:00"/>
    <s v="C490"/>
    <s v="Scott Lynn"/>
    <x v="1"/>
    <x v="1"/>
    <s v="P008"/>
    <x v="7"/>
    <x v="3"/>
    <n v="8"/>
    <n v="32280"/>
    <n v="258240"/>
    <n v="158417.63"/>
    <n v="99822.37"/>
    <n v="440"/>
    <n v="35"/>
    <x v="6"/>
    <n v="5"/>
    <n v="0.38654883054522921"/>
    <x v="0"/>
  </r>
  <r>
    <n v="4552"/>
    <d v="2024-03-20T00:00:00"/>
    <s v="C586"/>
    <s v="Olivia Nunez"/>
    <x v="3"/>
    <x v="3"/>
    <s v="P004"/>
    <x v="1"/>
    <x v="1"/>
    <n v="10"/>
    <n v="16248"/>
    <n v="162480"/>
    <n v="113457.19"/>
    <n v="49022.81"/>
    <n v="12"/>
    <n v="35"/>
    <x v="1"/>
    <n v="20"/>
    <n v="0.30171596504185128"/>
    <x v="1"/>
  </r>
  <r>
    <n v="4553"/>
    <d v="2024-05-08T00:00:00"/>
    <s v="C363"/>
    <s v="Stephanie Mason"/>
    <x v="0"/>
    <x v="0"/>
    <s v="P003"/>
    <x v="8"/>
    <x v="0"/>
    <n v="9"/>
    <n v="37855"/>
    <n v="340695"/>
    <n v="280760.31"/>
    <n v="59934.69"/>
    <n v="447"/>
    <n v="95"/>
    <x v="2"/>
    <n v="20"/>
    <n v="0.17591890106987187"/>
    <x v="0"/>
  </r>
  <r>
    <n v="4554"/>
    <d v="2024-06-10T00:00:00"/>
    <s v="C614"/>
    <s v="Kevin Johns"/>
    <x v="3"/>
    <x v="3"/>
    <s v="P002"/>
    <x v="2"/>
    <x v="0"/>
    <n v="9"/>
    <n v="30541"/>
    <n v="274869"/>
    <n v="226391.62"/>
    <n v="48477.38"/>
    <n v="64"/>
    <n v="56"/>
    <x v="2"/>
    <n v="0"/>
    <n v="0.17636539587949168"/>
    <x v="0"/>
  </r>
  <r>
    <n v="4555"/>
    <d v="2024-12-15T00:00:00"/>
    <s v="C559"/>
    <s v="Jose Thomas"/>
    <x v="2"/>
    <x v="2"/>
    <s v="P006"/>
    <x v="0"/>
    <x v="0"/>
    <n v="6"/>
    <n v="694"/>
    <n v="4164"/>
    <n v="3493.44"/>
    <n v="670.56"/>
    <n v="302"/>
    <n v="74"/>
    <x v="0"/>
    <n v="15"/>
    <n v="0.16103746397694524"/>
    <x v="0"/>
  </r>
  <r>
    <n v="4556"/>
    <d v="2024-11-06T00:00:00"/>
    <s v="C217"/>
    <s v="Kathy Franklin"/>
    <x v="1"/>
    <x v="1"/>
    <s v="P004"/>
    <x v="1"/>
    <x v="1"/>
    <n v="1"/>
    <n v="43454"/>
    <n v="43454"/>
    <n v="34462.47"/>
    <n v="8991.5300000000007"/>
    <n v="470"/>
    <n v="66"/>
    <x v="1"/>
    <n v="15"/>
    <n v="0.20692065172366181"/>
    <x v="0"/>
  </r>
  <r>
    <n v="4557"/>
    <d v="2024-11-28T00:00:00"/>
    <s v="C308"/>
    <s v="Michael Knox"/>
    <x v="0"/>
    <x v="0"/>
    <s v="P002"/>
    <x v="2"/>
    <x v="0"/>
    <n v="7"/>
    <n v="3327"/>
    <n v="23289"/>
    <n v="17253.310000000001"/>
    <n v="6035.69"/>
    <n v="367"/>
    <n v="61"/>
    <x v="2"/>
    <n v="15"/>
    <n v="0.25916484177079308"/>
    <x v="0"/>
  </r>
  <r>
    <n v="4558"/>
    <d v="2024-04-24T00:00:00"/>
    <s v="C432"/>
    <s v="Laura Cross"/>
    <x v="2"/>
    <x v="2"/>
    <s v="P008"/>
    <x v="7"/>
    <x v="3"/>
    <n v="9"/>
    <n v="25672"/>
    <n v="231048"/>
    <n v="200154.48"/>
    <n v="30893.52"/>
    <n v="46"/>
    <n v="15"/>
    <x v="6"/>
    <n v="20"/>
    <n v="0.13371039783940999"/>
    <x v="0"/>
  </r>
  <r>
    <n v="4559"/>
    <d v="2024-04-26T00:00:00"/>
    <s v="C888"/>
    <s v="Michael Perez DDS"/>
    <x v="1"/>
    <x v="1"/>
    <s v="P010"/>
    <x v="6"/>
    <x v="0"/>
    <n v="3"/>
    <n v="1799"/>
    <n v="5397"/>
    <n v="4466.5"/>
    <n v="930.5"/>
    <n v="318"/>
    <n v="68"/>
    <x v="2"/>
    <n v="10"/>
    <n v="0.17241059848063739"/>
    <x v="0"/>
  </r>
  <r>
    <n v="4560"/>
    <d v="2024-06-28T00:00:00"/>
    <s v="C438"/>
    <s v="Crystal Hunt"/>
    <x v="2"/>
    <x v="2"/>
    <s v="P005"/>
    <x v="9"/>
    <x v="1"/>
    <n v="4"/>
    <n v="18329"/>
    <n v="73316"/>
    <n v="46799.88"/>
    <n v="26516.12"/>
    <n v="186"/>
    <n v="73"/>
    <x v="7"/>
    <n v="5"/>
    <n v="0.36166893993125648"/>
    <x v="0"/>
  </r>
  <r>
    <n v="4561"/>
    <d v="2024-05-19T00:00:00"/>
    <s v="C107"/>
    <s v="Victoria Anderson"/>
    <x v="1"/>
    <x v="1"/>
    <s v="P001"/>
    <x v="4"/>
    <x v="1"/>
    <n v="8"/>
    <n v="14146"/>
    <n v="113168"/>
    <n v="84191.46"/>
    <n v="28976.54"/>
    <n v="213"/>
    <n v="49"/>
    <x v="4"/>
    <n v="5"/>
    <n v="0.25604888307648804"/>
    <x v="0"/>
  </r>
  <r>
    <n v="4562"/>
    <d v="2024-10-20T00:00:00"/>
    <s v="C619"/>
    <s v="Margaret Hood"/>
    <x v="3"/>
    <x v="3"/>
    <s v="P005"/>
    <x v="9"/>
    <x v="1"/>
    <n v="8"/>
    <n v="59135"/>
    <n v="473080"/>
    <n v="294464.09000000003"/>
    <n v="178615.91"/>
    <n v="267"/>
    <n v="31"/>
    <x v="7"/>
    <n v="5"/>
    <n v="0.37755963050646824"/>
    <x v="0"/>
  </r>
  <r>
    <n v="4563"/>
    <d v="2024-02-27T00:00:00"/>
    <s v="C743"/>
    <s v="Brittany Mills"/>
    <x v="0"/>
    <x v="0"/>
    <s v="P001"/>
    <x v="4"/>
    <x v="1"/>
    <n v="5"/>
    <n v="8880"/>
    <n v="44400"/>
    <n v="28380.04"/>
    <n v="16019.96"/>
    <n v="207"/>
    <n v="24"/>
    <x v="4"/>
    <n v="5"/>
    <n v="0.36080990990990991"/>
    <x v="0"/>
  </r>
  <r>
    <n v="4564"/>
    <d v="2024-10-12T00:00:00"/>
    <s v="C797"/>
    <s v="Timothy Watson"/>
    <x v="0"/>
    <x v="0"/>
    <s v="P004"/>
    <x v="1"/>
    <x v="1"/>
    <n v="4"/>
    <n v="45314"/>
    <n v="181256"/>
    <n v="136399.42000000001"/>
    <n v="44856.58"/>
    <n v="240"/>
    <n v="66"/>
    <x v="1"/>
    <n v="10"/>
    <n v="0.24747638698856866"/>
    <x v="0"/>
  </r>
  <r>
    <n v="4565"/>
    <d v="2024-12-25T00:00:00"/>
    <s v="C557"/>
    <s v="Mark Arnold"/>
    <x v="0"/>
    <x v="0"/>
    <s v="P008"/>
    <x v="7"/>
    <x v="3"/>
    <n v="10"/>
    <n v="35186"/>
    <n v="351860"/>
    <n v="277330.31"/>
    <n v="74529.69"/>
    <n v="264"/>
    <n v="72"/>
    <x v="6"/>
    <n v="10"/>
    <n v="0.2118163189905076"/>
    <x v="0"/>
  </r>
  <r>
    <n v="4566"/>
    <d v="2024-05-21T00:00:00"/>
    <s v="C960"/>
    <s v="Brian Potter"/>
    <x v="1"/>
    <x v="1"/>
    <s v="P002"/>
    <x v="2"/>
    <x v="0"/>
    <n v="7"/>
    <n v="37624"/>
    <n v="263368"/>
    <n v="161944.84"/>
    <n v="101423.16"/>
    <n v="319"/>
    <n v="71"/>
    <x v="2"/>
    <n v="10"/>
    <n v="0.38510054372588925"/>
    <x v="0"/>
  </r>
  <r>
    <n v="4567"/>
    <d v="2024-01-27T00:00:00"/>
    <s v="C535"/>
    <s v="Charles Travis"/>
    <x v="0"/>
    <x v="0"/>
    <s v="P001"/>
    <x v="4"/>
    <x v="1"/>
    <n v="5"/>
    <n v="12509"/>
    <n v="62545"/>
    <n v="46995.1"/>
    <n v="15549.9"/>
    <n v="191"/>
    <n v="66"/>
    <x v="4"/>
    <n v="15"/>
    <n v="0.24861939403629385"/>
    <x v="0"/>
  </r>
  <r>
    <n v="4568"/>
    <d v="2024-03-23T00:00:00"/>
    <s v="C736"/>
    <s v="Randy Thompson"/>
    <x v="3"/>
    <x v="3"/>
    <s v="P007"/>
    <x v="5"/>
    <x v="1"/>
    <n v="7"/>
    <n v="8000"/>
    <n v="56000"/>
    <n v="35076.54"/>
    <n v="20923.46"/>
    <n v="154"/>
    <n v="72"/>
    <x v="5"/>
    <n v="0"/>
    <n v="0.37363321428571428"/>
    <x v="0"/>
  </r>
  <r>
    <n v="4569"/>
    <d v="2024-10-29T00:00:00"/>
    <s v="C176"/>
    <s v="Tamara Morgan"/>
    <x v="1"/>
    <x v="1"/>
    <s v="P001"/>
    <x v="4"/>
    <x v="1"/>
    <n v="8"/>
    <n v="15751"/>
    <n v="126008"/>
    <n v="78157.59"/>
    <n v="47850.41"/>
    <n v="59"/>
    <n v="18"/>
    <x v="4"/>
    <n v="15"/>
    <n v="0.37974104818741672"/>
    <x v="0"/>
  </r>
  <r>
    <n v="4570"/>
    <d v="2024-07-24T00:00:00"/>
    <s v="C131"/>
    <s v="Jose Raymond"/>
    <x v="2"/>
    <x v="2"/>
    <s v="P009"/>
    <x v="3"/>
    <x v="2"/>
    <n v="6"/>
    <n v="19549"/>
    <n v="117294"/>
    <n v="84494.25"/>
    <n v="32799.75"/>
    <n v="227"/>
    <n v="97"/>
    <x v="3"/>
    <n v="15"/>
    <n v="0.27963706583456954"/>
    <x v="0"/>
  </r>
  <r>
    <n v="4571"/>
    <d v="2024-07-30T00:00:00"/>
    <s v="C450"/>
    <s v="Patricia Goodwin"/>
    <x v="3"/>
    <x v="3"/>
    <s v="P002"/>
    <x v="2"/>
    <x v="0"/>
    <n v="6"/>
    <n v="19641"/>
    <n v="117846"/>
    <n v="71334.39"/>
    <n v="46511.61"/>
    <n v="139"/>
    <n v="29"/>
    <x v="2"/>
    <n v="20"/>
    <n v="0.39468127895728322"/>
    <x v="0"/>
  </r>
  <r>
    <n v="4572"/>
    <d v="2024-01-09T00:00:00"/>
    <s v="C705"/>
    <s v="Larry Patrick"/>
    <x v="1"/>
    <x v="1"/>
    <s v="P005"/>
    <x v="9"/>
    <x v="1"/>
    <n v="2"/>
    <n v="18501"/>
    <n v="37002"/>
    <n v="28585.83"/>
    <n v="8416.17"/>
    <n v="380"/>
    <n v="47"/>
    <x v="7"/>
    <n v="20"/>
    <n v="0.22745175936435869"/>
    <x v="0"/>
  </r>
  <r>
    <n v="4573"/>
    <d v="2024-09-06T00:00:00"/>
    <s v="C577"/>
    <s v="Kelly Burke"/>
    <x v="1"/>
    <x v="1"/>
    <s v="P006"/>
    <x v="0"/>
    <x v="0"/>
    <n v="2"/>
    <n v="21254"/>
    <n v="42508"/>
    <n v="31711.61"/>
    <n v="10796.39"/>
    <n v="283"/>
    <n v="70"/>
    <x v="0"/>
    <n v="20"/>
    <n v="0.25398489696057214"/>
    <x v="0"/>
  </r>
  <r>
    <n v="4574"/>
    <d v="2024-11-08T00:00:00"/>
    <s v="C217"/>
    <s v="James Adams"/>
    <x v="3"/>
    <x v="3"/>
    <s v="P004"/>
    <x v="1"/>
    <x v="1"/>
    <n v="2"/>
    <n v="26287"/>
    <n v="52574"/>
    <n v="40969.199999999997"/>
    <n v="11604.8"/>
    <n v="211"/>
    <n v="90"/>
    <x v="1"/>
    <n v="0"/>
    <n v="0.22073268155361964"/>
    <x v="0"/>
  </r>
  <r>
    <n v="4575"/>
    <d v="2024-06-10T00:00:00"/>
    <s v="C460"/>
    <s v="Dana Wright"/>
    <x v="3"/>
    <x v="3"/>
    <s v="P004"/>
    <x v="1"/>
    <x v="1"/>
    <n v="5"/>
    <n v="21144"/>
    <n v="105720"/>
    <n v="64444.74"/>
    <n v="41275.26"/>
    <n v="313"/>
    <n v="24"/>
    <x v="1"/>
    <n v="5"/>
    <n v="0.39042054483541433"/>
    <x v="0"/>
  </r>
  <r>
    <n v="4576"/>
    <d v="2024-04-13T00:00:00"/>
    <s v="C200"/>
    <s v="Carrie Gonzalez"/>
    <x v="1"/>
    <x v="1"/>
    <s v="P009"/>
    <x v="3"/>
    <x v="2"/>
    <n v="5"/>
    <n v="34834"/>
    <n v="174170"/>
    <n v="122925.41"/>
    <n v="51244.59"/>
    <n v="285"/>
    <n v="73"/>
    <x v="3"/>
    <n v="20"/>
    <n v="0.29422167996784748"/>
    <x v="0"/>
  </r>
  <r>
    <n v="4577"/>
    <d v="2024-05-17T00:00:00"/>
    <s v="C570"/>
    <s v="Brent Turner"/>
    <x v="1"/>
    <x v="1"/>
    <s v="P009"/>
    <x v="3"/>
    <x v="2"/>
    <n v="1"/>
    <n v="58272"/>
    <n v="58272"/>
    <n v="43702.400000000001"/>
    <n v="14569.6"/>
    <n v="349"/>
    <n v="47"/>
    <x v="3"/>
    <n v="10"/>
    <n v="0.25002745744096649"/>
    <x v="0"/>
  </r>
  <r>
    <n v="4578"/>
    <d v="2024-06-12T00:00:00"/>
    <s v="C844"/>
    <s v="Robert Matthews"/>
    <x v="3"/>
    <x v="3"/>
    <s v="P001"/>
    <x v="4"/>
    <x v="1"/>
    <n v="1"/>
    <n v="41439"/>
    <n v="41439"/>
    <n v="32934.19"/>
    <n v="8504.81"/>
    <n v="412"/>
    <n v="90"/>
    <x v="4"/>
    <n v="0"/>
    <n v="0.20523685417119139"/>
    <x v="0"/>
  </r>
  <r>
    <n v="4579"/>
    <d v="2024-09-03T00:00:00"/>
    <s v="C726"/>
    <s v="Jennifer Shaw"/>
    <x v="0"/>
    <x v="0"/>
    <s v="P002"/>
    <x v="2"/>
    <x v="0"/>
    <n v="3"/>
    <n v="19867"/>
    <n v="59601"/>
    <n v="40339.19"/>
    <n v="19261.810000000001"/>
    <n v="391"/>
    <n v="33"/>
    <x v="2"/>
    <n v="0"/>
    <n v="0.32317930907199544"/>
    <x v="0"/>
  </r>
  <r>
    <n v="4580"/>
    <d v="2024-05-05T00:00:00"/>
    <s v="C297"/>
    <s v="Latoya Johnson"/>
    <x v="1"/>
    <x v="1"/>
    <s v="P008"/>
    <x v="7"/>
    <x v="3"/>
    <n v="8"/>
    <n v="29424"/>
    <n v="235392"/>
    <n v="187749.83"/>
    <n v="47642.17"/>
    <n v="255"/>
    <n v="98"/>
    <x v="6"/>
    <n v="20"/>
    <n v="0.20239502616911365"/>
    <x v="0"/>
  </r>
  <r>
    <n v="4581"/>
    <d v="2024-01-13T00:00:00"/>
    <s v="C936"/>
    <s v="Lisa Miller"/>
    <x v="2"/>
    <x v="2"/>
    <s v="P007"/>
    <x v="5"/>
    <x v="1"/>
    <n v="1"/>
    <n v="15541"/>
    <n v="15541"/>
    <n v="12322.23"/>
    <n v="3218.77"/>
    <n v="51"/>
    <n v="99"/>
    <x v="5"/>
    <n v="15"/>
    <n v="0.20711472878193166"/>
    <x v="1"/>
  </r>
  <r>
    <n v="4582"/>
    <d v="2024-12-17T00:00:00"/>
    <s v="C163"/>
    <s v="Claudia Floyd"/>
    <x v="2"/>
    <x v="2"/>
    <s v="P001"/>
    <x v="4"/>
    <x v="1"/>
    <n v="3"/>
    <n v="14831"/>
    <n v="44493"/>
    <n v="32080.47"/>
    <n v="12412.53"/>
    <n v="220"/>
    <n v="10"/>
    <x v="4"/>
    <n v="20"/>
    <n v="0.27897714247184952"/>
    <x v="0"/>
  </r>
  <r>
    <n v="4583"/>
    <d v="2024-02-19T00:00:00"/>
    <s v="C614"/>
    <s v="Robert Bishop"/>
    <x v="3"/>
    <x v="3"/>
    <s v="P007"/>
    <x v="5"/>
    <x v="1"/>
    <n v="5"/>
    <n v="36989"/>
    <n v="184945"/>
    <n v="121196.96"/>
    <n v="63748.04"/>
    <n v="244"/>
    <n v="56"/>
    <x v="5"/>
    <n v="5"/>
    <n v="0.34468647435724137"/>
    <x v="0"/>
  </r>
  <r>
    <n v="4584"/>
    <d v="2024-08-05T00:00:00"/>
    <s v="C786"/>
    <s v="Barry Fitzpatrick"/>
    <x v="3"/>
    <x v="3"/>
    <s v="P002"/>
    <x v="2"/>
    <x v="0"/>
    <n v="10"/>
    <n v="52262"/>
    <n v="522620"/>
    <n v="368176.43"/>
    <n v="154443.57"/>
    <n v="389"/>
    <n v="82"/>
    <x v="2"/>
    <n v="20"/>
    <n v="0.29551790976235126"/>
    <x v="0"/>
  </r>
  <r>
    <n v="4585"/>
    <d v="2024-04-14T00:00:00"/>
    <s v="C996"/>
    <s v="Nathan Riley"/>
    <x v="3"/>
    <x v="3"/>
    <s v="P006"/>
    <x v="0"/>
    <x v="0"/>
    <n v="2"/>
    <n v="39583"/>
    <n v="79166"/>
    <n v="70394.75"/>
    <n v="8771.25"/>
    <n v="471"/>
    <n v="43"/>
    <x v="0"/>
    <n v="5"/>
    <n v="0.11079566985827249"/>
    <x v="0"/>
  </r>
  <r>
    <n v="4586"/>
    <d v="2024-06-09T00:00:00"/>
    <s v="C385"/>
    <s v="Justin Sloan"/>
    <x v="0"/>
    <x v="0"/>
    <s v="P006"/>
    <x v="0"/>
    <x v="0"/>
    <n v="8"/>
    <n v="6171"/>
    <n v="49368"/>
    <n v="29701.89"/>
    <n v="19666.11"/>
    <n v="295"/>
    <n v="52"/>
    <x v="0"/>
    <n v="10"/>
    <n v="0.39835743801652895"/>
    <x v="0"/>
  </r>
  <r>
    <n v="4587"/>
    <d v="2024-09-29T00:00:00"/>
    <s v="C970"/>
    <s v="Carrie Rodriguez"/>
    <x v="0"/>
    <x v="0"/>
    <s v="P005"/>
    <x v="9"/>
    <x v="1"/>
    <n v="7"/>
    <n v="41736"/>
    <n v="292152"/>
    <n v="224959.84"/>
    <n v="67192.160000000003"/>
    <n v="457"/>
    <n v="65"/>
    <x v="7"/>
    <n v="20"/>
    <n v="0.22999041594786276"/>
    <x v="0"/>
  </r>
  <r>
    <n v="4588"/>
    <d v="2024-05-07T00:00:00"/>
    <s v="C673"/>
    <s v="Susan Reese"/>
    <x v="2"/>
    <x v="2"/>
    <s v="P009"/>
    <x v="3"/>
    <x v="2"/>
    <n v="4"/>
    <n v="59934"/>
    <n v="239736"/>
    <n v="163874.98000000001"/>
    <n v="75861.02"/>
    <n v="483"/>
    <n v="84"/>
    <x v="3"/>
    <n v="10"/>
    <n v="0.31643566256215172"/>
    <x v="0"/>
  </r>
  <r>
    <n v="4589"/>
    <d v="2024-06-18T00:00:00"/>
    <s v="C739"/>
    <s v="Joshua Martin"/>
    <x v="2"/>
    <x v="2"/>
    <s v="P002"/>
    <x v="2"/>
    <x v="0"/>
    <n v="2"/>
    <n v="26763"/>
    <n v="53526"/>
    <n v="43152.6"/>
    <n v="10373.4"/>
    <n v="323"/>
    <n v="92"/>
    <x v="2"/>
    <n v="0"/>
    <n v="0.19380114336957741"/>
    <x v="0"/>
  </r>
  <r>
    <n v="4590"/>
    <d v="2024-01-13T00:00:00"/>
    <s v="C757"/>
    <s v="Holly Gibson"/>
    <x v="1"/>
    <x v="1"/>
    <s v="P004"/>
    <x v="1"/>
    <x v="1"/>
    <n v="3"/>
    <n v="18027"/>
    <n v="54081"/>
    <n v="48318.59"/>
    <n v="5762.41"/>
    <n v="138"/>
    <n v="81"/>
    <x v="1"/>
    <n v="20"/>
    <n v="0.10655146909265731"/>
    <x v="0"/>
  </r>
  <r>
    <n v="4591"/>
    <d v="2024-08-16T00:00:00"/>
    <s v="C901"/>
    <s v="Alyssa Mcdaniel"/>
    <x v="2"/>
    <x v="2"/>
    <s v="P002"/>
    <x v="2"/>
    <x v="0"/>
    <n v="9"/>
    <n v="40139"/>
    <n v="361251"/>
    <n v="324034.77"/>
    <n v="37216.230000000003"/>
    <n v="216"/>
    <n v="68"/>
    <x v="2"/>
    <n v="5"/>
    <n v="0.10302042070471779"/>
    <x v="0"/>
  </r>
  <r>
    <n v="4592"/>
    <d v="2024-12-25T00:00:00"/>
    <s v="C170"/>
    <s v="Carlos Barnett"/>
    <x v="3"/>
    <x v="3"/>
    <s v="P001"/>
    <x v="4"/>
    <x v="1"/>
    <n v="2"/>
    <n v="57516"/>
    <n v="115032"/>
    <n v="98316.23"/>
    <n v="16715.77"/>
    <n v="58"/>
    <n v="32"/>
    <x v="4"/>
    <n v="0"/>
    <n v="0.14531408651505667"/>
    <x v="0"/>
  </r>
  <r>
    <n v="4593"/>
    <d v="2024-02-21T00:00:00"/>
    <s v="C857"/>
    <s v="Patricia Henry DDS"/>
    <x v="0"/>
    <x v="0"/>
    <s v="P004"/>
    <x v="1"/>
    <x v="1"/>
    <n v="6"/>
    <n v="43636"/>
    <n v="261816"/>
    <n v="220082.9"/>
    <n v="41733.1"/>
    <n v="115"/>
    <n v="12"/>
    <x v="1"/>
    <n v="15"/>
    <n v="0.15939858526598832"/>
    <x v="0"/>
  </r>
  <r>
    <n v="4594"/>
    <d v="2024-06-01T00:00:00"/>
    <s v="C752"/>
    <s v="Kevin Rodriguez"/>
    <x v="2"/>
    <x v="2"/>
    <s v="P007"/>
    <x v="5"/>
    <x v="1"/>
    <n v="7"/>
    <n v="8570"/>
    <n v="59990"/>
    <n v="49892.79"/>
    <n v="10097.209999999999"/>
    <n v="388"/>
    <n v="20"/>
    <x v="5"/>
    <n v="20"/>
    <n v="0.16831488581430237"/>
    <x v="0"/>
  </r>
  <r>
    <n v="4595"/>
    <d v="2024-10-13T00:00:00"/>
    <s v="C202"/>
    <s v="Dr. Daniel Wilson"/>
    <x v="0"/>
    <x v="0"/>
    <s v="P005"/>
    <x v="9"/>
    <x v="1"/>
    <n v="3"/>
    <n v="4400"/>
    <n v="13200"/>
    <n v="10842.69"/>
    <n v="2357.31"/>
    <n v="175"/>
    <n v="49"/>
    <x v="7"/>
    <n v="20"/>
    <n v="0.17858409090909091"/>
    <x v="0"/>
  </r>
  <r>
    <n v="4596"/>
    <d v="2024-09-11T00:00:00"/>
    <s v="C900"/>
    <s v="Lisa Owens"/>
    <x v="1"/>
    <x v="1"/>
    <s v="P006"/>
    <x v="0"/>
    <x v="0"/>
    <n v="6"/>
    <n v="39279"/>
    <n v="235674"/>
    <n v="201121.63"/>
    <n v="34552.370000000003"/>
    <n v="149"/>
    <n v="60"/>
    <x v="0"/>
    <n v="10"/>
    <n v="0.14661086925159331"/>
    <x v="0"/>
  </r>
  <r>
    <n v="4597"/>
    <d v="2024-02-07T00:00:00"/>
    <s v="C708"/>
    <s v="Benjamin Murray"/>
    <x v="0"/>
    <x v="0"/>
    <s v="P004"/>
    <x v="1"/>
    <x v="1"/>
    <n v="1"/>
    <n v="1751"/>
    <n v="1751"/>
    <n v="1122.74"/>
    <n v="628.26"/>
    <n v="472"/>
    <n v="69"/>
    <x v="1"/>
    <n v="5"/>
    <n v="0.35880068532267273"/>
    <x v="0"/>
  </r>
  <r>
    <n v="4598"/>
    <d v="2024-11-16T00:00:00"/>
    <s v="C820"/>
    <s v="Frank Buck"/>
    <x v="0"/>
    <x v="0"/>
    <s v="P004"/>
    <x v="1"/>
    <x v="1"/>
    <n v="3"/>
    <n v="13114"/>
    <n v="39342"/>
    <n v="28238.15"/>
    <n v="11103.85"/>
    <n v="458"/>
    <n v="33"/>
    <x v="1"/>
    <n v="5"/>
    <n v="0.28223908291393424"/>
    <x v="0"/>
  </r>
  <r>
    <n v="4599"/>
    <d v="2024-12-20T00:00:00"/>
    <s v="C332"/>
    <s v="Caitlin Brown"/>
    <x v="0"/>
    <x v="0"/>
    <s v="P007"/>
    <x v="5"/>
    <x v="1"/>
    <n v="3"/>
    <n v="2805"/>
    <n v="8415"/>
    <n v="6195.4"/>
    <n v="2219.6"/>
    <n v="309"/>
    <n v="60"/>
    <x v="5"/>
    <n v="5"/>
    <n v="0.26376708259061199"/>
    <x v="0"/>
  </r>
  <r>
    <n v="4600"/>
    <d v="2024-10-26T00:00:00"/>
    <s v="C140"/>
    <s v="Sheila Smith"/>
    <x v="3"/>
    <x v="3"/>
    <s v="P001"/>
    <x v="4"/>
    <x v="1"/>
    <n v="9"/>
    <n v="5122"/>
    <n v="46098"/>
    <n v="34338.879999999997"/>
    <n v="11759.12"/>
    <n v="48"/>
    <n v="14"/>
    <x v="4"/>
    <n v="20"/>
    <n v="0.25508959173933793"/>
    <x v="0"/>
  </r>
  <r>
    <n v="4601"/>
    <d v="2024-06-29T00:00:00"/>
    <s v="C589"/>
    <s v="Sheryl Summers"/>
    <x v="3"/>
    <x v="3"/>
    <s v="P004"/>
    <x v="1"/>
    <x v="1"/>
    <n v="6"/>
    <n v="7094"/>
    <n v="42564"/>
    <n v="36435.440000000002"/>
    <n v="6128.56"/>
    <n v="293"/>
    <n v="42"/>
    <x v="1"/>
    <n v="10"/>
    <n v="0.14398458791466967"/>
    <x v="0"/>
  </r>
  <r>
    <n v="4602"/>
    <d v="2024-11-26T00:00:00"/>
    <s v="C165"/>
    <s v="Deborah Austin"/>
    <x v="1"/>
    <x v="1"/>
    <s v="P003"/>
    <x v="8"/>
    <x v="0"/>
    <n v="9"/>
    <n v="18067"/>
    <n v="162603"/>
    <n v="122232.3"/>
    <n v="40370.699999999997"/>
    <n v="58"/>
    <n v="37"/>
    <x v="2"/>
    <n v="20"/>
    <n v="0.24827770705337537"/>
    <x v="0"/>
  </r>
  <r>
    <n v="4603"/>
    <d v="2024-12-21T00:00:00"/>
    <s v="C885"/>
    <s v="Christopher Conrad"/>
    <x v="3"/>
    <x v="3"/>
    <s v="P009"/>
    <x v="3"/>
    <x v="2"/>
    <n v="2"/>
    <n v="36808"/>
    <n v="73616"/>
    <n v="60094.64"/>
    <n v="13521.36"/>
    <n v="450"/>
    <n v="76"/>
    <x v="3"/>
    <n v="15"/>
    <n v="0.18367420126059553"/>
    <x v="0"/>
  </r>
  <r>
    <n v="4604"/>
    <d v="2024-06-19T00:00:00"/>
    <s v="C744"/>
    <s v="Alex Garcia"/>
    <x v="2"/>
    <x v="2"/>
    <s v="P010"/>
    <x v="6"/>
    <x v="0"/>
    <n v="5"/>
    <n v="35230"/>
    <n v="176150"/>
    <n v="111102.05"/>
    <n v="65047.95"/>
    <n v="294"/>
    <n v="28"/>
    <x v="2"/>
    <n v="10"/>
    <n v="0.36927590122055065"/>
    <x v="0"/>
  </r>
  <r>
    <n v="4605"/>
    <d v="2024-02-02T00:00:00"/>
    <s v="C591"/>
    <s v="Crystal Watson"/>
    <x v="3"/>
    <x v="3"/>
    <s v="P007"/>
    <x v="5"/>
    <x v="1"/>
    <n v="6"/>
    <n v="3174"/>
    <n v="19044"/>
    <n v="11913.45"/>
    <n v="7130.55"/>
    <n v="15"/>
    <n v="83"/>
    <x v="5"/>
    <n v="0"/>
    <n v="0.37442501575299308"/>
    <x v="1"/>
  </r>
  <r>
    <n v="4606"/>
    <d v="2024-06-19T00:00:00"/>
    <s v="C825"/>
    <s v="Ricardo Hines"/>
    <x v="2"/>
    <x v="2"/>
    <s v="P001"/>
    <x v="4"/>
    <x v="1"/>
    <n v="6"/>
    <n v="35749"/>
    <n v="214494"/>
    <n v="138048.48000000001"/>
    <n v="76445.52"/>
    <n v="161"/>
    <n v="39"/>
    <x v="4"/>
    <n v="20"/>
    <n v="0.35639933984167393"/>
    <x v="0"/>
  </r>
  <r>
    <n v="4607"/>
    <d v="2024-11-08T00:00:00"/>
    <s v="C265"/>
    <s v="Ralph Orr"/>
    <x v="2"/>
    <x v="2"/>
    <s v="P006"/>
    <x v="0"/>
    <x v="0"/>
    <n v="3"/>
    <n v="11642"/>
    <n v="34926"/>
    <n v="29692.13"/>
    <n v="5233.87"/>
    <n v="320"/>
    <n v="51"/>
    <x v="0"/>
    <n v="20"/>
    <n v="0.14985598121743113"/>
    <x v="0"/>
  </r>
  <r>
    <n v="4608"/>
    <d v="2024-03-05T00:00:00"/>
    <s v="C122"/>
    <s v="Kathleen Johnson"/>
    <x v="1"/>
    <x v="1"/>
    <s v="P001"/>
    <x v="4"/>
    <x v="1"/>
    <n v="5"/>
    <n v="47566"/>
    <n v="237830"/>
    <n v="208830.16"/>
    <n v="28999.84"/>
    <n v="287"/>
    <n v="37"/>
    <x v="4"/>
    <n v="20"/>
    <n v="0.1219351637724425"/>
    <x v="0"/>
  </r>
  <r>
    <n v="4609"/>
    <d v="2024-05-19T00:00:00"/>
    <s v="C334"/>
    <s v="Veronica Winters"/>
    <x v="1"/>
    <x v="1"/>
    <s v="P006"/>
    <x v="0"/>
    <x v="0"/>
    <n v="10"/>
    <n v="26651"/>
    <n v="266510"/>
    <n v="200696.49"/>
    <n v="65813.509999999995"/>
    <n v="260"/>
    <n v="64"/>
    <x v="0"/>
    <n v="5"/>
    <n v="0.24694574312408538"/>
    <x v="0"/>
  </r>
  <r>
    <n v="4610"/>
    <d v="2024-08-18T00:00:00"/>
    <s v="C966"/>
    <s v="James Valentine"/>
    <x v="2"/>
    <x v="2"/>
    <s v="P001"/>
    <x v="4"/>
    <x v="1"/>
    <n v="9"/>
    <n v="18436"/>
    <n v="165924"/>
    <n v="100538.08"/>
    <n v="65385.919999999998"/>
    <n v="386"/>
    <n v="12"/>
    <x v="4"/>
    <n v="20"/>
    <n v="0.39407150261565532"/>
    <x v="0"/>
  </r>
  <r>
    <n v="4611"/>
    <d v="2024-07-18T00:00:00"/>
    <s v="C475"/>
    <s v="Daniel Smith"/>
    <x v="0"/>
    <x v="0"/>
    <s v="P006"/>
    <x v="0"/>
    <x v="0"/>
    <n v="8"/>
    <n v="27421"/>
    <n v="219368"/>
    <n v="165444.10999999999"/>
    <n v="53923.89"/>
    <n v="131"/>
    <n v="82"/>
    <x v="0"/>
    <n v="10"/>
    <n v="0.24581474964443309"/>
    <x v="0"/>
  </r>
  <r>
    <n v="4612"/>
    <d v="2024-01-14T00:00:00"/>
    <s v="C949"/>
    <s v="Barbara Wong"/>
    <x v="0"/>
    <x v="0"/>
    <s v="P007"/>
    <x v="5"/>
    <x v="1"/>
    <n v="4"/>
    <n v="49786"/>
    <n v="199144"/>
    <n v="148283.73000000001"/>
    <n v="50860.27"/>
    <n v="434"/>
    <n v="70"/>
    <x v="5"/>
    <n v="15"/>
    <n v="0.25539443819547664"/>
    <x v="0"/>
  </r>
  <r>
    <n v="4613"/>
    <d v="2024-07-21T00:00:00"/>
    <s v="C631"/>
    <s v="Sharon Garrett"/>
    <x v="2"/>
    <x v="2"/>
    <s v="P005"/>
    <x v="9"/>
    <x v="1"/>
    <n v="4"/>
    <n v="38404"/>
    <n v="153616"/>
    <n v="103670.7"/>
    <n v="49945.3"/>
    <n v="274"/>
    <n v="69"/>
    <x v="7"/>
    <n v="20"/>
    <n v="0.32513084574523488"/>
    <x v="0"/>
  </r>
  <r>
    <n v="4614"/>
    <d v="2024-04-28T00:00:00"/>
    <s v="C811"/>
    <s v="Laurie Turner"/>
    <x v="2"/>
    <x v="2"/>
    <s v="P010"/>
    <x v="6"/>
    <x v="0"/>
    <n v="7"/>
    <n v="19113"/>
    <n v="133791"/>
    <n v="84982.64"/>
    <n v="48808.36"/>
    <n v="145"/>
    <n v="14"/>
    <x v="2"/>
    <n v="15"/>
    <n v="0.3648104879999402"/>
    <x v="0"/>
  </r>
  <r>
    <n v="4615"/>
    <d v="2024-03-31T00:00:00"/>
    <s v="C381"/>
    <s v="Jay Martinez"/>
    <x v="3"/>
    <x v="3"/>
    <s v="P006"/>
    <x v="0"/>
    <x v="0"/>
    <n v="3"/>
    <n v="29920"/>
    <n v="89760"/>
    <n v="58128.75"/>
    <n v="31631.25"/>
    <n v="254"/>
    <n v="39"/>
    <x v="0"/>
    <n v="20"/>
    <n v="0.35239806149732622"/>
    <x v="0"/>
  </r>
  <r>
    <n v="4616"/>
    <d v="2024-08-01T00:00:00"/>
    <s v="C846"/>
    <s v="Oscar Barber"/>
    <x v="0"/>
    <x v="0"/>
    <s v="P002"/>
    <x v="2"/>
    <x v="0"/>
    <n v="1"/>
    <n v="54205"/>
    <n v="54205"/>
    <n v="35055.82"/>
    <n v="19149.18"/>
    <n v="387"/>
    <n v="65"/>
    <x v="2"/>
    <n v="5"/>
    <n v="0.35327331426990133"/>
    <x v="0"/>
  </r>
  <r>
    <n v="4617"/>
    <d v="2024-04-26T00:00:00"/>
    <s v="C977"/>
    <s v="Robert Mcgee"/>
    <x v="2"/>
    <x v="2"/>
    <s v="P008"/>
    <x v="7"/>
    <x v="3"/>
    <n v="2"/>
    <n v="27607"/>
    <n v="55214"/>
    <n v="48263"/>
    <n v="6951"/>
    <n v="385"/>
    <n v="39"/>
    <x v="6"/>
    <n v="20"/>
    <n v="0.12589198391712247"/>
    <x v="0"/>
  </r>
  <r>
    <n v="4618"/>
    <d v="2024-10-22T00:00:00"/>
    <s v="C222"/>
    <s v="Samuel Cooper"/>
    <x v="0"/>
    <x v="0"/>
    <s v="P002"/>
    <x v="2"/>
    <x v="0"/>
    <n v="4"/>
    <n v="37564"/>
    <n v="150256"/>
    <n v="133138.94"/>
    <n v="17117.060000000001"/>
    <n v="426"/>
    <n v="47"/>
    <x v="2"/>
    <n v="20"/>
    <n v="0.11391931104248749"/>
    <x v="0"/>
  </r>
  <r>
    <n v="4619"/>
    <d v="2024-09-14T00:00:00"/>
    <s v="C864"/>
    <s v="Julie Jones"/>
    <x v="1"/>
    <x v="1"/>
    <s v="P006"/>
    <x v="0"/>
    <x v="0"/>
    <n v="4"/>
    <n v="22454"/>
    <n v="89816"/>
    <n v="57346.9"/>
    <n v="32469.1"/>
    <n v="214"/>
    <n v="47"/>
    <x v="0"/>
    <n v="15"/>
    <n v="0.36150685846619757"/>
    <x v="0"/>
  </r>
  <r>
    <n v="4620"/>
    <d v="2024-08-07T00:00:00"/>
    <s v="C195"/>
    <s v="Rachel Austin"/>
    <x v="1"/>
    <x v="1"/>
    <s v="P004"/>
    <x v="1"/>
    <x v="1"/>
    <n v="1"/>
    <n v="49405"/>
    <n v="49405"/>
    <n v="42780.72"/>
    <n v="6624.28"/>
    <n v="226"/>
    <n v="58"/>
    <x v="1"/>
    <n v="0"/>
    <n v="0.1340811658738994"/>
    <x v="0"/>
  </r>
  <r>
    <n v="4621"/>
    <d v="2024-06-28T00:00:00"/>
    <s v="C712"/>
    <s v="Brandon Stevenson"/>
    <x v="2"/>
    <x v="2"/>
    <s v="P001"/>
    <x v="4"/>
    <x v="1"/>
    <n v="3"/>
    <n v="53938"/>
    <n v="161814"/>
    <n v="113783.62"/>
    <n v="48030.38"/>
    <n v="195"/>
    <n v="20"/>
    <x v="4"/>
    <n v="15"/>
    <n v="0.29682462580493651"/>
    <x v="0"/>
  </r>
  <r>
    <n v="4622"/>
    <d v="2024-07-10T00:00:00"/>
    <s v="C355"/>
    <s v="Rachel Armstrong"/>
    <x v="1"/>
    <x v="1"/>
    <s v="P010"/>
    <x v="6"/>
    <x v="0"/>
    <n v="1"/>
    <n v="6364"/>
    <n v="6364"/>
    <n v="5229.8999999999996"/>
    <n v="1134.0999999999999"/>
    <n v="24"/>
    <n v="92"/>
    <x v="2"/>
    <n v="20"/>
    <n v="0.17820553111250784"/>
    <x v="1"/>
  </r>
  <r>
    <n v="4623"/>
    <d v="2024-04-01T00:00:00"/>
    <s v="C696"/>
    <s v="Stephanie Williamson"/>
    <x v="0"/>
    <x v="0"/>
    <s v="P006"/>
    <x v="0"/>
    <x v="0"/>
    <n v="3"/>
    <n v="15080"/>
    <n v="45240"/>
    <n v="31458.23"/>
    <n v="13781.77"/>
    <n v="241"/>
    <n v="36"/>
    <x v="0"/>
    <n v="5"/>
    <n v="0.30463682581786033"/>
    <x v="0"/>
  </r>
  <r>
    <n v="4624"/>
    <d v="2024-06-22T00:00:00"/>
    <s v="C391"/>
    <s v="James Price"/>
    <x v="0"/>
    <x v="0"/>
    <s v="P005"/>
    <x v="9"/>
    <x v="1"/>
    <n v="7"/>
    <n v="13034"/>
    <n v="91238"/>
    <n v="79842.929999999993"/>
    <n v="11395.07"/>
    <n v="388"/>
    <n v="32"/>
    <x v="7"/>
    <n v="20"/>
    <n v="0.12489390385584953"/>
    <x v="0"/>
  </r>
  <r>
    <n v="4625"/>
    <d v="2024-12-16T00:00:00"/>
    <s v="C789"/>
    <s v="Alexander Allen"/>
    <x v="1"/>
    <x v="1"/>
    <s v="P006"/>
    <x v="0"/>
    <x v="0"/>
    <n v="3"/>
    <n v="53992"/>
    <n v="161976"/>
    <n v="108214.53"/>
    <n v="53761.47"/>
    <n v="338"/>
    <n v="30"/>
    <x v="0"/>
    <n v="5"/>
    <n v="0.33191009779226555"/>
    <x v="0"/>
  </r>
  <r>
    <n v="4626"/>
    <d v="2024-05-08T00:00:00"/>
    <s v="C356"/>
    <s v="Jason Crosby"/>
    <x v="1"/>
    <x v="1"/>
    <s v="P008"/>
    <x v="7"/>
    <x v="3"/>
    <n v="1"/>
    <n v="46531"/>
    <n v="46531"/>
    <n v="40025.83"/>
    <n v="6505.17"/>
    <n v="380"/>
    <n v="74"/>
    <x v="6"/>
    <n v="10"/>
    <n v="0.13980292708087083"/>
    <x v="0"/>
  </r>
  <r>
    <n v="4627"/>
    <d v="2024-09-04T00:00:00"/>
    <s v="C774"/>
    <s v="Christina Baker"/>
    <x v="1"/>
    <x v="1"/>
    <s v="P005"/>
    <x v="9"/>
    <x v="1"/>
    <n v="4"/>
    <n v="34361"/>
    <n v="137444"/>
    <n v="121694.01"/>
    <n v="15749.99"/>
    <n v="186"/>
    <n v="30"/>
    <x v="7"/>
    <n v="10"/>
    <n v="0.11459205203573819"/>
    <x v="0"/>
  </r>
  <r>
    <n v="4628"/>
    <d v="2024-06-16T00:00:00"/>
    <s v="C955"/>
    <s v="Mary Rogers"/>
    <x v="0"/>
    <x v="0"/>
    <s v="P003"/>
    <x v="8"/>
    <x v="0"/>
    <n v="4"/>
    <n v="37654"/>
    <n v="150616"/>
    <n v="107240.05"/>
    <n v="43375.95"/>
    <n v="450"/>
    <n v="28"/>
    <x v="2"/>
    <n v="20"/>
    <n v="0.28799031975354544"/>
    <x v="0"/>
  </r>
  <r>
    <n v="4629"/>
    <d v="2024-03-26T00:00:00"/>
    <s v="C465"/>
    <s v="Catherine Welch"/>
    <x v="2"/>
    <x v="2"/>
    <s v="P005"/>
    <x v="9"/>
    <x v="1"/>
    <n v="7"/>
    <n v="19647"/>
    <n v="137529"/>
    <n v="115757.42"/>
    <n v="21771.58"/>
    <n v="297"/>
    <n v="17"/>
    <x v="7"/>
    <n v="0"/>
    <n v="0.15830537559351121"/>
    <x v="0"/>
  </r>
  <r>
    <n v="4630"/>
    <d v="2024-01-09T00:00:00"/>
    <s v="C989"/>
    <s v="Christopher Leonard"/>
    <x v="1"/>
    <x v="1"/>
    <s v="P005"/>
    <x v="9"/>
    <x v="1"/>
    <n v="4"/>
    <n v="12287"/>
    <n v="49148"/>
    <n v="44138.69"/>
    <n v="5009.3100000000004"/>
    <n v="197"/>
    <n v="79"/>
    <x v="7"/>
    <n v="10"/>
    <n v="0.10192296736388053"/>
    <x v="0"/>
  </r>
  <r>
    <n v="4631"/>
    <d v="2024-01-09T00:00:00"/>
    <s v="C508"/>
    <s v="Summer Robinson"/>
    <x v="1"/>
    <x v="1"/>
    <s v="P005"/>
    <x v="9"/>
    <x v="1"/>
    <n v="8"/>
    <n v="58483"/>
    <n v="467864"/>
    <n v="305369.42"/>
    <n v="162494.57999999999"/>
    <n v="214"/>
    <n v="63"/>
    <x v="7"/>
    <n v="0"/>
    <n v="0.34731156917394795"/>
    <x v="0"/>
  </r>
  <r>
    <n v="4632"/>
    <d v="2024-10-03T00:00:00"/>
    <s v="C739"/>
    <s v="Gregg Hanson"/>
    <x v="0"/>
    <x v="0"/>
    <s v="P003"/>
    <x v="8"/>
    <x v="0"/>
    <n v="4"/>
    <n v="12271"/>
    <n v="49084"/>
    <n v="38854"/>
    <n v="10230"/>
    <n v="42"/>
    <n v="59"/>
    <x v="2"/>
    <n v="0"/>
    <n v="0.20841822182381223"/>
    <x v="1"/>
  </r>
  <r>
    <n v="4633"/>
    <d v="2024-07-19T00:00:00"/>
    <s v="C661"/>
    <s v="Andre Jones"/>
    <x v="0"/>
    <x v="0"/>
    <s v="P001"/>
    <x v="4"/>
    <x v="1"/>
    <n v="10"/>
    <n v="16832"/>
    <n v="168320"/>
    <n v="103837.63"/>
    <n v="64482.37"/>
    <n v="267"/>
    <n v="81"/>
    <x v="4"/>
    <n v="5"/>
    <n v="0.38309392823193916"/>
    <x v="0"/>
  </r>
  <r>
    <n v="4634"/>
    <d v="2024-09-02T00:00:00"/>
    <s v="C235"/>
    <s v="Jennifer Bryant"/>
    <x v="1"/>
    <x v="1"/>
    <s v="P007"/>
    <x v="5"/>
    <x v="1"/>
    <n v="9"/>
    <n v="1554"/>
    <n v="13986"/>
    <n v="11582.65"/>
    <n v="2403.35"/>
    <n v="20"/>
    <n v="63"/>
    <x v="5"/>
    <n v="5"/>
    <n v="0.17183969683969683"/>
    <x v="1"/>
  </r>
  <r>
    <n v="4635"/>
    <d v="2024-04-10T00:00:00"/>
    <s v="C145"/>
    <s v="Hannah Hicks"/>
    <x v="0"/>
    <x v="0"/>
    <s v="P010"/>
    <x v="6"/>
    <x v="0"/>
    <n v="3"/>
    <n v="4155"/>
    <n v="12465"/>
    <n v="10968.52"/>
    <n v="1496.48"/>
    <n v="353"/>
    <n v="46"/>
    <x v="2"/>
    <n v="10"/>
    <n v="0.12005455274769354"/>
    <x v="0"/>
  </r>
  <r>
    <n v="4636"/>
    <d v="2024-06-09T00:00:00"/>
    <s v="C436"/>
    <s v="Kayla Reynolds"/>
    <x v="0"/>
    <x v="0"/>
    <s v="P005"/>
    <x v="9"/>
    <x v="1"/>
    <n v="4"/>
    <n v="27430"/>
    <n v="109720"/>
    <n v="67901.39"/>
    <n v="41818.61"/>
    <n v="241"/>
    <n v="99"/>
    <x v="7"/>
    <n v="5"/>
    <n v="0.38113935472110827"/>
    <x v="0"/>
  </r>
  <r>
    <n v="4637"/>
    <d v="2024-07-04T00:00:00"/>
    <s v="C750"/>
    <s v="Joshua Duffy"/>
    <x v="3"/>
    <x v="3"/>
    <s v="P009"/>
    <x v="3"/>
    <x v="2"/>
    <n v="6"/>
    <n v="19865"/>
    <n v="119190"/>
    <n v="93577.34"/>
    <n v="25612.66"/>
    <n v="365"/>
    <n v="71"/>
    <x v="3"/>
    <n v="10"/>
    <n v="0.21488933635372096"/>
    <x v="0"/>
  </r>
  <r>
    <n v="4638"/>
    <d v="2024-08-22T00:00:00"/>
    <s v="C969"/>
    <s v="Jackie Cortez"/>
    <x v="2"/>
    <x v="2"/>
    <s v="P010"/>
    <x v="6"/>
    <x v="0"/>
    <n v="2"/>
    <n v="41657"/>
    <n v="83314"/>
    <n v="73721.259999999995"/>
    <n v="9592.74"/>
    <n v="155"/>
    <n v="32"/>
    <x v="2"/>
    <n v="5"/>
    <n v="0.11513959238543342"/>
    <x v="0"/>
  </r>
  <r>
    <n v="4639"/>
    <d v="2024-05-17T00:00:00"/>
    <s v="C332"/>
    <s v="James Craig"/>
    <x v="2"/>
    <x v="2"/>
    <s v="P009"/>
    <x v="3"/>
    <x v="2"/>
    <n v="5"/>
    <n v="45064"/>
    <n v="225320"/>
    <n v="160943.91"/>
    <n v="64376.09"/>
    <n v="239"/>
    <n v="40"/>
    <x v="3"/>
    <n v="10"/>
    <n v="0.28570961299485176"/>
    <x v="0"/>
  </r>
  <r>
    <n v="4640"/>
    <d v="2024-05-27T00:00:00"/>
    <s v="C149"/>
    <s v="Jessica Lowe"/>
    <x v="0"/>
    <x v="0"/>
    <s v="P009"/>
    <x v="3"/>
    <x v="2"/>
    <n v="8"/>
    <n v="2821"/>
    <n v="22568"/>
    <n v="14120.38"/>
    <n v="8447.6200000000008"/>
    <n v="348"/>
    <n v="16"/>
    <x v="3"/>
    <n v="5"/>
    <n v="0.37431850407656864"/>
    <x v="0"/>
  </r>
  <r>
    <n v="4641"/>
    <d v="2024-04-09T00:00:00"/>
    <s v="C731"/>
    <s v="Lori Nelson"/>
    <x v="3"/>
    <x v="3"/>
    <s v="P007"/>
    <x v="5"/>
    <x v="1"/>
    <n v="4"/>
    <n v="36443"/>
    <n v="145772"/>
    <n v="119414.18"/>
    <n v="26357.82"/>
    <n v="396"/>
    <n v="73"/>
    <x v="5"/>
    <n v="10"/>
    <n v="0.18081538292676233"/>
    <x v="0"/>
  </r>
  <r>
    <n v="4642"/>
    <d v="2024-03-07T00:00:00"/>
    <s v="C307"/>
    <s v="Bonnie Rodriguez"/>
    <x v="0"/>
    <x v="0"/>
    <s v="P010"/>
    <x v="6"/>
    <x v="0"/>
    <n v="7"/>
    <n v="57179"/>
    <n v="400253"/>
    <n v="331464.57"/>
    <n v="68788.429999999993"/>
    <n v="95"/>
    <n v="92"/>
    <x v="2"/>
    <n v="10"/>
    <n v="0.17186237204967855"/>
    <x v="0"/>
  </r>
  <r>
    <n v="4643"/>
    <d v="2024-12-03T00:00:00"/>
    <s v="C403"/>
    <s v="Christine Wang"/>
    <x v="1"/>
    <x v="1"/>
    <s v="P004"/>
    <x v="1"/>
    <x v="1"/>
    <n v="5"/>
    <n v="32679"/>
    <n v="163395"/>
    <n v="138775.76"/>
    <n v="24619.24"/>
    <n v="119"/>
    <n v="26"/>
    <x v="1"/>
    <n v="0"/>
    <n v="0.15067315401328071"/>
    <x v="0"/>
  </r>
  <r>
    <n v="4644"/>
    <d v="2024-06-28T00:00:00"/>
    <s v="C588"/>
    <s v="Christine Rodgers"/>
    <x v="1"/>
    <x v="1"/>
    <s v="P003"/>
    <x v="8"/>
    <x v="0"/>
    <n v="1"/>
    <n v="41184"/>
    <n v="41184"/>
    <n v="28651.759999999998"/>
    <n v="12532.24"/>
    <n v="388"/>
    <n v="80"/>
    <x v="2"/>
    <n v="5"/>
    <n v="0.30429875679875679"/>
    <x v="0"/>
  </r>
  <r>
    <n v="4645"/>
    <d v="2024-07-12T00:00:00"/>
    <s v="C561"/>
    <s v="Richard Mason"/>
    <x v="1"/>
    <x v="1"/>
    <s v="P001"/>
    <x v="4"/>
    <x v="1"/>
    <n v="9"/>
    <n v="58325"/>
    <n v="524925"/>
    <n v="450000.01"/>
    <n v="74924.990000000005"/>
    <n v="375"/>
    <n v="50"/>
    <x v="4"/>
    <n v="0"/>
    <n v="0.14273465733199983"/>
    <x v="0"/>
  </r>
  <r>
    <n v="4646"/>
    <d v="2024-06-06T00:00:00"/>
    <s v="C924"/>
    <s v="David Rivera"/>
    <x v="2"/>
    <x v="2"/>
    <s v="P002"/>
    <x v="2"/>
    <x v="0"/>
    <n v="9"/>
    <n v="28729"/>
    <n v="258561"/>
    <n v="215876.84"/>
    <n v="42684.160000000003"/>
    <n v="370"/>
    <n v="15"/>
    <x v="2"/>
    <n v="20"/>
    <n v="0.16508351994306955"/>
    <x v="0"/>
  </r>
  <r>
    <n v="4647"/>
    <d v="2024-07-13T00:00:00"/>
    <s v="C388"/>
    <s v="Kim Hammond"/>
    <x v="1"/>
    <x v="1"/>
    <s v="P008"/>
    <x v="7"/>
    <x v="3"/>
    <n v="3"/>
    <n v="16693"/>
    <n v="50079"/>
    <n v="41477.910000000003"/>
    <n v="8601.09"/>
    <n v="75"/>
    <n v="14"/>
    <x v="6"/>
    <n v="15"/>
    <n v="0.17175043431378423"/>
    <x v="0"/>
  </r>
  <r>
    <n v="4648"/>
    <d v="2024-05-08T00:00:00"/>
    <s v="C189"/>
    <s v="Edwin Hamilton"/>
    <x v="0"/>
    <x v="0"/>
    <s v="P009"/>
    <x v="3"/>
    <x v="2"/>
    <n v="10"/>
    <n v="3665"/>
    <n v="36650"/>
    <n v="31226.92"/>
    <n v="5423.08"/>
    <n v="223"/>
    <n v="42"/>
    <x v="3"/>
    <n v="10"/>
    <n v="0.1479694406548431"/>
    <x v="0"/>
  </r>
  <r>
    <n v="4649"/>
    <d v="2024-11-05T00:00:00"/>
    <s v="C890"/>
    <s v="James Collins"/>
    <x v="0"/>
    <x v="0"/>
    <s v="P007"/>
    <x v="5"/>
    <x v="1"/>
    <n v="1"/>
    <n v="38168"/>
    <n v="38168"/>
    <n v="25543.200000000001"/>
    <n v="12624.8"/>
    <n v="95"/>
    <n v="59"/>
    <x v="5"/>
    <n v="20"/>
    <n v="0.33076923076923076"/>
    <x v="0"/>
  </r>
  <r>
    <n v="4650"/>
    <d v="2024-02-23T00:00:00"/>
    <s v="C148"/>
    <s v="Stephanie Beard"/>
    <x v="1"/>
    <x v="1"/>
    <s v="P009"/>
    <x v="3"/>
    <x v="2"/>
    <n v="10"/>
    <n v="30414"/>
    <n v="304140"/>
    <n v="202668.58"/>
    <n v="101471.42"/>
    <n v="396"/>
    <n v="13"/>
    <x v="3"/>
    <n v="5"/>
    <n v="0.33363391859012298"/>
    <x v="0"/>
  </r>
  <r>
    <n v="4651"/>
    <d v="2024-03-19T00:00:00"/>
    <s v="C285"/>
    <s v="Sara George"/>
    <x v="2"/>
    <x v="2"/>
    <s v="P001"/>
    <x v="4"/>
    <x v="1"/>
    <n v="4"/>
    <n v="24571"/>
    <n v="98284"/>
    <n v="81566.070000000007"/>
    <n v="16717.93"/>
    <n v="128"/>
    <n v="35"/>
    <x v="4"/>
    <n v="20"/>
    <n v="0.17009818485206138"/>
    <x v="0"/>
  </r>
  <r>
    <n v="4652"/>
    <d v="2024-01-28T00:00:00"/>
    <s v="C645"/>
    <s v="Johnathan Hood"/>
    <x v="3"/>
    <x v="3"/>
    <s v="P007"/>
    <x v="5"/>
    <x v="1"/>
    <n v="2"/>
    <n v="27063"/>
    <n v="54126"/>
    <n v="43860.41"/>
    <n v="10265.59"/>
    <n v="108"/>
    <n v="78"/>
    <x v="5"/>
    <n v="20"/>
    <n v="0.18966097624062372"/>
    <x v="0"/>
  </r>
  <r>
    <n v="4653"/>
    <d v="2024-12-22T00:00:00"/>
    <s v="C655"/>
    <s v="William English"/>
    <x v="2"/>
    <x v="2"/>
    <s v="P006"/>
    <x v="0"/>
    <x v="0"/>
    <n v="1"/>
    <n v="42428"/>
    <n v="42428"/>
    <n v="35171.06"/>
    <n v="7256.94"/>
    <n v="57"/>
    <n v="89"/>
    <x v="0"/>
    <n v="5"/>
    <n v="0.17104129348543415"/>
    <x v="1"/>
  </r>
  <r>
    <n v="4654"/>
    <d v="2024-01-11T00:00:00"/>
    <s v="C831"/>
    <s v="Richard Frederick"/>
    <x v="2"/>
    <x v="2"/>
    <s v="P007"/>
    <x v="5"/>
    <x v="1"/>
    <n v="5"/>
    <n v="24904"/>
    <n v="124520"/>
    <n v="75314"/>
    <n v="49206"/>
    <n v="298"/>
    <n v="54"/>
    <x v="5"/>
    <n v="20"/>
    <n v="0.39516543527144232"/>
    <x v="0"/>
  </r>
  <r>
    <n v="4655"/>
    <d v="2024-01-07T00:00:00"/>
    <s v="C467"/>
    <s v="Amanda Hines"/>
    <x v="3"/>
    <x v="3"/>
    <s v="P002"/>
    <x v="2"/>
    <x v="0"/>
    <n v="4"/>
    <n v="58758"/>
    <n v="235032"/>
    <n v="157106.85999999999"/>
    <n v="77925.14"/>
    <n v="234"/>
    <n v="13"/>
    <x v="2"/>
    <n v="10"/>
    <n v="0.33155119302903435"/>
    <x v="0"/>
  </r>
  <r>
    <n v="4656"/>
    <d v="2024-10-25T00:00:00"/>
    <s v="C362"/>
    <s v="Carol Wilson"/>
    <x v="3"/>
    <x v="3"/>
    <s v="P001"/>
    <x v="4"/>
    <x v="1"/>
    <n v="7"/>
    <n v="23617"/>
    <n v="165319"/>
    <n v="142266.19"/>
    <n v="23052.81"/>
    <n v="323"/>
    <n v="94"/>
    <x v="4"/>
    <n v="10"/>
    <n v="0.13944440747887418"/>
    <x v="0"/>
  </r>
  <r>
    <n v="4657"/>
    <d v="2024-10-10T00:00:00"/>
    <s v="C142"/>
    <s v="Casey Lopez"/>
    <x v="2"/>
    <x v="2"/>
    <s v="P001"/>
    <x v="4"/>
    <x v="1"/>
    <n v="8"/>
    <n v="22168"/>
    <n v="177344"/>
    <n v="138187.07999999999"/>
    <n v="39156.92"/>
    <n v="71"/>
    <n v="76"/>
    <x v="4"/>
    <n v="15"/>
    <n v="0.22079641826055574"/>
    <x v="1"/>
  </r>
  <r>
    <n v="4658"/>
    <d v="2024-08-30T00:00:00"/>
    <s v="C993"/>
    <s v="Denise Cabrera"/>
    <x v="1"/>
    <x v="1"/>
    <s v="P001"/>
    <x v="4"/>
    <x v="1"/>
    <n v="10"/>
    <n v="59970"/>
    <n v="599700"/>
    <n v="360829.59"/>
    <n v="238870.41"/>
    <n v="190"/>
    <n v="32"/>
    <x v="4"/>
    <n v="20"/>
    <n v="0.39831650825412707"/>
    <x v="0"/>
  </r>
  <r>
    <n v="4659"/>
    <d v="2024-11-14T00:00:00"/>
    <s v="C743"/>
    <s v="John Gentry"/>
    <x v="1"/>
    <x v="1"/>
    <s v="P003"/>
    <x v="8"/>
    <x v="0"/>
    <n v="10"/>
    <n v="19530"/>
    <n v="195300"/>
    <n v="124209.13"/>
    <n v="71090.87"/>
    <n v="22"/>
    <n v="95"/>
    <x v="2"/>
    <n v="5"/>
    <n v="0.36400855094726059"/>
    <x v="1"/>
  </r>
  <r>
    <n v="4660"/>
    <d v="2024-04-09T00:00:00"/>
    <s v="C855"/>
    <s v="Michael Dillon Jr."/>
    <x v="3"/>
    <x v="3"/>
    <s v="P001"/>
    <x v="4"/>
    <x v="1"/>
    <n v="2"/>
    <n v="16432"/>
    <n v="32864"/>
    <n v="27545.24"/>
    <n v="5318.76"/>
    <n v="120"/>
    <n v="63"/>
    <x v="4"/>
    <n v="10"/>
    <n v="0.16184152872444013"/>
    <x v="0"/>
  </r>
  <r>
    <n v="4661"/>
    <d v="2024-03-16T00:00:00"/>
    <s v="C605"/>
    <s v="Andre Hayes"/>
    <x v="1"/>
    <x v="1"/>
    <s v="P007"/>
    <x v="5"/>
    <x v="1"/>
    <n v="7"/>
    <n v="35288"/>
    <n v="247016"/>
    <n v="150030.59"/>
    <n v="96985.41"/>
    <n v="180"/>
    <n v="68"/>
    <x v="5"/>
    <n v="10"/>
    <n v="0.39262804838552967"/>
    <x v="0"/>
  </r>
  <r>
    <n v="4662"/>
    <d v="2024-10-11T00:00:00"/>
    <s v="C517"/>
    <s v="Donna Rubio"/>
    <x v="1"/>
    <x v="1"/>
    <s v="P007"/>
    <x v="5"/>
    <x v="1"/>
    <n v="5"/>
    <n v="6243"/>
    <n v="31215"/>
    <n v="24717.95"/>
    <n v="6497.05"/>
    <n v="133"/>
    <n v="54"/>
    <x v="5"/>
    <n v="15"/>
    <n v="0.20813871536120457"/>
    <x v="0"/>
  </r>
  <r>
    <n v="4663"/>
    <d v="2024-12-15T00:00:00"/>
    <s v="C893"/>
    <s v="Kevin Mathis"/>
    <x v="0"/>
    <x v="0"/>
    <s v="P005"/>
    <x v="9"/>
    <x v="1"/>
    <n v="4"/>
    <n v="46960"/>
    <n v="187840"/>
    <n v="137698.79999999999"/>
    <n v="50141.2"/>
    <n v="231"/>
    <n v="42"/>
    <x v="7"/>
    <n v="0"/>
    <n v="0.26693568994889266"/>
    <x v="0"/>
  </r>
  <r>
    <n v="4664"/>
    <d v="2024-04-02T00:00:00"/>
    <s v="C459"/>
    <s v="Mariah Fernandez"/>
    <x v="1"/>
    <x v="1"/>
    <s v="P002"/>
    <x v="2"/>
    <x v="0"/>
    <n v="1"/>
    <n v="43184"/>
    <n v="43184"/>
    <n v="27880.66"/>
    <n v="15303.34"/>
    <n v="68"/>
    <n v="17"/>
    <x v="2"/>
    <n v="10"/>
    <n v="0.35437523156724715"/>
    <x v="0"/>
  </r>
  <r>
    <n v="4665"/>
    <d v="2024-06-15T00:00:00"/>
    <s v="C745"/>
    <s v="Gary Friedman"/>
    <x v="3"/>
    <x v="3"/>
    <s v="P004"/>
    <x v="1"/>
    <x v="1"/>
    <n v="10"/>
    <n v="20570"/>
    <n v="205700"/>
    <n v="131759.53"/>
    <n v="73940.47"/>
    <n v="407"/>
    <n v="14"/>
    <x v="1"/>
    <n v="10"/>
    <n v="0.35945780262518229"/>
    <x v="0"/>
  </r>
  <r>
    <n v="4666"/>
    <d v="2024-11-03T00:00:00"/>
    <s v="C305"/>
    <s v="Nicole Bartlett"/>
    <x v="3"/>
    <x v="3"/>
    <s v="P004"/>
    <x v="1"/>
    <x v="1"/>
    <n v="10"/>
    <n v="22600"/>
    <n v="226000"/>
    <n v="198568.26"/>
    <n v="27431.74"/>
    <n v="117"/>
    <n v="95"/>
    <x v="1"/>
    <n v="10"/>
    <n v="0.12137938053097345"/>
    <x v="0"/>
  </r>
  <r>
    <n v="4667"/>
    <d v="2024-01-30T00:00:00"/>
    <s v="C608"/>
    <s v="Kelly Campos"/>
    <x v="2"/>
    <x v="2"/>
    <s v="P010"/>
    <x v="6"/>
    <x v="0"/>
    <n v="3"/>
    <n v="26932"/>
    <n v="80796"/>
    <n v="60404.68"/>
    <n v="20391.32"/>
    <n v="60"/>
    <n v="77"/>
    <x v="2"/>
    <n v="0"/>
    <n v="0.25238031585722065"/>
    <x v="1"/>
  </r>
  <r>
    <n v="4668"/>
    <d v="2024-06-16T00:00:00"/>
    <s v="C330"/>
    <s v="Melissa Williams"/>
    <x v="1"/>
    <x v="1"/>
    <s v="P005"/>
    <x v="9"/>
    <x v="1"/>
    <n v="4"/>
    <n v="22658"/>
    <n v="90632"/>
    <n v="57168.55"/>
    <n v="33463.449999999997"/>
    <n v="392"/>
    <n v="82"/>
    <x v="7"/>
    <n v="20"/>
    <n v="0.369223342748698"/>
    <x v="0"/>
  </r>
  <r>
    <n v="4669"/>
    <d v="2024-04-29T00:00:00"/>
    <s v="C987"/>
    <s v="Keith Kline"/>
    <x v="0"/>
    <x v="0"/>
    <s v="P002"/>
    <x v="2"/>
    <x v="0"/>
    <n v="6"/>
    <n v="10590"/>
    <n v="63540"/>
    <n v="49798.07"/>
    <n v="13741.93"/>
    <n v="439"/>
    <n v="79"/>
    <x v="2"/>
    <n v="20"/>
    <n v="0.21627211205539817"/>
    <x v="0"/>
  </r>
  <r>
    <n v="4670"/>
    <d v="2024-05-04T00:00:00"/>
    <s v="C443"/>
    <s v="Amanda Mcpherson"/>
    <x v="3"/>
    <x v="3"/>
    <s v="P009"/>
    <x v="3"/>
    <x v="2"/>
    <n v="7"/>
    <n v="49313"/>
    <n v="345191"/>
    <n v="306919.37"/>
    <n v="38271.629999999997"/>
    <n v="71"/>
    <n v="93"/>
    <x v="3"/>
    <n v="10"/>
    <n v="0.11087088017937895"/>
    <x v="1"/>
  </r>
  <r>
    <n v="4671"/>
    <d v="2024-07-04T00:00:00"/>
    <s v="C241"/>
    <s v="Jackie Garner"/>
    <x v="1"/>
    <x v="1"/>
    <s v="P008"/>
    <x v="7"/>
    <x v="3"/>
    <n v="4"/>
    <n v="51634"/>
    <n v="206536"/>
    <n v="130524.15"/>
    <n v="76011.850000000006"/>
    <n v="108"/>
    <n v="46"/>
    <x v="6"/>
    <n v="0"/>
    <n v="0.36803196537165439"/>
    <x v="0"/>
  </r>
  <r>
    <n v="4672"/>
    <d v="2024-07-26T00:00:00"/>
    <s v="C520"/>
    <s v="Walter Zimmerman"/>
    <x v="0"/>
    <x v="0"/>
    <s v="P001"/>
    <x v="4"/>
    <x v="1"/>
    <n v="10"/>
    <n v="41444"/>
    <n v="414440"/>
    <n v="363719.87"/>
    <n v="50720.13"/>
    <n v="278"/>
    <n v="90"/>
    <x v="4"/>
    <n v="15"/>
    <n v="0.12238232313483254"/>
    <x v="0"/>
  </r>
  <r>
    <n v="4673"/>
    <d v="2024-03-02T00:00:00"/>
    <s v="C470"/>
    <s v="Melissa Barber"/>
    <x v="2"/>
    <x v="2"/>
    <s v="P005"/>
    <x v="9"/>
    <x v="1"/>
    <n v="5"/>
    <n v="14037"/>
    <n v="70185"/>
    <n v="51327.82"/>
    <n v="18857.18"/>
    <n v="177"/>
    <n v="65"/>
    <x v="7"/>
    <n v="0"/>
    <n v="0.26867820759421529"/>
    <x v="0"/>
  </r>
  <r>
    <n v="4674"/>
    <d v="2024-04-25T00:00:00"/>
    <s v="C412"/>
    <s v="John Powell"/>
    <x v="1"/>
    <x v="1"/>
    <s v="P009"/>
    <x v="3"/>
    <x v="2"/>
    <n v="10"/>
    <n v="53185"/>
    <n v="531850"/>
    <n v="416081.7"/>
    <n v="115768.3"/>
    <n v="359"/>
    <n v="41"/>
    <x v="3"/>
    <n v="20"/>
    <n v="0.21767095985710258"/>
    <x v="0"/>
  </r>
  <r>
    <n v="4675"/>
    <d v="2024-10-28T00:00:00"/>
    <s v="C747"/>
    <s v="Stephanie Miller"/>
    <x v="1"/>
    <x v="1"/>
    <s v="P007"/>
    <x v="5"/>
    <x v="1"/>
    <n v="1"/>
    <n v="6230"/>
    <n v="6230"/>
    <n v="5561.2"/>
    <n v="668.8"/>
    <n v="191"/>
    <n v="58"/>
    <x v="5"/>
    <n v="5"/>
    <n v="0.10735152487961476"/>
    <x v="0"/>
  </r>
  <r>
    <n v="4676"/>
    <d v="2024-02-17T00:00:00"/>
    <s v="C911"/>
    <s v="Jamie Craig"/>
    <x v="2"/>
    <x v="2"/>
    <s v="P004"/>
    <x v="1"/>
    <x v="1"/>
    <n v="6"/>
    <n v="48546"/>
    <n v="291276"/>
    <n v="221960.52"/>
    <n v="69315.48"/>
    <n v="41"/>
    <n v="74"/>
    <x v="1"/>
    <n v="15"/>
    <n v="0.23797182054134222"/>
    <x v="1"/>
  </r>
  <r>
    <n v="4677"/>
    <d v="2024-12-02T00:00:00"/>
    <s v="C814"/>
    <s v="Justin Thomas"/>
    <x v="0"/>
    <x v="0"/>
    <s v="P006"/>
    <x v="0"/>
    <x v="0"/>
    <n v="2"/>
    <n v="54380"/>
    <n v="108760"/>
    <n v="93103.05"/>
    <n v="15656.95"/>
    <n v="124"/>
    <n v="43"/>
    <x v="0"/>
    <n v="15"/>
    <n v="0.1439587164398676"/>
    <x v="0"/>
  </r>
  <r>
    <n v="4678"/>
    <d v="2024-04-21T00:00:00"/>
    <s v="C945"/>
    <s v="John Henry"/>
    <x v="1"/>
    <x v="1"/>
    <s v="P003"/>
    <x v="8"/>
    <x v="0"/>
    <n v="5"/>
    <n v="28981"/>
    <n v="144905"/>
    <n v="98471.39"/>
    <n v="46433.61"/>
    <n v="298"/>
    <n v="53"/>
    <x v="2"/>
    <n v="10"/>
    <n v="0.32044173769021084"/>
    <x v="0"/>
  </r>
  <r>
    <n v="4679"/>
    <d v="2024-03-31T00:00:00"/>
    <s v="C432"/>
    <s v="Steven Martinez"/>
    <x v="1"/>
    <x v="1"/>
    <s v="P010"/>
    <x v="6"/>
    <x v="0"/>
    <n v="1"/>
    <n v="37194"/>
    <n v="37194"/>
    <n v="26700.74"/>
    <n v="10493.26"/>
    <n v="323"/>
    <n v="49"/>
    <x v="2"/>
    <n v="5"/>
    <n v="0.28212238533096734"/>
    <x v="0"/>
  </r>
  <r>
    <n v="4680"/>
    <d v="2024-02-09T00:00:00"/>
    <s v="C844"/>
    <s v="Timothy Ortega"/>
    <x v="0"/>
    <x v="0"/>
    <s v="P010"/>
    <x v="6"/>
    <x v="0"/>
    <n v="9"/>
    <n v="46438"/>
    <n v="417942"/>
    <n v="339804.58"/>
    <n v="78137.42"/>
    <n v="339"/>
    <n v="79"/>
    <x v="2"/>
    <n v="0"/>
    <n v="0.1869575682750238"/>
    <x v="0"/>
  </r>
  <r>
    <n v="4681"/>
    <d v="2024-11-12T00:00:00"/>
    <s v="C918"/>
    <s v="Nicholas Fisher"/>
    <x v="3"/>
    <x v="3"/>
    <s v="P007"/>
    <x v="5"/>
    <x v="1"/>
    <n v="5"/>
    <n v="50831"/>
    <n v="254155"/>
    <n v="183797.16"/>
    <n v="70357.84"/>
    <n v="22"/>
    <n v="31"/>
    <x v="5"/>
    <n v="0"/>
    <n v="0.27683043811847102"/>
    <x v="1"/>
  </r>
  <r>
    <n v="4682"/>
    <d v="2024-02-11T00:00:00"/>
    <s v="C223"/>
    <s v="Beverly Wright"/>
    <x v="2"/>
    <x v="2"/>
    <s v="P010"/>
    <x v="6"/>
    <x v="0"/>
    <n v="10"/>
    <n v="20940"/>
    <n v="209400"/>
    <n v="170854.87"/>
    <n v="38545.129999999997"/>
    <n v="18"/>
    <n v="93"/>
    <x v="2"/>
    <n v="5"/>
    <n v="0.18407416427889206"/>
    <x v="1"/>
  </r>
  <r>
    <n v="4683"/>
    <d v="2024-09-13T00:00:00"/>
    <s v="C400"/>
    <s v="Evan Castro"/>
    <x v="0"/>
    <x v="0"/>
    <s v="P007"/>
    <x v="5"/>
    <x v="1"/>
    <n v="10"/>
    <n v="38295"/>
    <n v="382950"/>
    <n v="303956.46000000002"/>
    <n v="78993.539999999994"/>
    <n v="410"/>
    <n v="76"/>
    <x v="5"/>
    <n v="20"/>
    <n v="0.20627638072855461"/>
    <x v="0"/>
  </r>
  <r>
    <n v="4684"/>
    <d v="2024-09-05T00:00:00"/>
    <s v="C714"/>
    <s v="Laurie Johnson"/>
    <x v="0"/>
    <x v="0"/>
    <s v="P006"/>
    <x v="0"/>
    <x v="0"/>
    <n v="10"/>
    <n v="13237"/>
    <n v="132370"/>
    <n v="111901.2"/>
    <n v="20468.8"/>
    <n v="240"/>
    <n v="95"/>
    <x v="0"/>
    <n v="5"/>
    <n v="0.15463322505099342"/>
    <x v="0"/>
  </r>
  <r>
    <n v="4685"/>
    <d v="2024-10-13T00:00:00"/>
    <s v="C111"/>
    <s v="Katherine Adams"/>
    <x v="0"/>
    <x v="0"/>
    <s v="P007"/>
    <x v="5"/>
    <x v="1"/>
    <n v="5"/>
    <n v="57843"/>
    <n v="289215"/>
    <n v="184617.28"/>
    <n v="104597.72"/>
    <n v="120"/>
    <n v="15"/>
    <x v="5"/>
    <n v="20"/>
    <n v="0.36166077139844061"/>
    <x v="0"/>
  </r>
  <r>
    <n v="4686"/>
    <d v="2024-03-18T00:00:00"/>
    <s v="C263"/>
    <s v="Jeff Baxter"/>
    <x v="1"/>
    <x v="1"/>
    <s v="P002"/>
    <x v="2"/>
    <x v="0"/>
    <n v="10"/>
    <n v="44281"/>
    <n v="442810"/>
    <n v="383330.35"/>
    <n v="59479.65"/>
    <n v="163"/>
    <n v="58"/>
    <x v="2"/>
    <n v="0"/>
    <n v="0.13432318601657597"/>
    <x v="0"/>
  </r>
  <r>
    <n v="4687"/>
    <d v="2024-01-02T00:00:00"/>
    <s v="C433"/>
    <s v="Shannon Miller"/>
    <x v="0"/>
    <x v="0"/>
    <s v="P008"/>
    <x v="7"/>
    <x v="3"/>
    <n v="9"/>
    <n v="30822"/>
    <n v="277398"/>
    <n v="168903.98"/>
    <n v="108494.02"/>
    <n v="172"/>
    <n v="19"/>
    <x v="6"/>
    <n v="0"/>
    <n v="0.39111320196973304"/>
    <x v="0"/>
  </r>
  <r>
    <n v="4688"/>
    <d v="2024-04-02T00:00:00"/>
    <s v="C534"/>
    <s v="Zachary Boone"/>
    <x v="2"/>
    <x v="2"/>
    <s v="P006"/>
    <x v="0"/>
    <x v="0"/>
    <n v="2"/>
    <n v="56686"/>
    <n v="113372"/>
    <n v="88705.25"/>
    <n v="24666.75"/>
    <n v="157"/>
    <n v="67"/>
    <x v="0"/>
    <n v="5"/>
    <n v="0.21757356313728257"/>
    <x v="0"/>
  </r>
  <r>
    <n v="4689"/>
    <d v="2024-09-08T00:00:00"/>
    <s v="C890"/>
    <s v="Kimberly Williams"/>
    <x v="3"/>
    <x v="3"/>
    <s v="P005"/>
    <x v="9"/>
    <x v="1"/>
    <n v="7"/>
    <n v="741"/>
    <n v="5187"/>
    <n v="3852.34"/>
    <n v="1334.66"/>
    <n v="444"/>
    <n v="49"/>
    <x v="7"/>
    <n v="5"/>
    <n v="0.25730865625602467"/>
    <x v="0"/>
  </r>
  <r>
    <n v="4690"/>
    <d v="2024-04-07T00:00:00"/>
    <s v="C886"/>
    <s v="Mia Wright"/>
    <x v="1"/>
    <x v="1"/>
    <s v="P008"/>
    <x v="7"/>
    <x v="3"/>
    <n v="4"/>
    <n v="48445"/>
    <n v="193780"/>
    <n v="151215.32"/>
    <n v="42564.68"/>
    <n v="33"/>
    <n v="70"/>
    <x v="6"/>
    <n v="15"/>
    <n v="0.21965465992362473"/>
    <x v="1"/>
  </r>
  <r>
    <n v="4691"/>
    <d v="2024-02-07T00:00:00"/>
    <s v="C253"/>
    <s v="David Best"/>
    <x v="1"/>
    <x v="1"/>
    <s v="P005"/>
    <x v="9"/>
    <x v="1"/>
    <n v="5"/>
    <n v="35990"/>
    <n v="179950"/>
    <n v="144709.13"/>
    <n v="35240.870000000003"/>
    <n v="482"/>
    <n v="35"/>
    <x v="7"/>
    <n v="10"/>
    <n v="0.19583701028063352"/>
    <x v="0"/>
  </r>
  <r>
    <n v="4692"/>
    <d v="2024-06-21T00:00:00"/>
    <s v="C316"/>
    <s v="Victoria Hall"/>
    <x v="2"/>
    <x v="2"/>
    <s v="P005"/>
    <x v="9"/>
    <x v="1"/>
    <n v="10"/>
    <n v="21460"/>
    <n v="214600"/>
    <n v="129470.22"/>
    <n v="85129.78"/>
    <n v="182"/>
    <n v="25"/>
    <x v="7"/>
    <n v="5"/>
    <n v="0.39669049394221806"/>
    <x v="0"/>
  </r>
  <r>
    <n v="4693"/>
    <d v="2024-07-26T00:00:00"/>
    <s v="C535"/>
    <s v="Ryan Anderson"/>
    <x v="3"/>
    <x v="3"/>
    <s v="P002"/>
    <x v="2"/>
    <x v="0"/>
    <n v="2"/>
    <n v="42381"/>
    <n v="84762"/>
    <n v="65698.87"/>
    <n v="19063.13"/>
    <n v="406"/>
    <n v="34"/>
    <x v="2"/>
    <n v="20"/>
    <n v="0.22490184280691822"/>
    <x v="0"/>
  </r>
  <r>
    <n v="4694"/>
    <d v="2024-07-13T00:00:00"/>
    <s v="C853"/>
    <s v="Meredith Rodriguez"/>
    <x v="3"/>
    <x v="3"/>
    <s v="P005"/>
    <x v="9"/>
    <x v="1"/>
    <n v="4"/>
    <n v="20402"/>
    <n v="81608"/>
    <n v="52876.5"/>
    <n v="28731.5"/>
    <n v="27"/>
    <n v="32"/>
    <x v="7"/>
    <n v="15"/>
    <n v="0.35206719929418684"/>
    <x v="1"/>
  </r>
  <r>
    <n v="4695"/>
    <d v="2024-03-04T00:00:00"/>
    <s v="C800"/>
    <s v="Angelica Horne"/>
    <x v="0"/>
    <x v="0"/>
    <s v="P001"/>
    <x v="4"/>
    <x v="1"/>
    <n v="2"/>
    <n v="47920"/>
    <n v="95840"/>
    <n v="57686.11"/>
    <n v="38153.89"/>
    <n v="442"/>
    <n v="50"/>
    <x v="4"/>
    <n v="15"/>
    <n v="0.39809985392320535"/>
    <x v="0"/>
  </r>
  <r>
    <n v="4696"/>
    <d v="2024-10-15T00:00:00"/>
    <s v="C439"/>
    <s v="Jessica Smith"/>
    <x v="1"/>
    <x v="1"/>
    <s v="P009"/>
    <x v="3"/>
    <x v="2"/>
    <n v="5"/>
    <n v="13685"/>
    <n v="68425"/>
    <n v="53159.74"/>
    <n v="15265.26"/>
    <n v="253"/>
    <n v="84"/>
    <x v="3"/>
    <n v="15"/>
    <n v="0.22309477530142491"/>
    <x v="0"/>
  </r>
  <r>
    <n v="4697"/>
    <d v="2024-12-24T00:00:00"/>
    <s v="C191"/>
    <s v="Mariah Mayer"/>
    <x v="1"/>
    <x v="1"/>
    <s v="P005"/>
    <x v="9"/>
    <x v="1"/>
    <n v="1"/>
    <n v="9095"/>
    <n v="9095"/>
    <n v="7341.07"/>
    <n v="1753.93"/>
    <n v="88"/>
    <n v="30"/>
    <x v="7"/>
    <n v="15"/>
    <n v="0.1928455195162177"/>
    <x v="0"/>
  </r>
  <r>
    <n v="4698"/>
    <d v="2024-05-25T00:00:00"/>
    <s v="C829"/>
    <s v="Joseph Hernandez"/>
    <x v="0"/>
    <x v="0"/>
    <s v="P009"/>
    <x v="3"/>
    <x v="2"/>
    <n v="5"/>
    <n v="22833"/>
    <n v="114165"/>
    <n v="90130.72"/>
    <n v="24034.28"/>
    <n v="429"/>
    <n v="56"/>
    <x v="3"/>
    <n v="20"/>
    <n v="0.21052231419436779"/>
    <x v="0"/>
  </r>
  <r>
    <n v="4699"/>
    <d v="2024-09-01T00:00:00"/>
    <s v="C964"/>
    <s v="Brian Bond MD"/>
    <x v="3"/>
    <x v="3"/>
    <s v="P007"/>
    <x v="5"/>
    <x v="1"/>
    <n v="1"/>
    <n v="46381"/>
    <n v="46381"/>
    <n v="34665.550000000003"/>
    <n v="11715.45"/>
    <n v="195"/>
    <n v="20"/>
    <x v="5"/>
    <n v="15"/>
    <n v="0.2525915784480714"/>
    <x v="0"/>
  </r>
  <r>
    <n v="4700"/>
    <d v="2024-08-18T00:00:00"/>
    <s v="C904"/>
    <s v="Caleb Velasquez"/>
    <x v="2"/>
    <x v="2"/>
    <s v="P009"/>
    <x v="3"/>
    <x v="2"/>
    <n v="1"/>
    <n v="39067"/>
    <n v="39067"/>
    <n v="23909.97"/>
    <n v="15157.03"/>
    <n v="474"/>
    <n v="26"/>
    <x v="3"/>
    <n v="20"/>
    <n v="0.38797527324852177"/>
    <x v="0"/>
  </r>
  <r>
    <n v="4701"/>
    <d v="2024-08-27T00:00:00"/>
    <s v="C797"/>
    <s v="Megan Hudson"/>
    <x v="0"/>
    <x v="0"/>
    <s v="P002"/>
    <x v="2"/>
    <x v="0"/>
    <n v="8"/>
    <n v="27418"/>
    <n v="219344"/>
    <n v="180208.74"/>
    <n v="39135.26"/>
    <n v="123"/>
    <n v="49"/>
    <x v="2"/>
    <n v="20"/>
    <n v="0.17841956014297178"/>
    <x v="0"/>
  </r>
  <r>
    <n v="4702"/>
    <d v="2024-12-02T00:00:00"/>
    <s v="C225"/>
    <s v="Andrew Potter"/>
    <x v="3"/>
    <x v="3"/>
    <s v="P007"/>
    <x v="5"/>
    <x v="1"/>
    <n v="8"/>
    <n v="12643"/>
    <n v="101144"/>
    <n v="68041.070000000007"/>
    <n v="33102.93"/>
    <n v="448"/>
    <n v="82"/>
    <x v="5"/>
    <n v="0"/>
    <n v="0.3272851577948272"/>
    <x v="0"/>
  </r>
  <r>
    <n v="4703"/>
    <d v="2024-01-02T00:00:00"/>
    <s v="C599"/>
    <s v="Brooke Castillo"/>
    <x v="0"/>
    <x v="0"/>
    <s v="P002"/>
    <x v="2"/>
    <x v="0"/>
    <n v="7"/>
    <n v="45222"/>
    <n v="316554"/>
    <n v="262581.52"/>
    <n v="53972.480000000003"/>
    <n v="294"/>
    <n v="58"/>
    <x v="2"/>
    <n v="5"/>
    <n v="0.1705000726574297"/>
    <x v="0"/>
  </r>
  <r>
    <n v="4704"/>
    <d v="2024-04-18T00:00:00"/>
    <s v="C980"/>
    <s v="Debra Baker"/>
    <x v="1"/>
    <x v="1"/>
    <s v="P005"/>
    <x v="9"/>
    <x v="1"/>
    <n v="4"/>
    <n v="30435"/>
    <n v="121740"/>
    <n v="74811.360000000001"/>
    <n v="46928.639999999999"/>
    <n v="457"/>
    <n v="72"/>
    <x v="7"/>
    <n v="5"/>
    <n v="0.38548250369640219"/>
    <x v="0"/>
  </r>
  <r>
    <n v="4705"/>
    <d v="2024-03-19T00:00:00"/>
    <s v="C143"/>
    <s v="James Murphy"/>
    <x v="1"/>
    <x v="1"/>
    <s v="P008"/>
    <x v="7"/>
    <x v="3"/>
    <n v="5"/>
    <n v="30130"/>
    <n v="150650"/>
    <n v="126200.43"/>
    <n v="24449.57"/>
    <n v="461"/>
    <n v="10"/>
    <x v="6"/>
    <n v="5"/>
    <n v="0.16229385994025888"/>
    <x v="0"/>
  </r>
  <r>
    <n v="4706"/>
    <d v="2024-02-15T00:00:00"/>
    <s v="C177"/>
    <s v="Jeffrey Hansen"/>
    <x v="1"/>
    <x v="1"/>
    <s v="P005"/>
    <x v="9"/>
    <x v="1"/>
    <n v="6"/>
    <n v="38722"/>
    <n v="232332"/>
    <n v="193442.77"/>
    <n v="38889.230000000003"/>
    <n v="156"/>
    <n v="55"/>
    <x v="7"/>
    <n v="20"/>
    <n v="0.16738645558941517"/>
    <x v="0"/>
  </r>
  <r>
    <n v="4707"/>
    <d v="2024-12-05T00:00:00"/>
    <s v="C305"/>
    <s v="Ryan Duncan"/>
    <x v="3"/>
    <x v="3"/>
    <s v="P010"/>
    <x v="6"/>
    <x v="0"/>
    <n v="9"/>
    <n v="49440"/>
    <n v="444960"/>
    <n v="328117.71999999997"/>
    <n v="116842.28"/>
    <n v="214"/>
    <n v="21"/>
    <x v="2"/>
    <n v="15"/>
    <n v="0.26259052499101043"/>
    <x v="0"/>
  </r>
  <r>
    <n v="4708"/>
    <d v="2024-08-29T00:00:00"/>
    <s v="C275"/>
    <s v="Laura Underwood"/>
    <x v="2"/>
    <x v="2"/>
    <s v="P009"/>
    <x v="3"/>
    <x v="2"/>
    <n v="7"/>
    <n v="32177"/>
    <n v="225239"/>
    <n v="185889.18"/>
    <n v="39349.82"/>
    <n v="223"/>
    <n v="23"/>
    <x v="3"/>
    <n v="15"/>
    <n v="0.17470251599412179"/>
    <x v="0"/>
  </r>
  <r>
    <n v="4709"/>
    <d v="2024-01-14T00:00:00"/>
    <s v="C707"/>
    <s v="Jessica Roach"/>
    <x v="2"/>
    <x v="2"/>
    <s v="P006"/>
    <x v="0"/>
    <x v="0"/>
    <n v="2"/>
    <n v="23030"/>
    <n v="46060"/>
    <n v="31745.64"/>
    <n v="14314.36"/>
    <n v="55"/>
    <n v="34"/>
    <x v="0"/>
    <n v="10"/>
    <n v="0.31077637863656105"/>
    <x v="0"/>
  </r>
  <r>
    <n v="4710"/>
    <d v="2024-02-06T00:00:00"/>
    <s v="C471"/>
    <s v="Randall Moody"/>
    <x v="3"/>
    <x v="3"/>
    <s v="P010"/>
    <x v="6"/>
    <x v="0"/>
    <n v="1"/>
    <n v="47577"/>
    <n v="47577"/>
    <n v="29244.39"/>
    <n v="18332.61"/>
    <n v="76"/>
    <n v="68"/>
    <x v="2"/>
    <n v="15"/>
    <n v="0.38532505202093448"/>
    <x v="0"/>
  </r>
  <r>
    <n v="4711"/>
    <d v="2024-01-09T00:00:00"/>
    <s v="C445"/>
    <s v="Donna Watson"/>
    <x v="3"/>
    <x v="3"/>
    <s v="P004"/>
    <x v="1"/>
    <x v="1"/>
    <n v="10"/>
    <n v="30973"/>
    <n v="309730"/>
    <n v="259336.39"/>
    <n v="50393.61"/>
    <n v="37"/>
    <n v="62"/>
    <x v="1"/>
    <n v="5"/>
    <n v="0.16270174022535758"/>
    <x v="1"/>
  </r>
  <r>
    <n v="4712"/>
    <d v="2024-07-23T00:00:00"/>
    <s v="C417"/>
    <s v="Johnathan Harper"/>
    <x v="3"/>
    <x v="3"/>
    <s v="P001"/>
    <x v="4"/>
    <x v="1"/>
    <n v="6"/>
    <n v="47909"/>
    <n v="287454"/>
    <n v="175389.78"/>
    <n v="112064.22"/>
    <n v="294"/>
    <n v="29"/>
    <x v="4"/>
    <n v="15"/>
    <n v="0.38985096745914127"/>
    <x v="0"/>
  </r>
  <r>
    <n v="4713"/>
    <d v="2024-05-13T00:00:00"/>
    <s v="C483"/>
    <s v="Joseph Leblanc"/>
    <x v="0"/>
    <x v="0"/>
    <s v="P008"/>
    <x v="7"/>
    <x v="3"/>
    <n v="1"/>
    <n v="19064"/>
    <n v="19064"/>
    <n v="16959.490000000002"/>
    <n v="2104.5100000000002"/>
    <n v="138"/>
    <n v="49"/>
    <x v="6"/>
    <n v="5"/>
    <n v="0.11039183801930341"/>
    <x v="0"/>
  </r>
  <r>
    <n v="4714"/>
    <d v="2024-09-17T00:00:00"/>
    <s v="C491"/>
    <s v="Mary Moreno"/>
    <x v="3"/>
    <x v="3"/>
    <s v="P007"/>
    <x v="5"/>
    <x v="1"/>
    <n v="2"/>
    <n v="40465"/>
    <n v="80930"/>
    <n v="72516.39"/>
    <n v="8413.61"/>
    <n v="379"/>
    <n v="87"/>
    <x v="5"/>
    <n v="15"/>
    <n v="0.1039615717286544"/>
    <x v="0"/>
  </r>
  <r>
    <n v="4715"/>
    <d v="2024-05-15T00:00:00"/>
    <s v="C398"/>
    <s v="Kathy Montgomery"/>
    <x v="0"/>
    <x v="0"/>
    <s v="P010"/>
    <x v="6"/>
    <x v="0"/>
    <n v="4"/>
    <n v="49180"/>
    <n v="196720"/>
    <n v="130895.2"/>
    <n v="65824.800000000003"/>
    <n v="333"/>
    <n v="92"/>
    <x v="2"/>
    <n v="5"/>
    <n v="0.33461163074420497"/>
    <x v="0"/>
  </r>
  <r>
    <n v="4716"/>
    <d v="2024-08-20T00:00:00"/>
    <s v="C947"/>
    <s v="Michelle Elliott"/>
    <x v="2"/>
    <x v="2"/>
    <s v="P002"/>
    <x v="2"/>
    <x v="0"/>
    <n v="2"/>
    <n v="59855"/>
    <n v="119710"/>
    <n v="83613.67"/>
    <n v="36096.33"/>
    <n v="50"/>
    <n v="63"/>
    <x v="2"/>
    <n v="5"/>
    <n v="0.30153145100659928"/>
    <x v="1"/>
  </r>
  <r>
    <n v="4717"/>
    <d v="2024-11-11T00:00:00"/>
    <s v="C412"/>
    <s v="Laura Warren"/>
    <x v="2"/>
    <x v="2"/>
    <s v="P005"/>
    <x v="9"/>
    <x v="1"/>
    <n v="9"/>
    <n v="11504"/>
    <n v="103536"/>
    <n v="85641.84"/>
    <n v="17894.16"/>
    <n v="367"/>
    <n v="44"/>
    <x v="7"/>
    <n v="5"/>
    <n v="0.17283031988873435"/>
    <x v="0"/>
  </r>
  <r>
    <n v="4718"/>
    <d v="2024-09-07T00:00:00"/>
    <s v="C340"/>
    <s v="Ashley Conrad"/>
    <x v="2"/>
    <x v="2"/>
    <s v="P001"/>
    <x v="4"/>
    <x v="1"/>
    <n v="1"/>
    <n v="24017"/>
    <n v="24017"/>
    <n v="17416.27"/>
    <n v="6600.73"/>
    <n v="288"/>
    <n v="65"/>
    <x v="4"/>
    <n v="5"/>
    <n v="0.27483574134987715"/>
    <x v="0"/>
  </r>
  <r>
    <n v="4719"/>
    <d v="2024-02-19T00:00:00"/>
    <s v="C890"/>
    <s v="Lisa Baxter MD"/>
    <x v="1"/>
    <x v="1"/>
    <s v="P006"/>
    <x v="0"/>
    <x v="0"/>
    <n v="2"/>
    <n v="39824"/>
    <n v="79648"/>
    <n v="64073.47"/>
    <n v="15574.53"/>
    <n v="478"/>
    <n v="12"/>
    <x v="0"/>
    <n v="5"/>
    <n v="0.19554200984331058"/>
    <x v="0"/>
  </r>
  <r>
    <n v="4720"/>
    <d v="2024-04-25T00:00:00"/>
    <s v="C300"/>
    <s v="Brenda Hogan"/>
    <x v="2"/>
    <x v="2"/>
    <s v="P003"/>
    <x v="8"/>
    <x v="0"/>
    <n v="4"/>
    <n v="15434"/>
    <n v="61736"/>
    <n v="48478.62"/>
    <n v="13257.38"/>
    <n v="404"/>
    <n v="33"/>
    <x v="2"/>
    <n v="10"/>
    <n v="0.21474309965012309"/>
    <x v="0"/>
  </r>
  <r>
    <n v="4721"/>
    <d v="2024-02-11T00:00:00"/>
    <s v="C567"/>
    <s v="Drew Swanson"/>
    <x v="3"/>
    <x v="3"/>
    <s v="P009"/>
    <x v="3"/>
    <x v="2"/>
    <n v="6"/>
    <n v="49899"/>
    <n v="299394"/>
    <n v="216519.87"/>
    <n v="82874.13"/>
    <n v="235"/>
    <n v="10"/>
    <x v="3"/>
    <n v="5"/>
    <n v="0.27680624862221687"/>
    <x v="0"/>
  </r>
  <r>
    <n v="4722"/>
    <d v="2024-10-01T00:00:00"/>
    <s v="C316"/>
    <s v="Connor Ho"/>
    <x v="1"/>
    <x v="1"/>
    <s v="P004"/>
    <x v="1"/>
    <x v="1"/>
    <n v="4"/>
    <n v="18171"/>
    <n v="72684"/>
    <n v="47653.54"/>
    <n v="25030.46"/>
    <n v="289"/>
    <n v="21"/>
    <x v="1"/>
    <n v="15"/>
    <n v="0.34437372736778382"/>
    <x v="0"/>
  </r>
  <r>
    <n v="4723"/>
    <d v="2024-08-30T00:00:00"/>
    <s v="C388"/>
    <s v="Candace Delacruz"/>
    <x v="2"/>
    <x v="2"/>
    <s v="P008"/>
    <x v="7"/>
    <x v="3"/>
    <n v="1"/>
    <n v="55948"/>
    <n v="55948"/>
    <n v="48126.91"/>
    <n v="7821.09"/>
    <n v="308"/>
    <n v="13"/>
    <x v="6"/>
    <n v="5"/>
    <n v="0.13979212840494745"/>
    <x v="0"/>
  </r>
  <r>
    <n v="4724"/>
    <d v="2024-12-16T00:00:00"/>
    <s v="C541"/>
    <s v="Tara Richards"/>
    <x v="0"/>
    <x v="0"/>
    <s v="P003"/>
    <x v="8"/>
    <x v="0"/>
    <n v="4"/>
    <n v="21713"/>
    <n v="86852"/>
    <n v="74791.61"/>
    <n v="12060.39"/>
    <n v="307"/>
    <n v="25"/>
    <x v="2"/>
    <n v="15"/>
    <n v="0.13886139639847095"/>
    <x v="0"/>
  </r>
  <r>
    <n v="4725"/>
    <d v="2024-08-30T00:00:00"/>
    <s v="C544"/>
    <s v="Keith Allen"/>
    <x v="2"/>
    <x v="2"/>
    <s v="P001"/>
    <x v="4"/>
    <x v="1"/>
    <n v="5"/>
    <n v="31960"/>
    <n v="159800"/>
    <n v="125181.45"/>
    <n v="34618.550000000003"/>
    <n v="202"/>
    <n v="61"/>
    <x v="4"/>
    <n v="20"/>
    <n v="0.21663673341677098"/>
    <x v="0"/>
  </r>
  <r>
    <n v="4726"/>
    <d v="2024-08-03T00:00:00"/>
    <s v="C343"/>
    <s v="Debra Fernandez"/>
    <x v="0"/>
    <x v="0"/>
    <s v="P009"/>
    <x v="3"/>
    <x v="2"/>
    <n v="5"/>
    <n v="9896"/>
    <n v="49480"/>
    <n v="40643.53"/>
    <n v="8836.4699999999993"/>
    <n v="408"/>
    <n v="55"/>
    <x v="3"/>
    <n v="20"/>
    <n v="0.17858670169765561"/>
    <x v="0"/>
  </r>
  <r>
    <n v="4727"/>
    <d v="2024-06-28T00:00:00"/>
    <s v="C142"/>
    <s v="Natalie Ashley"/>
    <x v="1"/>
    <x v="1"/>
    <s v="P003"/>
    <x v="8"/>
    <x v="0"/>
    <n v="4"/>
    <n v="43894"/>
    <n v="175576"/>
    <n v="156627.29"/>
    <n v="18948.71"/>
    <n v="83"/>
    <n v="58"/>
    <x v="2"/>
    <n v="5"/>
    <n v="0.10792312161115414"/>
    <x v="0"/>
  </r>
  <r>
    <n v="4728"/>
    <d v="2024-05-21T00:00:00"/>
    <s v="C269"/>
    <s v="Derrick Gallegos"/>
    <x v="3"/>
    <x v="3"/>
    <s v="P004"/>
    <x v="1"/>
    <x v="1"/>
    <n v="7"/>
    <n v="29164"/>
    <n v="204148"/>
    <n v="180442.5"/>
    <n v="23705.5"/>
    <n v="390"/>
    <n v="96"/>
    <x v="1"/>
    <n v="10"/>
    <n v="0.11611918804004938"/>
    <x v="0"/>
  </r>
  <r>
    <n v="4729"/>
    <d v="2024-11-14T00:00:00"/>
    <s v="C623"/>
    <s v="Dr. Matthew Fields"/>
    <x v="1"/>
    <x v="1"/>
    <s v="P007"/>
    <x v="5"/>
    <x v="1"/>
    <n v="5"/>
    <n v="25788"/>
    <n v="128940"/>
    <n v="101988.7"/>
    <n v="26951.3"/>
    <n v="112"/>
    <n v="29"/>
    <x v="5"/>
    <n v="10"/>
    <n v="0.20902202574841011"/>
    <x v="0"/>
  </r>
  <r>
    <n v="4730"/>
    <d v="2024-07-01T00:00:00"/>
    <s v="C177"/>
    <s v="Travis Parker"/>
    <x v="3"/>
    <x v="3"/>
    <s v="P005"/>
    <x v="9"/>
    <x v="1"/>
    <n v="8"/>
    <n v="48059"/>
    <n v="384472"/>
    <n v="271494.90000000002"/>
    <n v="112977.1"/>
    <n v="486"/>
    <n v="57"/>
    <x v="7"/>
    <n v="20"/>
    <n v="0.29385000728271499"/>
    <x v="0"/>
  </r>
  <r>
    <n v="4731"/>
    <d v="2024-10-07T00:00:00"/>
    <s v="C150"/>
    <s v="Brian Scott"/>
    <x v="3"/>
    <x v="3"/>
    <s v="P003"/>
    <x v="8"/>
    <x v="0"/>
    <n v="1"/>
    <n v="59654"/>
    <n v="59654"/>
    <n v="50562.82"/>
    <n v="9091.18"/>
    <n v="299"/>
    <n v="87"/>
    <x v="2"/>
    <n v="20"/>
    <n v="0.15239849800516311"/>
    <x v="0"/>
  </r>
  <r>
    <n v="4732"/>
    <d v="2024-11-15T00:00:00"/>
    <s v="C300"/>
    <s v="Briana Crane"/>
    <x v="3"/>
    <x v="3"/>
    <s v="P001"/>
    <x v="4"/>
    <x v="1"/>
    <n v="3"/>
    <n v="11133"/>
    <n v="33399"/>
    <n v="27207.09"/>
    <n v="6191.91"/>
    <n v="141"/>
    <n v="79"/>
    <x v="4"/>
    <n v="0"/>
    <n v="0.18539207760711399"/>
    <x v="0"/>
  </r>
  <r>
    <n v="4733"/>
    <d v="2024-01-08T00:00:00"/>
    <s v="C672"/>
    <s v="Adrienne Mason"/>
    <x v="3"/>
    <x v="3"/>
    <s v="P008"/>
    <x v="7"/>
    <x v="3"/>
    <n v="8"/>
    <n v="6027"/>
    <n v="48216"/>
    <n v="30844.98"/>
    <n v="17371.02"/>
    <n v="167"/>
    <n v="44"/>
    <x v="6"/>
    <n v="0"/>
    <n v="0.36027501244400201"/>
    <x v="0"/>
  </r>
  <r>
    <n v="4734"/>
    <d v="2024-03-08T00:00:00"/>
    <s v="C662"/>
    <s v="Logan Hensley"/>
    <x v="1"/>
    <x v="1"/>
    <s v="P003"/>
    <x v="8"/>
    <x v="0"/>
    <n v="7"/>
    <n v="38719"/>
    <n v="271033"/>
    <n v="227471.48"/>
    <n v="43561.52"/>
    <n v="234"/>
    <n v="56"/>
    <x v="2"/>
    <n v="0"/>
    <n v="0.16072404467352683"/>
    <x v="0"/>
  </r>
  <r>
    <n v="4735"/>
    <d v="2024-06-04T00:00:00"/>
    <s v="C667"/>
    <s v="Kayla Moreno MD"/>
    <x v="0"/>
    <x v="0"/>
    <s v="P009"/>
    <x v="3"/>
    <x v="2"/>
    <n v="3"/>
    <n v="2141"/>
    <n v="6423"/>
    <n v="3951.84"/>
    <n v="2471.16"/>
    <n v="442"/>
    <n v="99"/>
    <x v="3"/>
    <n v="0"/>
    <n v="0.38473610462400742"/>
    <x v="0"/>
  </r>
  <r>
    <n v="4736"/>
    <d v="2024-10-23T00:00:00"/>
    <s v="C451"/>
    <s v="Aaron Moore"/>
    <x v="3"/>
    <x v="3"/>
    <s v="P002"/>
    <x v="2"/>
    <x v="0"/>
    <n v="4"/>
    <n v="44358"/>
    <n v="177432"/>
    <n v="137390.47"/>
    <n v="40041.53"/>
    <n v="81"/>
    <n v="37"/>
    <x v="2"/>
    <n v="10"/>
    <n v="0.22567253933901438"/>
    <x v="0"/>
  </r>
  <r>
    <n v="4737"/>
    <d v="2024-03-23T00:00:00"/>
    <s v="C153"/>
    <s v="Wendy Miller DDS"/>
    <x v="3"/>
    <x v="3"/>
    <s v="P010"/>
    <x v="6"/>
    <x v="0"/>
    <n v="1"/>
    <n v="35581"/>
    <n v="35581"/>
    <n v="22856.68"/>
    <n v="12724.32"/>
    <n v="47"/>
    <n v="38"/>
    <x v="2"/>
    <n v="10"/>
    <n v="0.3576155813495967"/>
    <x v="0"/>
  </r>
  <r>
    <n v="4738"/>
    <d v="2024-08-19T00:00:00"/>
    <s v="C760"/>
    <s v="Brian Clark"/>
    <x v="0"/>
    <x v="0"/>
    <s v="P006"/>
    <x v="0"/>
    <x v="0"/>
    <n v="1"/>
    <n v="50298"/>
    <n v="50298"/>
    <n v="38018.11"/>
    <n v="12279.89"/>
    <n v="318"/>
    <n v="78"/>
    <x v="0"/>
    <n v="15"/>
    <n v="0.24414270945166805"/>
    <x v="0"/>
  </r>
  <r>
    <n v="4739"/>
    <d v="2024-02-24T00:00:00"/>
    <s v="C421"/>
    <s v="Ethan Greer"/>
    <x v="0"/>
    <x v="0"/>
    <s v="P010"/>
    <x v="6"/>
    <x v="0"/>
    <n v="9"/>
    <n v="24641"/>
    <n v="221769"/>
    <n v="177140.39"/>
    <n v="44628.61"/>
    <n v="192"/>
    <n v="31"/>
    <x v="2"/>
    <n v="15"/>
    <n v="0.20123917229188931"/>
    <x v="0"/>
  </r>
  <r>
    <n v="4740"/>
    <d v="2024-04-17T00:00:00"/>
    <s v="C719"/>
    <s v="Vincent Moore"/>
    <x v="0"/>
    <x v="0"/>
    <s v="P002"/>
    <x v="2"/>
    <x v="0"/>
    <n v="9"/>
    <n v="48437"/>
    <n v="435933"/>
    <n v="318743.31"/>
    <n v="117189.69"/>
    <n v="17"/>
    <n v="78"/>
    <x v="2"/>
    <n v="10"/>
    <n v="0.26882500292476136"/>
    <x v="1"/>
  </r>
  <r>
    <n v="4741"/>
    <d v="2024-04-05T00:00:00"/>
    <s v="C562"/>
    <s v="Stephanie Owens"/>
    <x v="0"/>
    <x v="0"/>
    <s v="P008"/>
    <x v="7"/>
    <x v="3"/>
    <n v="10"/>
    <n v="34786"/>
    <n v="347860"/>
    <n v="227849.86"/>
    <n v="120010.14"/>
    <n v="221"/>
    <n v="60"/>
    <x v="6"/>
    <n v="0"/>
    <n v="0.34499551543724488"/>
    <x v="0"/>
  </r>
  <r>
    <n v="4742"/>
    <d v="2024-09-30T00:00:00"/>
    <s v="C608"/>
    <s v="Christina Hanson"/>
    <x v="2"/>
    <x v="2"/>
    <s v="P002"/>
    <x v="2"/>
    <x v="0"/>
    <n v="10"/>
    <n v="52658"/>
    <n v="526580"/>
    <n v="472684.31"/>
    <n v="53895.69"/>
    <n v="448"/>
    <n v="36"/>
    <x v="2"/>
    <n v="0"/>
    <n v="0.10235043108359604"/>
    <x v="0"/>
  </r>
  <r>
    <n v="4743"/>
    <d v="2024-01-09T00:00:00"/>
    <s v="C754"/>
    <s v="Caitlin Miller"/>
    <x v="1"/>
    <x v="1"/>
    <s v="P004"/>
    <x v="1"/>
    <x v="1"/>
    <n v="4"/>
    <n v="9291"/>
    <n v="37164"/>
    <n v="24766.76"/>
    <n v="12397.24"/>
    <n v="202"/>
    <n v="64"/>
    <x v="1"/>
    <n v="20"/>
    <n v="0.33358196103756321"/>
    <x v="0"/>
  </r>
  <r>
    <n v="4744"/>
    <d v="2024-06-17T00:00:00"/>
    <s v="C886"/>
    <s v="Bruce Thomas"/>
    <x v="0"/>
    <x v="0"/>
    <s v="P002"/>
    <x v="2"/>
    <x v="0"/>
    <n v="5"/>
    <n v="8917"/>
    <n v="44585"/>
    <n v="35570.82"/>
    <n v="9014.18"/>
    <n v="240"/>
    <n v="31"/>
    <x v="2"/>
    <n v="0"/>
    <n v="0.20217965683525851"/>
    <x v="0"/>
  </r>
  <r>
    <n v="4745"/>
    <d v="2024-12-26T00:00:00"/>
    <s v="C693"/>
    <s v="Jeremy Greer"/>
    <x v="2"/>
    <x v="2"/>
    <s v="P010"/>
    <x v="6"/>
    <x v="0"/>
    <n v="9"/>
    <n v="52039"/>
    <n v="468351"/>
    <n v="396236.44"/>
    <n v="72114.559999999998"/>
    <n v="462"/>
    <n v="55"/>
    <x v="2"/>
    <n v="0"/>
    <n v="0.15397545857700742"/>
    <x v="0"/>
  </r>
  <r>
    <n v="4746"/>
    <d v="2024-03-28T00:00:00"/>
    <s v="C499"/>
    <s v="Christina Hale"/>
    <x v="1"/>
    <x v="1"/>
    <s v="P003"/>
    <x v="8"/>
    <x v="0"/>
    <n v="8"/>
    <n v="30630"/>
    <n v="245040"/>
    <n v="195351.82"/>
    <n v="49688.18"/>
    <n v="411"/>
    <n v="48"/>
    <x v="2"/>
    <n v="10"/>
    <n v="0.20277579170747634"/>
    <x v="0"/>
  </r>
  <r>
    <n v="4747"/>
    <d v="2024-01-26T00:00:00"/>
    <s v="C118"/>
    <s v="Michael Ramirez"/>
    <x v="3"/>
    <x v="3"/>
    <s v="P006"/>
    <x v="0"/>
    <x v="0"/>
    <n v="5"/>
    <n v="50408"/>
    <n v="252040"/>
    <n v="188910.41"/>
    <n v="63129.59"/>
    <n v="125"/>
    <n v="65"/>
    <x v="0"/>
    <n v="5"/>
    <n v="0.25047448817647994"/>
    <x v="0"/>
  </r>
  <r>
    <n v="4748"/>
    <d v="2024-05-06T00:00:00"/>
    <s v="C190"/>
    <s v="Marissa Ayala"/>
    <x v="1"/>
    <x v="1"/>
    <s v="P008"/>
    <x v="7"/>
    <x v="3"/>
    <n v="10"/>
    <n v="45214"/>
    <n v="452140"/>
    <n v="398497.37"/>
    <n v="53642.63"/>
    <n v="258"/>
    <n v="61"/>
    <x v="6"/>
    <n v="15"/>
    <n v="0.11864163754589285"/>
    <x v="0"/>
  </r>
  <r>
    <n v="4749"/>
    <d v="2024-06-14T00:00:00"/>
    <s v="C933"/>
    <s v="Brett Reyes"/>
    <x v="3"/>
    <x v="3"/>
    <s v="P002"/>
    <x v="2"/>
    <x v="0"/>
    <n v="3"/>
    <n v="1274"/>
    <n v="3822"/>
    <n v="2360.1"/>
    <n v="1461.9"/>
    <n v="405"/>
    <n v="10"/>
    <x v="2"/>
    <n v="10"/>
    <n v="0.38249607535321822"/>
    <x v="0"/>
  </r>
  <r>
    <n v="4750"/>
    <d v="2024-09-25T00:00:00"/>
    <s v="C950"/>
    <s v="Jessica Porter"/>
    <x v="0"/>
    <x v="0"/>
    <s v="P005"/>
    <x v="9"/>
    <x v="1"/>
    <n v="4"/>
    <n v="24577"/>
    <n v="98308"/>
    <n v="66058.22"/>
    <n v="32249.78"/>
    <n v="295"/>
    <n v="89"/>
    <x v="7"/>
    <n v="5"/>
    <n v="0.32804837856532532"/>
    <x v="0"/>
  </r>
  <r>
    <n v="4751"/>
    <d v="2024-06-16T00:00:00"/>
    <s v="C455"/>
    <s v="John Garcia"/>
    <x v="0"/>
    <x v="0"/>
    <s v="P008"/>
    <x v="7"/>
    <x v="3"/>
    <n v="6"/>
    <n v="43644"/>
    <n v="261864"/>
    <n v="224194.09"/>
    <n v="37669.910000000003"/>
    <n v="318"/>
    <n v="51"/>
    <x v="6"/>
    <n v="10"/>
    <n v="0.14385295420523633"/>
    <x v="0"/>
  </r>
  <r>
    <n v="4752"/>
    <d v="2024-02-20T00:00:00"/>
    <s v="C972"/>
    <s v="Brian Daniels"/>
    <x v="0"/>
    <x v="0"/>
    <s v="P009"/>
    <x v="3"/>
    <x v="2"/>
    <n v="9"/>
    <n v="19031"/>
    <n v="171279"/>
    <n v="105566.61"/>
    <n v="65712.39"/>
    <n v="406"/>
    <n v="49"/>
    <x v="3"/>
    <n v="0"/>
    <n v="0.38365701574623862"/>
    <x v="0"/>
  </r>
  <r>
    <n v="4753"/>
    <d v="2024-04-25T00:00:00"/>
    <s v="C988"/>
    <s v="Michelle Reyes"/>
    <x v="2"/>
    <x v="2"/>
    <s v="P003"/>
    <x v="8"/>
    <x v="0"/>
    <n v="10"/>
    <n v="2440"/>
    <n v="24400"/>
    <n v="21726.02"/>
    <n v="2673.98"/>
    <n v="249"/>
    <n v="99"/>
    <x v="2"/>
    <n v="5"/>
    <n v="0.10958934426229508"/>
    <x v="0"/>
  </r>
  <r>
    <n v="4754"/>
    <d v="2024-12-04T00:00:00"/>
    <s v="C581"/>
    <s v="Jason Gilmore PhD"/>
    <x v="1"/>
    <x v="1"/>
    <s v="P004"/>
    <x v="1"/>
    <x v="1"/>
    <n v="7"/>
    <n v="42520"/>
    <n v="297640"/>
    <n v="248722.24"/>
    <n v="48917.760000000002"/>
    <n v="470"/>
    <n v="83"/>
    <x v="1"/>
    <n v="15"/>
    <n v="0.16435210321193389"/>
    <x v="0"/>
  </r>
  <r>
    <n v="4755"/>
    <d v="2024-03-05T00:00:00"/>
    <s v="C912"/>
    <s v="Brendan Johnson"/>
    <x v="1"/>
    <x v="1"/>
    <s v="P010"/>
    <x v="6"/>
    <x v="0"/>
    <n v="10"/>
    <n v="29865"/>
    <n v="298650"/>
    <n v="264612.86"/>
    <n v="34037.14"/>
    <n v="457"/>
    <n v="91"/>
    <x v="2"/>
    <n v="10"/>
    <n v="0.11396999832579943"/>
    <x v="0"/>
  </r>
  <r>
    <n v="4756"/>
    <d v="2024-11-19T00:00:00"/>
    <s v="C851"/>
    <s v="Allison Gibson"/>
    <x v="3"/>
    <x v="3"/>
    <s v="P001"/>
    <x v="4"/>
    <x v="1"/>
    <n v="4"/>
    <n v="3382"/>
    <n v="13528"/>
    <n v="9704.5"/>
    <n v="3823.5"/>
    <n v="283"/>
    <n v="57"/>
    <x v="4"/>
    <n v="0"/>
    <n v="0.28263601419278533"/>
    <x v="0"/>
  </r>
  <r>
    <n v="4757"/>
    <d v="2024-05-13T00:00:00"/>
    <s v="C113"/>
    <s v="William Brown"/>
    <x v="1"/>
    <x v="1"/>
    <s v="P008"/>
    <x v="7"/>
    <x v="3"/>
    <n v="9"/>
    <n v="24578"/>
    <n v="221202"/>
    <n v="142514.84"/>
    <n v="78687.16"/>
    <n v="66"/>
    <n v="18"/>
    <x v="6"/>
    <n v="5"/>
    <n v="0.35572535510528841"/>
    <x v="0"/>
  </r>
  <r>
    <n v="4758"/>
    <d v="2024-09-17T00:00:00"/>
    <s v="C764"/>
    <s v="Cathy Martin"/>
    <x v="1"/>
    <x v="1"/>
    <s v="P010"/>
    <x v="6"/>
    <x v="0"/>
    <n v="9"/>
    <n v="13727"/>
    <n v="123543"/>
    <n v="105190.49"/>
    <n v="18352.509999999998"/>
    <n v="88"/>
    <n v="53"/>
    <x v="2"/>
    <n v="5"/>
    <n v="0.14855159741952192"/>
    <x v="0"/>
  </r>
  <r>
    <n v="4759"/>
    <d v="2024-08-22T00:00:00"/>
    <s v="C552"/>
    <s v="Lisa Parker"/>
    <x v="1"/>
    <x v="1"/>
    <s v="P009"/>
    <x v="3"/>
    <x v="2"/>
    <n v="2"/>
    <n v="22193"/>
    <n v="44386"/>
    <n v="36536.74"/>
    <n v="7849.26"/>
    <n v="37"/>
    <n v="97"/>
    <x v="3"/>
    <n v="15"/>
    <n v="0.17684089577794801"/>
    <x v="1"/>
  </r>
  <r>
    <n v="4760"/>
    <d v="2024-04-23T00:00:00"/>
    <s v="C737"/>
    <s v="Robert Wilson"/>
    <x v="0"/>
    <x v="0"/>
    <s v="P006"/>
    <x v="0"/>
    <x v="0"/>
    <n v="3"/>
    <n v="9555"/>
    <n v="28665"/>
    <n v="22711.81"/>
    <n v="5953.19"/>
    <n v="340"/>
    <n v="17"/>
    <x v="0"/>
    <n v="20"/>
    <n v="0.20768149311006454"/>
    <x v="0"/>
  </r>
  <r>
    <n v="4761"/>
    <d v="2024-12-04T00:00:00"/>
    <s v="C228"/>
    <s v="Kayla Hurley"/>
    <x v="1"/>
    <x v="1"/>
    <s v="P004"/>
    <x v="1"/>
    <x v="1"/>
    <n v="8"/>
    <n v="19314"/>
    <n v="154512"/>
    <n v="129963.05"/>
    <n v="24548.95"/>
    <n v="372"/>
    <n v="59"/>
    <x v="1"/>
    <n v="5"/>
    <n v="0.1588805400227814"/>
    <x v="0"/>
  </r>
  <r>
    <n v="4762"/>
    <d v="2024-09-12T00:00:00"/>
    <s v="C898"/>
    <s v="Paula Murphy"/>
    <x v="0"/>
    <x v="0"/>
    <s v="P010"/>
    <x v="6"/>
    <x v="0"/>
    <n v="2"/>
    <n v="14247"/>
    <n v="28494"/>
    <n v="22379.98"/>
    <n v="6114.02"/>
    <n v="370"/>
    <n v="76"/>
    <x v="2"/>
    <n v="15"/>
    <n v="0.21457219063662528"/>
    <x v="0"/>
  </r>
  <r>
    <n v="4763"/>
    <d v="2024-09-18T00:00:00"/>
    <s v="C681"/>
    <s v="Nancy Russo"/>
    <x v="0"/>
    <x v="0"/>
    <s v="P006"/>
    <x v="0"/>
    <x v="0"/>
    <n v="10"/>
    <n v="51739"/>
    <n v="517390"/>
    <n v="446029.86"/>
    <n v="71360.14"/>
    <n v="222"/>
    <n v="59"/>
    <x v="0"/>
    <n v="5"/>
    <n v="0.13792330736968245"/>
    <x v="0"/>
  </r>
  <r>
    <n v="4764"/>
    <d v="2024-04-08T00:00:00"/>
    <s v="C716"/>
    <s v="Tonya Gonzalez"/>
    <x v="2"/>
    <x v="2"/>
    <s v="P010"/>
    <x v="6"/>
    <x v="0"/>
    <n v="4"/>
    <n v="16062"/>
    <n v="64248"/>
    <n v="46627.99"/>
    <n v="17620.009999999998"/>
    <n v="226"/>
    <n v="59"/>
    <x v="2"/>
    <n v="15"/>
    <n v="0.27424993774125261"/>
    <x v="0"/>
  </r>
  <r>
    <n v="4765"/>
    <d v="2024-05-23T00:00:00"/>
    <s v="C684"/>
    <s v="Ronald Ward"/>
    <x v="1"/>
    <x v="1"/>
    <s v="P008"/>
    <x v="7"/>
    <x v="3"/>
    <n v="7"/>
    <n v="45305"/>
    <n v="317135"/>
    <n v="274637.67"/>
    <n v="42497.33"/>
    <n v="389"/>
    <n v="45"/>
    <x v="6"/>
    <n v="15"/>
    <n v="0.13400391000677944"/>
    <x v="0"/>
  </r>
  <r>
    <n v="4766"/>
    <d v="2024-09-29T00:00:00"/>
    <s v="C849"/>
    <s v="Monica Rodriguez"/>
    <x v="2"/>
    <x v="2"/>
    <s v="P010"/>
    <x v="6"/>
    <x v="0"/>
    <n v="9"/>
    <n v="33273"/>
    <n v="299457"/>
    <n v="248449.65"/>
    <n v="51007.35"/>
    <n v="276"/>
    <n v="56"/>
    <x v="2"/>
    <n v="5"/>
    <n v="0.17033280237229384"/>
    <x v="0"/>
  </r>
  <r>
    <n v="4767"/>
    <d v="2024-07-17T00:00:00"/>
    <s v="C628"/>
    <s v="Stephanie Cunningham"/>
    <x v="0"/>
    <x v="0"/>
    <s v="P004"/>
    <x v="1"/>
    <x v="1"/>
    <n v="4"/>
    <n v="35702"/>
    <n v="142808"/>
    <n v="118164.7"/>
    <n v="24643.3"/>
    <n v="38"/>
    <n v="56"/>
    <x v="1"/>
    <n v="5"/>
    <n v="0.17256246148675145"/>
    <x v="1"/>
  </r>
  <r>
    <n v="4768"/>
    <d v="2024-02-27T00:00:00"/>
    <s v="C277"/>
    <s v="Donna Green"/>
    <x v="1"/>
    <x v="1"/>
    <s v="P002"/>
    <x v="2"/>
    <x v="0"/>
    <n v="5"/>
    <n v="42673"/>
    <n v="213365"/>
    <n v="164979.92000000001"/>
    <n v="48385.08"/>
    <n v="475"/>
    <n v="50"/>
    <x v="2"/>
    <n v="15"/>
    <n v="0.22677140112014624"/>
    <x v="0"/>
  </r>
  <r>
    <n v="4769"/>
    <d v="2024-07-20T00:00:00"/>
    <s v="C109"/>
    <s v="Susan Mccoy"/>
    <x v="0"/>
    <x v="0"/>
    <s v="P001"/>
    <x v="4"/>
    <x v="1"/>
    <n v="10"/>
    <n v="22016"/>
    <n v="220160"/>
    <n v="156693.62"/>
    <n v="63466.38"/>
    <n v="346"/>
    <n v="81"/>
    <x v="4"/>
    <n v="20"/>
    <n v="0.28827389171511625"/>
    <x v="0"/>
  </r>
  <r>
    <n v="4770"/>
    <d v="2024-05-14T00:00:00"/>
    <s v="C437"/>
    <s v="Jenny Butler"/>
    <x v="1"/>
    <x v="1"/>
    <s v="P007"/>
    <x v="5"/>
    <x v="1"/>
    <n v="4"/>
    <n v="15194"/>
    <n v="60776"/>
    <n v="45680.15"/>
    <n v="15095.85"/>
    <n v="106"/>
    <n v="52"/>
    <x v="5"/>
    <n v="0"/>
    <n v="0.24838505331051733"/>
    <x v="0"/>
  </r>
  <r>
    <n v="4771"/>
    <d v="2024-02-09T00:00:00"/>
    <s v="C329"/>
    <s v="Robert Johnson"/>
    <x v="2"/>
    <x v="2"/>
    <s v="P003"/>
    <x v="8"/>
    <x v="0"/>
    <n v="6"/>
    <n v="17036"/>
    <n v="102216"/>
    <n v="73237.960000000006"/>
    <n v="28978.04"/>
    <n v="74"/>
    <n v="11"/>
    <x v="2"/>
    <n v="0"/>
    <n v="0.28349808249197778"/>
    <x v="0"/>
  </r>
  <r>
    <n v="4772"/>
    <d v="2024-11-02T00:00:00"/>
    <s v="C492"/>
    <s v="Lisa Cruz"/>
    <x v="0"/>
    <x v="0"/>
    <s v="P007"/>
    <x v="5"/>
    <x v="1"/>
    <n v="2"/>
    <n v="20857"/>
    <n v="41714"/>
    <n v="27096.07"/>
    <n v="14617.93"/>
    <n v="39"/>
    <n v="16"/>
    <x v="5"/>
    <n v="15"/>
    <n v="0.3504322289878698"/>
    <x v="0"/>
  </r>
  <r>
    <n v="4773"/>
    <d v="2024-08-22T00:00:00"/>
    <s v="C289"/>
    <s v="Jeremy Moreno"/>
    <x v="0"/>
    <x v="0"/>
    <s v="P009"/>
    <x v="3"/>
    <x v="2"/>
    <n v="10"/>
    <n v="37866"/>
    <n v="378660"/>
    <n v="282461.8"/>
    <n v="96198.2"/>
    <n v="328"/>
    <n v="56"/>
    <x v="3"/>
    <n v="5"/>
    <n v="0.25404901494744625"/>
    <x v="0"/>
  </r>
  <r>
    <n v="4774"/>
    <d v="2024-01-03T00:00:00"/>
    <s v="C208"/>
    <s v="Megan Sawyer"/>
    <x v="2"/>
    <x v="2"/>
    <s v="P008"/>
    <x v="7"/>
    <x v="3"/>
    <n v="7"/>
    <n v="22567"/>
    <n v="157969"/>
    <n v="134107.89000000001"/>
    <n v="23861.11"/>
    <n v="447"/>
    <n v="17"/>
    <x v="6"/>
    <n v="5"/>
    <n v="0.15104931980325254"/>
    <x v="0"/>
  </r>
  <r>
    <n v="4775"/>
    <d v="2024-03-31T00:00:00"/>
    <s v="C439"/>
    <s v="Michael Warren"/>
    <x v="2"/>
    <x v="2"/>
    <s v="P005"/>
    <x v="9"/>
    <x v="1"/>
    <n v="4"/>
    <n v="51347"/>
    <n v="205388"/>
    <n v="129850.41"/>
    <n v="75537.59"/>
    <n v="292"/>
    <n v="63"/>
    <x v="7"/>
    <n v="20"/>
    <n v="0.3677799579332775"/>
    <x v="0"/>
  </r>
  <r>
    <n v="4776"/>
    <d v="2024-08-03T00:00:00"/>
    <s v="C714"/>
    <s v="Eric Oliver"/>
    <x v="1"/>
    <x v="1"/>
    <s v="P005"/>
    <x v="9"/>
    <x v="1"/>
    <n v="7"/>
    <n v="42379"/>
    <n v="296653"/>
    <n v="223177.49"/>
    <n v="73475.509999999995"/>
    <n v="352"/>
    <n v="59"/>
    <x v="7"/>
    <n v="20"/>
    <n v="0.24768166848135698"/>
    <x v="0"/>
  </r>
  <r>
    <n v="4777"/>
    <d v="2024-03-16T00:00:00"/>
    <s v="C800"/>
    <s v="Roy Williams"/>
    <x v="2"/>
    <x v="2"/>
    <s v="P001"/>
    <x v="4"/>
    <x v="1"/>
    <n v="8"/>
    <n v="2441"/>
    <n v="19528"/>
    <n v="14447.66"/>
    <n v="5080.34"/>
    <n v="306"/>
    <n v="57"/>
    <x v="4"/>
    <n v="5"/>
    <n v="0.2601566980745596"/>
    <x v="0"/>
  </r>
  <r>
    <n v="4778"/>
    <d v="2024-03-01T00:00:00"/>
    <s v="C225"/>
    <s v="Bailey Gonzalez"/>
    <x v="3"/>
    <x v="3"/>
    <s v="P009"/>
    <x v="3"/>
    <x v="2"/>
    <n v="1"/>
    <n v="58051"/>
    <n v="58051"/>
    <n v="43955.47"/>
    <n v="14095.53"/>
    <n v="64"/>
    <n v="58"/>
    <x v="3"/>
    <n v="20"/>
    <n v="0.2428128714406298"/>
    <x v="0"/>
  </r>
  <r>
    <n v="4779"/>
    <d v="2024-07-26T00:00:00"/>
    <s v="C478"/>
    <s v="Debra Moore"/>
    <x v="3"/>
    <x v="3"/>
    <s v="P006"/>
    <x v="0"/>
    <x v="0"/>
    <n v="2"/>
    <n v="37819"/>
    <n v="75638"/>
    <n v="52757.1"/>
    <n v="22880.9"/>
    <n v="99"/>
    <n v="96"/>
    <x v="0"/>
    <n v="10"/>
    <n v="0.3025053544514662"/>
    <x v="0"/>
  </r>
  <r>
    <n v="4780"/>
    <d v="2024-10-05T00:00:00"/>
    <s v="C365"/>
    <s v="Franklin Rodriguez"/>
    <x v="0"/>
    <x v="0"/>
    <s v="P010"/>
    <x v="6"/>
    <x v="0"/>
    <n v="7"/>
    <n v="38705"/>
    <n v="270935"/>
    <n v="192407.03"/>
    <n v="78527.97"/>
    <n v="171"/>
    <n v="18"/>
    <x v="2"/>
    <n v="0"/>
    <n v="0.28984062598040122"/>
    <x v="0"/>
  </r>
  <r>
    <n v="4781"/>
    <d v="2024-02-19T00:00:00"/>
    <s v="C607"/>
    <s v="Jason Lee"/>
    <x v="3"/>
    <x v="3"/>
    <s v="P006"/>
    <x v="0"/>
    <x v="0"/>
    <n v="6"/>
    <n v="12427"/>
    <n v="74562"/>
    <n v="50481.17"/>
    <n v="24080.83"/>
    <n v="218"/>
    <n v="17"/>
    <x v="0"/>
    <n v="0"/>
    <n v="0.32296384217161561"/>
    <x v="0"/>
  </r>
  <r>
    <n v="4782"/>
    <d v="2024-04-01T00:00:00"/>
    <s v="C580"/>
    <s v="Danny Baird Jr."/>
    <x v="1"/>
    <x v="1"/>
    <s v="P010"/>
    <x v="6"/>
    <x v="0"/>
    <n v="1"/>
    <n v="55029"/>
    <n v="55029"/>
    <n v="39364.01"/>
    <n v="15664.99"/>
    <n v="455"/>
    <n v="78"/>
    <x v="2"/>
    <n v="0"/>
    <n v="0.28466790237874573"/>
    <x v="0"/>
  </r>
  <r>
    <n v="4783"/>
    <d v="2024-03-11T00:00:00"/>
    <s v="C405"/>
    <s v="Ashley Reilly"/>
    <x v="3"/>
    <x v="3"/>
    <s v="P007"/>
    <x v="5"/>
    <x v="1"/>
    <n v="9"/>
    <n v="50592"/>
    <n v="455328"/>
    <n v="301107.27"/>
    <n v="154220.73000000001"/>
    <n v="126"/>
    <n v="52"/>
    <x v="5"/>
    <n v="0"/>
    <n v="0.33870249578325956"/>
    <x v="0"/>
  </r>
  <r>
    <n v="4784"/>
    <d v="2024-07-09T00:00:00"/>
    <s v="C334"/>
    <s v="Victor Cooley"/>
    <x v="3"/>
    <x v="3"/>
    <s v="P010"/>
    <x v="6"/>
    <x v="0"/>
    <n v="5"/>
    <n v="14858"/>
    <n v="74290"/>
    <n v="45708.06"/>
    <n v="28581.94"/>
    <n v="74"/>
    <n v="21"/>
    <x v="2"/>
    <n v="20"/>
    <n v="0.3847346883833625"/>
    <x v="0"/>
  </r>
  <r>
    <n v="4785"/>
    <d v="2024-11-01T00:00:00"/>
    <s v="C498"/>
    <s v="Alvin Rhodes"/>
    <x v="2"/>
    <x v="2"/>
    <s v="P006"/>
    <x v="0"/>
    <x v="0"/>
    <n v="5"/>
    <n v="22301"/>
    <n v="111505"/>
    <n v="84494.88"/>
    <n v="27010.12"/>
    <n v="146"/>
    <n v="100"/>
    <x v="0"/>
    <n v="20"/>
    <n v="0.24223236626160261"/>
    <x v="0"/>
  </r>
  <r>
    <n v="4786"/>
    <d v="2024-10-16T00:00:00"/>
    <s v="C866"/>
    <s v="David Russell"/>
    <x v="2"/>
    <x v="2"/>
    <s v="P007"/>
    <x v="5"/>
    <x v="1"/>
    <n v="2"/>
    <n v="1434"/>
    <n v="2868"/>
    <n v="2513.9699999999998"/>
    <n v="354.03"/>
    <n v="471"/>
    <n v="21"/>
    <x v="5"/>
    <n v="20"/>
    <n v="0.12344142259414224"/>
    <x v="0"/>
  </r>
  <r>
    <n v="4787"/>
    <d v="2024-12-19T00:00:00"/>
    <s v="C187"/>
    <s v="Amy Merritt"/>
    <x v="3"/>
    <x v="3"/>
    <s v="P010"/>
    <x v="6"/>
    <x v="0"/>
    <n v="2"/>
    <n v="40368"/>
    <n v="80736"/>
    <n v="64301.11"/>
    <n v="16434.89"/>
    <n v="484"/>
    <n v="88"/>
    <x v="2"/>
    <n v="5"/>
    <n v="0.20356334225128814"/>
    <x v="0"/>
  </r>
  <r>
    <n v="4788"/>
    <d v="2024-09-06T00:00:00"/>
    <s v="C598"/>
    <s v="Jack Cole"/>
    <x v="0"/>
    <x v="0"/>
    <s v="P002"/>
    <x v="2"/>
    <x v="0"/>
    <n v="7"/>
    <n v="34339"/>
    <n v="240373"/>
    <n v="173030.62"/>
    <n v="67342.38"/>
    <n v="217"/>
    <n v="61"/>
    <x v="2"/>
    <n v="0"/>
    <n v="0.2801578380267335"/>
    <x v="0"/>
  </r>
  <r>
    <n v="4789"/>
    <d v="2024-11-12T00:00:00"/>
    <s v="C109"/>
    <s v="Mrs. Cindy Daniels"/>
    <x v="3"/>
    <x v="3"/>
    <s v="P009"/>
    <x v="3"/>
    <x v="2"/>
    <n v="2"/>
    <n v="41232"/>
    <n v="82464"/>
    <n v="58605.36"/>
    <n v="23858.639999999999"/>
    <n v="85"/>
    <n v="76"/>
    <x v="3"/>
    <n v="5"/>
    <n v="0.28932188591385333"/>
    <x v="0"/>
  </r>
  <r>
    <n v="4790"/>
    <d v="2024-03-22T00:00:00"/>
    <s v="C449"/>
    <s v="Nancy Walters"/>
    <x v="1"/>
    <x v="1"/>
    <s v="P009"/>
    <x v="3"/>
    <x v="2"/>
    <n v="10"/>
    <n v="18037"/>
    <n v="180370"/>
    <n v="156507.38"/>
    <n v="23862.62"/>
    <n v="432"/>
    <n v="50"/>
    <x v="3"/>
    <n v="5"/>
    <n v="0.13229816488329543"/>
    <x v="0"/>
  </r>
  <r>
    <n v="4791"/>
    <d v="2024-03-08T00:00:00"/>
    <s v="C248"/>
    <s v="Jordan Ellis"/>
    <x v="1"/>
    <x v="1"/>
    <s v="P010"/>
    <x v="6"/>
    <x v="0"/>
    <n v="8"/>
    <n v="13501"/>
    <n v="108008"/>
    <n v="93397.81"/>
    <n v="14610.19"/>
    <n v="374"/>
    <n v="88"/>
    <x v="2"/>
    <n v="0"/>
    <n v="0.13526951707280943"/>
    <x v="0"/>
  </r>
  <r>
    <n v="4792"/>
    <d v="2024-06-10T00:00:00"/>
    <s v="C782"/>
    <s v="Kevin Jackson"/>
    <x v="1"/>
    <x v="1"/>
    <s v="P002"/>
    <x v="2"/>
    <x v="0"/>
    <n v="4"/>
    <n v="22579"/>
    <n v="90316"/>
    <n v="59381.22"/>
    <n v="30934.78"/>
    <n v="99"/>
    <n v="92"/>
    <x v="2"/>
    <n v="20"/>
    <n v="0.34251716196465742"/>
    <x v="0"/>
  </r>
  <r>
    <n v="4793"/>
    <d v="2024-12-01T00:00:00"/>
    <s v="C804"/>
    <s v="Barbara Edwards"/>
    <x v="1"/>
    <x v="1"/>
    <s v="P008"/>
    <x v="7"/>
    <x v="3"/>
    <n v="5"/>
    <n v="20371"/>
    <n v="101855"/>
    <n v="64938.45"/>
    <n v="36916.550000000003"/>
    <n v="342"/>
    <n v="62"/>
    <x v="6"/>
    <n v="20"/>
    <n v="0.36244219724117621"/>
    <x v="0"/>
  </r>
  <r>
    <n v="4794"/>
    <d v="2024-11-25T00:00:00"/>
    <s v="C734"/>
    <s v="Kayla Schultz"/>
    <x v="1"/>
    <x v="1"/>
    <s v="P010"/>
    <x v="6"/>
    <x v="0"/>
    <n v="1"/>
    <n v="17733"/>
    <n v="17733"/>
    <n v="14411.12"/>
    <n v="3321.88"/>
    <n v="127"/>
    <n v="49"/>
    <x v="2"/>
    <n v="10"/>
    <n v="0.18732758134551403"/>
    <x v="0"/>
  </r>
  <r>
    <n v="4795"/>
    <d v="2024-11-18T00:00:00"/>
    <s v="C330"/>
    <s v="Lindsay Lucas"/>
    <x v="0"/>
    <x v="0"/>
    <s v="P010"/>
    <x v="6"/>
    <x v="0"/>
    <n v="9"/>
    <n v="31054"/>
    <n v="279486"/>
    <n v="210615.27"/>
    <n v="68870.73"/>
    <n v="242"/>
    <n v="78"/>
    <x v="2"/>
    <n v="15"/>
    <n v="0.24641924819132263"/>
    <x v="0"/>
  </r>
  <r>
    <n v="4796"/>
    <d v="2024-10-17T00:00:00"/>
    <s v="C450"/>
    <s v="Angela Brown"/>
    <x v="0"/>
    <x v="0"/>
    <s v="P002"/>
    <x v="2"/>
    <x v="0"/>
    <n v="6"/>
    <n v="14675"/>
    <n v="88050"/>
    <n v="61373.35"/>
    <n v="26676.65"/>
    <n v="177"/>
    <n v="62"/>
    <x v="2"/>
    <n v="15"/>
    <n v="0.30297160704145376"/>
    <x v="0"/>
  </r>
  <r>
    <n v="4797"/>
    <d v="2024-07-13T00:00:00"/>
    <s v="C457"/>
    <s v="Alejandra Rivera"/>
    <x v="1"/>
    <x v="1"/>
    <s v="P006"/>
    <x v="0"/>
    <x v="0"/>
    <n v="1"/>
    <n v="53137"/>
    <n v="53137"/>
    <n v="34553"/>
    <n v="18584"/>
    <n v="263"/>
    <n v="57"/>
    <x v="0"/>
    <n v="15"/>
    <n v="0.34973747106535935"/>
    <x v="0"/>
  </r>
  <r>
    <n v="4798"/>
    <d v="2024-12-23T00:00:00"/>
    <s v="C842"/>
    <s v="Wendy Miller"/>
    <x v="3"/>
    <x v="3"/>
    <s v="P010"/>
    <x v="6"/>
    <x v="0"/>
    <n v="9"/>
    <n v="21028"/>
    <n v="189252"/>
    <n v="127291.55"/>
    <n v="61960.45"/>
    <n v="90"/>
    <n v="49"/>
    <x v="2"/>
    <n v="0"/>
    <n v="0.3273965400629848"/>
    <x v="0"/>
  </r>
  <r>
    <n v="4799"/>
    <d v="2024-03-03T00:00:00"/>
    <s v="C655"/>
    <s v="Jessica Mitchell"/>
    <x v="0"/>
    <x v="0"/>
    <s v="P007"/>
    <x v="5"/>
    <x v="1"/>
    <n v="9"/>
    <n v="22239"/>
    <n v="200151"/>
    <n v="132936.34"/>
    <n v="67214.66"/>
    <n v="193"/>
    <n v="16"/>
    <x v="5"/>
    <n v="15"/>
    <n v="0.33581975608415648"/>
    <x v="0"/>
  </r>
  <r>
    <n v="4800"/>
    <d v="2024-05-30T00:00:00"/>
    <s v="C173"/>
    <s v="Dennis Smith"/>
    <x v="0"/>
    <x v="0"/>
    <s v="P009"/>
    <x v="3"/>
    <x v="2"/>
    <n v="10"/>
    <n v="36877"/>
    <n v="368770"/>
    <n v="323975.14"/>
    <n v="44794.86"/>
    <n v="75"/>
    <n v="59"/>
    <x v="3"/>
    <n v="15"/>
    <n v="0.1214709981831494"/>
    <x v="0"/>
  </r>
  <r>
    <n v="4801"/>
    <d v="2024-09-29T00:00:00"/>
    <s v="C297"/>
    <s v="Allison Bennett"/>
    <x v="2"/>
    <x v="2"/>
    <s v="P007"/>
    <x v="5"/>
    <x v="1"/>
    <n v="7"/>
    <n v="46671"/>
    <n v="326697"/>
    <n v="232096.41"/>
    <n v="94600.59"/>
    <n v="188"/>
    <n v="59"/>
    <x v="5"/>
    <n v="20"/>
    <n v="0.28956675451565211"/>
    <x v="0"/>
  </r>
  <r>
    <n v="4802"/>
    <d v="2024-07-19T00:00:00"/>
    <s v="C196"/>
    <s v="Carla Morales"/>
    <x v="2"/>
    <x v="2"/>
    <s v="P007"/>
    <x v="5"/>
    <x v="1"/>
    <n v="1"/>
    <n v="57288"/>
    <n v="57288"/>
    <n v="41830.68"/>
    <n v="15457.32"/>
    <n v="315"/>
    <n v="49"/>
    <x v="5"/>
    <n v="10"/>
    <n v="0.26981776288227899"/>
    <x v="0"/>
  </r>
  <r>
    <n v="4803"/>
    <d v="2024-06-22T00:00:00"/>
    <s v="C308"/>
    <s v="Lauren Johnson"/>
    <x v="3"/>
    <x v="3"/>
    <s v="P009"/>
    <x v="3"/>
    <x v="2"/>
    <n v="1"/>
    <n v="8130"/>
    <n v="8130"/>
    <n v="5091.67"/>
    <n v="3038.33"/>
    <n v="106"/>
    <n v="70"/>
    <x v="3"/>
    <n v="0"/>
    <n v="0.3737183271832718"/>
    <x v="0"/>
  </r>
  <r>
    <n v="4804"/>
    <d v="2024-02-28T00:00:00"/>
    <s v="C359"/>
    <s v="Kathryn Benton"/>
    <x v="2"/>
    <x v="2"/>
    <s v="P009"/>
    <x v="3"/>
    <x v="2"/>
    <n v="8"/>
    <n v="8535"/>
    <n v="68280"/>
    <n v="43302.25"/>
    <n v="24977.75"/>
    <n v="119"/>
    <n v="95"/>
    <x v="3"/>
    <n v="15"/>
    <n v="0.36581356180433511"/>
    <x v="0"/>
  </r>
  <r>
    <n v="4805"/>
    <d v="2024-03-09T00:00:00"/>
    <s v="C830"/>
    <s v="Natalie Walsh"/>
    <x v="2"/>
    <x v="2"/>
    <s v="P010"/>
    <x v="6"/>
    <x v="0"/>
    <n v="7"/>
    <n v="24262"/>
    <n v="169834"/>
    <n v="133078.60999999999"/>
    <n v="36755.39"/>
    <n v="180"/>
    <n v="60"/>
    <x v="2"/>
    <n v="20"/>
    <n v="0.21641950375072128"/>
    <x v="0"/>
  </r>
  <r>
    <n v="4806"/>
    <d v="2024-10-20T00:00:00"/>
    <s v="C720"/>
    <s v="Michael Roach Jr."/>
    <x v="2"/>
    <x v="2"/>
    <s v="P005"/>
    <x v="9"/>
    <x v="1"/>
    <n v="2"/>
    <n v="12068"/>
    <n v="24136"/>
    <n v="19947.689999999999"/>
    <n v="4188.3100000000004"/>
    <n v="76"/>
    <n v="79"/>
    <x v="7"/>
    <n v="0"/>
    <n v="0.17352958236658933"/>
    <x v="1"/>
  </r>
  <r>
    <n v="4807"/>
    <d v="2024-06-26T00:00:00"/>
    <s v="C385"/>
    <s v="Maria Bowen"/>
    <x v="3"/>
    <x v="3"/>
    <s v="P009"/>
    <x v="3"/>
    <x v="2"/>
    <n v="2"/>
    <n v="55487"/>
    <n v="110974"/>
    <n v="79984.95"/>
    <n v="30989.05"/>
    <n v="308"/>
    <n v="92"/>
    <x v="3"/>
    <n v="5"/>
    <n v="0.2792460396128823"/>
    <x v="0"/>
  </r>
  <r>
    <n v="4808"/>
    <d v="2024-01-08T00:00:00"/>
    <s v="C542"/>
    <s v="Stephen Brown"/>
    <x v="0"/>
    <x v="0"/>
    <s v="P010"/>
    <x v="6"/>
    <x v="0"/>
    <n v="7"/>
    <n v="22090"/>
    <n v="154630"/>
    <n v="123097.52"/>
    <n v="31532.48"/>
    <n v="488"/>
    <n v="32"/>
    <x v="2"/>
    <n v="10"/>
    <n v="0.203922136713445"/>
    <x v="0"/>
  </r>
  <r>
    <n v="4809"/>
    <d v="2024-07-01T00:00:00"/>
    <s v="C357"/>
    <s v="Mrs. Erika Greene"/>
    <x v="1"/>
    <x v="1"/>
    <s v="P007"/>
    <x v="5"/>
    <x v="1"/>
    <n v="10"/>
    <n v="3934"/>
    <n v="39340"/>
    <n v="34067.089999999997"/>
    <n v="5272.91"/>
    <n v="346"/>
    <n v="89"/>
    <x v="5"/>
    <n v="0"/>
    <n v="0.13403431621759024"/>
    <x v="0"/>
  </r>
  <r>
    <n v="4810"/>
    <d v="2024-11-28T00:00:00"/>
    <s v="C489"/>
    <s v="Cathy Evans"/>
    <x v="2"/>
    <x v="2"/>
    <s v="P006"/>
    <x v="0"/>
    <x v="0"/>
    <n v="3"/>
    <n v="3723"/>
    <n v="11169"/>
    <n v="9251.36"/>
    <n v="1917.64"/>
    <n v="432"/>
    <n v="15"/>
    <x v="0"/>
    <n v="20"/>
    <n v="0.17169307905810727"/>
    <x v="0"/>
  </r>
  <r>
    <n v="4811"/>
    <d v="2024-09-30T00:00:00"/>
    <s v="C728"/>
    <s v="Hannah Fitzgerald"/>
    <x v="0"/>
    <x v="0"/>
    <s v="P002"/>
    <x v="2"/>
    <x v="0"/>
    <n v="2"/>
    <n v="17703"/>
    <n v="35406"/>
    <n v="26364.69"/>
    <n v="9041.31"/>
    <n v="342"/>
    <n v="45"/>
    <x v="2"/>
    <n v="20"/>
    <n v="0.2553609557702084"/>
    <x v="0"/>
  </r>
  <r>
    <n v="4812"/>
    <d v="2024-03-15T00:00:00"/>
    <s v="C513"/>
    <s v="Brandon Harper"/>
    <x v="1"/>
    <x v="1"/>
    <s v="P006"/>
    <x v="0"/>
    <x v="0"/>
    <n v="2"/>
    <n v="52831"/>
    <n v="105662"/>
    <n v="83759.600000000006"/>
    <n v="21902.400000000001"/>
    <n v="377"/>
    <n v="65"/>
    <x v="0"/>
    <n v="15"/>
    <n v="0.20728738808654013"/>
    <x v="0"/>
  </r>
  <r>
    <n v="4813"/>
    <d v="2024-07-13T00:00:00"/>
    <s v="C168"/>
    <s v="Brian Santos"/>
    <x v="0"/>
    <x v="0"/>
    <s v="P009"/>
    <x v="3"/>
    <x v="2"/>
    <n v="6"/>
    <n v="36936"/>
    <n v="221616"/>
    <n v="190760.17"/>
    <n v="30855.83"/>
    <n v="59"/>
    <n v="68"/>
    <x v="3"/>
    <n v="20"/>
    <n v="0.13923105732438093"/>
    <x v="1"/>
  </r>
  <r>
    <n v="4814"/>
    <d v="2024-10-20T00:00:00"/>
    <s v="C469"/>
    <s v="Brenda Jenkins"/>
    <x v="0"/>
    <x v="0"/>
    <s v="P008"/>
    <x v="7"/>
    <x v="3"/>
    <n v="4"/>
    <n v="30243"/>
    <n v="120972"/>
    <n v="93878.15"/>
    <n v="27093.85"/>
    <n v="41"/>
    <n v="10"/>
    <x v="6"/>
    <n v="20"/>
    <n v="0.22396794299507322"/>
    <x v="0"/>
  </r>
  <r>
    <n v="4815"/>
    <d v="2024-10-13T00:00:00"/>
    <s v="C175"/>
    <s v="Christine Haynes"/>
    <x v="1"/>
    <x v="1"/>
    <s v="P002"/>
    <x v="2"/>
    <x v="0"/>
    <n v="1"/>
    <n v="19241"/>
    <n v="19241"/>
    <n v="12173.68"/>
    <n v="7067.32"/>
    <n v="459"/>
    <n v="66"/>
    <x v="2"/>
    <n v="15"/>
    <n v="0.36730523361571643"/>
    <x v="0"/>
  </r>
  <r>
    <n v="4816"/>
    <d v="2024-09-13T00:00:00"/>
    <s v="C492"/>
    <s v="Jennifer Harrison"/>
    <x v="2"/>
    <x v="2"/>
    <s v="P008"/>
    <x v="7"/>
    <x v="3"/>
    <n v="6"/>
    <n v="46992"/>
    <n v="281952"/>
    <n v="192713.56"/>
    <n v="89238.44"/>
    <n v="497"/>
    <n v="77"/>
    <x v="6"/>
    <n v="15"/>
    <n v="0.31650224151628648"/>
    <x v="0"/>
  </r>
  <r>
    <n v="4817"/>
    <d v="2024-02-14T00:00:00"/>
    <s v="C138"/>
    <s v="Alicia Vasquez"/>
    <x v="3"/>
    <x v="3"/>
    <s v="P006"/>
    <x v="0"/>
    <x v="0"/>
    <n v="5"/>
    <n v="7208"/>
    <n v="36040"/>
    <n v="31554.61"/>
    <n v="4485.3900000000003"/>
    <n v="442"/>
    <n v="91"/>
    <x v="0"/>
    <n v="5"/>
    <n v="0.12445588235294118"/>
    <x v="0"/>
  </r>
  <r>
    <n v="4818"/>
    <d v="2024-05-05T00:00:00"/>
    <s v="C588"/>
    <s v="Sarah Hudson"/>
    <x v="1"/>
    <x v="1"/>
    <s v="P010"/>
    <x v="6"/>
    <x v="0"/>
    <n v="6"/>
    <n v="2187"/>
    <n v="13122"/>
    <n v="10053.959999999999"/>
    <n v="3068.04"/>
    <n v="381"/>
    <n v="72"/>
    <x v="2"/>
    <n v="20"/>
    <n v="0.23380887059899405"/>
    <x v="0"/>
  </r>
  <r>
    <n v="4819"/>
    <d v="2024-03-18T00:00:00"/>
    <s v="C609"/>
    <s v="Destiny Moreno"/>
    <x v="2"/>
    <x v="2"/>
    <s v="P007"/>
    <x v="5"/>
    <x v="1"/>
    <n v="5"/>
    <n v="34301"/>
    <n v="171505"/>
    <n v="145399.63"/>
    <n v="26105.37"/>
    <n v="360"/>
    <n v="60"/>
    <x v="5"/>
    <n v="20"/>
    <n v="0.15221346316433923"/>
    <x v="0"/>
  </r>
  <r>
    <n v="4820"/>
    <d v="2024-08-07T00:00:00"/>
    <s v="C265"/>
    <s v="Guy Brown Jr."/>
    <x v="0"/>
    <x v="0"/>
    <s v="P007"/>
    <x v="5"/>
    <x v="1"/>
    <n v="1"/>
    <n v="3491"/>
    <n v="3491"/>
    <n v="2496.02"/>
    <n v="994.98"/>
    <n v="339"/>
    <n v="35"/>
    <x v="5"/>
    <n v="10"/>
    <n v="0.28501289028931537"/>
    <x v="0"/>
  </r>
  <r>
    <n v="4821"/>
    <d v="2024-06-22T00:00:00"/>
    <s v="C996"/>
    <s v="Cathy Miller"/>
    <x v="3"/>
    <x v="3"/>
    <s v="P004"/>
    <x v="1"/>
    <x v="1"/>
    <n v="8"/>
    <n v="55066"/>
    <n v="440528"/>
    <n v="285002.46000000002"/>
    <n v="155525.54"/>
    <n v="350"/>
    <n v="18"/>
    <x v="1"/>
    <n v="20"/>
    <n v="0.35304348418261722"/>
    <x v="0"/>
  </r>
  <r>
    <n v="4822"/>
    <d v="2024-10-16T00:00:00"/>
    <s v="C890"/>
    <s v="Jeffrey Pineda"/>
    <x v="2"/>
    <x v="2"/>
    <s v="P002"/>
    <x v="2"/>
    <x v="0"/>
    <n v="10"/>
    <n v="15569"/>
    <n v="155690"/>
    <n v="128000.65"/>
    <n v="27689.35"/>
    <n v="217"/>
    <n v="72"/>
    <x v="2"/>
    <n v="5"/>
    <n v="0.17784925171815788"/>
    <x v="0"/>
  </r>
  <r>
    <n v="4823"/>
    <d v="2024-09-07T00:00:00"/>
    <s v="C329"/>
    <s v="Bruce Bridges"/>
    <x v="3"/>
    <x v="3"/>
    <s v="P008"/>
    <x v="7"/>
    <x v="3"/>
    <n v="1"/>
    <n v="16099"/>
    <n v="16099"/>
    <n v="11954.57"/>
    <n v="4144.43"/>
    <n v="198"/>
    <n v="66"/>
    <x v="6"/>
    <n v="15"/>
    <n v="0.25743400211193246"/>
    <x v="0"/>
  </r>
  <r>
    <n v="4824"/>
    <d v="2024-02-28T00:00:00"/>
    <s v="C204"/>
    <s v="Harry Ford"/>
    <x v="1"/>
    <x v="1"/>
    <s v="P007"/>
    <x v="5"/>
    <x v="1"/>
    <n v="6"/>
    <n v="57676"/>
    <n v="346056"/>
    <n v="261540.49"/>
    <n v="84515.51"/>
    <n v="388"/>
    <n v="56"/>
    <x v="5"/>
    <n v="5"/>
    <n v="0.24422495203088515"/>
    <x v="0"/>
  </r>
  <r>
    <n v="4825"/>
    <d v="2024-06-14T00:00:00"/>
    <s v="C451"/>
    <s v="Mary Arnold"/>
    <x v="1"/>
    <x v="1"/>
    <s v="P006"/>
    <x v="0"/>
    <x v="0"/>
    <n v="2"/>
    <n v="563"/>
    <n v="1126"/>
    <n v="708.75"/>
    <n v="417.25"/>
    <n v="461"/>
    <n v="27"/>
    <x v="0"/>
    <n v="20"/>
    <n v="0.37055950266429838"/>
    <x v="0"/>
  </r>
  <r>
    <n v="4826"/>
    <d v="2024-02-25T00:00:00"/>
    <s v="C875"/>
    <s v="Zachary Clayton"/>
    <x v="1"/>
    <x v="1"/>
    <s v="P009"/>
    <x v="3"/>
    <x v="2"/>
    <n v="10"/>
    <n v="29467"/>
    <n v="294670"/>
    <n v="229836.74"/>
    <n v="64833.26"/>
    <n v="351"/>
    <n v="56"/>
    <x v="3"/>
    <n v="20"/>
    <n v="0.22001988665286593"/>
    <x v="0"/>
  </r>
  <r>
    <n v="4827"/>
    <d v="2024-10-04T00:00:00"/>
    <s v="C852"/>
    <s v="Vanessa Armstrong"/>
    <x v="2"/>
    <x v="2"/>
    <s v="P006"/>
    <x v="0"/>
    <x v="0"/>
    <n v="4"/>
    <n v="55437"/>
    <n v="221748"/>
    <n v="143615.48000000001"/>
    <n v="78132.52"/>
    <n v="54"/>
    <n v="98"/>
    <x v="0"/>
    <n v="5"/>
    <n v="0.35234825116799251"/>
    <x v="1"/>
  </r>
  <r>
    <n v="4828"/>
    <d v="2024-04-27T00:00:00"/>
    <s v="C269"/>
    <s v="Benjamin Hill"/>
    <x v="2"/>
    <x v="2"/>
    <s v="P004"/>
    <x v="1"/>
    <x v="1"/>
    <n v="8"/>
    <n v="2516"/>
    <n v="20128"/>
    <n v="17113.18"/>
    <n v="3014.82"/>
    <n v="60"/>
    <n v="27"/>
    <x v="1"/>
    <n v="10"/>
    <n v="0.14978239268680446"/>
    <x v="0"/>
  </r>
  <r>
    <n v="4829"/>
    <d v="2024-06-19T00:00:00"/>
    <s v="C656"/>
    <s v="Kristen Lynn"/>
    <x v="2"/>
    <x v="2"/>
    <s v="P001"/>
    <x v="4"/>
    <x v="1"/>
    <n v="7"/>
    <n v="41952"/>
    <n v="293664"/>
    <n v="192362.97"/>
    <n v="101301.03"/>
    <n v="429"/>
    <n v="95"/>
    <x v="4"/>
    <n v="10"/>
    <n v="0.34495556145799278"/>
    <x v="0"/>
  </r>
  <r>
    <n v="4830"/>
    <d v="2024-04-25T00:00:00"/>
    <s v="C338"/>
    <s v="Lisa Patterson"/>
    <x v="2"/>
    <x v="2"/>
    <s v="P009"/>
    <x v="3"/>
    <x v="2"/>
    <n v="8"/>
    <n v="57133"/>
    <n v="457064"/>
    <n v="328506.3"/>
    <n v="128557.7"/>
    <n v="28"/>
    <n v="32"/>
    <x v="3"/>
    <n v="5"/>
    <n v="0.28126848756410477"/>
    <x v="1"/>
  </r>
  <r>
    <n v="4831"/>
    <d v="2024-02-28T00:00:00"/>
    <s v="C942"/>
    <s v="Sheri Reed"/>
    <x v="2"/>
    <x v="2"/>
    <s v="P007"/>
    <x v="5"/>
    <x v="1"/>
    <n v="3"/>
    <n v="55536"/>
    <n v="166608"/>
    <n v="109296.77"/>
    <n v="57311.23"/>
    <n v="217"/>
    <n v="56"/>
    <x v="5"/>
    <n v="20"/>
    <n v="0.34398846393930665"/>
    <x v="0"/>
  </r>
  <r>
    <n v="4832"/>
    <d v="2024-02-11T00:00:00"/>
    <s v="C133"/>
    <s v="Vincent Butler"/>
    <x v="0"/>
    <x v="0"/>
    <s v="P004"/>
    <x v="1"/>
    <x v="1"/>
    <n v="8"/>
    <n v="9205"/>
    <n v="73640"/>
    <n v="61029.71"/>
    <n v="12610.29"/>
    <n v="116"/>
    <n v="88"/>
    <x v="1"/>
    <n v="15"/>
    <n v="0.17124239543726236"/>
    <x v="0"/>
  </r>
  <r>
    <n v="4833"/>
    <d v="2024-02-14T00:00:00"/>
    <s v="C326"/>
    <s v="Lori Wade"/>
    <x v="1"/>
    <x v="1"/>
    <s v="P003"/>
    <x v="8"/>
    <x v="0"/>
    <n v="4"/>
    <n v="54925"/>
    <n v="219700"/>
    <n v="164060.29999999999"/>
    <n v="55639.7"/>
    <n v="452"/>
    <n v="33"/>
    <x v="2"/>
    <n v="5"/>
    <n v="0.25325307237141553"/>
    <x v="0"/>
  </r>
  <r>
    <n v="4834"/>
    <d v="2024-07-08T00:00:00"/>
    <s v="C368"/>
    <s v="Stephen Alvarado"/>
    <x v="3"/>
    <x v="3"/>
    <s v="P006"/>
    <x v="0"/>
    <x v="0"/>
    <n v="7"/>
    <n v="55725"/>
    <n v="390075"/>
    <n v="237691.99"/>
    <n v="152383.01"/>
    <n v="149"/>
    <n v="12"/>
    <x v="0"/>
    <n v="5"/>
    <n v="0.39065054156252005"/>
    <x v="0"/>
  </r>
  <r>
    <n v="4835"/>
    <d v="2024-05-19T00:00:00"/>
    <s v="C773"/>
    <s v="Roberta Williams"/>
    <x v="2"/>
    <x v="2"/>
    <s v="P009"/>
    <x v="3"/>
    <x v="2"/>
    <n v="6"/>
    <n v="9214"/>
    <n v="55284"/>
    <n v="46159.58"/>
    <n v="9124.42"/>
    <n v="17"/>
    <n v="83"/>
    <x v="3"/>
    <n v="20"/>
    <n v="0.16504630634541639"/>
    <x v="1"/>
  </r>
  <r>
    <n v="4836"/>
    <d v="2024-04-15T00:00:00"/>
    <s v="C574"/>
    <s v="Chase Fischer"/>
    <x v="0"/>
    <x v="0"/>
    <s v="P003"/>
    <x v="8"/>
    <x v="0"/>
    <n v="9"/>
    <n v="43437"/>
    <n v="390933"/>
    <n v="237514.2"/>
    <n v="153418.79999999999"/>
    <n v="11"/>
    <n v="43"/>
    <x v="2"/>
    <n v="10"/>
    <n v="0.39244269478401667"/>
    <x v="1"/>
  </r>
  <r>
    <n v="4837"/>
    <d v="2024-06-09T00:00:00"/>
    <s v="C518"/>
    <s v="Noah Cox"/>
    <x v="3"/>
    <x v="3"/>
    <s v="P007"/>
    <x v="5"/>
    <x v="1"/>
    <n v="1"/>
    <n v="15546"/>
    <n v="15546"/>
    <n v="12322.73"/>
    <n v="3223.27"/>
    <n v="415"/>
    <n v="22"/>
    <x v="5"/>
    <n v="0"/>
    <n v="0.20733757879840473"/>
    <x v="0"/>
  </r>
  <r>
    <n v="4838"/>
    <d v="2024-02-11T00:00:00"/>
    <s v="C718"/>
    <s v="Marcus Peterson"/>
    <x v="2"/>
    <x v="2"/>
    <s v="P006"/>
    <x v="0"/>
    <x v="0"/>
    <n v="3"/>
    <n v="57124"/>
    <n v="171372"/>
    <n v="153018.45000000001"/>
    <n v="18353.55"/>
    <n v="66"/>
    <n v="51"/>
    <x v="0"/>
    <n v="10"/>
    <n v="0.1070977172466914"/>
    <x v="0"/>
  </r>
  <r>
    <n v="4839"/>
    <d v="2024-02-13T00:00:00"/>
    <s v="C697"/>
    <s v="Rita Winters"/>
    <x v="0"/>
    <x v="0"/>
    <s v="P005"/>
    <x v="9"/>
    <x v="1"/>
    <n v="3"/>
    <n v="2372"/>
    <n v="7116"/>
    <n v="5757.92"/>
    <n v="1358.08"/>
    <n v="191"/>
    <n v="40"/>
    <x v="7"/>
    <n v="0"/>
    <n v="0.19084879145587408"/>
    <x v="0"/>
  </r>
  <r>
    <n v="4840"/>
    <d v="2024-11-21T00:00:00"/>
    <s v="C751"/>
    <s v="Curtis Jones"/>
    <x v="1"/>
    <x v="1"/>
    <s v="P008"/>
    <x v="7"/>
    <x v="3"/>
    <n v="2"/>
    <n v="47885"/>
    <n v="95770"/>
    <n v="80588.929999999993"/>
    <n v="15181.07"/>
    <n v="418"/>
    <n v="75"/>
    <x v="6"/>
    <n v="5"/>
    <n v="0.15851592356687899"/>
    <x v="0"/>
  </r>
  <r>
    <n v="4841"/>
    <d v="2024-07-27T00:00:00"/>
    <s v="C304"/>
    <s v="Roy Martinez"/>
    <x v="3"/>
    <x v="3"/>
    <s v="P009"/>
    <x v="3"/>
    <x v="2"/>
    <n v="1"/>
    <n v="6403"/>
    <n v="6403"/>
    <n v="5561.36"/>
    <n v="841.64"/>
    <n v="210"/>
    <n v="43"/>
    <x v="3"/>
    <n v="10"/>
    <n v="0.13144463532719039"/>
    <x v="0"/>
  </r>
  <r>
    <n v="4842"/>
    <d v="2024-04-16T00:00:00"/>
    <s v="C821"/>
    <s v="Sara Nelson"/>
    <x v="0"/>
    <x v="0"/>
    <s v="P008"/>
    <x v="7"/>
    <x v="3"/>
    <n v="6"/>
    <n v="33969"/>
    <n v="203814"/>
    <n v="176676.85"/>
    <n v="27137.15"/>
    <n v="10"/>
    <n v="28"/>
    <x v="6"/>
    <n v="0"/>
    <n v="0.13314664350829677"/>
    <x v="1"/>
  </r>
  <r>
    <n v="4843"/>
    <d v="2024-12-24T00:00:00"/>
    <s v="C559"/>
    <s v="Nathaniel Riggs"/>
    <x v="2"/>
    <x v="2"/>
    <s v="P009"/>
    <x v="3"/>
    <x v="2"/>
    <n v="1"/>
    <n v="32295"/>
    <n v="32295"/>
    <n v="19976.16"/>
    <n v="12318.84"/>
    <n v="10"/>
    <n v="20"/>
    <x v="3"/>
    <n v="20"/>
    <n v="0.381447282861124"/>
    <x v="1"/>
  </r>
  <r>
    <n v="4844"/>
    <d v="2024-06-17T00:00:00"/>
    <s v="C874"/>
    <s v="Melanie Smith"/>
    <x v="0"/>
    <x v="0"/>
    <s v="P009"/>
    <x v="3"/>
    <x v="2"/>
    <n v="1"/>
    <n v="3299"/>
    <n v="3299"/>
    <n v="2735.15"/>
    <n v="563.85"/>
    <n v="291"/>
    <n v="84"/>
    <x v="3"/>
    <n v="10"/>
    <n v="0.17091542891785391"/>
    <x v="0"/>
  </r>
  <r>
    <n v="4845"/>
    <d v="2024-12-09T00:00:00"/>
    <s v="C985"/>
    <s v="Elizabeth Fleming"/>
    <x v="2"/>
    <x v="2"/>
    <s v="P008"/>
    <x v="7"/>
    <x v="3"/>
    <n v="4"/>
    <n v="509"/>
    <n v="2036"/>
    <n v="1357.95"/>
    <n v="678.05"/>
    <n v="17"/>
    <n v="69"/>
    <x v="6"/>
    <n v="0"/>
    <n v="0.33303045186640468"/>
    <x v="1"/>
  </r>
  <r>
    <n v="4846"/>
    <d v="2024-12-29T00:00:00"/>
    <s v="C435"/>
    <s v="Adam Downs"/>
    <x v="2"/>
    <x v="2"/>
    <s v="P005"/>
    <x v="9"/>
    <x v="1"/>
    <n v="10"/>
    <n v="55591"/>
    <n v="555910"/>
    <n v="432531.35"/>
    <n v="123378.65"/>
    <n v="105"/>
    <n v="29"/>
    <x v="7"/>
    <n v="15"/>
    <n v="0.22193997229767407"/>
    <x v="0"/>
  </r>
  <r>
    <n v="4847"/>
    <d v="2024-12-03T00:00:00"/>
    <s v="C415"/>
    <s v="Rhonda Stewart"/>
    <x v="2"/>
    <x v="2"/>
    <s v="P007"/>
    <x v="5"/>
    <x v="1"/>
    <n v="4"/>
    <n v="30861"/>
    <n v="123444"/>
    <n v="105121.52"/>
    <n v="18322.48"/>
    <n v="206"/>
    <n v="28"/>
    <x v="5"/>
    <n v="10"/>
    <n v="0.14842746508538285"/>
    <x v="0"/>
  </r>
  <r>
    <n v="4848"/>
    <d v="2024-10-28T00:00:00"/>
    <s v="C969"/>
    <s v="Paige Mack"/>
    <x v="3"/>
    <x v="3"/>
    <s v="P003"/>
    <x v="8"/>
    <x v="0"/>
    <n v="10"/>
    <n v="10572"/>
    <n v="105720"/>
    <n v="83196.070000000007"/>
    <n v="22523.93"/>
    <n v="102"/>
    <n v="49"/>
    <x v="2"/>
    <n v="5"/>
    <n v="0.21305268634127886"/>
    <x v="0"/>
  </r>
  <r>
    <n v="4849"/>
    <d v="2024-07-22T00:00:00"/>
    <s v="C982"/>
    <s v="Stacy Perez DDS"/>
    <x v="1"/>
    <x v="1"/>
    <s v="P006"/>
    <x v="0"/>
    <x v="0"/>
    <n v="6"/>
    <n v="12987"/>
    <n v="77922"/>
    <n v="50291.97"/>
    <n v="27630.03"/>
    <n v="244"/>
    <n v="37"/>
    <x v="0"/>
    <n v="10"/>
    <n v="0.35458573958573958"/>
    <x v="0"/>
  </r>
  <r>
    <n v="4850"/>
    <d v="2024-11-11T00:00:00"/>
    <s v="C353"/>
    <s v="William May"/>
    <x v="0"/>
    <x v="0"/>
    <s v="P004"/>
    <x v="1"/>
    <x v="1"/>
    <n v="7"/>
    <n v="51636"/>
    <n v="361452"/>
    <n v="293874.40999999997"/>
    <n v="67577.59"/>
    <n v="145"/>
    <n v="87"/>
    <x v="1"/>
    <n v="5"/>
    <n v="0.18696144992972785"/>
    <x v="0"/>
  </r>
  <r>
    <n v="4851"/>
    <d v="2024-09-10T00:00:00"/>
    <s v="C482"/>
    <s v="Linda Beck"/>
    <x v="1"/>
    <x v="1"/>
    <s v="P003"/>
    <x v="8"/>
    <x v="0"/>
    <n v="7"/>
    <n v="45697"/>
    <n v="319879"/>
    <n v="243889.71"/>
    <n v="75989.289999999994"/>
    <n v="326"/>
    <n v="57"/>
    <x v="2"/>
    <n v="20"/>
    <n v="0.23755635724758423"/>
    <x v="0"/>
  </r>
  <r>
    <n v="4852"/>
    <d v="2024-09-09T00:00:00"/>
    <s v="C154"/>
    <s v="Marissa Taylor"/>
    <x v="3"/>
    <x v="3"/>
    <s v="P001"/>
    <x v="4"/>
    <x v="1"/>
    <n v="2"/>
    <n v="13882"/>
    <n v="27764"/>
    <n v="18964.349999999999"/>
    <n v="8799.65"/>
    <n v="210"/>
    <n v="46"/>
    <x v="4"/>
    <n v="0"/>
    <n v="0.31694460452384382"/>
    <x v="0"/>
  </r>
  <r>
    <n v="4853"/>
    <d v="2024-11-30T00:00:00"/>
    <s v="C742"/>
    <s v="Dennis Cooper"/>
    <x v="3"/>
    <x v="3"/>
    <s v="P008"/>
    <x v="7"/>
    <x v="3"/>
    <n v="9"/>
    <n v="14104"/>
    <n v="126936"/>
    <n v="91592.79"/>
    <n v="35343.21"/>
    <n v="185"/>
    <n v="78"/>
    <x v="6"/>
    <n v="10"/>
    <n v="0.27843330497258462"/>
    <x v="0"/>
  </r>
  <r>
    <n v="4854"/>
    <d v="2024-08-20T00:00:00"/>
    <s v="C677"/>
    <s v="Brenda Wallace"/>
    <x v="1"/>
    <x v="1"/>
    <s v="P008"/>
    <x v="7"/>
    <x v="3"/>
    <n v="3"/>
    <n v="33181"/>
    <n v="99543"/>
    <n v="78174.38"/>
    <n v="21368.62"/>
    <n v="100"/>
    <n v="86"/>
    <x v="6"/>
    <n v="10"/>
    <n v="0.21466722923761589"/>
    <x v="0"/>
  </r>
  <r>
    <n v="4855"/>
    <d v="2024-03-10T00:00:00"/>
    <s v="C641"/>
    <s v="Alexandra Dyer"/>
    <x v="1"/>
    <x v="1"/>
    <s v="P001"/>
    <x v="4"/>
    <x v="1"/>
    <n v="10"/>
    <n v="36264"/>
    <n v="362640"/>
    <n v="276744.40000000002"/>
    <n v="85895.6"/>
    <n v="316"/>
    <n v="52"/>
    <x v="4"/>
    <n v="0"/>
    <n v="0.23686190161041254"/>
    <x v="0"/>
  </r>
  <r>
    <n v="4856"/>
    <d v="2024-06-08T00:00:00"/>
    <s v="C730"/>
    <s v="Cynthia Scott"/>
    <x v="3"/>
    <x v="3"/>
    <s v="P006"/>
    <x v="0"/>
    <x v="0"/>
    <n v="3"/>
    <n v="38918"/>
    <n v="116754"/>
    <n v="93668.73"/>
    <n v="23085.27"/>
    <n v="54"/>
    <n v="19"/>
    <x v="0"/>
    <n v="15"/>
    <n v="0.19772573102420474"/>
    <x v="0"/>
  </r>
  <r>
    <n v="4857"/>
    <d v="2024-04-06T00:00:00"/>
    <s v="C532"/>
    <s v="Shirley Harrison DVM"/>
    <x v="2"/>
    <x v="2"/>
    <s v="P003"/>
    <x v="8"/>
    <x v="0"/>
    <n v="8"/>
    <n v="31065"/>
    <n v="248520"/>
    <n v="206964.96"/>
    <n v="41555.040000000001"/>
    <n v="348"/>
    <n v="63"/>
    <x v="2"/>
    <n v="15"/>
    <n v="0.16721004345726703"/>
    <x v="0"/>
  </r>
  <r>
    <n v="4858"/>
    <d v="2024-10-20T00:00:00"/>
    <s v="C918"/>
    <s v="Richard Cook"/>
    <x v="2"/>
    <x v="2"/>
    <s v="P007"/>
    <x v="5"/>
    <x v="1"/>
    <n v="10"/>
    <n v="42914"/>
    <n v="429140"/>
    <n v="350944.01"/>
    <n v="78195.990000000005"/>
    <n v="253"/>
    <n v="46"/>
    <x v="5"/>
    <n v="20"/>
    <n v="0.1822155706762362"/>
    <x v="0"/>
  </r>
  <r>
    <n v="4859"/>
    <d v="2024-12-12T00:00:00"/>
    <s v="C755"/>
    <s v="Taylor Payne"/>
    <x v="1"/>
    <x v="1"/>
    <s v="P008"/>
    <x v="7"/>
    <x v="3"/>
    <n v="7"/>
    <n v="59022"/>
    <n v="413154"/>
    <n v="254710.67"/>
    <n v="158443.32999999999"/>
    <n v="38"/>
    <n v="33"/>
    <x v="6"/>
    <n v="10"/>
    <n v="0.38349702532227692"/>
    <x v="0"/>
  </r>
  <r>
    <n v="4860"/>
    <d v="2024-05-08T00:00:00"/>
    <s v="C996"/>
    <s v="Wayne Jordan MD"/>
    <x v="1"/>
    <x v="1"/>
    <s v="P004"/>
    <x v="1"/>
    <x v="1"/>
    <n v="9"/>
    <n v="49663"/>
    <n v="446967"/>
    <n v="390401"/>
    <n v="56566"/>
    <n v="368"/>
    <n v="99"/>
    <x v="1"/>
    <n v="20"/>
    <n v="0.12655520429919881"/>
    <x v="0"/>
  </r>
  <r>
    <n v="4861"/>
    <d v="2024-03-18T00:00:00"/>
    <s v="C430"/>
    <s v="Donna Roberts"/>
    <x v="0"/>
    <x v="0"/>
    <s v="P009"/>
    <x v="3"/>
    <x v="2"/>
    <n v="7"/>
    <n v="40645"/>
    <n v="284515"/>
    <n v="191962.74"/>
    <n v="92552.26"/>
    <n v="260"/>
    <n v="52"/>
    <x v="3"/>
    <n v="0"/>
    <n v="0.32529834982338363"/>
    <x v="0"/>
  </r>
  <r>
    <n v="4862"/>
    <d v="2024-10-16T00:00:00"/>
    <s v="C572"/>
    <s v="Christopher Sherman"/>
    <x v="1"/>
    <x v="1"/>
    <s v="P001"/>
    <x v="4"/>
    <x v="1"/>
    <n v="6"/>
    <n v="28067"/>
    <n v="168402"/>
    <n v="142731.70000000001"/>
    <n v="25670.3"/>
    <n v="269"/>
    <n v="96"/>
    <x v="4"/>
    <n v="10"/>
    <n v="0.15243465041982873"/>
    <x v="0"/>
  </r>
  <r>
    <n v="4863"/>
    <d v="2024-11-01T00:00:00"/>
    <s v="C816"/>
    <s v="Gail Houston"/>
    <x v="0"/>
    <x v="0"/>
    <s v="P004"/>
    <x v="1"/>
    <x v="1"/>
    <n v="10"/>
    <n v="19645"/>
    <n v="196450"/>
    <n v="164143.5"/>
    <n v="32306.5"/>
    <n v="324"/>
    <n v="72"/>
    <x v="1"/>
    <n v="5"/>
    <n v="0.16445151438024944"/>
    <x v="0"/>
  </r>
  <r>
    <n v="4864"/>
    <d v="2024-12-12T00:00:00"/>
    <s v="C615"/>
    <s v="Jose Schultz"/>
    <x v="2"/>
    <x v="2"/>
    <s v="P006"/>
    <x v="0"/>
    <x v="0"/>
    <n v="1"/>
    <n v="12472"/>
    <n v="12472"/>
    <n v="9262.5400000000009"/>
    <n v="3209.46"/>
    <n v="144"/>
    <n v="58"/>
    <x v="0"/>
    <n v="15"/>
    <n v="0.25733322642719691"/>
    <x v="0"/>
  </r>
  <r>
    <n v="4865"/>
    <d v="2024-06-08T00:00:00"/>
    <s v="C813"/>
    <s v="Allen Davis"/>
    <x v="0"/>
    <x v="0"/>
    <s v="P001"/>
    <x v="4"/>
    <x v="1"/>
    <n v="5"/>
    <n v="34922"/>
    <n v="174610"/>
    <n v="122465.04"/>
    <n v="52144.959999999999"/>
    <n v="471"/>
    <n v="52"/>
    <x v="4"/>
    <n v="10"/>
    <n v="0.29863673329133494"/>
    <x v="0"/>
  </r>
  <r>
    <n v="4866"/>
    <d v="2024-12-26T00:00:00"/>
    <s v="C234"/>
    <s v="Amanda Love"/>
    <x v="3"/>
    <x v="3"/>
    <s v="P010"/>
    <x v="6"/>
    <x v="0"/>
    <n v="2"/>
    <n v="29789"/>
    <n v="59578"/>
    <n v="42694.53"/>
    <n v="16883.47"/>
    <n v="79"/>
    <n v="53"/>
    <x v="2"/>
    <n v="20"/>
    <n v="0.28338430293061201"/>
    <x v="0"/>
  </r>
  <r>
    <n v="4867"/>
    <d v="2024-09-18T00:00:00"/>
    <s v="C844"/>
    <s v="Scott Wells"/>
    <x v="2"/>
    <x v="2"/>
    <s v="P009"/>
    <x v="3"/>
    <x v="2"/>
    <n v="3"/>
    <n v="58225"/>
    <n v="174675"/>
    <n v="136309.46"/>
    <n v="38365.54"/>
    <n v="261"/>
    <n v="45"/>
    <x v="3"/>
    <n v="10"/>
    <n v="0.21963955918133676"/>
    <x v="0"/>
  </r>
  <r>
    <n v="4868"/>
    <d v="2024-07-27T00:00:00"/>
    <s v="C286"/>
    <s v="Edward Miller"/>
    <x v="3"/>
    <x v="3"/>
    <s v="P001"/>
    <x v="4"/>
    <x v="1"/>
    <n v="5"/>
    <n v="22301"/>
    <n v="111505"/>
    <n v="94472.45"/>
    <n v="17032.55"/>
    <n v="352"/>
    <n v="66"/>
    <x v="4"/>
    <n v="15"/>
    <n v="0.1527514461234922"/>
    <x v="0"/>
  </r>
  <r>
    <n v="4869"/>
    <d v="2024-01-05T00:00:00"/>
    <s v="C845"/>
    <s v="Kristin Sims"/>
    <x v="3"/>
    <x v="3"/>
    <s v="P010"/>
    <x v="6"/>
    <x v="0"/>
    <n v="1"/>
    <n v="1470"/>
    <n v="1470"/>
    <n v="1129.8399999999999"/>
    <n v="340.16"/>
    <n v="259"/>
    <n v="56"/>
    <x v="2"/>
    <n v="20"/>
    <n v="0.2314013605442177"/>
    <x v="0"/>
  </r>
  <r>
    <n v="4870"/>
    <d v="2024-11-25T00:00:00"/>
    <s v="C912"/>
    <s v="Jessica Williams"/>
    <x v="2"/>
    <x v="2"/>
    <s v="P001"/>
    <x v="4"/>
    <x v="1"/>
    <n v="3"/>
    <n v="54219"/>
    <n v="162657"/>
    <n v="110149.04"/>
    <n v="52507.96"/>
    <n v="111"/>
    <n v="85"/>
    <x v="4"/>
    <n v="15"/>
    <n v="0.32281401968559609"/>
    <x v="0"/>
  </r>
  <r>
    <n v="4871"/>
    <d v="2024-06-26T00:00:00"/>
    <s v="C839"/>
    <s v="Jonathan Nelson"/>
    <x v="2"/>
    <x v="2"/>
    <s v="P002"/>
    <x v="2"/>
    <x v="0"/>
    <n v="6"/>
    <n v="39772"/>
    <n v="238632"/>
    <n v="194487.13"/>
    <n v="44144.87"/>
    <n v="82"/>
    <n v="53"/>
    <x v="2"/>
    <n v="10"/>
    <n v="0.18499140936672367"/>
    <x v="0"/>
  </r>
  <r>
    <n v="4872"/>
    <d v="2024-02-01T00:00:00"/>
    <s v="C313"/>
    <s v="Linda Williams"/>
    <x v="1"/>
    <x v="1"/>
    <s v="P004"/>
    <x v="1"/>
    <x v="1"/>
    <n v="7"/>
    <n v="19295"/>
    <n v="135065"/>
    <n v="118611.9"/>
    <n v="16453.099999999999"/>
    <n v="203"/>
    <n v="25"/>
    <x v="1"/>
    <n v="10"/>
    <n v="0.12181616258838336"/>
    <x v="0"/>
  </r>
  <r>
    <n v="4873"/>
    <d v="2024-12-12T00:00:00"/>
    <s v="C356"/>
    <s v="Daniel Johnson"/>
    <x v="3"/>
    <x v="3"/>
    <s v="P010"/>
    <x v="6"/>
    <x v="0"/>
    <n v="6"/>
    <n v="53366"/>
    <n v="320196"/>
    <n v="200061.43"/>
    <n v="120134.57"/>
    <n v="128"/>
    <n v="17"/>
    <x v="2"/>
    <n v="10"/>
    <n v="0.37519072692975552"/>
    <x v="0"/>
  </r>
  <r>
    <n v="4874"/>
    <d v="2024-01-23T00:00:00"/>
    <s v="C576"/>
    <s v="Timothy Juarez"/>
    <x v="0"/>
    <x v="0"/>
    <s v="P001"/>
    <x v="4"/>
    <x v="1"/>
    <n v="6"/>
    <n v="6013"/>
    <n v="36078"/>
    <n v="27336.13"/>
    <n v="8741.8700000000008"/>
    <n v="381"/>
    <n v="93"/>
    <x v="4"/>
    <n v="5"/>
    <n v="0.24230472864349467"/>
    <x v="0"/>
  </r>
  <r>
    <n v="4875"/>
    <d v="2024-09-29T00:00:00"/>
    <s v="C999"/>
    <s v="Cindy Garcia"/>
    <x v="3"/>
    <x v="3"/>
    <s v="P009"/>
    <x v="3"/>
    <x v="2"/>
    <n v="10"/>
    <n v="29373"/>
    <n v="293730"/>
    <n v="214587.91"/>
    <n v="79142.09"/>
    <n v="330"/>
    <n v="64"/>
    <x v="3"/>
    <n v="0"/>
    <n v="0.26943822558131614"/>
    <x v="0"/>
  </r>
  <r>
    <n v="4876"/>
    <d v="2024-05-06T00:00:00"/>
    <s v="C459"/>
    <s v="Sandra Garcia"/>
    <x v="1"/>
    <x v="1"/>
    <s v="P002"/>
    <x v="2"/>
    <x v="0"/>
    <n v="4"/>
    <n v="30139"/>
    <n v="120556"/>
    <n v="81833.09"/>
    <n v="38722.910000000003"/>
    <n v="297"/>
    <n v="73"/>
    <x v="2"/>
    <n v="15"/>
    <n v="0.32120267759381538"/>
    <x v="0"/>
  </r>
  <r>
    <n v="4877"/>
    <d v="2024-09-05T00:00:00"/>
    <s v="C877"/>
    <s v="Joe Malone"/>
    <x v="1"/>
    <x v="1"/>
    <s v="P002"/>
    <x v="2"/>
    <x v="0"/>
    <n v="7"/>
    <n v="6781"/>
    <n v="47467"/>
    <n v="34628.69"/>
    <n v="12838.31"/>
    <n v="205"/>
    <n v="83"/>
    <x v="2"/>
    <n v="0"/>
    <n v="0.27046811469020582"/>
    <x v="0"/>
  </r>
  <r>
    <n v="4878"/>
    <d v="2024-08-31T00:00:00"/>
    <s v="C209"/>
    <s v="Cheryl Gomez"/>
    <x v="1"/>
    <x v="1"/>
    <s v="P009"/>
    <x v="3"/>
    <x v="2"/>
    <n v="3"/>
    <n v="25916"/>
    <n v="77748"/>
    <n v="54066.8"/>
    <n v="23681.200000000001"/>
    <n v="412"/>
    <n v="79"/>
    <x v="3"/>
    <n v="20"/>
    <n v="0.30458918557390546"/>
    <x v="0"/>
  </r>
  <r>
    <n v="4879"/>
    <d v="2024-07-08T00:00:00"/>
    <s v="C666"/>
    <s v="Ashley Chandler"/>
    <x v="1"/>
    <x v="1"/>
    <s v="P001"/>
    <x v="4"/>
    <x v="1"/>
    <n v="1"/>
    <n v="44909"/>
    <n v="44909"/>
    <n v="34234.26"/>
    <n v="10674.74"/>
    <n v="111"/>
    <n v="42"/>
    <x v="4"/>
    <n v="20"/>
    <n v="0.23769712084437417"/>
    <x v="0"/>
  </r>
  <r>
    <n v="4880"/>
    <d v="2024-03-15T00:00:00"/>
    <s v="C968"/>
    <s v="Brittany Alvarez"/>
    <x v="1"/>
    <x v="1"/>
    <s v="P002"/>
    <x v="2"/>
    <x v="0"/>
    <n v="9"/>
    <n v="29104"/>
    <n v="261936"/>
    <n v="158991.46"/>
    <n v="102944.54"/>
    <n v="153"/>
    <n v="47"/>
    <x v="2"/>
    <n v="15"/>
    <n v="0.39301409504611812"/>
    <x v="0"/>
  </r>
  <r>
    <n v="4881"/>
    <d v="2024-03-14T00:00:00"/>
    <s v="C371"/>
    <s v="Kenneth Castillo"/>
    <x v="2"/>
    <x v="2"/>
    <s v="P003"/>
    <x v="8"/>
    <x v="0"/>
    <n v="8"/>
    <n v="27058"/>
    <n v="216464"/>
    <n v="138174.29999999999"/>
    <n v="78289.7"/>
    <n v="217"/>
    <n v="87"/>
    <x v="2"/>
    <n v="10"/>
    <n v="0.36167538251164166"/>
    <x v="0"/>
  </r>
  <r>
    <n v="4882"/>
    <d v="2024-11-12T00:00:00"/>
    <s v="C732"/>
    <s v="April Lowery"/>
    <x v="1"/>
    <x v="1"/>
    <s v="P006"/>
    <x v="0"/>
    <x v="0"/>
    <n v="7"/>
    <n v="5645"/>
    <n v="39515"/>
    <n v="32721.03"/>
    <n v="6793.97"/>
    <n v="115"/>
    <n v="37"/>
    <x v="0"/>
    <n v="15"/>
    <n v="0.17193394913324056"/>
    <x v="0"/>
  </r>
  <r>
    <n v="4883"/>
    <d v="2024-01-20T00:00:00"/>
    <s v="C638"/>
    <s v="Elizabeth Lopez"/>
    <x v="2"/>
    <x v="2"/>
    <s v="P004"/>
    <x v="1"/>
    <x v="1"/>
    <n v="9"/>
    <n v="58714"/>
    <n v="528426"/>
    <n v="418273.7"/>
    <n v="110152.3"/>
    <n v="410"/>
    <n v="22"/>
    <x v="1"/>
    <n v="10"/>
    <n v="0.20845359615158982"/>
    <x v="0"/>
  </r>
  <r>
    <n v="4884"/>
    <d v="2024-09-06T00:00:00"/>
    <s v="C536"/>
    <s v="Tracey Jordan"/>
    <x v="2"/>
    <x v="2"/>
    <s v="P005"/>
    <x v="9"/>
    <x v="1"/>
    <n v="7"/>
    <n v="38024"/>
    <n v="266168"/>
    <n v="163822.69"/>
    <n v="102345.31"/>
    <n v="195"/>
    <n v="96"/>
    <x v="7"/>
    <n v="5"/>
    <n v="0.38451395359321933"/>
    <x v="0"/>
  </r>
  <r>
    <n v="4885"/>
    <d v="2024-01-22T00:00:00"/>
    <s v="C329"/>
    <s v="Barbara Wolfe"/>
    <x v="0"/>
    <x v="0"/>
    <s v="P009"/>
    <x v="3"/>
    <x v="2"/>
    <n v="7"/>
    <n v="57379"/>
    <n v="401653"/>
    <n v="342257.39"/>
    <n v="59395.61"/>
    <n v="136"/>
    <n v="76"/>
    <x v="3"/>
    <n v="15"/>
    <n v="0.14787791949767587"/>
    <x v="0"/>
  </r>
  <r>
    <n v="4886"/>
    <d v="2024-06-19T00:00:00"/>
    <s v="C510"/>
    <s v="Derek Patterson"/>
    <x v="2"/>
    <x v="2"/>
    <s v="P009"/>
    <x v="3"/>
    <x v="2"/>
    <n v="7"/>
    <n v="26379"/>
    <n v="184653"/>
    <n v="118928.92"/>
    <n v="65724.08"/>
    <n v="426"/>
    <n v="45"/>
    <x v="3"/>
    <n v="0"/>
    <n v="0.35593291200251281"/>
    <x v="0"/>
  </r>
  <r>
    <n v="4887"/>
    <d v="2024-05-15T00:00:00"/>
    <s v="C208"/>
    <s v="Toni Mathews"/>
    <x v="1"/>
    <x v="1"/>
    <s v="P010"/>
    <x v="6"/>
    <x v="0"/>
    <n v="7"/>
    <n v="30605"/>
    <n v="214235"/>
    <n v="178424.44"/>
    <n v="35810.559999999998"/>
    <n v="308"/>
    <n v="65"/>
    <x v="2"/>
    <n v="10"/>
    <n v="0.16715550680327676"/>
    <x v="0"/>
  </r>
  <r>
    <n v="4888"/>
    <d v="2024-01-03T00:00:00"/>
    <s v="C490"/>
    <s v="Taylor Carter"/>
    <x v="0"/>
    <x v="0"/>
    <s v="P009"/>
    <x v="3"/>
    <x v="2"/>
    <n v="7"/>
    <n v="14944"/>
    <n v="104608"/>
    <n v="83671.37"/>
    <n v="20936.63"/>
    <n v="149"/>
    <n v="60"/>
    <x v="3"/>
    <n v="15"/>
    <n v="0.20014367925971246"/>
    <x v="0"/>
  </r>
  <r>
    <n v="4889"/>
    <d v="2024-06-02T00:00:00"/>
    <s v="C435"/>
    <s v="Nicholas Villarreal"/>
    <x v="3"/>
    <x v="3"/>
    <s v="P006"/>
    <x v="0"/>
    <x v="0"/>
    <n v="10"/>
    <n v="44350"/>
    <n v="443500"/>
    <n v="290677.84000000003"/>
    <n v="152822.16"/>
    <n v="30"/>
    <n v="54"/>
    <x v="0"/>
    <n v="0"/>
    <n v="0.34458209695603159"/>
    <x v="1"/>
  </r>
  <r>
    <n v="4890"/>
    <d v="2024-05-26T00:00:00"/>
    <s v="C405"/>
    <s v="Jeffrey Moore"/>
    <x v="1"/>
    <x v="1"/>
    <s v="P009"/>
    <x v="3"/>
    <x v="2"/>
    <n v="5"/>
    <n v="41554"/>
    <n v="207770"/>
    <n v="124769.69"/>
    <n v="83000.31"/>
    <n v="430"/>
    <n v="51"/>
    <x v="3"/>
    <n v="10"/>
    <n v="0.39948168648024257"/>
    <x v="0"/>
  </r>
  <r>
    <n v="4891"/>
    <d v="2024-05-09T00:00:00"/>
    <s v="C674"/>
    <s v="Dylan Johnson"/>
    <x v="2"/>
    <x v="2"/>
    <s v="P009"/>
    <x v="3"/>
    <x v="2"/>
    <n v="10"/>
    <n v="14981"/>
    <n v="149810"/>
    <n v="124482.71"/>
    <n v="25327.29"/>
    <n v="97"/>
    <n v="50"/>
    <x v="3"/>
    <n v="10"/>
    <n v="0.16906274614511715"/>
    <x v="0"/>
  </r>
  <r>
    <n v="4892"/>
    <d v="2024-09-19T00:00:00"/>
    <s v="C420"/>
    <s v="Nathan Baker"/>
    <x v="3"/>
    <x v="3"/>
    <s v="P001"/>
    <x v="4"/>
    <x v="1"/>
    <n v="3"/>
    <n v="39391"/>
    <n v="118173"/>
    <n v="88795.39"/>
    <n v="29377.61"/>
    <n v="407"/>
    <n v="26"/>
    <x v="4"/>
    <n v="15"/>
    <n v="0.24859832618279981"/>
    <x v="0"/>
  </r>
  <r>
    <n v="4893"/>
    <d v="2024-02-24T00:00:00"/>
    <s v="C601"/>
    <s v="Nicole Baxter"/>
    <x v="0"/>
    <x v="0"/>
    <s v="P007"/>
    <x v="5"/>
    <x v="1"/>
    <n v="5"/>
    <n v="30741"/>
    <n v="153705"/>
    <n v="117165.1"/>
    <n v="36539.9"/>
    <n v="498"/>
    <n v="56"/>
    <x v="5"/>
    <n v="15"/>
    <n v="0.23772746494909081"/>
    <x v="0"/>
  </r>
  <r>
    <n v="4894"/>
    <d v="2024-08-16T00:00:00"/>
    <s v="C152"/>
    <s v="Keith Robinson"/>
    <x v="0"/>
    <x v="0"/>
    <s v="P004"/>
    <x v="1"/>
    <x v="1"/>
    <n v="9"/>
    <n v="14796"/>
    <n v="133164"/>
    <n v="89067.66"/>
    <n v="44096.34"/>
    <n v="13"/>
    <n v="95"/>
    <x v="1"/>
    <n v="20"/>
    <n v="0.33114310173920875"/>
    <x v="1"/>
  </r>
  <r>
    <n v="4895"/>
    <d v="2024-03-12T00:00:00"/>
    <s v="C556"/>
    <s v="Ryan Waller"/>
    <x v="1"/>
    <x v="1"/>
    <s v="P001"/>
    <x v="4"/>
    <x v="1"/>
    <n v="1"/>
    <n v="42420"/>
    <n v="42420"/>
    <n v="34481.25"/>
    <n v="7938.75"/>
    <n v="238"/>
    <n v="97"/>
    <x v="4"/>
    <n v="10"/>
    <n v="0.18714639321074963"/>
    <x v="0"/>
  </r>
  <r>
    <n v="4896"/>
    <d v="2024-08-29T00:00:00"/>
    <s v="C309"/>
    <s v="Charles Wilson"/>
    <x v="1"/>
    <x v="1"/>
    <s v="P004"/>
    <x v="1"/>
    <x v="1"/>
    <n v="1"/>
    <n v="54286"/>
    <n v="54286"/>
    <n v="45493.68"/>
    <n v="8792.32"/>
    <n v="225"/>
    <n v="61"/>
    <x v="1"/>
    <n v="15"/>
    <n v="0.16196293703717349"/>
    <x v="0"/>
  </r>
  <r>
    <n v="4897"/>
    <d v="2024-05-21T00:00:00"/>
    <s v="C375"/>
    <s v="Laura Burns"/>
    <x v="2"/>
    <x v="2"/>
    <s v="P003"/>
    <x v="8"/>
    <x v="0"/>
    <n v="4"/>
    <n v="12293"/>
    <n v="49172"/>
    <n v="32579.360000000001"/>
    <n v="16592.64"/>
    <n v="368"/>
    <n v="55"/>
    <x v="2"/>
    <n v="0"/>
    <n v="0.33744081997884973"/>
    <x v="0"/>
  </r>
  <r>
    <n v="4898"/>
    <d v="2024-08-24T00:00:00"/>
    <s v="C300"/>
    <s v="Brittany Cochran"/>
    <x v="2"/>
    <x v="2"/>
    <s v="P005"/>
    <x v="9"/>
    <x v="1"/>
    <n v="8"/>
    <n v="12239"/>
    <n v="97912"/>
    <n v="67734.740000000005"/>
    <n v="30177.26"/>
    <n v="200"/>
    <n v="22"/>
    <x v="7"/>
    <n v="10"/>
    <n v="0.30820798267832339"/>
    <x v="0"/>
  </r>
  <r>
    <n v="4899"/>
    <d v="2024-02-25T00:00:00"/>
    <s v="C634"/>
    <s v="Amanda Johnston"/>
    <x v="1"/>
    <x v="1"/>
    <s v="P001"/>
    <x v="4"/>
    <x v="1"/>
    <n v="9"/>
    <n v="11735"/>
    <n v="105615"/>
    <n v="69402.34"/>
    <n v="36212.660000000003"/>
    <n v="118"/>
    <n v="95"/>
    <x v="4"/>
    <n v="10"/>
    <n v="0.34287421294323728"/>
    <x v="0"/>
  </r>
  <r>
    <n v="4900"/>
    <d v="2024-07-08T00:00:00"/>
    <s v="C380"/>
    <s v="Alyssa Fernandez"/>
    <x v="1"/>
    <x v="1"/>
    <s v="P001"/>
    <x v="4"/>
    <x v="1"/>
    <n v="8"/>
    <n v="49786"/>
    <n v="398288"/>
    <n v="353639.85"/>
    <n v="44648.15"/>
    <n v="71"/>
    <n v="79"/>
    <x v="4"/>
    <n v="15"/>
    <n v="0.11210016370063874"/>
    <x v="1"/>
  </r>
  <r>
    <n v="4901"/>
    <d v="2024-01-03T00:00:00"/>
    <s v="C554"/>
    <s v="Melissa Jenkins"/>
    <x v="3"/>
    <x v="3"/>
    <s v="P007"/>
    <x v="5"/>
    <x v="1"/>
    <n v="3"/>
    <n v="8957"/>
    <n v="26871"/>
    <n v="23048.2"/>
    <n v="3822.8"/>
    <n v="431"/>
    <n v="24"/>
    <x v="5"/>
    <n v="0"/>
    <n v="0.14226489524022182"/>
    <x v="0"/>
  </r>
  <r>
    <n v="4902"/>
    <d v="2024-11-12T00:00:00"/>
    <s v="C921"/>
    <s v="Jessica Barnett"/>
    <x v="2"/>
    <x v="2"/>
    <s v="P001"/>
    <x v="4"/>
    <x v="1"/>
    <n v="5"/>
    <n v="18551"/>
    <n v="92755"/>
    <n v="76917.63"/>
    <n v="15837.37"/>
    <n v="324"/>
    <n v="92"/>
    <x v="4"/>
    <n v="20"/>
    <n v="0.17074411082960489"/>
    <x v="0"/>
  </r>
  <r>
    <n v="4903"/>
    <d v="2024-09-23T00:00:00"/>
    <s v="C827"/>
    <s v="Gary Lyons"/>
    <x v="2"/>
    <x v="2"/>
    <s v="P002"/>
    <x v="2"/>
    <x v="0"/>
    <n v="7"/>
    <n v="55318"/>
    <n v="387226"/>
    <n v="304491.7"/>
    <n v="82734.3"/>
    <n v="494"/>
    <n v="28"/>
    <x v="2"/>
    <n v="20"/>
    <n v="0.21365894852101874"/>
    <x v="0"/>
  </r>
  <r>
    <n v="4904"/>
    <d v="2024-05-07T00:00:00"/>
    <s v="C752"/>
    <s v="Christopher Robertson"/>
    <x v="3"/>
    <x v="3"/>
    <s v="P010"/>
    <x v="6"/>
    <x v="0"/>
    <n v="5"/>
    <n v="26631"/>
    <n v="133155"/>
    <n v="100101.56"/>
    <n v="33053.440000000002"/>
    <n v="449"/>
    <n v="56"/>
    <x v="2"/>
    <n v="0"/>
    <n v="0.24823281138522776"/>
    <x v="0"/>
  </r>
  <r>
    <n v="4905"/>
    <d v="2024-02-20T00:00:00"/>
    <s v="C641"/>
    <s v="Chad Cole"/>
    <x v="0"/>
    <x v="0"/>
    <s v="P010"/>
    <x v="6"/>
    <x v="0"/>
    <n v="3"/>
    <n v="57510"/>
    <n v="172530"/>
    <n v="134132.09"/>
    <n v="38397.910000000003"/>
    <n v="170"/>
    <n v="98"/>
    <x v="2"/>
    <n v="15"/>
    <n v="0.22255787399292878"/>
    <x v="0"/>
  </r>
  <r>
    <n v="4906"/>
    <d v="2024-08-24T00:00:00"/>
    <s v="C848"/>
    <s v="Joseph Gonzalez"/>
    <x v="1"/>
    <x v="1"/>
    <s v="P009"/>
    <x v="3"/>
    <x v="2"/>
    <n v="6"/>
    <n v="58814"/>
    <n v="352884"/>
    <n v="288743.71000000002"/>
    <n v="64140.29"/>
    <n v="450"/>
    <n v="53"/>
    <x v="3"/>
    <n v="10"/>
    <n v="0.1817602668298931"/>
    <x v="0"/>
  </r>
  <r>
    <n v="4907"/>
    <d v="2024-12-01T00:00:00"/>
    <s v="C726"/>
    <s v="Jill Williams"/>
    <x v="2"/>
    <x v="2"/>
    <s v="P001"/>
    <x v="4"/>
    <x v="1"/>
    <n v="5"/>
    <n v="54229"/>
    <n v="271145"/>
    <n v="195589.11"/>
    <n v="75555.89"/>
    <n v="108"/>
    <n v="100"/>
    <x v="4"/>
    <n v="5"/>
    <n v="0.27865492633092992"/>
    <x v="0"/>
  </r>
  <r>
    <n v="4908"/>
    <d v="2024-01-30T00:00:00"/>
    <s v="C360"/>
    <s v="Erik Santos"/>
    <x v="1"/>
    <x v="1"/>
    <s v="P006"/>
    <x v="0"/>
    <x v="0"/>
    <n v="6"/>
    <n v="2049"/>
    <n v="12294"/>
    <n v="10804"/>
    <n v="1490"/>
    <n v="211"/>
    <n v="37"/>
    <x v="0"/>
    <n v="0"/>
    <n v="0.12119733203188547"/>
    <x v="0"/>
  </r>
  <r>
    <n v="4909"/>
    <d v="2024-11-02T00:00:00"/>
    <s v="C334"/>
    <s v="Jennifer Hooper"/>
    <x v="0"/>
    <x v="0"/>
    <s v="P009"/>
    <x v="3"/>
    <x v="2"/>
    <n v="6"/>
    <n v="34854"/>
    <n v="209124"/>
    <n v="155708.54999999999"/>
    <n v="53415.45"/>
    <n v="346"/>
    <n v="29"/>
    <x v="3"/>
    <n v="15"/>
    <n v="0.25542477190566359"/>
    <x v="0"/>
  </r>
  <r>
    <n v="4910"/>
    <d v="2024-11-11T00:00:00"/>
    <s v="C888"/>
    <s v="Christopher Beard"/>
    <x v="3"/>
    <x v="3"/>
    <s v="P006"/>
    <x v="0"/>
    <x v="0"/>
    <n v="6"/>
    <n v="50930"/>
    <n v="305580"/>
    <n v="274297.73"/>
    <n v="31282.27"/>
    <n v="198"/>
    <n v="27"/>
    <x v="0"/>
    <n v="10"/>
    <n v="0.1023701485699326"/>
    <x v="0"/>
  </r>
  <r>
    <n v="4911"/>
    <d v="2024-03-16T00:00:00"/>
    <s v="C883"/>
    <s v="Eddie Knapp"/>
    <x v="3"/>
    <x v="3"/>
    <s v="P006"/>
    <x v="0"/>
    <x v="0"/>
    <n v="3"/>
    <n v="46938"/>
    <n v="140814"/>
    <n v="89500.07"/>
    <n v="51313.93"/>
    <n v="456"/>
    <n v="74"/>
    <x v="0"/>
    <n v="5"/>
    <n v="0.36440929168974678"/>
    <x v="0"/>
  </r>
  <r>
    <n v="4912"/>
    <d v="2024-01-13T00:00:00"/>
    <s v="C440"/>
    <s v="Kelly Carter"/>
    <x v="1"/>
    <x v="1"/>
    <s v="P002"/>
    <x v="2"/>
    <x v="0"/>
    <n v="8"/>
    <n v="53347"/>
    <n v="426776"/>
    <n v="352950.61"/>
    <n v="73825.39"/>
    <n v="386"/>
    <n v="19"/>
    <x v="2"/>
    <n v="5"/>
    <n v="0.17298393068026319"/>
    <x v="0"/>
  </r>
  <r>
    <n v="4913"/>
    <d v="2024-10-02T00:00:00"/>
    <s v="C418"/>
    <s v="Angela Dawson"/>
    <x v="1"/>
    <x v="1"/>
    <s v="P007"/>
    <x v="5"/>
    <x v="1"/>
    <n v="8"/>
    <n v="14415"/>
    <n v="115320"/>
    <n v="84413.31"/>
    <n v="30906.69"/>
    <n v="10"/>
    <n v="54"/>
    <x v="5"/>
    <n v="5"/>
    <n v="0.26800806451612902"/>
    <x v="1"/>
  </r>
  <r>
    <n v="4914"/>
    <d v="2024-01-09T00:00:00"/>
    <s v="C697"/>
    <s v="Emily Whitaker"/>
    <x v="2"/>
    <x v="2"/>
    <s v="P008"/>
    <x v="7"/>
    <x v="3"/>
    <n v="8"/>
    <n v="26040"/>
    <n v="208320"/>
    <n v="172276.36"/>
    <n v="36043.64"/>
    <n v="135"/>
    <n v="11"/>
    <x v="6"/>
    <n v="5"/>
    <n v="0.17302054531490016"/>
    <x v="0"/>
  </r>
  <r>
    <n v="4915"/>
    <d v="2024-10-18T00:00:00"/>
    <s v="C731"/>
    <s v="Monique Foster"/>
    <x v="3"/>
    <x v="3"/>
    <s v="P008"/>
    <x v="7"/>
    <x v="3"/>
    <n v="3"/>
    <n v="35771"/>
    <n v="107313"/>
    <n v="73936.210000000006"/>
    <n v="33376.79"/>
    <n v="227"/>
    <n v="94"/>
    <x v="6"/>
    <n v="10"/>
    <n v="0.31102280245636599"/>
    <x v="0"/>
  </r>
  <r>
    <n v="4916"/>
    <d v="2024-12-02T00:00:00"/>
    <s v="C763"/>
    <s v="Arthur Holland"/>
    <x v="2"/>
    <x v="2"/>
    <s v="P007"/>
    <x v="5"/>
    <x v="1"/>
    <n v="5"/>
    <n v="4212"/>
    <n v="21060"/>
    <n v="13007.66"/>
    <n v="8052.34"/>
    <n v="218"/>
    <n v="49"/>
    <x v="5"/>
    <n v="0"/>
    <n v="0.38235232668566005"/>
    <x v="0"/>
  </r>
  <r>
    <n v="4917"/>
    <d v="2024-03-08T00:00:00"/>
    <s v="C608"/>
    <s v="Miranda Reynolds"/>
    <x v="2"/>
    <x v="2"/>
    <s v="P005"/>
    <x v="9"/>
    <x v="1"/>
    <n v="2"/>
    <n v="8787"/>
    <n v="17574"/>
    <n v="15585.17"/>
    <n v="1988.83"/>
    <n v="105"/>
    <n v="69"/>
    <x v="7"/>
    <n v="0"/>
    <n v="0.11316888585410265"/>
    <x v="0"/>
  </r>
  <r>
    <n v="4918"/>
    <d v="2024-06-09T00:00:00"/>
    <s v="C904"/>
    <s v="Patrick Hopkins"/>
    <x v="3"/>
    <x v="3"/>
    <s v="P002"/>
    <x v="2"/>
    <x v="0"/>
    <n v="10"/>
    <n v="15918"/>
    <n v="159180"/>
    <n v="128538.41"/>
    <n v="30641.59"/>
    <n v="265"/>
    <n v="52"/>
    <x v="2"/>
    <n v="20"/>
    <n v="0.19249648197009675"/>
    <x v="0"/>
  </r>
  <r>
    <n v="4919"/>
    <d v="2024-02-08T00:00:00"/>
    <s v="C979"/>
    <s v="David Wilson"/>
    <x v="1"/>
    <x v="1"/>
    <s v="P004"/>
    <x v="1"/>
    <x v="1"/>
    <n v="10"/>
    <n v="10605"/>
    <n v="106050"/>
    <n v="65947.990000000005"/>
    <n v="40102.01"/>
    <n v="62"/>
    <n v="41"/>
    <x v="1"/>
    <n v="0"/>
    <n v="0.37814247996228195"/>
    <x v="0"/>
  </r>
  <r>
    <n v="4920"/>
    <d v="2024-02-23T00:00:00"/>
    <s v="C875"/>
    <s v="Luke Williams"/>
    <x v="2"/>
    <x v="2"/>
    <s v="P010"/>
    <x v="6"/>
    <x v="0"/>
    <n v="3"/>
    <n v="28960"/>
    <n v="86880"/>
    <n v="74303.02"/>
    <n v="12576.98"/>
    <n v="17"/>
    <n v="28"/>
    <x v="2"/>
    <n v="5"/>
    <n v="0.14476266114180478"/>
    <x v="1"/>
  </r>
  <r>
    <n v="4921"/>
    <d v="2024-04-28T00:00:00"/>
    <s v="C540"/>
    <s v="Andrew Paul"/>
    <x v="1"/>
    <x v="1"/>
    <s v="P007"/>
    <x v="5"/>
    <x v="1"/>
    <n v="7"/>
    <n v="8439"/>
    <n v="59073"/>
    <n v="37995.379999999997"/>
    <n v="21077.62"/>
    <n v="178"/>
    <n v="23"/>
    <x v="5"/>
    <n v="10"/>
    <n v="0.35680632437831156"/>
    <x v="0"/>
  </r>
  <r>
    <n v="4922"/>
    <d v="2024-02-10T00:00:00"/>
    <s v="C960"/>
    <s v="Jessica Williams"/>
    <x v="1"/>
    <x v="1"/>
    <s v="P008"/>
    <x v="7"/>
    <x v="3"/>
    <n v="10"/>
    <n v="43929"/>
    <n v="439290"/>
    <n v="325611.59000000003"/>
    <n v="113678.41"/>
    <n v="287"/>
    <n v="33"/>
    <x v="6"/>
    <n v="0"/>
    <n v="0.25877759566573333"/>
    <x v="0"/>
  </r>
  <r>
    <n v="4923"/>
    <d v="2024-01-12T00:00:00"/>
    <s v="C535"/>
    <s v="Brian Solis"/>
    <x v="3"/>
    <x v="3"/>
    <s v="P008"/>
    <x v="7"/>
    <x v="3"/>
    <n v="2"/>
    <n v="37244"/>
    <n v="74488"/>
    <n v="66207.53"/>
    <n v="8280.4699999999993"/>
    <n v="302"/>
    <n v="83"/>
    <x v="6"/>
    <n v="0"/>
    <n v="0.11116515411878422"/>
    <x v="0"/>
  </r>
  <r>
    <n v="4924"/>
    <d v="2024-01-10T00:00:00"/>
    <s v="C279"/>
    <s v="Monica Rodriguez"/>
    <x v="0"/>
    <x v="0"/>
    <s v="P007"/>
    <x v="5"/>
    <x v="1"/>
    <n v="2"/>
    <n v="54614"/>
    <n v="109228"/>
    <n v="88070"/>
    <n v="21158"/>
    <n v="356"/>
    <n v="10"/>
    <x v="5"/>
    <n v="20"/>
    <n v="0.19370491082872524"/>
    <x v="0"/>
  </r>
  <r>
    <n v="4925"/>
    <d v="2024-11-05T00:00:00"/>
    <s v="C998"/>
    <s v="Michael Ramirez"/>
    <x v="0"/>
    <x v="0"/>
    <s v="P004"/>
    <x v="1"/>
    <x v="1"/>
    <n v="6"/>
    <n v="42949"/>
    <n v="257694"/>
    <n v="220349.54"/>
    <n v="37344.46"/>
    <n v="423"/>
    <n v="38"/>
    <x v="1"/>
    <n v="15"/>
    <n v="0.14491784830069773"/>
    <x v="0"/>
  </r>
  <r>
    <n v="4926"/>
    <d v="2024-09-07T00:00:00"/>
    <s v="C206"/>
    <s v="Karina White"/>
    <x v="3"/>
    <x v="3"/>
    <s v="P004"/>
    <x v="1"/>
    <x v="1"/>
    <n v="2"/>
    <n v="23262"/>
    <n v="46524"/>
    <n v="37467.160000000003"/>
    <n v="9056.84"/>
    <n v="472"/>
    <n v="94"/>
    <x v="1"/>
    <n v="0"/>
    <n v="0.19467027770613018"/>
    <x v="0"/>
  </r>
  <r>
    <n v="4927"/>
    <d v="2024-03-23T00:00:00"/>
    <s v="C397"/>
    <s v="Tom Horne"/>
    <x v="1"/>
    <x v="1"/>
    <s v="P003"/>
    <x v="8"/>
    <x v="0"/>
    <n v="5"/>
    <n v="50979"/>
    <n v="254895"/>
    <n v="212328.45"/>
    <n v="42566.55"/>
    <n v="313"/>
    <n v="73"/>
    <x v="2"/>
    <n v="0"/>
    <n v="0.1669964102865886"/>
    <x v="0"/>
  </r>
  <r>
    <n v="4928"/>
    <d v="2024-11-27T00:00:00"/>
    <s v="C232"/>
    <s v="Chad Price"/>
    <x v="2"/>
    <x v="2"/>
    <s v="P006"/>
    <x v="0"/>
    <x v="0"/>
    <n v="6"/>
    <n v="23057"/>
    <n v="138342"/>
    <n v="100023.31"/>
    <n v="38318.69"/>
    <n v="94"/>
    <n v="16"/>
    <x v="0"/>
    <n v="20"/>
    <n v="0.27698522502204681"/>
    <x v="0"/>
  </r>
  <r>
    <n v="4929"/>
    <d v="2024-08-07T00:00:00"/>
    <s v="C802"/>
    <s v="Albert Spencer"/>
    <x v="0"/>
    <x v="0"/>
    <s v="P006"/>
    <x v="0"/>
    <x v="0"/>
    <n v="6"/>
    <n v="13654"/>
    <n v="81924"/>
    <n v="66132.639999999999"/>
    <n v="15791.36"/>
    <n v="246"/>
    <n v="89"/>
    <x v="0"/>
    <n v="15"/>
    <n v="0.19275621307553342"/>
    <x v="0"/>
  </r>
  <r>
    <n v="4930"/>
    <d v="2024-12-17T00:00:00"/>
    <s v="C389"/>
    <s v="Brittany Case"/>
    <x v="1"/>
    <x v="1"/>
    <s v="P002"/>
    <x v="2"/>
    <x v="0"/>
    <n v="2"/>
    <n v="30929"/>
    <n v="61858"/>
    <n v="49907.199999999997"/>
    <n v="11950.8"/>
    <n v="112"/>
    <n v="61"/>
    <x v="2"/>
    <n v="15"/>
    <n v="0.19319732290083738"/>
    <x v="0"/>
  </r>
  <r>
    <n v="4931"/>
    <d v="2024-05-14T00:00:00"/>
    <s v="C220"/>
    <s v="Candice Ramirez"/>
    <x v="0"/>
    <x v="0"/>
    <s v="P004"/>
    <x v="1"/>
    <x v="1"/>
    <n v="1"/>
    <n v="46268"/>
    <n v="46268"/>
    <n v="33379.78"/>
    <n v="12888.22"/>
    <n v="357"/>
    <n v="87"/>
    <x v="1"/>
    <n v="0"/>
    <n v="0.27855580530820434"/>
    <x v="0"/>
  </r>
  <r>
    <n v="4932"/>
    <d v="2024-08-16T00:00:00"/>
    <s v="C387"/>
    <s v="Erica Anderson"/>
    <x v="3"/>
    <x v="3"/>
    <s v="P005"/>
    <x v="9"/>
    <x v="1"/>
    <n v="7"/>
    <n v="25635"/>
    <n v="179445"/>
    <n v="160429.92000000001"/>
    <n v="19015.080000000002"/>
    <n v="117"/>
    <n v="73"/>
    <x v="7"/>
    <n v="5"/>
    <n v="0.10596606202457579"/>
    <x v="0"/>
  </r>
  <r>
    <n v="4933"/>
    <d v="2024-02-18T00:00:00"/>
    <s v="C224"/>
    <s v="Robert Macias"/>
    <x v="0"/>
    <x v="0"/>
    <s v="P008"/>
    <x v="7"/>
    <x v="3"/>
    <n v="4"/>
    <n v="3976"/>
    <n v="15904"/>
    <n v="9788.02"/>
    <n v="6115.98"/>
    <n v="449"/>
    <n v="85"/>
    <x v="6"/>
    <n v="5"/>
    <n v="0.38455608651911466"/>
    <x v="0"/>
  </r>
  <r>
    <n v="4934"/>
    <d v="2024-11-08T00:00:00"/>
    <s v="C751"/>
    <s v="Kara Fernandez"/>
    <x v="3"/>
    <x v="3"/>
    <s v="P010"/>
    <x v="6"/>
    <x v="0"/>
    <n v="10"/>
    <n v="5067"/>
    <n v="50670"/>
    <n v="42488.77"/>
    <n v="8181.23"/>
    <n v="306"/>
    <n v="96"/>
    <x v="2"/>
    <n v="10"/>
    <n v="0.16146102230116438"/>
    <x v="0"/>
  </r>
  <r>
    <n v="4935"/>
    <d v="2024-05-26T00:00:00"/>
    <s v="C810"/>
    <s v="Eric Lee"/>
    <x v="1"/>
    <x v="1"/>
    <s v="P010"/>
    <x v="6"/>
    <x v="0"/>
    <n v="5"/>
    <n v="55002"/>
    <n v="275010"/>
    <n v="242698.22"/>
    <n v="32311.78"/>
    <n v="68"/>
    <n v="77"/>
    <x v="2"/>
    <n v="15"/>
    <n v="0.11749310934147848"/>
    <x v="1"/>
  </r>
  <r>
    <n v="4936"/>
    <d v="2024-05-12T00:00:00"/>
    <s v="C444"/>
    <s v="Ryan Velez"/>
    <x v="0"/>
    <x v="0"/>
    <s v="P005"/>
    <x v="9"/>
    <x v="1"/>
    <n v="1"/>
    <n v="42016"/>
    <n v="42016"/>
    <n v="29601.09"/>
    <n v="12414.91"/>
    <n v="166"/>
    <n v="99"/>
    <x v="7"/>
    <n v="0"/>
    <n v="0.29548053122619955"/>
    <x v="0"/>
  </r>
  <r>
    <n v="4937"/>
    <d v="2024-07-09T00:00:00"/>
    <s v="C510"/>
    <s v="Robert Mack"/>
    <x v="0"/>
    <x v="0"/>
    <s v="P006"/>
    <x v="0"/>
    <x v="0"/>
    <n v="9"/>
    <n v="48558"/>
    <n v="437022"/>
    <n v="356005.66"/>
    <n v="81016.34"/>
    <n v="448"/>
    <n v="81"/>
    <x v="0"/>
    <n v="0"/>
    <n v="0.18538274960985945"/>
    <x v="0"/>
  </r>
  <r>
    <n v="4938"/>
    <d v="2024-03-17T00:00:00"/>
    <s v="C171"/>
    <s v="Tyler Johnson"/>
    <x v="1"/>
    <x v="1"/>
    <s v="P009"/>
    <x v="3"/>
    <x v="2"/>
    <n v="6"/>
    <n v="1912"/>
    <n v="11472"/>
    <n v="8770.4599999999991"/>
    <n v="2701.54"/>
    <n v="281"/>
    <n v="88"/>
    <x v="3"/>
    <n v="5"/>
    <n v="0.23548988842398885"/>
    <x v="0"/>
  </r>
  <r>
    <n v="4939"/>
    <d v="2024-01-27T00:00:00"/>
    <s v="C624"/>
    <s v="Sean Alvarez"/>
    <x v="3"/>
    <x v="3"/>
    <s v="P009"/>
    <x v="3"/>
    <x v="2"/>
    <n v="3"/>
    <n v="22124"/>
    <n v="66372"/>
    <n v="50410.04"/>
    <n v="15961.96"/>
    <n v="132"/>
    <n v="37"/>
    <x v="3"/>
    <n v="5"/>
    <n v="0.2404923763032604"/>
    <x v="0"/>
  </r>
  <r>
    <n v="4940"/>
    <d v="2024-04-23T00:00:00"/>
    <s v="C456"/>
    <s v="Brandon Chapman"/>
    <x v="0"/>
    <x v="0"/>
    <s v="P005"/>
    <x v="9"/>
    <x v="1"/>
    <n v="9"/>
    <n v="17691"/>
    <n v="159219"/>
    <n v="101850.63"/>
    <n v="57368.37"/>
    <n v="375"/>
    <n v="49"/>
    <x v="7"/>
    <n v="20"/>
    <n v="0.36031108096395531"/>
    <x v="0"/>
  </r>
  <r>
    <n v="4941"/>
    <d v="2024-02-24T00:00:00"/>
    <s v="C332"/>
    <s v="Tyler Ayala"/>
    <x v="3"/>
    <x v="3"/>
    <s v="P005"/>
    <x v="9"/>
    <x v="1"/>
    <n v="1"/>
    <n v="28923"/>
    <n v="28923"/>
    <n v="19983.13"/>
    <n v="8939.8700000000008"/>
    <n v="126"/>
    <n v="23"/>
    <x v="7"/>
    <n v="15"/>
    <n v="0.30909207205338313"/>
    <x v="0"/>
  </r>
  <r>
    <n v="4942"/>
    <d v="2024-12-12T00:00:00"/>
    <s v="C905"/>
    <s v="Carla Barrett"/>
    <x v="1"/>
    <x v="1"/>
    <s v="P007"/>
    <x v="5"/>
    <x v="1"/>
    <n v="5"/>
    <n v="8702"/>
    <n v="43510"/>
    <n v="37514.97"/>
    <n v="5995.03"/>
    <n v="192"/>
    <n v="26"/>
    <x v="5"/>
    <n v="15"/>
    <n v="0.13778510687198345"/>
    <x v="0"/>
  </r>
  <r>
    <n v="4943"/>
    <d v="2024-08-30T00:00:00"/>
    <s v="C811"/>
    <s v="Suzanne Anthony"/>
    <x v="1"/>
    <x v="1"/>
    <s v="P002"/>
    <x v="2"/>
    <x v="0"/>
    <n v="7"/>
    <n v="25554"/>
    <n v="178878"/>
    <n v="111705.98"/>
    <n v="67172.02"/>
    <n v="178"/>
    <n v="37"/>
    <x v="2"/>
    <n v="5"/>
    <n v="0.37551862163038496"/>
    <x v="0"/>
  </r>
  <r>
    <n v="4944"/>
    <d v="2024-06-12T00:00:00"/>
    <s v="C124"/>
    <s v="Keith Gallagher"/>
    <x v="3"/>
    <x v="3"/>
    <s v="P004"/>
    <x v="1"/>
    <x v="1"/>
    <n v="10"/>
    <n v="53489"/>
    <n v="534890"/>
    <n v="350702.73"/>
    <n v="184187.27"/>
    <n v="304"/>
    <n v="41"/>
    <x v="1"/>
    <n v="20"/>
    <n v="0.34434607115481686"/>
    <x v="0"/>
  </r>
  <r>
    <n v="4945"/>
    <d v="2024-08-12T00:00:00"/>
    <s v="C859"/>
    <s v="Tara Hernandez"/>
    <x v="0"/>
    <x v="0"/>
    <s v="P007"/>
    <x v="5"/>
    <x v="1"/>
    <n v="7"/>
    <n v="35049"/>
    <n v="245343"/>
    <n v="153945.68"/>
    <n v="91397.32"/>
    <n v="171"/>
    <n v="59"/>
    <x v="5"/>
    <n v="10"/>
    <n v="0.37252874547062687"/>
    <x v="0"/>
  </r>
  <r>
    <n v="4946"/>
    <d v="2024-03-29T00:00:00"/>
    <s v="C156"/>
    <s v="Katherine Hamilton"/>
    <x v="2"/>
    <x v="2"/>
    <s v="P006"/>
    <x v="0"/>
    <x v="0"/>
    <n v="9"/>
    <n v="26868"/>
    <n v="241812"/>
    <n v="151037.57999999999"/>
    <n v="90774.42"/>
    <n v="431"/>
    <n v="34"/>
    <x v="0"/>
    <n v="20"/>
    <n v="0.37539253635055331"/>
    <x v="0"/>
  </r>
  <r>
    <n v="4947"/>
    <d v="2024-02-09T00:00:00"/>
    <s v="C574"/>
    <s v="Jennifer Howard"/>
    <x v="2"/>
    <x v="2"/>
    <s v="P007"/>
    <x v="5"/>
    <x v="1"/>
    <n v="3"/>
    <n v="6916"/>
    <n v="20748"/>
    <n v="17486.54"/>
    <n v="3261.46"/>
    <n v="107"/>
    <n v="23"/>
    <x v="5"/>
    <n v="20"/>
    <n v="0.15719394640447273"/>
    <x v="0"/>
  </r>
  <r>
    <n v="4948"/>
    <d v="2024-01-21T00:00:00"/>
    <s v="C777"/>
    <s v="Anthony Wolfe"/>
    <x v="0"/>
    <x v="0"/>
    <s v="P003"/>
    <x v="8"/>
    <x v="0"/>
    <n v="5"/>
    <n v="46451"/>
    <n v="232255"/>
    <n v="191778.12"/>
    <n v="40476.879999999997"/>
    <n v="338"/>
    <n v="10"/>
    <x v="2"/>
    <n v="20"/>
    <n v="0.17427775505371251"/>
    <x v="0"/>
  </r>
  <r>
    <n v="4949"/>
    <d v="2024-02-16T00:00:00"/>
    <s v="C292"/>
    <s v="Charles Shaw MD"/>
    <x v="2"/>
    <x v="2"/>
    <s v="P008"/>
    <x v="7"/>
    <x v="3"/>
    <n v="10"/>
    <n v="10346"/>
    <n v="103460"/>
    <n v="85520.7"/>
    <n v="17939.3"/>
    <n v="24"/>
    <n v="18"/>
    <x v="6"/>
    <n v="0"/>
    <n v="0.17339358206069977"/>
    <x v="0"/>
  </r>
  <r>
    <n v="4950"/>
    <d v="2024-05-13T00:00:00"/>
    <s v="C472"/>
    <s v="Peter Rodriguez"/>
    <x v="2"/>
    <x v="2"/>
    <s v="P005"/>
    <x v="9"/>
    <x v="1"/>
    <n v="2"/>
    <n v="57729"/>
    <n v="115458"/>
    <n v="88871.13"/>
    <n v="26586.87"/>
    <n v="305"/>
    <n v="99"/>
    <x v="7"/>
    <n v="10"/>
    <n v="0.2302730863171023"/>
    <x v="0"/>
  </r>
  <r>
    <n v="4951"/>
    <d v="2024-10-22T00:00:00"/>
    <s v="C826"/>
    <s v="Ashley King"/>
    <x v="2"/>
    <x v="2"/>
    <s v="P002"/>
    <x v="2"/>
    <x v="0"/>
    <n v="9"/>
    <n v="41026"/>
    <n v="369234"/>
    <n v="331287.28000000003"/>
    <n v="37946.720000000001"/>
    <n v="74"/>
    <n v="39"/>
    <x v="2"/>
    <n v="10"/>
    <n v="0.10277146741632678"/>
    <x v="0"/>
  </r>
  <r>
    <n v="4952"/>
    <d v="2024-09-15T00:00:00"/>
    <s v="C597"/>
    <s v="Charles Whitehead"/>
    <x v="3"/>
    <x v="3"/>
    <s v="P005"/>
    <x v="9"/>
    <x v="1"/>
    <n v="2"/>
    <n v="17117"/>
    <n v="34234"/>
    <n v="30572.639999999999"/>
    <n v="3661.36"/>
    <n v="105"/>
    <n v="77"/>
    <x v="7"/>
    <n v="20"/>
    <n v="0.10695098440147223"/>
    <x v="0"/>
  </r>
  <r>
    <n v="4953"/>
    <d v="2024-07-07T00:00:00"/>
    <s v="C925"/>
    <s v="Lindsay Kidd"/>
    <x v="1"/>
    <x v="1"/>
    <s v="P002"/>
    <x v="2"/>
    <x v="0"/>
    <n v="4"/>
    <n v="43951"/>
    <n v="175804"/>
    <n v="105877.69"/>
    <n v="69926.31"/>
    <n v="70"/>
    <n v="46"/>
    <x v="2"/>
    <n v="0"/>
    <n v="0.39775153011308045"/>
    <x v="0"/>
  </r>
  <r>
    <n v="4954"/>
    <d v="2024-03-20T00:00:00"/>
    <s v="C596"/>
    <s v="Elaine Green"/>
    <x v="3"/>
    <x v="3"/>
    <s v="P007"/>
    <x v="5"/>
    <x v="1"/>
    <n v="9"/>
    <n v="22450"/>
    <n v="202050"/>
    <n v="128388.58"/>
    <n v="73661.42"/>
    <n v="241"/>
    <n v="31"/>
    <x v="5"/>
    <n v="10"/>
    <n v="0.36457025488740408"/>
    <x v="0"/>
  </r>
  <r>
    <n v="4955"/>
    <d v="2024-09-13T00:00:00"/>
    <s v="C355"/>
    <s v="Rodney Parker"/>
    <x v="0"/>
    <x v="0"/>
    <s v="P010"/>
    <x v="6"/>
    <x v="0"/>
    <n v="7"/>
    <n v="9248"/>
    <n v="64736"/>
    <n v="43850.06"/>
    <n v="20885.939999999999"/>
    <n v="212"/>
    <n v="35"/>
    <x v="2"/>
    <n v="15"/>
    <n v="0.32263253830944139"/>
    <x v="0"/>
  </r>
  <r>
    <n v="4956"/>
    <d v="2024-07-14T00:00:00"/>
    <s v="C990"/>
    <s v="David Fernandez"/>
    <x v="3"/>
    <x v="3"/>
    <s v="P006"/>
    <x v="0"/>
    <x v="0"/>
    <n v="10"/>
    <n v="54149"/>
    <n v="541490"/>
    <n v="465665.51"/>
    <n v="75824.490000000005"/>
    <n v="325"/>
    <n v="93"/>
    <x v="0"/>
    <n v="15"/>
    <n v="0.14002934495558553"/>
    <x v="0"/>
  </r>
  <r>
    <n v="4957"/>
    <d v="2024-05-21T00:00:00"/>
    <s v="C822"/>
    <s v="William Cook"/>
    <x v="0"/>
    <x v="0"/>
    <s v="P002"/>
    <x v="2"/>
    <x v="0"/>
    <n v="1"/>
    <n v="20499"/>
    <n v="20499"/>
    <n v="15564.91"/>
    <n v="4934.09"/>
    <n v="378"/>
    <n v="95"/>
    <x v="2"/>
    <n v="5"/>
    <n v="0.24069905849065809"/>
    <x v="0"/>
  </r>
  <r>
    <n v="4958"/>
    <d v="2024-06-28T00:00:00"/>
    <s v="C769"/>
    <s v="Juan Ray"/>
    <x v="2"/>
    <x v="2"/>
    <s v="P007"/>
    <x v="5"/>
    <x v="1"/>
    <n v="7"/>
    <n v="43246"/>
    <n v="302722"/>
    <n v="232824.1"/>
    <n v="69897.899999999994"/>
    <n v="179"/>
    <n v="94"/>
    <x v="5"/>
    <n v="5"/>
    <n v="0.23089798561056016"/>
    <x v="0"/>
  </r>
  <r>
    <n v="4959"/>
    <d v="2024-02-04T00:00:00"/>
    <s v="C532"/>
    <s v="Troy Evans"/>
    <x v="0"/>
    <x v="0"/>
    <s v="P002"/>
    <x v="2"/>
    <x v="0"/>
    <n v="1"/>
    <n v="59985"/>
    <n v="59985"/>
    <n v="49866.33"/>
    <n v="10118.67"/>
    <n v="318"/>
    <n v="69"/>
    <x v="2"/>
    <n v="10"/>
    <n v="0.16868667166791698"/>
    <x v="0"/>
  </r>
  <r>
    <n v="4960"/>
    <d v="2024-11-11T00:00:00"/>
    <s v="C396"/>
    <s v="Linda Watkins"/>
    <x v="3"/>
    <x v="3"/>
    <s v="P001"/>
    <x v="4"/>
    <x v="1"/>
    <n v="1"/>
    <n v="47234"/>
    <n v="47234"/>
    <n v="33160.980000000003"/>
    <n v="14073.02"/>
    <n v="77"/>
    <n v="79"/>
    <x v="4"/>
    <n v="20"/>
    <n v="0.2979425837320574"/>
    <x v="1"/>
  </r>
  <r>
    <n v="4961"/>
    <d v="2024-12-08T00:00:00"/>
    <s v="C330"/>
    <s v="Brittney Thornton"/>
    <x v="0"/>
    <x v="0"/>
    <s v="P004"/>
    <x v="1"/>
    <x v="1"/>
    <n v="3"/>
    <n v="36082"/>
    <n v="108246"/>
    <n v="66272.55"/>
    <n v="41973.45"/>
    <n v="36"/>
    <n v="31"/>
    <x v="1"/>
    <n v="10"/>
    <n v="0.3877598248434122"/>
    <x v="0"/>
  </r>
  <r>
    <n v="4962"/>
    <d v="2024-02-21T00:00:00"/>
    <s v="C887"/>
    <s v="Jamie Bryant"/>
    <x v="0"/>
    <x v="0"/>
    <s v="P004"/>
    <x v="1"/>
    <x v="1"/>
    <n v="7"/>
    <n v="37067"/>
    <n v="259469"/>
    <n v="223055.4"/>
    <n v="36413.599999999999"/>
    <n v="383"/>
    <n v="10"/>
    <x v="1"/>
    <n v="15"/>
    <n v="0.14033892295418721"/>
    <x v="0"/>
  </r>
  <r>
    <n v="4963"/>
    <d v="2024-10-13T00:00:00"/>
    <s v="C791"/>
    <s v="Michael Brown"/>
    <x v="1"/>
    <x v="1"/>
    <s v="P006"/>
    <x v="0"/>
    <x v="0"/>
    <n v="8"/>
    <n v="28071"/>
    <n v="224568"/>
    <n v="176439.92"/>
    <n v="48128.08"/>
    <n v="441"/>
    <n v="58"/>
    <x v="0"/>
    <n v="0"/>
    <n v="0.21431406077446477"/>
    <x v="0"/>
  </r>
  <r>
    <n v="4964"/>
    <d v="2024-03-25T00:00:00"/>
    <s v="C969"/>
    <s v="Jessica Hudson PhD"/>
    <x v="0"/>
    <x v="0"/>
    <s v="P008"/>
    <x v="7"/>
    <x v="3"/>
    <n v="5"/>
    <n v="6980"/>
    <n v="34900"/>
    <n v="25774.77"/>
    <n v="9125.23"/>
    <n v="342"/>
    <n v="82"/>
    <x v="6"/>
    <n v="15"/>
    <n v="0.2614679083094556"/>
    <x v="0"/>
  </r>
  <r>
    <n v="4965"/>
    <d v="2024-10-05T00:00:00"/>
    <s v="C132"/>
    <s v="Andrew Jones"/>
    <x v="2"/>
    <x v="2"/>
    <s v="P005"/>
    <x v="9"/>
    <x v="1"/>
    <n v="2"/>
    <n v="20562"/>
    <n v="41124"/>
    <n v="25990.68"/>
    <n v="15133.32"/>
    <n v="421"/>
    <n v="70"/>
    <x v="7"/>
    <n v="15"/>
    <n v="0.36799241318937848"/>
    <x v="0"/>
  </r>
  <r>
    <n v="4966"/>
    <d v="2024-08-19T00:00:00"/>
    <s v="C727"/>
    <s v="Erin Davis"/>
    <x v="0"/>
    <x v="0"/>
    <s v="P010"/>
    <x v="6"/>
    <x v="0"/>
    <n v="5"/>
    <n v="40380"/>
    <n v="201900"/>
    <n v="168358.66"/>
    <n v="33541.339999999997"/>
    <n v="440"/>
    <n v="13"/>
    <x v="2"/>
    <n v="20"/>
    <n v="0.16612847944526993"/>
    <x v="0"/>
  </r>
  <r>
    <n v="4967"/>
    <d v="2024-08-13T00:00:00"/>
    <s v="C140"/>
    <s v="Donald Castaneda"/>
    <x v="2"/>
    <x v="2"/>
    <s v="P001"/>
    <x v="4"/>
    <x v="1"/>
    <n v="4"/>
    <n v="54579"/>
    <n v="218316"/>
    <n v="168951.16"/>
    <n v="49364.84"/>
    <n v="379"/>
    <n v="48"/>
    <x v="4"/>
    <n v="15"/>
    <n v="0.22611645504681285"/>
    <x v="0"/>
  </r>
  <r>
    <n v="4968"/>
    <d v="2024-08-05T00:00:00"/>
    <s v="C948"/>
    <s v="Jason Williams"/>
    <x v="0"/>
    <x v="0"/>
    <s v="P001"/>
    <x v="4"/>
    <x v="1"/>
    <n v="7"/>
    <n v="9337"/>
    <n v="65359"/>
    <n v="52457.29"/>
    <n v="12901.71"/>
    <n v="180"/>
    <n v="82"/>
    <x v="4"/>
    <n v="0"/>
    <n v="0.19739760400250919"/>
    <x v="0"/>
  </r>
  <r>
    <n v="4969"/>
    <d v="2024-07-06T00:00:00"/>
    <s v="C973"/>
    <s v="Shelby Stephenson"/>
    <x v="0"/>
    <x v="0"/>
    <s v="P006"/>
    <x v="0"/>
    <x v="0"/>
    <n v="4"/>
    <n v="31433"/>
    <n v="125732"/>
    <n v="77329.039999999994"/>
    <n v="48402.96"/>
    <n v="13"/>
    <n v="92"/>
    <x v="0"/>
    <n v="15"/>
    <n v="0.3849692997804855"/>
    <x v="1"/>
  </r>
  <r>
    <n v="4970"/>
    <d v="2024-10-19T00:00:00"/>
    <s v="C310"/>
    <s v="Audrey Blair"/>
    <x v="1"/>
    <x v="1"/>
    <s v="P002"/>
    <x v="2"/>
    <x v="0"/>
    <n v="9"/>
    <n v="3647"/>
    <n v="32823"/>
    <n v="23244.85"/>
    <n v="9578.15"/>
    <n v="401"/>
    <n v="76"/>
    <x v="2"/>
    <n v="5"/>
    <n v="0.29181214392346827"/>
    <x v="0"/>
  </r>
  <r>
    <n v="4971"/>
    <d v="2024-04-03T00:00:00"/>
    <s v="C959"/>
    <s v="Maria Long"/>
    <x v="3"/>
    <x v="3"/>
    <s v="P010"/>
    <x v="6"/>
    <x v="0"/>
    <n v="9"/>
    <n v="18119"/>
    <n v="163071"/>
    <n v="114790.24"/>
    <n v="48280.76"/>
    <n v="444"/>
    <n v="33"/>
    <x v="2"/>
    <n v="10"/>
    <n v="0.29607201771007724"/>
    <x v="0"/>
  </r>
  <r>
    <n v="4972"/>
    <d v="2024-09-12T00:00:00"/>
    <s v="C628"/>
    <s v="James Todd"/>
    <x v="0"/>
    <x v="0"/>
    <s v="P004"/>
    <x v="1"/>
    <x v="1"/>
    <n v="4"/>
    <n v="46185"/>
    <n v="184740"/>
    <n v="151648.82"/>
    <n v="33091.18"/>
    <n v="219"/>
    <n v="67"/>
    <x v="1"/>
    <n v="0"/>
    <n v="0.1791229836527011"/>
    <x v="0"/>
  </r>
  <r>
    <n v="4973"/>
    <d v="2024-01-05T00:00:00"/>
    <s v="C403"/>
    <s v="Cathy Weaver"/>
    <x v="0"/>
    <x v="0"/>
    <s v="P005"/>
    <x v="9"/>
    <x v="1"/>
    <n v="8"/>
    <n v="17599"/>
    <n v="140792"/>
    <n v="101025.36"/>
    <n v="39766.639999999999"/>
    <n v="298"/>
    <n v="79"/>
    <x v="7"/>
    <n v="5"/>
    <n v="0.28244957099835216"/>
    <x v="0"/>
  </r>
  <r>
    <n v="4974"/>
    <d v="2024-06-25T00:00:00"/>
    <s v="C394"/>
    <s v="Keith Bush"/>
    <x v="0"/>
    <x v="0"/>
    <s v="P002"/>
    <x v="2"/>
    <x v="0"/>
    <n v="8"/>
    <n v="36875"/>
    <n v="295000"/>
    <n v="212327.98"/>
    <n v="82672.02"/>
    <n v="485"/>
    <n v="61"/>
    <x v="2"/>
    <n v="0"/>
    <n v="0.28024413559322037"/>
    <x v="0"/>
  </r>
  <r>
    <n v="4975"/>
    <d v="2024-09-14T00:00:00"/>
    <s v="C480"/>
    <s v="Alexis Brown"/>
    <x v="1"/>
    <x v="1"/>
    <s v="P005"/>
    <x v="9"/>
    <x v="1"/>
    <n v="5"/>
    <n v="53440"/>
    <n v="267200"/>
    <n v="185652.2"/>
    <n v="81547.8"/>
    <n v="160"/>
    <n v="91"/>
    <x v="7"/>
    <n v="5"/>
    <n v="0.30519386227544909"/>
    <x v="0"/>
  </r>
  <r>
    <n v="4976"/>
    <d v="2024-04-08T00:00:00"/>
    <s v="C576"/>
    <s v="Patrick Bishop"/>
    <x v="3"/>
    <x v="3"/>
    <s v="P007"/>
    <x v="5"/>
    <x v="1"/>
    <n v="5"/>
    <n v="13687"/>
    <n v="68435"/>
    <n v="51030.62"/>
    <n v="17404.38"/>
    <n v="63"/>
    <n v="53"/>
    <x v="5"/>
    <n v="10"/>
    <n v="0.25431986556586544"/>
    <x v="0"/>
  </r>
  <r>
    <n v="4977"/>
    <d v="2024-12-07T00:00:00"/>
    <s v="C875"/>
    <s v="Elizabeth Garza"/>
    <x v="2"/>
    <x v="2"/>
    <s v="P004"/>
    <x v="1"/>
    <x v="1"/>
    <n v="5"/>
    <n v="39289"/>
    <n v="196445"/>
    <n v="167301.24"/>
    <n v="29143.759999999998"/>
    <n v="314"/>
    <n v="41"/>
    <x v="1"/>
    <n v="10"/>
    <n v="0.14835582478556339"/>
    <x v="0"/>
  </r>
  <r>
    <n v="4978"/>
    <d v="2024-09-11T00:00:00"/>
    <s v="C884"/>
    <s v="Tracy Moore"/>
    <x v="1"/>
    <x v="1"/>
    <s v="P005"/>
    <x v="9"/>
    <x v="1"/>
    <n v="1"/>
    <n v="3603"/>
    <n v="3603"/>
    <n v="2623.49"/>
    <n v="979.51"/>
    <n v="447"/>
    <n v="75"/>
    <x v="7"/>
    <n v="0"/>
    <n v="0.27185956147654733"/>
    <x v="0"/>
  </r>
  <r>
    <n v="4979"/>
    <d v="2024-07-26T00:00:00"/>
    <s v="C895"/>
    <s v="Brittany Mccullough"/>
    <x v="3"/>
    <x v="3"/>
    <s v="P004"/>
    <x v="1"/>
    <x v="1"/>
    <n v="5"/>
    <n v="14541"/>
    <n v="72705"/>
    <n v="60897.41"/>
    <n v="11807.59"/>
    <n v="297"/>
    <n v="57"/>
    <x v="1"/>
    <n v="15"/>
    <n v="0.16240409875524381"/>
    <x v="0"/>
  </r>
  <r>
    <n v="4980"/>
    <d v="2024-10-31T00:00:00"/>
    <s v="C480"/>
    <s v="Angela Anderson"/>
    <x v="2"/>
    <x v="2"/>
    <s v="P001"/>
    <x v="4"/>
    <x v="1"/>
    <n v="9"/>
    <n v="46951"/>
    <n v="422559"/>
    <n v="264964.94"/>
    <n v="157594.06"/>
    <n v="382"/>
    <n v="66"/>
    <x v="4"/>
    <n v="0"/>
    <n v="0.37295161149093969"/>
    <x v="0"/>
  </r>
  <r>
    <n v="4981"/>
    <d v="2024-07-20T00:00:00"/>
    <s v="C390"/>
    <s v="Rebecca Alexander"/>
    <x v="3"/>
    <x v="3"/>
    <s v="P010"/>
    <x v="6"/>
    <x v="0"/>
    <n v="6"/>
    <n v="36350"/>
    <n v="218100"/>
    <n v="141621.62"/>
    <n v="76478.38"/>
    <n v="404"/>
    <n v="83"/>
    <x v="2"/>
    <n v="10"/>
    <n v="0.3506574048601559"/>
    <x v="0"/>
  </r>
  <r>
    <n v="4982"/>
    <d v="2024-11-08T00:00:00"/>
    <s v="C922"/>
    <s v="Deborah Hunter"/>
    <x v="2"/>
    <x v="2"/>
    <s v="P001"/>
    <x v="4"/>
    <x v="1"/>
    <n v="8"/>
    <n v="17892"/>
    <n v="143136"/>
    <n v="107204.23"/>
    <n v="35931.769999999997"/>
    <n v="101"/>
    <n v="57"/>
    <x v="4"/>
    <n v="10"/>
    <n v="0.25103237480438184"/>
    <x v="0"/>
  </r>
  <r>
    <n v="4983"/>
    <d v="2024-10-21T00:00:00"/>
    <s v="C756"/>
    <s v="Vincent Kelly"/>
    <x v="1"/>
    <x v="1"/>
    <s v="P003"/>
    <x v="8"/>
    <x v="0"/>
    <n v="10"/>
    <n v="9056"/>
    <n v="90560"/>
    <n v="71856.92"/>
    <n v="18703.080000000002"/>
    <n v="290"/>
    <n v="25"/>
    <x v="2"/>
    <n v="15"/>
    <n v="0.20652694346289754"/>
    <x v="0"/>
  </r>
  <r>
    <n v="4984"/>
    <d v="2024-08-10T00:00:00"/>
    <s v="C559"/>
    <s v="Olivia Moore"/>
    <x v="3"/>
    <x v="3"/>
    <s v="P007"/>
    <x v="5"/>
    <x v="1"/>
    <n v="7"/>
    <n v="22214"/>
    <n v="155498"/>
    <n v="96623.48"/>
    <n v="58874.52"/>
    <n v="207"/>
    <n v="89"/>
    <x v="5"/>
    <n v="15"/>
    <n v="0.37861914622696108"/>
    <x v="0"/>
  </r>
  <r>
    <n v="4985"/>
    <d v="2024-10-22T00:00:00"/>
    <s v="C986"/>
    <s v="Carol Walker"/>
    <x v="0"/>
    <x v="0"/>
    <s v="P001"/>
    <x v="4"/>
    <x v="1"/>
    <n v="4"/>
    <n v="10121"/>
    <n v="40484"/>
    <n v="33064.86"/>
    <n v="7419.14"/>
    <n v="279"/>
    <n v="57"/>
    <x v="4"/>
    <n v="20"/>
    <n v="0.18326104139907123"/>
    <x v="0"/>
  </r>
  <r>
    <n v="4986"/>
    <d v="2024-04-07T00:00:00"/>
    <s v="C846"/>
    <s v="Joanna Murphy"/>
    <x v="1"/>
    <x v="1"/>
    <s v="P003"/>
    <x v="8"/>
    <x v="0"/>
    <n v="8"/>
    <n v="29003"/>
    <n v="232024"/>
    <n v="201652.3"/>
    <n v="30371.7"/>
    <n v="215"/>
    <n v="14"/>
    <x v="2"/>
    <n v="0"/>
    <n v="0.1308989587284074"/>
    <x v="0"/>
  </r>
  <r>
    <n v="4987"/>
    <d v="2024-08-05T00:00:00"/>
    <s v="C151"/>
    <s v="Christina Hernandez"/>
    <x v="3"/>
    <x v="3"/>
    <s v="P004"/>
    <x v="1"/>
    <x v="1"/>
    <n v="1"/>
    <n v="12121"/>
    <n v="12121"/>
    <n v="10128.030000000001"/>
    <n v="1992.97"/>
    <n v="77"/>
    <n v="39"/>
    <x v="1"/>
    <n v="15"/>
    <n v="0.16442290240079202"/>
    <x v="0"/>
  </r>
  <r>
    <n v="4988"/>
    <d v="2024-10-10T00:00:00"/>
    <s v="C527"/>
    <s v="Linda Williams"/>
    <x v="3"/>
    <x v="3"/>
    <s v="P005"/>
    <x v="9"/>
    <x v="1"/>
    <n v="9"/>
    <n v="33020"/>
    <n v="297180"/>
    <n v="178921.66"/>
    <n v="118258.34"/>
    <n v="102"/>
    <n v="57"/>
    <x v="7"/>
    <n v="15"/>
    <n v="0.39793505619489872"/>
    <x v="0"/>
  </r>
  <r>
    <n v="4989"/>
    <d v="2024-12-21T00:00:00"/>
    <s v="C804"/>
    <s v="Dustin Gomez"/>
    <x v="3"/>
    <x v="3"/>
    <s v="P009"/>
    <x v="3"/>
    <x v="2"/>
    <n v="2"/>
    <n v="3390"/>
    <n v="6780"/>
    <n v="5370.79"/>
    <n v="1409.21"/>
    <n v="373"/>
    <n v="13"/>
    <x v="3"/>
    <n v="0"/>
    <n v="0.2078480825958702"/>
    <x v="0"/>
  </r>
  <r>
    <n v="4990"/>
    <d v="2024-01-27T00:00:00"/>
    <s v="C691"/>
    <s v="Holly Townsend"/>
    <x v="2"/>
    <x v="2"/>
    <s v="P010"/>
    <x v="6"/>
    <x v="0"/>
    <n v="1"/>
    <n v="16680"/>
    <n v="16680"/>
    <n v="10485"/>
    <n v="6195"/>
    <n v="271"/>
    <n v="40"/>
    <x v="2"/>
    <n v="5"/>
    <n v="0.37140287769784175"/>
    <x v="0"/>
  </r>
  <r>
    <n v="4991"/>
    <d v="2024-09-27T00:00:00"/>
    <s v="C504"/>
    <s v="Austin Ross"/>
    <x v="2"/>
    <x v="2"/>
    <s v="P004"/>
    <x v="1"/>
    <x v="1"/>
    <n v="8"/>
    <n v="57662"/>
    <n v="461296"/>
    <n v="340423.65"/>
    <n v="120872.35"/>
    <n v="167"/>
    <n v="42"/>
    <x v="1"/>
    <n v="10"/>
    <n v="0.26202774357462455"/>
    <x v="0"/>
  </r>
  <r>
    <n v="4992"/>
    <d v="2024-04-05T00:00:00"/>
    <s v="C851"/>
    <s v="Allison Johnson"/>
    <x v="2"/>
    <x v="2"/>
    <s v="P003"/>
    <x v="8"/>
    <x v="0"/>
    <n v="2"/>
    <n v="16586"/>
    <n v="33172"/>
    <n v="28554.41"/>
    <n v="4617.59"/>
    <n v="221"/>
    <n v="36"/>
    <x v="2"/>
    <n v="0"/>
    <n v="0.13920143494513446"/>
    <x v="0"/>
  </r>
  <r>
    <n v="4993"/>
    <d v="2024-12-03T00:00:00"/>
    <s v="C871"/>
    <s v="Jeffrey West"/>
    <x v="1"/>
    <x v="1"/>
    <s v="P001"/>
    <x v="4"/>
    <x v="1"/>
    <n v="8"/>
    <n v="37682"/>
    <n v="301456"/>
    <n v="205760.98"/>
    <n v="95695.02"/>
    <n v="477"/>
    <n v="60"/>
    <x v="4"/>
    <n v="15"/>
    <n v="0.31744274454646781"/>
    <x v="0"/>
  </r>
  <r>
    <n v="4994"/>
    <d v="2024-05-22T00:00:00"/>
    <s v="C340"/>
    <s v="Madeline Lopez"/>
    <x v="1"/>
    <x v="1"/>
    <s v="P010"/>
    <x v="6"/>
    <x v="0"/>
    <n v="2"/>
    <n v="33590"/>
    <n v="67180"/>
    <n v="57107.6"/>
    <n v="10072.4"/>
    <n v="240"/>
    <n v="13"/>
    <x v="2"/>
    <n v="20"/>
    <n v="0.14993152724025008"/>
    <x v="0"/>
  </r>
  <r>
    <n v="4995"/>
    <d v="2024-10-12T00:00:00"/>
    <s v="C835"/>
    <s v="Michael Cobb"/>
    <x v="3"/>
    <x v="3"/>
    <s v="P006"/>
    <x v="0"/>
    <x v="0"/>
    <n v="4"/>
    <n v="17641"/>
    <n v="70564"/>
    <n v="46847.09"/>
    <n v="23716.91"/>
    <n v="143"/>
    <n v="59"/>
    <x v="0"/>
    <n v="0"/>
    <n v="0.33610495436766624"/>
    <x v="0"/>
  </r>
  <r>
    <n v="4996"/>
    <d v="2024-12-28T00:00:00"/>
    <s v="C292"/>
    <s v="Eric Schmitt"/>
    <x v="0"/>
    <x v="0"/>
    <s v="P010"/>
    <x v="6"/>
    <x v="0"/>
    <n v="9"/>
    <n v="56046"/>
    <n v="504414"/>
    <n v="324965.65999999997"/>
    <n v="179448.34"/>
    <n v="124"/>
    <n v="42"/>
    <x v="2"/>
    <n v="15"/>
    <n v="0.3557560654541706"/>
    <x v="0"/>
  </r>
  <r>
    <n v="4997"/>
    <d v="2024-01-12T00:00:00"/>
    <s v="C706"/>
    <s v="Tyler Fox"/>
    <x v="0"/>
    <x v="0"/>
    <s v="P005"/>
    <x v="9"/>
    <x v="1"/>
    <n v="6"/>
    <n v="5005"/>
    <n v="30030"/>
    <n v="18840.12"/>
    <n v="11189.88"/>
    <n v="52"/>
    <n v="98"/>
    <x v="7"/>
    <n v="10"/>
    <n v="0.37262337662337658"/>
    <x v="1"/>
  </r>
  <r>
    <n v="4998"/>
    <d v="2024-10-03T00:00:00"/>
    <s v="C117"/>
    <s v="Curtis Williamson"/>
    <x v="3"/>
    <x v="3"/>
    <s v="P006"/>
    <x v="0"/>
    <x v="0"/>
    <n v="2"/>
    <n v="18923"/>
    <n v="37846"/>
    <n v="25243.56"/>
    <n v="12602.44"/>
    <n v="419"/>
    <n v="90"/>
    <x v="0"/>
    <n v="15"/>
    <n v="0.33299265444168474"/>
    <x v="0"/>
  </r>
  <r>
    <n v="4999"/>
    <d v="2024-01-11T00:00:00"/>
    <s v="C123"/>
    <s v="Valerie Gibson"/>
    <x v="1"/>
    <x v="1"/>
    <s v="P010"/>
    <x v="6"/>
    <x v="0"/>
    <n v="2"/>
    <n v="31139"/>
    <n v="62278"/>
    <n v="42284.91"/>
    <n v="19993.09"/>
    <n v="439"/>
    <n v="13"/>
    <x v="2"/>
    <n v="0"/>
    <n v="0.32102973762805487"/>
    <x v="0"/>
  </r>
  <r>
    <n v="5000"/>
    <d v="2024-08-29T00:00:00"/>
    <s v="C153"/>
    <s v="Christopher Mclean"/>
    <x v="2"/>
    <x v="2"/>
    <s v="P008"/>
    <x v="7"/>
    <x v="3"/>
    <n v="2"/>
    <n v="50302"/>
    <n v="100604"/>
    <n v="84914.45"/>
    <n v="15689.55"/>
    <n v="431"/>
    <n v="53"/>
    <x v="6"/>
    <n v="20"/>
    <n v="0.15595354061468727"/>
    <x v="0"/>
  </r>
  <r>
    <n v="5001"/>
    <d v="2024-07-18T00:00:00"/>
    <s v="C528"/>
    <s v="Adriana Morales"/>
    <x v="1"/>
    <x v="1"/>
    <s v="P001"/>
    <x v="4"/>
    <x v="1"/>
    <n v="3"/>
    <n v="4817"/>
    <n v="14451"/>
    <n v="12417.08"/>
    <n v="2033.92"/>
    <n v="357"/>
    <n v="62"/>
    <x v="4"/>
    <n v="15"/>
    <n v="0.14074596913708395"/>
    <x v="0"/>
  </r>
  <r>
    <n v="5002"/>
    <d v="2024-05-13T00:00:00"/>
    <s v="C690"/>
    <s v="Amber Mckee"/>
    <x v="0"/>
    <x v="0"/>
    <s v="P007"/>
    <x v="5"/>
    <x v="1"/>
    <n v="2"/>
    <n v="17816"/>
    <n v="35632"/>
    <n v="31999.69"/>
    <n v="3632.31"/>
    <n v="476"/>
    <n v="76"/>
    <x v="5"/>
    <n v="15"/>
    <n v="0.10193954872025146"/>
    <x v="0"/>
  </r>
  <r>
    <n v="5003"/>
    <d v="2024-07-08T00:00:00"/>
    <s v="C689"/>
    <s v="Olivia Mccoy"/>
    <x v="1"/>
    <x v="1"/>
    <s v="P004"/>
    <x v="1"/>
    <x v="1"/>
    <n v="4"/>
    <n v="13903"/>
    <n v="55612"/>
    <n v="34823.440000000002"/>
    <n v="20788.560000000001"/>
    <n v="76"/>
    <n v="62"/>
    <x v="1"/>
    <n v="5"/>
    <n v="0.37381428468675826"/>
    <x v="0"/>
  </r>
  <r>
    <n v="5004"/>
    <d v="2024-03-19T00:00:00"/>
    <s v="C895"/>
    <s v="Veronica Sims"/>
    <x v="0"/>
    <x v="0"/>
    <s v="P007"/>
    <x v="5"/>
    <x v="1"/>
    <n v="6"/>
    <n v="6089"/>
    <n v="36534"/>
    <n v="28312.33"/>
    <n v="8221.67"/>
    <n v="89"/>
    <n v="31"/>
    <x v="5"/>
    <n v="0"/>
    <n v="0.22504160508019927"/>
    <x v="0"/>
  </r>
  <r>
    <n v="5005"/>
    <d v="2024-10-04T00:00:00"/>
    <s v="C942"/>
    <s v="Jon Coleman"/>
    <x v="0"/>
    <x v="0"/>
    <s v="P009"/>
    <x v="3"/>
    <x v="2"/>
    <n v="7"/>
    <n v="31456"/>
    <n v="220192"/>
    <n v="150551.35999999999"/>
    <n v="69640.639999999999"/>
    <n v="104"/>
    <n v="57"/>
    <x v="3"/>
    <n v="15"/>
    <n v="0.31627234413602673"/>
    <x v="0"/>
  </r>
  <r>
    <n v="5006"/>
    <d v="2024-05-04T00:00:00"/>
    <s v="C859"/>
    <s v="John Mendez"/>
    <x v="3"/>
    <x v="3"/>
    <s v="P006"/>
    <x v="0"/>
    <x v="0"/>
    <n v="3"/>
    <n v="55142"/>
    <n v="165426"/>
    <n v="142389.32999999999"/>
    <n v="23036.67"/>
    <n v="66"/>
    <n v="93"/>
    <x v="0"/>
    <n v="0"/>
    <n v="0.13925664647637009"/>
    <x v="1"/>
  </r>
  <r>
    <n v="5007"/>
    <d v="2024-07-24T00:00:00"/>
    <s v="C684"/>
    <s v="Andrew Smith"/>
    <x v="1"/>
    <x v="1"/>
    <s v="P002"/>
    <x v="2"/>
    <x v="0"/>
    <n v="9"/>
    <n v="52920"/>
    <n v="476280"/>
    <n v="289525.34999999998"/>
    <n v="186754.65"/>
    <n v="171"/>
    <n v="45"/>
    <x v="2"/>
    <n v="15"/>
    <n v="0.39211104812295289"/>
    <x v="0"/>
  </r>
  <r>
    <n v="5008"/>
    <d v="2024-04-11T00:00:00"/>
    <s v="C930"/>
    <s v="Craig Munoz"/>
    <x v="0"/>
    <x v="0"/>
    <s v="P009"/>
    <x v="3"/>
    <x v="2"/>
    <n v="9"/>
    <n v="41980"/>
    <n v="377820"/>
    <n v="277748.44"/>
    <n v="100071.56"/>
    <n v="359"/>
    <n v="84"/>
    <x v="3"/>
    <n v="15"/>
    <n v="0.26486570324493142"/>
    <x v="0"/>
  </r>
  <r>
    <n v="5009"/>
    <d v="2024-03-16T00:00:00"/>
    <s v="C306"/>
    <s v="Tamara Moore"/>
    <x v="2"/>
    <x v="2"/>
    <s v="P005"/>
    <x v="9"/>
    <x v="1"/>
    <n v="4"/>
    <n v="39332"/>
    <n v="157328"/>
    <n v="104090.26"/>
    <n v="53237.74"/>
    <n v="427"/>
    <n v="67"/>
    <x v="7"/>
    <n v="15"/>
    <n v="0.33838693684531679"/>
    <x v="0"/>
  </r>
  <r>
    <n v="5010"/>
    <d v="2024-10-01T00:00:00"/>
    <s v="C621"/>
    <s v="Jackie Fields"/>
    <x v="1"/>
    <x v="1"/>
    <s v="P006"/>
    <x v="0"/>
    <x v="0"/>
    <n v="5"/>
    <n v="5961"/>
    <n v="29805"/>
    <n v="26124.74"/>
    <n v="3680.26"/>
    <n v="391"/>
    <n v="86"/>
    <x v="0"/>
    <n v="5"/>
    <n v="0.12347793994296259"/>
    <x v="0"/>
  </r>
  <r>
    <n v="5011"/>
    <d v="2024-05-07T00:00:00"/>
    <s v="C948"/>
    <s v="Troy Fleming"/>
    <x v="0"/>
    <x v="0"/>
    <s v="P001"/>
    <x v="4"/>
    <x v="1"/>
    <n v="1"/>
    <n v="34326"/>
    <n v="34326"/>
    <n v="26878.51"/>
    <n v="7447.49"/>
    <n v="471"/>
    <n v="98"/>
    <x v="4"/>
    <n v="15"/>
    <n v="0.21696352619006001"/>
    <x v="0"/>
  </r>
  <r>
    <n v="5012"/>
    <d v="2024-01-25T00:00:00"/>
    <s v="C918"/>
    <s v="Jennifer Maldonado"/>
    <x v="3"/>
    <x v="3"/>
    <s v="P005"/>
    <x v="9"/>
    <x v="1"/>
    <n v="2"/>
    <n v="29546"/>
    <n v="59092"/>
    <n v="43963.56"/>
    <n v="15128.44"/>
    <n v="217"/>
    <n v="81"/>
    <x v="7"/>
    <n v="0"/>
    <n v="0.25601502741487853"/>
    <x v="0"/>
  </r>
  <r>
    <n v="5013"/>
    <d v="2024-08-11T00:00:00"/>
    <s v="C389"/>
    <s v="Cheryl Mejia"/>
    <x v="0"/>
    <x v="0"/>
    <s v="P005"/>
    <x v="9"/>
    <x v="1"/>
    <n v="9"/>
    <n v="3145"/>
    <n v="28305"/>
    <n v="22291.46"/>
    <n v="6013.54"/>
    <n v="461"/>
    <n v="25"/>
    <x v="7"/>
    <n v="0"/>
    <n v="0.2124550432785727"/>
    <x v="0"/>
  </r>
  <r>
    <n v="5014"/>
    <d v="2024-01-26T00:00:00"/>
    <s v="C951"/>
    <s v="Charles Chambers"/>
    <x v="3"/>
    <x v="3"/>
    <s v="P010"/>
    <x v="6"/>
    <x v="0"/>
    <n v="4"/>
    <n v="15594"/>
    <n v="62376"/>
    <n v="51240.87"/>
    <n v="11135.13"/>
    <n v="56"/>
    <n v="31"/>
    <x v="2"/>
    <n v="15"/>
    <n v="0.17851625625240475"/>
    <x v="0"/>
  </r>
  <r>
    <n v="5015"/>
    <d v="2024-08-24T00:00:00"/>
    <s v="C396"/>
    <s v="Elizabeth Dyer"/>
    <x v="0"/>
    <x v="0"/>
    <s v="P002"/>
    <x v="2"/>
    <x v="0"/>
    <n v="2"/>
    <n v="48261"/>
    <n v="96522"/>
    <n v="64779.98"/>
    <n v="31742.02"/>
    <n v="120"/>
    <n v="83"/>
    <x v="2"/>
    <n v="15"/>
    <n v="0.32885787696069291"/>
    <x v="0"/>
  </r>
  <r>
    <n v="5016"/>
    <d v="2024-07-12T00:00:00"/>
    <s v="C142"/>
    <s v="Leonard Woodward"/>
    <x v="0"/>
    <x v="0"/>
    <s v="P006"/>
    <x v="0"/>
    <x v="0"/>
    <n v="9"/>
    <n v="2963"/>
    <n v="26667"/>
    <n v="17203.810000000001"/>
    <n v="9463.19"/>
    <n v="482"/>
    <n v="96"/>
    <x v="0"/>
    <n v="0"/>
    <n v="0.35486518918513521"/>
    <x v="0"/>
  </r>
  <r>
    <n v="5017"/>
    <d v="2024-11-18T00:00:00"/>
    <s v="C875"/>
    <s v="Brian Oconnor"/>
    <x v="2"/>
    <x v="2"/>
    <s v="P001"/>
    <x v="4"/>
    <x v="1"/>
    <n v="3"/>
    <n v="20589"/>
    <n v="61767"/>
    <n v="49124.88"/>
    <n v="12642.12"/>
    <n v="206"/>
    <n v="17"/>
    <x v="4"/>
    <n v="15"/>
    <n v="0.20467434066734666"/>
    <x v="0"/>
  </r>
  <r>
    <n v="5018"/>
    <d v="2024-07-08T00:00:00"/>
    <s v="C109"/>
    <s v="Robert Jones"/>
    <x v="3"/>
    <x v="3"/>
    <s v="P002"/>
    <x v="2"/>
    <x v="0"/>
    <n v="8"/>
    <n v="57223"/>
    <n v="457784"/>
    <n v="282986.09999999998"/>
    <n v="174797.9"/>
    <n v="139"/>
    <n v="41"/>
    <x v="2"/>
    <n v="20"/>
    <n v="0.38183488282683536"/>
    <x v="0"/>
  </r>
  <r>
    <n v="5019"/>
    <d v="2024-03-10T00:00:00"/>
    <s v="C884"/>
    <s v="Travis Harris"/>
    <x v="1"/>
    <x v="1"/>
    <s v="P009"/>
    <x v="3"/>
    <x v="2"/>
    <n v="2"/>
    <n v="23195"/>
    <n v="46390"/>
    <n v="36974.32"/>
    <n v="9415.68"/>
    <n v="243"/>
    <n v="22"/>
    <x v="3"/>
    <n v="10"/>
    <n v="0.20296788100883811"/>
    <x v="0"/>
  </r>
  <r>
    <n v="5020"/>
    <d v="2024-04-26T00:00:00"/>
    <s v="C226"/>
    <s v="Cheyenne Payne"/>
    <x v="0"/>
    <x v="0"/>
    <s v="P007"/>
    <x v="5"/>
    <x v="1"/>
    <n v="2"/>
    <n v="30278"/>
    <n v="60556"/>
    <n v="50315.22"/>
    <n v="10240.780000000001"/>
    <n v="476"/>
    <n v="63"/>
    <x v="5"/>
    <n v="0"/>
    <n v="0.16911255697205893"/>
    <x v="0"/>
  </r>
  <r>
    <n v="5021"/>
    <d v="2024-04-02T00:00:00"/>
    <s v="C608"/>
    <s v="Amanda Potter"/>
    <x v="0"/>
    <x v="0"/>
    <s v="P005"/>
    <x v="9"/>
    <x v="1"/>
    <n v="1"/>
    <n v="17767"/>
    <n v="17767"/>
    <n v="11937.65"/>
    <n v="5829.35"/>
    <n v="54"/>
    <n v="88"/>
    <x v="7"/>
    <n v="0"/>
    <n v="0.32809984803286996"/>
    <x v="1"/>
  </r>
  <r>
    <n v="5022"/>
    <d v="2024-03-16T00:00:00"/>
    <s v="C771"/>
    <s v="Timothy Garcia"/>
    <x v="0"/>
    <x v="0"/>
    <s v="P007"/>
    <x v="5"/>
    <x v="1"/>
    <n v="3"/>
    <n v="12181"/>
    <n v="36543"/>
    <n v="28055.200000000001"/>
    <n v="8487.7999999999993"/>
    <n v="499"/>
    <n v="46"/>
    <x v="5"/>
    <n v="15"/>
    <n v="0.23226883397641132"/>
    <x v="0"/>
  </r>
  <r>
    <n v="5023"/>
    <d v="2024-09-06T00:00:00"/>
    <s v="C297"/>
    <s v="Mary Young"/>
    <x v="1"/>
    <x v="1"/>
    <s v="P009"/>
    <x v="3"/>
    <x v="2"/>
    <n v="10"/>
    <n v="52178"/>
    <n v="521780"/>
    <n v="327152.37"/>
    <n v="194627.63"/>
    <n v="296"/>
    <n v="99"/>
    <x v="3"/>
    <n v="5"/>
    <n v="0.37300707194603089"/>
    <x v="0"/>
  </r>
  <r>
    <n v="5024"/>
    <d v="2024-09-03T00:00:00"/>
    <s v="C559"/>
    <s v="Steven Vasquez"/>
    <x v="0"/>
    <x v="0"/>
    <s v="P009"/>
    <x v="3"/>
    <x v="2"/>
    <n v="5"/>
    <n v="8548"/>
    <n v="42740"/>
    <n v="34048.089999999997"/>
    <n v="8691.91"/>
    <n v="435"/>
    <n v="51"/>
    <x v="3"/>
    <n v="5"/>
    <n v="0.20336710341600375"/>
    <x v="0"/>
  </r>
  <r>
    <n v="5025"/>
    <d v="2024-09-05T00:00:00"/>
    <s v="C365"/>
    <s v="Jonathan Mccarty"/>
    <x v="3"/>
    <x v="3"/>
    <s v="P002"/>
    <x v="2"/>
    <x v="0"/>
    <n v="7"/>
    <n v="31778"/>
    <n v="222446"/>
    <n v="174415.96"/>
    <n v="48030.04"/>
    <n v="323"/>
    <n v="12"/>
    <x v="2"/>
    <n v="5"/>
    <n v="0.21591775082491932"/>
    <x v="0"/>
  </r>
  <r>
    <n v="5026"/>
    <d v="2024-11-09T00:00:00"/>
    <s v="C312"/>
    <s v="Heather Lopez"/>
    <x v="1"/>
    <x v="1"/>
    <s v="P005"/>
    <x v="9"/>
    <x v="1"/>
    <n v="9"/>
    <n v="18837"/>
    <n v="169533"/>
    <n v="135767.47"/>
    <n v="33765.53"/>
    <n v="30"/>
    <n v="52"/>
    <x v="7"/>
    <n v="15"/>
    <n v="0.19916789061716597"/>
    <x v="1"/>
  </r>
  <r>
    <n v="5027"/>
    <d v="2024-06-11T00:00:00"/>
    <s v="C529"/>
    <s v="Mandy Rodriguez"/>
    <x v="2"/>
    <x v="2"/>
    <s v="P007"/>
    <x v="5"/>
    <x v="1"/>
    <n v="1"/>
    <n v="55584"/>
    <n v="55584"/>
    <n v="40239.279999999999"/>
    <n v="15344.72"/>
    <n v="67"/>
    <n v="99"/>
    <x v="5"/>
    <n v="15"/>
    <n v="0.2760636154289004"/>
    <x v="1"/>
  </r>
  <r>
    <n v="5028"/>
    <d v="2024-03-17T00:00:00"/>
    <s v="C432"/>
    <s v="Ronald Stone"/>
    <x v="2"/>
    <x v="2"/>
    <s v="P010"/>
    <x v="6"/>
    <x v="0"/>
    <n v="6"/>
    <n v="44016"/>
    <n v="264096"/>
    <n v="223806.8"/>
    <n v="40289.199999999997"/>
    <n v="194"/>
    <n v="96"/>
    <x v="2"/>
    <n v="5"/>
    <n v="0.1525551314673452"/>
    <x v="0"/>
  </r>
  <r>
    <n v="5029"/>
    <d v="2024-09-04T00:00:00"/>
    <s v="C802"/>
    <s v="Jordan Torres"/>
    <x v="2"/>
    <x v="2"/>
    <s v="P007"/>
    <x v="5"/>
    <x v="1"/>
    <n v="2"/>
    <n v="33866"/>
    <n v="67732"/>
    <n v="47461.22"/>
    <n v="20270.78"/>
    <n v="148"/>
    <n v="59"/>
    <x v="5"/>
    <n v="10"/>
    <n v="0.29927921809484437"/>
    <x v="0"/>
  </r>
  <r>
    <n v="5030"/>
    <d v="2024-12-18T00:00:00"/>
    <s v="C705"/>
    <s v="Randall Rivera"/>
    <x v="2"/>
    <x v="2"/>
    <s v="P006"/>
    <x v="0"/>
    <x v="0"/>
    <n v="7"/>
    <n v="18035"/>
    <n v="126245"/>
    <n v="93130.29"/>
    <n v="33114.71"/>
    <n v="260"/>
    <n v="81"/>
    <x v="0"/>
    <n v="0"/>
    <n v="0.26230512099489089"/>
    <x v="0"/>
  </r>
  <r>
    <n v="5031"/>
    <d v="2024-01-29T00:00:00"/>
    <s v="C228"/>
    <s v="Andrea Mooney"/>
    <x v="0"/>
    <x v="0"/>
    <s v="P002"/>
    <x v="2"/>
    <x v="0"/>
    <n v="4"/>
    <n v="11762"/>
    <n v="47048"/>
    <n v="36592.5"/>
    <n v="10455.5"/>
    <n v="139"/>
    <n v="84"/>
    <x v="2"/>
    <n v="0"/>
    <n v="0.22223048801224282"/>
    <x v="0"/>
  </r>
  <r>
    <n v="5032"/>
    <d v="2024-04-09T00:00:00"/>
    <s v="C506"/>
    <s v="Kimberly Shaw"/>
    <x v="3"/>
    <x v="3"/>
    <s v="P006"/>
    <x v="0"/>
    <x v="0"/>
    <n v="1"/>
    <n v="22937"/>
    <n v="22937"/>
    <n v="16951.8"/>
    <n v="5985.2"/>
    <n v="455"/>
    <n v="68"/>
    <x v="0"/>
    <n v="10"/>
    <n v="0.26094083794742118"/>
    <x v="0"/>
  </r>
  <r>
    <n v="5033"/>
    <d v="2024-04-02T00:00:00"/>
    <s v="C362"/>
    <s v="Mark Martin"/>
    <x v="0"/>
    <x v="0"/>
    <s v="P005"/>
    <x v="9"/>
    <x v="1"/>
    <n v="10"/>
    <n v="14647"/>
    <n v="146470"/>
    <n v="105858.24000000001"/>
    <n v="40611.760000000002"/>
    <n v="122"/>
    <n v="48"/>
    <x v="7"/>
    <n v="15"/>
    <n v="0.27727015771147678"/>
    <x v="0"/>
  </r>
  <r>
    <n v="5034"/>
    <d v="2024-12-11T00:00:00"/>
    <s v="C519"/>
    <s v="William Anderson"/>
    <x v="3"/>
    <x v="3"/>
    <s v="P009"/>
    <x v="3"/>
    <x v="2"/>
    <n v="5"/>
    <n v="17570"/>
    <n v="87850"/>
    <n v="65093.06"/>
    <n v="22756.94"/>
    <n v="319"/>
    <n v="54"/>
    <x v="3"/>
    <n v="0"/>
    <n v="0.25904314171883891"/>
    <x v="0"/>
  </r>
  <r>
    <n v="5035"/>
    <d v="2024-02-20T00:00:00"/>
    <s v="C590"/>
    <s v="Cory Hamilton"/>
    <x v="2"/>
    <x v="2"/>
    <s v="P007"/>
    <x v="5"/>
    <x v="1"/>
    <n v="5"/>
    <n v="54139"/>
    <n v="270695"/>
    <n v="240045.02"/>
    <n v="30649.98"/>
    <n v="55"/>
    <n v="100"/>
    <x v="5"/>
    <n v="20"/>
    <n v="0.113226989785552"/>
    <x v="1"/>
  </r>
  <r>
    <n v="5036"/>
    <d v="2024-08-07T00:00:00"/>
    <s v="C913"/>
    <s v="Phillip Smith"/>
    <x v="1"/>
    <x v="1"/>
    <s v="P010"/>
    <x v="6"/>
    <x v="0"/>
    <n v="1"/>
    <n v="9062"/>
    <n v="9062"/>
    <n v="8071.31"/>
    <n v="990.69"/>
    <n v="344"/>
    <n v="21"/>
    <x v="2"/>
    <n v="20"/>
    <n v="0.10932354888545576"/>
    <x v="0"/>
  </r>
  <r>
    <n v="5037"/>
    <d v="2024-10-16T00:00:00"/>
    <s v="C941"/>
    <s v="Dana Mitchell"/>
    <x v="1"/>
    <x v="1"/>
    <s v="P004"/>
    <x v="1"/>
    <x v="1"/>
    <n v="6"/>
    <n v="48424"/>
    <n v="290544"/>
    <n v="179674.75"/>
    <n v="110869.25"/>
    <n v="31"/>
    <n v="37"/>
    <x v="1"/>
    <n v="0"/>
    <n v="0.38159194476568092"/>
    <x v="1"/>
  </r>
  <r>
    <n v="5038"/>
    <d v="2024-05-29T00:00:00"/>
    <s v="C309"/>
    <s v="David Duncan"/>
    <x v="1"/>
    <x v="1"/>
    <s v="P009"/>
    <x v="3"/>
    <x v="2"/>
    <n v="1"/>
    <n v="22802"/>
    <n v="22802"/>
    <n v="19056.53"/>
    <n v="3745.47"/>
    <n v="226"/>
    <n v="81"/>
    <x v="3"/>
    <n v="0"/>
    <n v="0.16426059117621261"/>
    <x v="0"/>
  </r>
  <r>
    <n v="5039"/>
    <d v="2024-01-10T00:00:00"/>
    <s v="C681"/>
    <s v="Mark Higgins"/>
    <x v="1"/>
    <x v="1"/>
    <s v="P004"/>
    <x v="1"/>
    <x v="1"/>
    <n v="1"/>
    <n v="26634"/>
    <n v="26634"/>
    <n v="18747.439999999999"/>
    <n v="7886.56"/>
    <n v="70"/>
    <n v="77"/>
    <x v="1"/>
    <n v="10"/>
    <n v="0.29610873319816777"/>
    <x v="1"/>
  </r>
  <r>
    <n v="5040"/>
    <d v="2024-06-07T00:00:00"/>
    <s v="C258"/>
    <s v="Katrina Johnson"/>
    <x v="1"/>
    <x v="1"/>
    <s v="P008"/>
    <x v="7"/>
    <x v="3"/>
    <n v="2"/>
    <n v="13950"/>
    <n v="27900"/>
    <n v="24997.27"/>
    <n v="2902.73"/>
    <n v="163"/>
    <n v="94"/>
    <x v="6"/>
    <n v="5"/>
    <n v="0.1040405017921147"/>
    <x v="0"/>
  </r>
  <r>
    <n v="5041"/>
    <d v="2024-10-04T00:00:00"/>
    <s v="C534"/>
    <s v="John Keller"/>
    <x v="1"/>
    <x v="1"/>
    <s v="P006"/>
    <x v="0"/>
    <x v="0"/>
    <n v="9"/>
    <n v="51171"/>
    <n v="460539"/>
    <n v="299095.96999999997"/>
    <n v="161443.03"/>
    <n v="353"/>
    <n v="74"/>
    <x v="0"/>
    <n v="15"/>
    <n v="0.35055235278662611"/>
    <x v="0"/>
  </r>
  <r>
    <n v="5042"/>
    <d v="2024-12-07T00:00:00"/>
    <s v="C359"/>
    <s v="Jessica Daniels"/>
    <x v="3"/>
    <x v="3"/>
    <s v="P006"/>
    <x v="0"/>
    <x v="0"/>
    <n v="1"/>
    <n v="30215"/>
    <n v="30215"/>
    <n v="18657.02"/>
    <n v="11557.98"/>
    <n v="202"/>
    <n v="28"/>
    <x v="0"/>
    <n v="15"/>
    <n v="0.38252457388714212"/>
    <x v="0"/>
  </r>
  <r>
    <n v="5043"/>
    <d v="2024-12-30T00:00:00"/>
    <s v="C347"/>
    <s v="Julie Dennis"/>
    <x v="2"/>
    <x v="2"/>
    <s v="P007"/>
    <x v="5"/>
    <x v="1"/>
    <n v="1"/>
    <n v="6964"/>
    <n v="6964"/>
    <n v="4807.09"/>
    <n v="2156.91"/>
    <n v="80"/>
    <n v="24"/>
    <x v="5"/>
    <n v="10"/>
    <n v="0.30972286042504305"/>
    <x v="0"/>
  </r>
  <r>
    <n v="5044"/>
    <d v="2024-11-29T00:00:00"/>
    <s v="C579"/>
    <s v="Kathryn Jackson DVM"/>
    <x v="3"/>
    <x v="3"/>
    <s v="P007"/>
    <x v="5"/>
    <x v="1"/>
    <n v="6"/>
    <n v="13194"/>
    <n v="79164"/>
    <n v="66149.77"/>
    <n v="13014.23"/>
    <n v="31"/>
    <n v="100"/>
    <x v="5"/>
    <n v="10"/>
    <n v="0.16439581122732555"/>
    <x v="1"/>
  </r>
  <r>
    <n v="5045"/>
    <d v="2024-04-30T00:00:00"/>
    <s v="C666"/>
    <s v="Robert Ballard"/>
    <x v="3"/>
    <x v="3"/>
    <s v="P009"/>
    <x v="3"/>
    <x v="2"/>
    <n v="9"/>
    <n v="31400"/>
    <n v="282600"/>
    <n v="224716.48"/>
    <n v="57883.519999999997"/>
    <n v="253"/>
    <n v="98"/>
    <x v="3"/>
    <n v="5"/>
    <n v="0.20482491153573956"/>
    <x v="0"/>
  </r>
  <r>
    <n v="5046"/>
    <d v="2024-01-23T00:00:00"/>
    <s v="C516"/>
    <s v="Daniel Morris"/>
    <x v="3"/>
    <x v="3"/>
    <s v="P005"/>
    <x v="9"/>
    <x v="1"/>
    <n v="1"/>
    <n v="33072"/>
    <n v="33072"/>
    <n v="22390.240000000002"/>
    <n v="10681.76"/>
    <n v="197"/>
    <n v="94"/>
    <x v="7"/>
    <n v="0"/>
    <n v="0.32298500241896472"/>
    <x v="0"/>
  </r>
  <r>
    <n v="5047"/>
    <d v="2024-04-11T00:00:00"/>
    <s v="C731"/>
    <s v="Linda Ward"/>
    <x v="3"/>
    <x v="3"/>
    <s v="P010"/>
    <x v="6"/>
    <x v="0"/>
    <n v="8"/>
    <n v="55766"/>
    <n v="446128"/>
    <n v="306514.65999999997"/>
    <n v="139613.34"/>
    <n v="478"/>
    <n v="50"/>
    <x v="2"/>
    <n v="20"/>
    <n v="0.31294458092744681"/>
    <x v="0"/>
  </r>
  <r>
    <n v="5048"/>
    <d v="2024-10-09T00:00:00"/>
    <s v="C960"/>
    <s v="Philip Moore"/>
    <x v="0"/>
    <x v="0"/>
    <s v="P007"/>
    <x v="5"/>
    <x v="1"/>
    <n v="3"/>
    <n v="4608"/>
    <n v="13824"/>
    <n v="10780.44"/>
    <n v="3043.56"/>
    <n v="26"/>
    <n v="45"/>
    <x v="5"/>
    <n v="10"/>
    <n v="0.22016493055555555"/>
    <x v="1"/>
  </r>
  <r>
    <n v="5049"/>
    <d v="2024-12-16T00:00:00"/>
    <s v="C284"/>
    <s v="Ryan Anderson"/>
    <x v="2"/>
    <x v="2"/>
    <s v="P007"/>
    <x v="5"/>
    <x v="1"/>
    <n v="3"/>
    <n v="6266"/>
    <n v="18798"/>
    <n v="11400.6"/>
    <n v="7397.4"/>
    <n v="284"/>
    <n v="29"/>
    <x v="5"/>
    <n v="10"/>
    <n v="0.3935205872965209"/>
    <x v="0"/>
  </r>
  <r>
    <n v="5050"/>
    <d v="2024-12-12T00:00:00"/>
    <s v="C882"/>
    <s v="Zachary Acosta"/>
    <x v="1"/>
    <x v="1"/>
    <s v="P007"/>
    <x v="5"/>
    <x v="1"/>
    <n v="8"/>
    <n v="5882"/>
    <n v="47056"/>
    <n v="37563.589999999997"/>
    <n v="9492.41"/>
    <n v="347"/>
    <n v="81"/>
    <x v="5"/>
    <n v="5"/>
    <n v="0.20172581604896295"/>
    <x v="0"/>
  </r>
  <r>
    <n v="5051"/>
    <d v="2024-10-03T00:00:00"/>
    <s v="C246"/>
    <s v="Robert Case"/>
    <x v="3"/>
    <x v="3"/>
    <s v="P008"/>
    <x v="7"/>
    <x v="3"/>
    <n v="6"/>
    <n v="39098"/>
    <n v="234588"/>
    <n v="163435.12"/>
    <n v="71152.88"/>
    <n v="320"/>
    <n v="85"/>
    <x v="6"/>
    <n v="5"/>
    <n v="0.30330997322966224"/>
    <x v="0"/>
  </r>
  <r>
    <n v="5052"/>
    <d v="2024-09-25T00:00:00"/>
    <s v="C575"/>
    <s v="Luke Higgins"/>
    <x v="1"/>
    <x v="1"/>
    <s v="P002"/>
    <x v="2"/>
    <x v="0"/>
    <n v="9"/>
    <n v="51068"/>
    <n v="459612"/>
    <n v="325105.28999999998"/>
    <n v="134506.71"/>
    <n v="165"/>
    <n v="85"/>
    <x v="2"/>
    <n v="10"/>
    <n v="0.29265273752643534"/>
    <x v="0"/>
  </r>
  <r>
    <n v="5053"/>
    <d v="2024-12-24T00:00:00"/>
    <s v="C423"/>
    <s v="Ryan Cunningham"/>
    <x v="0"/>
    <x v="0"/>
    <s v="P005"/>
    <x v="9"/>
    <x v="1"/>
    <n v="9"/>
    <n v="48472"/>
    <n v="436248"/>
    <n v="279772.98"/>
    <n v="156475.01999999999"/>
    <n v="244"/>
    <n v="35"/>
    <x v="7"/>
    <n v="10"/>
    <n v="0.35868363866424602"/>
    <x v="0"/>
  </r>
  <r>
    <n v="5054"/>
    <d v="2024-05-20T00:00:00"/>
    <s v="C587"/>
    <s v="Chris Wheeler"/>
    <x v="2"/>
    <x v="2"/>
    <s v="P003"/>
    <x v="8"/>
    <x v="0"/>
    <n v="3"/>
    <n v="34701"/>
    <n v="104103"/>
    <n v="67848.479999999996"/>
    <n v="36254.519999999997"/>
    <n v="94"/>
    <n v="14"/>
    <x v="2"/>
    <n v="20"/>
    <n v="0.34825624621768825"/>
    <x v="0"/>
  </r>
  <r>
    <n v="5055"/>
    <d v="2024-07-18T00:00:00"/>
    <s v="C900"/>
    <s v="Angela Kent"/>
    <x v="0"/>
    <x v="0"/>
    <s v="P002"/>
    <x v="2"/>
    <x v="0"/>
    <n v="2"/>
    <n v="18074"/>
    <n v="36148"/>
    <n v="23936.21"/>
    <n v="12211.79"/>
    <n v="428"/>
    <n v="98"/>
    <x v="2"/>
    <n v="0"/>
    <n v="0.33782754232599316"/>
    <x v="0"/>
  </r>
  <r>
    <n v="5056"/>
    <d v="2024-01-10T00:00:00"/>
    <s v="C145"/>
    <s v="Mark Martin"/>
    <x v="1"/>
    <x v="1"/>
    <s v="P006"/>
    <x v="0"/>
    <x v="0"/>
    <n v="9"/>
    <n v="55068"/>
    <n v="495612"/>
    <n v="430917.34"/>
    <n v="64694.66"/>
    <n v="256"/>
    <n v="79"/>
    <x v="0"/>
    <n v="0"/>
    <n v="0.13053489423177808"/>
    <x v="0"/>
  </r>
  <r>
    <n v="5057"/>
    <d v="2024-11-15T00:00:00"/>
    <s v="C140"/>
    <s v="Mary Villegas"/>
    <x v="1"/>
    <x v="1"/>
    <s v="P003"/>
    <x v="8"/>
    <x v="0"/>
    <n v="9"/>
    <n v="13124"/>
    <n v="118116"/>
    <n v="75748.73"/>
    <n v="42367.27"/>
    <n v="202"/>
    <n v="31"/>
    <x v="2"/>
    <n v="10"/>
    <n v="0.3586920484947001"/>
    <x v="0"/>
  </r>
  <r>
    <n v="5058"/>
    <d v="2024-11-20T00:00:00"/>
    <s v="C978"/>
    <s v="Cindy Collins"/>
    <x v="2"/>
    <x v="2"/>
    <s v="P005"/>
    <x v="9"/>
    <x v="1"/>
    <n v="10"/>
    <n v="57496"/>
    <n v="574960"/>
    <n v="499440.56"/>
    <n v="75519.44"/>
    <n v="397"/>
    <n v="21"/>
    <x v="7"/>
    <n v="0"/>
    <n v="0.13134729372478085"/>
    <x v="0"/>
  </r>
  <r>
    <n v="5059"/>
    <d v="2024-11-28T00:00:00"/>
    <s v="C934"/>
    <s v="Hunter Parker"/>
    <x v="2"/>
    <x v="2"/>
    <s v="P009"/>
    <x v="3"/>
    <x v="2"/>
    <n v="3"/>
    <n v="47632"/>
    <n v="142896"/>
    <n v="91016.91"/>
    <n v="51879.09"/>
    <n v="384"/>
    <n v="94"/>
    <x v="3"/>
    <n v="20"/>
    <n v="0.36305487907289213"/>
    <x v="0"/>
  </r>
  <r>
    <n v="5060"/>
    <d v="2024-06-25T00:00:00"/>
    <s v="C602"/>
    <s v="Michael Sanders"/>
    <x v="0"/>
    <x v="0"/>
    <s v="P010"/>
    <x v="6"/>
    <x v="0"/>
    <n v="4"/>
    <n v="5065"/>
    <n v="20260"/>
    <n v="12170.96"/>
    <n v="8089.04"/>
    <n v="305"/>
    <n v="18"/>
    <x v="2"/>
    <n v="5"/>
    <n v="0.39926159921026655"/>
    <x v="0"/>
  </r>
  <r>
    <n v="5061"/>
    <d v="2024-11-30T00:00:00"/>
    <s v="C290"/>
    <s v="Jasmine Gates"/>
    <x v="1"/>
    <x v="1"/>
    <s v="P007"/>
    <x v="5"/>
    <x v="1"/>
    <n v="5"/>
    <n v="37133"/>
    <n v="185665"/>
    <n v="122717.5"/>
    <n v="62947.5"/>
    <n v="168"/>
    <n v="73"/>
    <x v="5"/>
    <n v="20"/>
    <n v="0.33903805240621548"/>
    <x v="0"/>
  </r>
  <r>
    <n v="5062"/>
    <d v="2024-09-12T00:00:00"/>
    <s v="C697"/>
    <s v="Rachel Sawyer"/>
    <x v="1"/>
    <x v="1"/>
    <s v="P003"/>
    <x v="8"/>
    <x v="0"/>
    <n v="9"/>
    <n v="11155"/>
    <n v="100395"/>
    <n v="68093.7"/>
    <n v="32301.3"/>
    <n v="341"/>
    <n v="57"/>
    <x v="2"/>
    <n v="10"/>
    <n v="0.32174211863140595"/>
    <x v="0"/>
  </r>
  <r>
    <n v="5063"/>
    <d v="2024-02-12T00:00:00"/>
    <s v="C665"/>
    <s v="James Marshall"/>
    <x v="2"/>
    <x v="2"/>
    <s v="P006"/>
    <x v="0"/>
    <x v="0"/>
    <n v="4"/>
    <n v="33238"/>
    <n v="132952"/>
    <n v="115158.72"/>
    <n v="17793.28"/>
    <n v="292"/>
    <n v="75"/>
    <x v="0"/>
    <n v="5"/>
    <n v="0.13383236055117637"/>
    <x v="0"/>
  </r>
  <r>
    <n v="5064"/>
    <d v="2024-05-22T00:00:00"/>
    <s v="C538"/>
    <s v="Mrs. Barbara Mcintyre"/>
    <x v="3"/>
    <x v="3"/>
    <s v="P006"/>
    <x v="0"/>
    <x v="0"/>
    <n v="5"/>
    <n v="10315"/>
    <n v="51575"/>
    <n v="44451.83"/>
    <n v="7123.17"/>
    <n v="352"/>
    <n v="80"/>
    <x v="0"/>
    <n v="15"/>
    <n v="0.13811284537081919"/>
    <x v="0"/>
  </r>
  <r>
    <n v="5065"/>
    <d v="2024-06-06T00:00:00"/>
    <s v="C901"/>
    <s v="Candice Harper"/>
    <x v="3"/>
    <x v="3"/>
    <s v="P002"/>
    <x v="2"/>
    <x v="0"/>
    <n v="10"/>
    <n v="15364"/>
    <n v="153640"/>
    <n v="104636.53"/>
    <n v="49003.47"/>
    <n v="86"/>
    <n v="14"/>
    <x v="2"/>
    <n v="20"/>
    <n v="0.31894994793022652"/>
    <x v="0"/>
  </r>
  <r>
    <n v="5066"/>
    <d v="2024-05-29T00:00:00"/>
    <s v="C280"/>
    <s v="Matthew Snow"/>
    <x v="0"/>
    <x v="0"/>
    <s v="P004"/>
    <x v="1"/>
    <x v="1"/>
    <n v="5"/>
    <n v="59586"/>
    <n v="297930"/>
    <n v="205532.07"/>
    <n v="92397.93"/>
    <n v="399"/>
    <n v="86"/>
    <x v="1"/>
    <n v="0"/>
    <n v="0.31013301782297853"/>
    <x v="0"/>
  </r>
  <r>
    <n v="5067"/>
    <d v="2024-11-27T00:00:00"/>
    <s v="C624"/>
    <s v="Christopher Foster"/>
    <x v="3"/>
    <x v="3"/>
    <s v="P007"/>
    <x v="5"/>
    <x v="1"/>
    <n v="2"/>
    <n v="33721"/>
    <n v="67442"/>
    <n v="53833.58"/>
    <n v="13608.42"/>
    <n v="208"/>
    <n v="61"/>
    <x v="5"/>
    <n v="10"/>
    <n v="0.20177960321461405"/>
    <x v="0"/>
  </r>
  <r>
    <n v="5068"/>
    <d v="2024-10-09T00:00:00"/>
    <s v="C714"/>
    <s v="Jasmin Reese"/>
    <x v="3"/>
    <x v="3"/>
    <s v="P005"/>
    <x v="9"/>
    <x v="1"/>
    <n v="7"/>
    <n v="33276"/>
    <n v="232932"/>
    <n v="153641.54999999999"/>
    <n v="79290.45"/>
    <n v="281"/>
    <n v="13"/>
    <x v="7"/>
    <n v="15"/>
    <n v="0.3404017052186904"/>
    <x v="0"/>
  </r>
  <r>
    <n v="5069"/>
    <d v="2024-10-25T00:00:00"/>
    <s v="C221"/>
    <s v="Jessica Hodges"/>
    <x v="3"/>
    <x v="3"/>
    <s v="P005"/>
    <x v="9"/>
    <x v="1"/>
    <n v="3"/>
    <n v="13175"/>
    <n v="39525"/>
    <n v="31102.46"/>
    <n v="8422.5400000000009"/>
    <n v="400"/>
    <n v="49"/>
    <x v="7"/>
    <n v="5"/>
    <n v="0.21309399114484506"/>
    <x v="0"/>
  </r>
  <r>
    <n v="5070"/>
    <d v="2024-10-08T00:00:00"/>
    <s v="C647"/>
    <s v="Brian Maynard"/>
    <x v="0"/>
    <x v="0"/>
    <s v="P010"/>
    <x v="6"/>
    <x v="0"/>
    <n v="5"/>
    <n v="52653"/>
    <n v="263265"/>
    <n v="189834.83"/>
    <n v="73430.17"/>
    <n v="465"/>
    <n v="71"/>
    <x v="2"/>
    <n v="20"/>
    <n v="0.27892112510208344"/>
    <x v="0"/>
  </r>
  <r>
    <n v="5071"/>
    <d v="2024-11-29T00:00:00"/>
    <s v="C432"/>
    <s v="Patrick Butler"/>
    <x v="3"/>
    <x v="3"/>
    <s v="P001"/>
    <x v="4"/>
    <x v="1"/>
    <n v="7"/>
    <n v="52341"/>
    <n v="366387"/>
    <n v="230107.63"/>
    <n v="136279.37"/>
    <n v="235"/>
    <n v="89"/>
    <x v="4"/>
    <n v="0"/>
    <n v="0.37195470909175271"/>
    <x v="0"/>
  </r>
  <r>
    <n v="5072"/>
    <d v="2024-04-27T00:00:00"/>
    <s v="C327"/>
    <s v="Jeffrey Burch"/>
    <x v="1"/>
    <x v="1"/>
    <s v="P007"/>
    <x v="5"/>
    <x v="1"/>
    <n v="9"/>
    <n v="48188"/>
    <n v="433692"/>
    <n v="293348.96000000002"/>
    <n v="140343.04000000001"/>
    <n v="287"/>
    <n v="39"/>
    <x v="5"/>
    <n v="15"/>
    <n v="0.32360071202604618"/>
    <x v="0"/>
  </r>
  <r>
    <n v="5073"/>
    <d v="2024-07-28T00:00:00"/>
    <s v="C587"/>
    <s v="David Archer"/>
    <x v="3"/>
    <x v="3"/>
    <s v="P009"/>
    <x v="3"/>
    <x v="2"/>
    <n v="6"/>
    <n v="4162"/>
    <n v="24972"/>
    <n v="18770.39"/>
    <n v="6201.61"/>
    <n v="97"/>
    <n v="67"/>
    <x v="3"/>
    <n v="20"/>
    <n v="0.24834254364888675"/>
    <x v="0"/>
  </r>
  <r>
    <n v="5074"/>
    <d v="2024-04-10T00:00:00"/>
    <s v="C770"/>
    <s v="Robert Black"/>
    <x v="0"/>
    <x v="0"/>
    <s v="P007"/>
    <x v="5"/>
    <x v="1"/>
    <n v="1"/>
    <n v="21464"/>
    <n v="21464"/>
    <n v="17261.849999999999"/>
    <n v="4202.1499999999996"/>
    <n v="51"/>
    <n v="44"/>
    <x v="5"/>
    <n v="5"/>
    <n v="0.19577664927320163"/>
    <x v="0"/>
  </r>
  <r>
    <n v="5075"/>
    <d v="2024-11-17T00:00:00"/>
    <s v="C263"/>
    <s v="Scott Moreno"/>
    <x v="0"/>
    <x v="0"/>
    <s v="P006"/>
    <x v="0"/>
    <x v="0"/>
    <n v="6"/>
    <n v="52911"/>
    <n v="317466"/>
    <n v="253614.09"/>
    <n v="63851.91"/>
    <n v="63"/>
    <n v="66"/>
    <x v="0"/>
    <n v="10"/>
    <n v="0.20112991627449869"/>
    <x v="1"/>
  </r>
  <r>
    <n v="5076"/>
    <d v="2024-04-04T00:00:00"/>
    <s v="C984"/>
    <s v="John Smith"/>
    <x v="0"/>
    <x v="0"/>
    <s v="P006"/>
    <x v="0"/>
    <x v="0"/>
    <n v="7"/>
    <n v="33159"/>
    <n v="232113"/>
    <n v="166566.96"/>
    <n v="65546.039999999994"/>
    <n v="85"/>
    <n v="56"/>
    <x v="0"/>
    <n v="20"/>
    <n v="0.28238849181217768"/>
    <x v="0"/>
  </r>
  <r>
    <n v="5077"/>
    <d v="2024-06-29T00:00:00"/>
    <s v="C703"/>
    <s v="Ryan Nguyen"/>
    <x v="0"/>
    <x v="0"/>
    <s v="P008"/>
    <x v="7"/>
    <x v="3"/>
    <n v="9"/>
    <n v="23014"/>
    <n v="207126"/>
    <n v="126760.34"/>
    <n v="80365.66"/>
    <n v="263"/>
    <n v="65"/>
    <x v="6"/>
    <n v="10"/>
    <n v="0.3880037271998687"/>
    <x v="0"/>
  </r>
  <r>
    <n v="5078"/>
    <d v="2024-08-18T00:00:00"/>
    <s v="C364"/>
    <s v="Matthew White"/>
    <x v="1"/>
    <x v="1"/>
    <s v="P003"/>
    <x v="8"/>
    <x v="0"/>
    <n v="9"/>
    <n v="28442"/>
    <n v="255978"/>
    <n v="213665.51"/>
    <n v="42312.49"/>
    <n v="286"/>
    <n v="61"/>
    <x v="2"/>
    <n v="20"/>
    <n v="0.16529736930517466"/>
    <x v="0"/>
  </r>
  <r>
    <n v="5079"/>
    <d v="2024-11-24T00:00:00"/>
    <s v="C674"/>
    <s v="Jody Cook"/>
    <x v="3"/>
    <x v="3"/>
    <s v="P006"/>
    <x v="0"/>
    <x v="0"/>
    <n v="1"/>
    <n v="5877"/>
    <n v="5877"/>
    <n v="4642.71"/>
    <n v="1234.29"/>
    <n v="45"/>
    <n v="60"/>
    <x v="0"/>
    <n v="15"/>
    <n v="0.21002041858090861"/>
    <x v="1"/>
  </r>
  <r>
    <n v="5080"/>
    <d v="2024-10-26T00:00:00"/>
    <s v="C835"/>
    <s v="Stephanie Leonard"/>
    <x v="2"/>
    <x v="2"/>
    <s v="P004"/>
    <x v="1"/>
    <x v="1"/>
    <n v="10"/>
    <n v="1267"/>
    <n v="12670"/>
    <n v="10285.16"/>
    <n v="2384.84"/>
    <n v="126"/>
    <n v="93"/>
    <x v="1"/>
    <n v="5"/>
    <n v="0.18822730860299922"/>
    <x v="0"/>
  </r>
  <r>
    <n v="5081"/>
    <d v="2024-07-13T00:00:00"/>
    <s v="C101"/>
    <s v="Crystal Thompson"/>
    <x v="1"/>
    <x v="1"/>
    <s v="P005"/>
    <x v="9"/>
    <x v="1"/>
    <n v="5"/>
    <n v="10954"/>
    <n v="54770"/>
    <n v="33775.79"/>
    <n v="20994.21"/>
    <n v="117"/>
    <n v="29"/>
    <x v="7"/>
    <n v="15"/>
    <n v="0.38331586635019171"/>
    <x v="0"/>
  </r>
  <r>
    <n v="5082"/>
    <d v="2024-10-22T00:00:00"/>
    <s v="C963"/>
    <s v="Angela Cox"/>
    <x v="0"/>
    <x v="0"/>
    <s v="P007"/>
    <x v="5"/>
    <x v="1"/>
    <n v="4"/>
    <n v="11340"/>
    <n v="45360"/>
    <n v="37302.19"/>
    <n v="8057.81"/>
    <n v="164"/>
    <n v="11"/>
    <x v="5"/>
    <n v="15"/>
    <n v="0.1776413139329806"/>
    <x v="0"/>
  </r>
  <r>
    <n v="5083"/>
    <d v="2024-04-01T00:00:00"/>
    <s v="C200"/>
    <s v="Andrew Watson"/>
    <x v="1"/>
    <x v="1"/>
    <s v="P008"/>
    <x v="7"/>
    <x v="3"/>
    <n v="5"/>
    <n v="54619"/>
    <n v="273095"/>
    <n v="231158.64"/>
    <n v="41936.36"/>
    <n v="165"/>
    <n v="63"/>
    <x v="6"/>
    <n v="0"/>
    <n v="0.15355960380087516"/>
    <x v="0"/>
  </r>
  <r>
    <n v="5084"/>
    <d v="2024-11-19T00:00:00"/>
    <s v="C845"/>
    <s v="Parker Hayes"/>
    <x v="0"/>
    <x v="0"/>
    <s v="P008"/>
    <x v="7"/>
    <x v="3"/>
    <n v="9"/>
    <n v="51938"/>
    <n v="467442"/>
    <n v="358154.71"/>
    <n v="109287.29"/>
    <n v="420"/>
    <n v="80"/>
    <x v="6"/>
    <n v="10"/>
    <n v="0.23379861030887253"/>
    <x v="0"/>
  </r>
  <r>
    <n v="5085"/>
    <d v="2024-04-15T00:00:00"/>
    <s v="C533"/>
    <s v="Joshua Thompson"/>
    <x v="3"/>
    <x v="3"/>
    <s v="P003"/>
    <x v="8"/>
    <x v="0"/>
    <n v="10"/>
    <n v="50850"/>
    <n v="508500"/>
    <n v="353722.33"/>
    <n v="154777.67000000001"/>
    <n v="331"/>
    <n v="25"/>
    <x v="2"/>
    <n v="5"/>
    <n v="0.30438086529006886"/>
    <x v="0"/>
  </r>
  <r>
    <n v="5086"/>
    <d v="2024-01-08T00:00:00"/>
    <s v="C781"/>
    <s v="Brett Green"/>
    <x v="0"/>
    <x v="0"/>
    <s v="P002"/>
    <x v="2"/>
    <x v="0"/>
    <n v="7"/>
    <n v="55305"/>
    <n v="387135"/>
    <n v="238121.82"/>
    <n v="149013.18"/>
    <n v="419"/>
    <n v="87"/>
    <x v="2"/>
    <n v="5"/>
    <n v="0.38491270487039403"/>
    <x v="0"/>
  </r>
  <r>
    <n v="5087"/>
    <d v="2024-05-28T00:00:00"/>
    <s v="C438"/>
    <s v="Marvin Sims"/>
    <x v="0"/>
    <x v="0"/>
    <s v="P002"/>
    <x v="2"/>
    <x v="0"/>
    <n v="5"/>
    <n v="41121"/>
    <n v="205605"/>
    <n v="168387.32"/>
    <n v="37217.68"/>
    <n v="261"/>
    <n v="27"/>
    <x v="2"/>
    <n v="20"/>
    <n v="0.18101544223146324"/>
    <x v="0"/>
  </r>
  <r>
    <n v="5088"/>
    <d v="2024-01-26T00:00:00"/>
    <s v="C495"/>
    <s v="Amanda Johnson"/>
    <x v="2"/>
    <x v="2"/>
    <s v="P002"/>
    <x v="2"/>
    <x v="0"/>
    <n v="1"/>
    <n v="51286"/>
    <n v="51286"/>
    <n v="40693.56"/>
    <n v="10592.44"/>
    <n v="92"/>
    <n v="26"/>
    <x v="2"/>
    <n v="5"/>
    <n v="0.20653667667589595"/>
    <x v="0"/>
  </r>
  <r>
    <n v="5089"/>
    <d v="2024-08-05T00:00:00"/>
    <s v="C672"/>
    <s v="Todd Valentine"/>
    <x v="1"/>
    <x v="1"/>
    <s v="P004"/>
    <x v="1"/>
    <x v="1"/>
    <n v="10"/>
    <n v="30635"/>
    <n v="306350"/>
    <n v="251161.28"/>
    <n v="55188.72"/>
    <n v="73"/>
    <n v="50"/>
    <x v="1"/>
    <n v="0"/>
    <n v="0.18014924106414232"/>
    <x v="0"/>
  </r>
  <r>
    <n v="5090"/>
    <d v="2024-10-20T00:00:00"/>
    <s v="C915"/>
    <s v="Nicholas Liu"/>
    <x v="0"/>
    <x v="0"/>
    <s v="P001"/>
    <x v="4"/>
    <x v="1"/>
    <n v="10"/>
    <n v="37243"/>
    <n v="372430"/>
    <n v="285894.26"/>
    <n v="86535.74"/>
    <n v="133"/>
    <n v="30"/>
    <x v="4"/>
    <n v="0"/>
    <n v="0.23235437531885189"/>
    <x v="0"/>
  </r>
  <r>
    <n v="5091"/>
    <d v="2024-02-13T00:00:00"/>
    <s v="C189"/>
    <s v="Mr. Spencer Conway"/>
    <x v="1"/>
    <x v="1"/>
    <s v="P004"/>
    <x v="1"/>
    <x v="1"/>
    <n v="8"/>
    <n v="17818"/>
    <n v="142544"/>
    <n v="102994.31"/>
    <n v="39549.69"/>
    <n v="424"/>
    <n v="79"/>
    <x v="1"/>
    <n v="15"/>
    <n v="0.27745601358177124"/>
    <x v="0"/>
  </r>
  <r>
    <n v="5092"/>
    <d v="2024-10-20T00:00:00"/>
    <s v="C382"/>
    <s v="Breanna Yoder"/>
    <x v="0"/>
    <x v="0"/>
    <s v="P006"/>
    <x v="0"/>
    <x v="0"/>
    <n v="9"/>
    <n v="52501"/>
    <n v="472509"/>
    <n v="397079.61"/>
    <n v="75429.39"/>
    <n v="467"/>
    <n v="95"/>
    <x v="0"/>
    <n v="20"/>
    <n v="0.15963587995149298"/>
    <x v="0"/>
  </r>
  <r>
    <n v="5093"/>
    <d v="2024-03-28T00:00:00"/>
    <s v="C306"/>
    <s v="David Abbott"/>
    <x v="2"/>
    <x v="2"/>
    <s v="P005"/>
    <x v="9"/>
    <x v="1"/>
    <n v="10"/>
    <n v="15046"/>
    <n v="150460"/>
    <n v="132632.32000000001"/>
    <n v="17827.68"/>
    <n v="104"/>
    <n v="65"/>
    <x v="7"/>
    <n v="15"/>
    <n v="0.11848783729894989"/>
    <x v="0"/>
  </r>
  <r>
    <n v="5094"/>
    <d v="2024-08-20T00:00:00"/>
    <s v="C601"/>
    <s v="Kathy Burns"/>
    <x v="1"/>
    <x v="1"/>
    <s v="P010"/>
    <x v="6"/>
    <x v="0"/>
    <n v="3"/>
    <n v="24586"/>
    <n v="73758"/>
    <n v="62898.55"/>
    <n v="10859.45"/>
    <n v="54"/>
    <n v="47"/>
    <x v="2"/>
    <n v="20"/>
    <n v="0.14723080886141166"/>
    <x v="0"/>
  </r>
  <r>
    <n v="5095"/>
    <d v="2024-11-23T00:00:00"/>
    <s v="C743"/>
    <s v="Jonathan Green"/>
    <x v="3"/>
    <x v="3"/>
    <s v="P003"/>
    <x v="8"/>
    <x v="0"/>
    <n v="10"/>
    <n v="15079"/>
    <n v="150790"/>
    <n v="128231.36"/>
    <n v="22558.639999999999"/>
    <n v="473"/>
    <n v="79"/>
    <x v="2"/>
    <n v="5"/>
    <n v="0.14960302407321441"/>
    <x v="0"/>
  </r>
  <r>
    <n v="5096"/>
    <d v="2024-08-29T00:00:00"/>
    <s v="C660"/>
    <s v="John Wood"/>
    <x v="0"/>
    <x v="0"/>
    <s v="P003"/>
    <x v="8"/>
    <x v="0"/>
    <n v="2"/>
    <n v="12529"/>
    <n v="25058"/>
    <n v="15618.99"/>
    <n v="9439.01"/>
    <n v="85"/>
    <n v="34"/>
    <x v="2"/>
    <n v="10"/>
    <n v="0.37668648734934951"/>
    <x v="0"/>
  </r>
  <r>
    <n v="5097"/>
    <d v="2024-06-23T00:00:00"/>
    <s v="C871"/>
    <s v="Jacqueline Curtis"/>
    <x v="0"/>
    <x v="0"/>
    <s v="P006"/>
    <x v="0"/>
    <x v="0"/>
    <n v="1"/>
    <n v="36326"/>
    <n v="36326"/>
    <n v="31808.54"/>
    <n v="4517.46"/>
    <n v="467"/>
    <n v="47"/>
    <x v="0"/>
    <n v="20"/>
    <n v="0.12435886142157132"/>
    <x v="0"/>
  </r>
  <r>
    <n v="5098"/>
    <d v="2024-11-20T00:00:00"/>
    <s v="C443"/>
    <s v="Michelle Hensley"/>
    <x v="0"/>
    <x v="0"/>
    <s v="P005"/>
    <x v="9"/>
    <x v="1"/>
    <n v="9"/>
    <n v="43562"/>
    <n v="392058"/>
    <n v="275246.49"/>
    <n v="116811.51"/>
    <n v="373"/>
    <n v="13"/>
    <x v="7"/>
    <n v="10"/>
    <n v="0.29794446229894556"/>
    <x v="0"/>
  </r>
  <r>
    <n v="5099"/>
    <d v="2024-12-15T00:00:00"/>
    <s v="C754"/>
    <s v="Jessica Baker"/>
    <x v="2"/>
    <x v="2"/>
    <s v="P004"/>
    <x v="1"/>
    <x v="1"/>
    <n v="3"/>
    <n v="31061"/>
    <n v="93183"/>
    <n v="72391.460000000006"/>
    <n v="20791.54"/>
    <n v="369"/>
    <n v="98"/>
    <x v="1"/>
    <n v="20"/>
    <n v="0.22312589206185679"/>
    <x v="0"/>
  </r>
  <r>
    <n v="5100"/>
    <d v="2024-11-01T00:00:00"/>
    <s v="C802"/>
    <s v="Troy Hernandez"/>
    <x v="2"/>
    <x v="2"/>
    <s v="P005"/>
    <x v="9"/>
    <x v="1"/>
    <n v="10"/>
    <n v="47983"/>
    <n v="479830"/>
    <n v="378522.36"/>
    <n v="101307.64"/>
    <n v="435"/>
    <n v="10"/>
    <x v="7"/>
    <n v="0"/>
    <n v="0.21113235937727945"/>
    <x v="0"/>
  </r>
  <r>
    <n v="5101"/>
    <d v="2024-12-29T00:00:00"/>
    <s v="C354"/>
    <s v="Dennis Stanley"/>
    <x v="0"/>
    <x v="0"/>
    <s v="P006"/>
    <x v="0"/>
    <x v="0"/>
    <n v="4"/>
    <n v="43992"/>
    <n v="175968"/>
    <n v="138798.21"/>
    <n v="37169.79"/>
    <n v="306"/>
    <n v="69"/>
    <x v="0"/>
    <n v="5"/>
    <n v="0.21123039416257502"/>
    <x v="0"/>
  </r>
  <r>
    <n v="5102"/>
    <d v="2024-11-08T00:00:00"/>
    <s v="C985"/>
    <s v="Gina Bailey MD"/>
    <x v="1"/>
    <x v="1"/>
    <s v="P009"/>
    <x v="3"/>
    <x v="2"/>
    <n v="8"/>
    <n v="41223"/>
    <n v="329784"/>
    <n v="212655.88"/>
    <n v="117128.12"/>
    <n v="189"/>
    <n v="53"/>
    <x v="3"/>
    <n v="5"/>
    <n v="0.35516616937146739"/>
    <x v="0"/>
  </r>
  <r>
    <n v="5103"/>
    <d v="2024-08-01T00:00:00"/>
    <s v="C524"/>
    <s v="Valerie Williams"/>
    <x v="3"/>
    <x v="3"/>
    <s v="P004"/>
    <x v="1"/>
    <x v="1"/>
    <n v="4"/>
    <n v="31779"/>
    <n v="127116"/>
    <n v="114360.29"/>
    <n v="12755.71"/>
    <n v="314"/>
    <n v="18"/>
    <x v="1"/>
    <n v="5"/>
    <n v="0.10034700588438905"/>
    <x v="0"/>
  </r>
  <r>
    <n v="5104"/>
    <d v="2024-06-27T00:00:00"/>
    <s v="C880"/>
    <s v="Amber Smith"/>
    <x v="0"/>
    <x v="0"/>
    <s v="P009"/>
    <x v="3"/>
    <x v="2"/>
    <n v="8"/>
    <n v="19071"/>
    <n v="152568"/>
    <n v="113543.94"/>
    <n v="39024.06"/>
    <n v="100"/>
    <n v="49"/>
    <x v="3"/>
    <n v="15"/>
    <n v="0.25578142205442816"/>
    <x v="0"/>
  </r>
  <r>
    <n v="5105"/>
    <d v="2024-10-06T00:00:00"/>
    <s v="C507"/>
    <s v="Ricky Duncan"/>
    <x v="0"/>
    <x v="0"/>
    <s v="P006"/>
    <x v="0"/>
    <x v="0"/>
    <n v="1"/>
    <n v="34237"/>
    <n v="34237"/>
    <n v="25099.35"/>
    <n v="9137.65"/>
    <n v="196"/>
    <n v="20"/>
    <x v="0"/>
    <n v="20"/>
    <n v="0.26689400356339632"/>
    <x v="0"/>
  </r>
  <r>
    <n v="5106"/>
    <d v="2024-06-12T00:00:00"/>
    <s v="C993"/>
    <s v="Ashley Daniels"/>
    <x v="2"/>
    <x v="2"/>
    <s v="P002"/>
    <x v="2"/>
    <x v="0"/>
    <n v="5"/>
    <n v="22894"/>
    <n v="114470"/>
    <n v="75955.55"/>
    <n v="38514.449999999997"/>
    <n v="486"/>
    <n v="20"/>
    <x v="2"/>
    <n v="0"/>
    <n v="0.3364588975277365"/>
    <x v="0"/>
  </r>
  <r>
    <n v="5107"/>
    <d v="2024-08-25T00:00:00"/>
    <s v="C111"/>
    <s v="Isabella Watson"/>
    <x v="1"/>
    <x v="1"/>
    <s v="P006"/>
    <x v="0"/>
    <x v="0"/>
    <n v="4"/>
    <n v="17107"/>
    <n v="68428"/>
    <n v="46082.63"/>
    <n v="22345.37"/>
    <n v="357"/>
    <n v="15"/>
    <x v="0"/>
    <n v="10"/>
    <n v="0.32655301923189334"/>
    <x v="0"/>
  </r>
  <r>
    <n v="5108"/>
    <d v="2024-03-02T00:00:00"/>
    <s v="C687"/>
    <s v="Henry Bishop"/>
    <x v="3"/>
    <x v="3"/>
    <s v="P009"/>
    <x v="3"/>
    <x v="2"/>
    <n v="6"/>
    <n v="34595"/>
    <n v="207570"/>
    <n v="169341.47"/>
    <n v="38228.53"/>
    <n v="112"/>
    <n v="21"/>
    <x v="3"/>
    <n v="0"/>
    <n v="0.18417174928939634"/>
    <x v="0"/>
  </r>
  <r>
    <n v="5109"/>
    <d v="2024-03-03T00:00:00"/>
    <s v="C321"/>
    <s v="Cole Adkins"/>
    <x v="3"/>
    <x v="3"/>
    <s v="P010"/>
    <x v="6"/>
    <x v="0"/>
    <n v="6"/>
    <n v="37115"/>
    <n v="222690"/>
    <n v="174686.75"/>
    <n v="48003.25"/>
    <n v="423"/>
    <n v="53"/>
    <x v="2"/>
    <n v="5"/>
    <n v="0.2155608693699762"/>
    <x v="0"/>
  </r>
  <r>
    <n v="5110"/>
    <d v="2024-04-16T00:00:00"/>
    <s v="C252"/>
    <s v="Eric Moore"/>
    <x v="2"/>
    <x v="2"/>
    <s v="P004"/>
    <x v="1"/>
    <x v="1"/>
    <n v="4"/>
    <n v="36889"/>
    <n v="147556"/>
    <n v="120088.81"/>
    <n v="27467.19"/>
    <n v="339"/>
    <n v="37"/>
    <x v="1"/>
    <n v="5"/>
    <n v="0.18614756431456531"/>
    <x v="0"/>
  </r>
  <r>
    <n v="5111"/>
    <d v="2024-01-16T00:00:00"/>
    <s v="C187"/>
    <s v="Zachary Bates"/>
    <x v="0"/>
    <x v="0"/>
    <s v="P002"/>
    <x v="2"/>
    <x v="0"/>
    <n v="5"/>
    <n v="59477"/>
    <n v="297385"/>
    <n v="264181.65999999997"/>
    <n v="33203.339999999997"/>
    <n v="337"/>
    <n v="40"/>
    <x v="2"/>
    <n v="20"/>
    <n v="0.11165102476587588"/>
    <x v="0"/>
  </r>
  <r>
    <n v="5112"/>
    <d v="2024-10-14T00:00:00"/>
    <s v="C420"/>
    <s v="Emma Haynes"/>
    <x v="1"/>
    <x v="1"/>
    <s v="P009"/>
    <x v="3"/>
    <x v="2"/>
    <n v="2"/>
    <n v="13815"/>
    <n v="27630"/>
    <n v="20725.2"/>
    <n v="6904.8"/>
    <n v="479"/>
    <n v="85"/>
    <x v="3"/>
    <n v="10"/>
    <n v="0.24990228013029317"/>
    <x v="0"/>
  </r>
  <r>
    <n v="5113"/>
    <d v="2024-03-17T00:00:00"/>
    <s v="C117"/>
    <s v="Kayla Holmes"/>
    <x v="2"/>
    <x v="2"/>
    <s v="P010"/>
    <x v="6"/>
    <x v="0"/>
    <n v="10"/>
    <n v="57406"/>
    <n v="574060"/>
    <n v="368681.43"/>
    <n v="205378.57"/>
    <n v="305"/>
    <n v="26"/>
    <x v="2"/>
    <n v="10"/>
    <n v="0.35776498972232867"/>
    <x v="0"/>
  </r>
  <r>
    <n v="5114"/>
    <d v="2024-11-14T00:00:00"/>
    <s v="C519"/>
    <s v="Taylor Harmon"/>
    <x v="3"/>
    <x v="3"/>
    <s v="P001"/>
    <x v="4"/>
    <x v="1"/>
    <n v="8"/>
    <n v="48117"/>
    <n v="384936"/>
    <n v="241509.54"/>
    <n v="143426.46"/>
    <n v="339"/>
    <n v="52"/>
    <x v="4"/>
    <n v="10"/>
    <n v="0.37259819814202877"/>
    <x v="0"/>
  </r>
  <r>
    <n v="5115"/>
    <d v="2024-11-22T00:00:00"/>
    <s v="C757"/>
    <s v="Jeremy Nguyen"/>
    <x v="2"/>
    <x v="2"/>
    <s v="P004"/>
    <x v="1"/>
    <x v="1"/>
    <n v="7"/>
    <n v="43041"/>
    <n v="301287"/>
    <n v="235996.61"/>
    <n v="65290.39"/>
    <n v="357"/>
    <n v="90"/>
    <x v="1"/>
    <n v="15"/>
    <n v="0.21670496901625361"/>
    <x v="0"/>
  </r>
  <r>
    <n v="5116"/>
    <d v="2024-07-10T00:00:00"/>
    <s v="C560"/>
    <s v="Terry Conner"/>
    <x v="2"/>
    <x v="2"/>
    <s v="P007"/>
    <x v="5"/>
    <x v="1"/>
    <n v="2"/>
    <n v="56322"/>
    <n v="112644"/>
    <n v="80534.84"/>
    <n v="32109.16"/>
    <n v="246"/>
    <n v="60"/>
    <x v="5"/>
    <n v="5"/>
    <n v="0.28504989169418699"/>
    <x v="0"/>
  </r>
  <r>
    <n v="5117"/>
    <d v="2024-01-15T00:00:00"/>
    <s v="C431"/>
    <s v="Rachel Schaefer"/>
    <x v="2"/>
    <x v="2"/>
    <s v="P006"/>
    <x v="0"/>
    <x v="0"/>
    <n v="2"/>
    <n v="23110"/>
    <n v="46220"/>
    <n v="39467.199999999997"/>
    <n v="6752.8"/>
    <n v="60"/>
    <n v="44"/>
    <x v="0"/>
    <n v="15"/>
    <n v="0.1461012548680225"/>
    <x v="0"/>
  </r>
  <r>
    <n v="5118"/>
    <d v="2024-05-30T00:00:00"/>
    <s v="C384"/>
    <s v="Susan Parks"/>
    <x v="0"/>
    <x v="0"/>
    <s v="P002"/>
    <x v="2"/>
    <x v="0"/>
    <n v="1"/>
    <n v="27318"/>
    <n v="27318"/>
    <n v="21673.85"/>
    <n v="5644.15"/>
    <n v="499"/>
    <n v="73"/>
    <x v="2"/>
    <n v="5"/>
    <n v="0.20660919540229883"/>
    <x v="0"/>
  </r>
  <r>
    <n v="5119"/>
    <d v="2024-07-30T00:00:00"/>
    <s v="C947"/>
    <s v="Christopher Snyder"/>
    <x v="3"/>
    <x v="3"/>
    <s v="P004"/>
    <x v="1"/>
    <x v="1"/>
    <n v="6"/>
    <n v="54799"/>
    <n v="328794"/>
    <n v="239525.66"/>
    <n v="89268.34"/>
    <n v="454"/>
    <n v="31"/>
    <x v="1"/>
    <n v="20"/>
    <n v="0.27150233885046565"/>
    <x v="0"/>
  </r>
  <r>
    <n v="5120"/>
    <d v="2024-08-11T00:00:00"/>
    <s v="C402"/>
    <s v="Crystal Sanchez"/>
    <x v="0"/>
    <x v="0"/>
    <s v="P001"/>
    <x v="4"/>
    <x v="1"/>
    <n v="4"/>
    <n v="49394"/>
    <n v="197576"/>
    <n v="123073.72"/>
    <n v="74502.28"/>
    <n v="405"/>
    <n v="63"/>
    <x v="4"/>
    <n v="10"/>
    <n v="0.37708162934769407"/>
    <x v="0"/>
  </r>
  <r>
    <n v="5121"/>
    <d v="2024-12-26T00:00:00"/>
    <s v="C998"/>
    <s v="Antonio Hayes"/>
    <x v="3"/>
    <x v="3"/>
    <s v="P006"/>
    <x v="0"/>
    <x v="0"/>
    <n v="3"/>
    <n v="58536"/>
    <n v="175608"/>
    <n v="118610.37"/>
    <n v="56997.63"/>
    <n v="312"/>
    <n v="14"/>
    <x v="0"/>
    <n v="5"/>
    <n v="0.32457308323083228"/>
    <x v="0"/>
  </r>
  <r>
    <n v="5122"/>
    <d v="2024-05-06T00:00:00"/>
    <s v="C210"/>
    <s v="Rodney Wilson"/>
    <x v="2"/>
    <x v="2"/>
    <s v="P004"/>
    <x v="1"/>
    <x v="1"/>
    <n v="5"/>
    <n v="52684"/>
    <n v="263420"/>
    <n v="162107.38"/>
    <n v="101312.62"/>
    <n v="143"/>
    <n v="27"/>
    <x v="1"/>
    <n v="0"/>
    <n v="0.38460488953002808"/>
    <x v="0"/>
  </r>
  <r>
    <n v="5123"/>
    <d v="2024-02-05T00:00:00"/>
    <s v="C429"/>
    <s v="Cristian Martinez"/>
    <x v="0"/>
    <x v="0"/>
    <s v="P001"/>
    <x v="4"/>
    <x v="1"/>
    <n v="5"/>
    <n v="53097"/>
    <n v="265485"/>
    <n v="188765.38"/>
    <n v="76719.62"/>
    <n v="471"/>
    <n v="84"/>
    <x v="4"/>
    <n v="0"/>
    <n v="0.28897911369757234"/>
    <x v="0"/>
  </r>
  <r>
    <n v="5124"/>
    <d v="2024-11-09T00:00:00"/>
    <s v="C332"/>
    <s v="Mr. John Thompson"/>
    <x v="1"/>
    <x v="1"/>
    <s v="P004"/>
    <x v="1"/>
    <x v="1"/>
    <n v="1"/>
    <n v="59646"/>
    <n v="59646"/>
    <n v="43892.25"/>
    <n v="15753.75"/>
    <n v="91"/>
    <n v="86"/>
    <x v="1"/>
    <n v="10"/>
    <n v="0.26412081279549343"/>
    <x v="0"/>
  </r>
  <r>
    <n v="5125"/>
    <d v="2024-06-24T00:00:00"/>
    <s v="C203"/>
    <s v="Ashley Gill"/>
    <x v="3"/>
    <x v="3"/>
    <s v="P002"/>
    <x v="2"/>
    <x v="0"/>
    <n v="7"/>
    <n v="4144"/>
    <n v="29008"/>
    <n v="25693.599999999999"/>
    <n v="3314.4"/>
    <n v="290"/>
    <n v="73"/>
    <x v="2"/>
    <n v="20"/>
    <n v="0.11425813568670712"/>
    <x v="0"/>
  </r>
  <r>
    <n v="5126"/>
    <d v="2024-08-15T00:00:00"/>
    <s v="C303"/>
    <s v="Holly Reed"/>
    <x v="3"/>
    <x v="3"/>
    <s v="P005"/>
    <x v="9"/>
    <x v="1"/>
    <n v="1"/>
    <n v="19154"/>
    <n v="19154"/>
    <n v="15463.39"/>
    <n v="3690.61"/>
    <n v="66"/>
    <n v="55"/>
    <x v="7"/>
    <n v="10"/>
    <n v="0.19268090216142844"/>
    <x v="0"/>
  </r>
  <r>
    <n v="5127"/>
    <d v="2024-08-12T00:00:00"/>
    <s v="C722"/>
    <s v="Ashley Ford"/>
    <x v="3"/>
    <x v="3"/>
    <s v="P002"/>
    <x v="2"/>
    <x v="0"/>
    <n v="8"/>
    <n v="2313"/>
    <n v="18504"/>
    <n v="12818.8"/>
    <n v="5685.2"/>
    <n v="378"/>
    <n v="77"/>
    <x v="2"/>
    <n v="10"/>
    <n v="0.30724167747514047"/>
    <x v="0"/>
  </r>
  <r>
    <n v="5128"/>
    <d v="2024-07-07T00:00:00"/>
    <s v="C649"/>
    <s v="Jared Mack"/>
    <x v="0"/>
    <x v="0"/>
    <s v="P001"/>
    <x v="4"/>
    <x v="1"/>
    <n v="8"/>
    <n v="53321"/>
    <n v="426568"/>
    <n v="354920.07"/>
    <n v="71647.929999999993"/>
    <n v="363"/>
    <n v="14"/>
    <x v="4"/>
    <n v="10"/>
    <n v="0.16796367753793062"/>
    <x v="0"/>
  </r>
  <r>
    <n v="5129"/>
    <d v="2024-02-03T00:00:00"/>
    <s v="C383"/>
    <s v="Fernando Robinson"/>
    <x v="3"/>
    <x v="3"/>
    <s v="P005"/>
    <x v="9"/>
    <x v="1"/>
    <n v="5"/>
    <n v="1015"/>
    <n v="5075"/>
    <n v="3162.79"/>
    <n v="1912.21"/>
    <n v="382"/>
    <n v="92"/>
    <x v="7"/>
    <n v="15"/>
    <n v="0.37679014778325126"/>
    <x v="0"/>
  </r>
  <r>
    <n v="5130"/>
    <d v="2024-02-09T00:00:00"/>
    <s v="C329"/>
    <s v="Jennifer Reynolds"/>
    <x v="1"/>
    <x v="1"/>
    <s v="P009"/>
    <x v="3"/>
    <x v="2"/>
    <n v="1"/>
    <n v="5137"/>
    <n v="5137"/>
    <n v="3636.35"/>
    <n v="1500.65"/>
    <n v="413"/>
    <n v="57"/>
    <x v="3"/>
    <n v="15"/>
    <n v="0.29212575433132182"/>
    <x v="0"/>
  </r>
  <r>
    <n v="5131"/>
    <d v="2024-09-05T00:00:00"/>
    <s v="C703"/>
    <s v="Craig Hernandez"/>
    <x v="3"/>
    <x v="3"/>
    <s v="P005"/>
    <x v="9"/>
    <x v="1"/>
    <n v="9"/>
    <n v="14693"/>
    <n v="132237"/>
    <n v="103197"/>
    <n v="29040"/>
    <n v="382"/>
    <n v="50"/>
    <x v="7"/>
    <n v="0"/>
    <n v="0.21960570793348305"/>
    <x v="0"/>
  </r>
  <r>
    <n v="5132"/>
    <d v="2024-10-04T00:00:00"/>
    <s v="C302"/>
    <s v="Richard Brown"/>
    <x v="0"/>
    <x v="0"/>
    <s v="P003"/>
    <x v="8"/>
    <x v="0"/>
    <n v="2"/>
    <n v="42271"/>
    <n v="84542"/>
    <n v="63361.94"/>
    <n v="21180.06"/>
    <n v="386"/>
    <n v="30"/>
    <x v="2"/>
    <n v="5"/>
    <n v="0.25052707529985097"/>
    <x v="0"/>
  </r>
  <r>
    <n v="5133"/>
    <d v="2024-02-01T00:00:00"/>
    <s v="C977"/>
    <s v="Michael Cook"/>
    <x v="1"/>
    <x v="1"/>
    <s v="P005"/>
    <x v="9"/>
    <x v="1"/>
    <n v="7"/>
    <n v="26691"/>
    <n v="186837"/>
    <n v="158870.89000000001"/>
    <n v="27966.11"/>
    <n v="455"/>
    <n v="60"/>
    <x v="7"/>
    <n v="15"/>
    <n v="0.14968186172974304"/>
    <x v="0"/>
  </r>
  <r>
    <n v="5134"/>
    <d v="2024-12-21T00:00:00"/>
    <s v="C126"/>
    <s v="Jasmin Sullivan"/>
    <x v="0"/>
    <x v="0"/>
    <s v="P008"/>
    <x v="7"/>
    <x v="3"/>
    <n v="7"/>
    <n v="1549"/>
    <n v="10843"/>
    <n v="8099.98"/>
    <n v="2743.02"/>
    <n v="152"/>
    <n v="61"/>
    <x v="6"/>
    <n v="10"/>
    <n v="0.25297611362169142"/>
    <x v="0"/>
  </r>
  <r>
    <n v="5135"/>
    <d v="2024-06-09T00:00:00"/>
    <s v="C311"/>
    <s v="Robert Harper"/>
    <x v="3"/>
    <x v="3"/>
    <s v="P004"/>
    <x v="1"/>
    <x v="1"/>
    <n v="1"/>
    <n v="37372"/>
    <n v="37372"/>
    <n v="23690.81"/>
    <n v="13681.19"/>
    <n v="382"/>
    <n v="55"/>
    <x v="1"/>
    <n v="10"/>
    <n v="0.36608129080595098"/>
    <x v="0"/>
  </r>
  <r>
    <n v="5136"/>
    <d v="2024-07-14T00:00:00"/>
    <s v="C823"/>
    <s v="Holly Davis"/>
    <x v="2"/>
    <x v="2"/>
    <s v="P005"/>
    <x v="9"/>
    <x v="1"/>
    <n v="4"/>
    <n v="42333"/>
    <n v="169332"/>
    <n v="108709.15"/>
    <n v="60622.85"/>
    <n v="440"/>
    <n v="60"/>
    <x v="7"/>
    <n v="5"/>
    <n v="0.35801177568327308"/>
    <x v="0"/>
  </r>
  <r>
    <n v="5137"/>
    <d v="2024-11-24T00:00:00"/>
    <s v="C140"/>
    <s v="Michelle Hill"/>
    <x v="0"/>
    <x v="0"/>
    <s v="P003"/>
    <x v="8"/>
    <x v="0"/>
    <n v="10"/>
    <n v="12863"/>
    <n v="128630"/>
    <n v="103735.22"/>
    <n v="24894.78"/>
    <n v="152"/>
    <n v="15"/>
    <x v="2"/>
    <n v="0"/>
    <n v="0.1935378994013838"/>
    <x v="0"/>
  </r>
  <r>
    <n v="5138"/>
    <d v="2024-04-02T00:00:00"/>
    <s v="C880"/>
    <s v="Jamie Cortez"/>
    <x v="3"/>
    <x v="3"/>
    <s v="P002"/>
    <x v="2"/>
    <x v="0"/>
    <n v="10"/>
    <n v="38660"/>
    <n v="386600"/>
    <n v="325238.69"/>
    <n v="61361.31"/>
    <n v="64"/>
    <n v="40"/>
    <x v="2"/>
    <n v="15"/>
    <n v="0.15872040869115364"/>
    <x v="0"/>
  </r>
  <r>
    <n v="5139"/>
    <d v="2024-05-14T00:00:00"/>
    <s v="C202"/>
    <s v="Robert Jones"/>
    <x v="2"/>
    <x v="2"/>
    <s v="P005"/>
    <x v="9"/>
    <x v="1"/>
    <n v="2"/>
    <n v="17202"/>
    <n v="34404"/>
    <n v="29830.37"/>
    <n v="4573.63"/>
    <n v="316"/>
    <n v="83"/>
    <x v="7"/>
    <n v="15"/>
    <n v="0.13293890245320311"/>
    <x v="0"/>
  </r>
  <r>
    <n v="5140"/>
    <d v="2024-03-02T00:00:00"/>
    <s v="C431"/>
    <s v="Dennis Combs"/>
    <x v="2"/>
    <x v="2"/>
    <s v="P003"/>
    <x v="8"/>
    <x v="0"/>
    <n v="1"/>
    <n v="13577"/>
    <n v="13577"/>
    <n v="8604.82"/>
    <n v="4972.18"/>
    <n v="173"/>
    <n v="25"/>
    <x v="2"/>
    <n v="10"/>
    <n v="0.36622081461294836"/>
    <x v="0"/>
  </r>
  <r>
    <n v="5141"/>
    <d v="2024-11-09T00:00:00"/>
    <s v="C885"/>
    <s v="Diana Craig"/>
    <x v="2"/>
    <x v="2"/>
    <s v="P003"/>
    <x v="8"/>
    <x v="0"/>
    <n v="3"/>
    <n v="17781"/>
    <n v="53343"/>
    <n v="44387.68"/>
    <n v="8955.32"/>
    <n v="90"/>
    <n v="77"/>
    <x v="2"/>
    <n v="10"/>
    <n v="0.16788182141986766"/>
    <x v="0"/>
  </r>
  <r>
    <n v="5142"/>
    <d v="2024-09-29T00:00:00"/>
    <s v="C161"/>
    <s v="Jennifer Johnson"/>
    <x v="2"/>
    <x v="2"/>
    <s v="P005"/>
    <x v="9"/>
    <x v="1"/>
    <n v="2"/>
    <n v="57277"/>
    <n v="114554"/>
    <n v="70002.86"/>
    <n v="44551.14"/>
    <n v="452"/>
    <n v="11"/>
    <x v="7"/>
    <n v="15"/>
    <n v="0.38890950992544998"/>
    <x v="0"/>
  </r>
  <r>
    <n v="5143"/>
    <d v="2024-11-26T00:00:00"/>
    <s v="C416"/>
    <s v="Allen Lang"/>
    <x v="2"/>
    <x v="2"/>
    <s v="P006"/>
    <x v="0"/>
    <x v="0"/>
    <n v="6"/>
    <n v="58875"/>
    <n v="353250"/>
    <n v="215584.26"/>
    <n v="137665.74"/>
    <n v="95"/>
    <n v="47"/>
    <x v="0"/>
    <n v="15"/>
    <n v="0.38971193205944793"/>
    <x v="0"/>
  </r>
  <r>
    <n v="5144"/>
    <d v="2024-03-05T00:00:00"/>
    <s v="C427"/>
    <s v="Sabrina Jones"/>
    <x v="0"/>
    <x v="0"/>
    <s v="P006"/>
    <x v="0"/>
    <x v="0"/>
    <n v="4"/>
    <n v="43866"/>
    <n v="175464"/>
    <n v="142836.76"/>
    <n v="32627.24"/>
    <n v="294"/>
    <n v="10"/>
    <x v="0"/>
    <n v="20"/>
    <n v="0.18594834267997995"/>
    <x v="0"/>
  </r>
  <r>
    <n v="5145"/>
    <d v="2024-07-13T00:00:00"/>
    <s v="C198"/>
    <s v="Dennis Nunez"/>
    <x v="1"/>
    <x v="1"/>
    <s v="P005"/>
    <x v="9"/>
    <x v="1"/>
    <n v="7"/>
    <n v="37998"/>
    <n v="265986"/>
    <n v="173594.91"/>
    <n v="92391.09"/>
    <n v="242"/>
    <n v="42"/>
    <x v="7"/>
    <n v="0"/>
    <n v="0.34735320655974372"/>
    <x v="0"/>
  </r>
  <r>
    <n v="5146"/>
    <d v="2024-07-18T00:00:00"/>
    <s v="C867"/>
    <s v="Joseph Mejia"/>
    <x v="1"/>
    <x v="1"/>
    <s v="P002"/>
    <x v="2"/>
    <x v="0"/>
    <n v="10"/>
    <n v="11698"/>
    <n v="116980"/>
    <n v="87103.77"/>
    <n v="29876.23"/>
    <n v="219"/>
    <n v="51"/>
    <x v="2"/>
    <n v="5"/>
    <n v="0.25539605060694137"/>
    <x v="0"/>
  </r>
  <r>
    <n v="5147"/>
    <d v="2024-06-14T00:00:00"/>
    <s v="C771"/>
    <s v="Angela Bright"/>
    <x v="1"/>
    <x v="1"/>
    <s v="P007"/>
    <x v="5"/>
    <x v="1"/>
    <n v="8"/>
    <n v="19305"/>
    <n v="154440"/>
    <n v="93015.12"/>
    <n v="61424.88"/>
    <n v="477"/>
    <n v="31"/>
    <x v="5"/>
    <n v="20"/>
    <n v="0.39772649572649571"/>
    <x v="0"/>
  </r>
  <r>
    <n v="5148"/>
    <d v="2024-03-10T00:00:00"/>
    <s v="C710"/>
    <s v="Sarah Vega"/>
    <x v="1"/>
    <x v="1"/>
    <s v="P009"/>
    <x v="3"/>
    <x v="2"/>
    <n v="9"/>
    <n v="26012"/>
    <n v="234108"/>
    <n v="185743.4"/>
    <n v="48364.6"/>
    <n v="168"/>
    <n v="55"/>
    <x v="3"/>
    <n v="15"/>
    <n v="0.20659097510550686"/>
    <x v="0"/>
  </r>
  <r>
    <n v="5149"/>
    <d v="2024-10-07T00:00:00"/>
    <s v="C534"/>
    <s v="Jeffery Hudson"/>
    <x v="2"/>
    <x v="2"/>
    <s v="P008"/>
    <x v="7"/>
    <x v="3"/>
    <n v="9"/>
    <n v="58206"/>
    <n v="523854"/>
    <n v="411604.65"/>
    <n v="112249.35"/>
    <n v="473"/>
    <n v="30"/>
    <x v="6"/>
    <n v="0"/>
    <n v="0.21427601965433118"/>
    <x v="0"/>
  </r>
  <r>
    <n v="5150"/>
    <d v="2024-09-09T00:00:00"/>
    <s v="C398"/>
    <s v="Taylor Jensen"/>
    <x v="0"/>
    <x v="0"/>
    <s v="P006"/>
    <x v="0"/>
    <x v="0"/>
    <n v="3"/>
    <n v="18946"/>
    <n v="56838"/>
    <n v="44599.61"/>
    <n v="12238.39"/>
    <n v="139"/>
    <n v="81"/>
    <x v="0"/>
    <n v="0"/>
    <n v="0.21532056018860621"/>
    <x v="0"/>
  </r>
  <r>
    <n v="5151"/>
    <d v="2024-06-19T00:00:00"/>
    <s v="C269"/>
    <s v="Thomas Santana"/>
    <x v="3"/>
    <x v="3"/>
    <s v="P006"/>
    <x v="0"/>
    <x v="0"/>
    <n v="8"/>
    <n v="55089"/>
    <n v="440712"/>
    <n v="321099.8"/>
    <n v="119612.2"/>
    <n v="420"/>
    <n v="51"/>
    <x v="0"/>
    <n v="0"/>
    <n v="0.27140672366534152"/>
    <x v="0"/>
  </r>
  <r>
    <n v="5152"/>
    <d v="2024-05-13T00:00:00"/>
    <s v="C154"/>
    <s v="Jennifer Huff"/>
    <x v="1"/>
    <x v="1"/>
    <s v="P010"/>
    <x v="6"/>
    <x v="0"/>
    <n v="4"/>
    <n v="51919"/>
    <n v="207676"/>
    <n v="179850.93"/>
    <n v="27825.07"/>
    <n v="191"/>
    <n v="49"/>
    <x v="2"/>
    <n v="15"/>
    <n v="0.13398307941216125"/>
    <x v="0"/>
  </r>
  <r>
    <n v="5153"/>
    <d v="2024-03-26T00:00:00"/>
    <s v="C405"/>
    <s v="Philip Kaiser"/>
    <x v="1"/>
    <x v="1"/>
    <s v="P008"/>
    <x v="7"/>
    <x v="3"/>
    <n v="10"/>
    <n v="37642"/>
    <n v="376420"/>
    <n v="337950.82"/>
    <n v="38469.18"/>
    <n v="240"/>
    <n v="80"/>
    <x v="6"/>
    <n v="10"/>
    <n v="0.1021974921630094"/>
    <x v="0"/>
  </r>
  <r>
    <n v="5154"/>
    <d v="2024-02-28T00:00:00"/>
    <s v="C435"/>
    <s v="William Browning"/>
    <x v="2"/>
    <x v="2"/>
    <s v="P005"/>
    <x v="9"/>
    <x v="1"/>
    <n v="7"/>
    <n v="43711"/>
    <n v="305977"/>
    <n v="194094.19"/>
    <n v="111882.81"/>
    <n v="353"/>
    <n v="61"/>
    <x v="7"/>
    <n v="15"/>
    <n v="0.36565758210584454"/>
    <x v="0"/>
  </r>
  <r>
    <n v="5155"/>
    <d v="2024-05-28T00:00:00"/>
    <s v="C267"/>
    <s v="Vincent Calderon"/>
    <x v="3"/>
    <x v="3"/>
    <s v="P009"/>
    <x v="3"/>
    <x v="2"/>
    <n v="9"/>
    <n v="16464"/>
    <n v="148176"/>
    <n v="95668.95"/>
    <n v="52507.05"/>
    <n v="218"/>
    <n v="72"/>
    <x v="3"/>
    <n v="10"/>
    <n v="0.35435596857790735"/>
    <x v="0"/>
  </r>
  <r>
    <n v="5156"/>
    <d v="2024-11-24T00:00:00"/>
    <s v="C463"/>
    <s v="Brandon Carpenter"/>
    <x v="3"/>
    <x v="3"/>
    <s v="P010"/>
    <x v="6"/>
    <x v="0"/>
    <n v="6"/>
    <n v="10767"/>
    <n v="64602"/>
    <n v="44900.67"/>
    <n v="19701.330000000002"/>
    <n v="411"/>
    <n v="64"/>
    <x v="2"/>
    <n v="15"/>
    <n v="0.30496470697501626"/>
    <x v="0"/>
  </r>
  <r>
    <n v="5157"/>
    <d v="2024-07-01T00:00:00"/>
    <s v="C845"/>
    <s v="Bethany Cervantes"/>
    <x v="1"/>
    <x v="1"/>
    <s v="P001"/>
    <x v="4"/>
    <x v="1"/>
    <n v="10"/>
    <n v="49657"/>
    <n v="496570"/>
    <n v="318639.74"/>
    <n v="177930.26"/>
    <n v="388"/>
    <n v="49"/>
    <x v="4"/>
    <n v="0"/>
    <n v="0.35831858549650603"/>
    <x v="0"/>
  </r>
  <r>
    <n v="5158"/>
    <d v="2024-12-24T00:00:00"/>
    <s v="C223"/>
    <s v="Amy Johnson"/>
    <x v="3"/>
    <x v="3"/>
    <s v="P005"/>
    <x v="9"/>
    <x v="1"/>
    <n v="9"/>
    <n v="2101"/>
    <n v="18909"/>
    <n v="16772.25"/>
    <n v="2136.75"/>
    <n v="52"/>
    <n v="12"/>
    <x v="7"/>
    <n v="20"/>
    <n v="0.11300174520069808"/>
    <x v="0"/>
  </r>
  <r>
    <n v="5159"/>
    <d v="2024-06-29T00:00:00"/>
    <s v="C253"/>
    <s v="Jeffrey Russo"/>
    <x v="2"/>
    <x v="2"/>
    <s v="P002"/>
    <x v="2"/>
    <x v="0"/>
    <n v="9"/>
    <n v="40360"/>
    <n v="363240"/>
    <n v="278797.28999999998"/>
    <n v="84442.71"/>
    <n v="309"/>
    <n v="84"/>
    <x v="2"/>
    <n v="10"/>
    <n v="0.23247084572183682"/>
    <x v="0"/>
  </r>
  <r>
    <n v="5160"/>
    <d v="2024-10-15T00:00:00"/>
    <s v="C799"/>
    <s v="Theresa Quinn"/>
    <x v="0"/>
    <x v="0"/>
    <s v="P006"/>
    <x v="0"/>
    <x v="0"/>
    <n v="4"/>
    <n v="33784"/>
    <n v="135136"/>
    <n v="98046.95"/>
    <n v="37089.050000000003"/>
    <n v="11"/>
    <n v="51"/>
    <x v="0"/>
    <n v="0"/>
    <n v="0.27445721347383378"/>
    <x v="1"/>
  </r>
  <r>
    <n v="5161"/>
    <d v="2024-01-31T00:00:00"/>
    <s v="C696"/>
    <s v="Danielle Huber"/>
    <x v="2"/>
    <x v="2"/>
    <s v="P001"/>
    <x v="4"/>
    <x v="1"/>
    <n v="8"/>
    <n v="7233"/>
    <n v="57864"/>
    <n v="35022.550000000003"/>
    <n v="22841.45"/>
    <n v="335"/>
    <n v="98"/>
    <x v="4"/>
    <n v="0"/>
    <n v="0.3947437093875294"/>
    <x v="0"/>
  </r>
  <r>
    <n v="5162"/>
    <d v="2024-09-18T00:00:00"/>
    <s v="C881"/>
    <s v="Krista Moss"/>
    <x v="1"/>
    <x v="1"/>
    <s v="P004"/>
    <x v="1"/>
    <x v="1"/>
    <n v="7"/>
    <n v="3089"/>
    <n v="21623"/>
    <n v="18368.71"/>
    <n v="3254.29"/>
    <n v="246"/>
    <n v="62"/>
    <x v="1"/>
    <n v="0"/>
    <n v="0.15050131804097489"/>
    <x v="0"/>
  </r>
  <r>
    <n v="5163"/>
    <d v="2024-01-09T00:00:00"/>
    <s v="C199"/>
    <s v="Craig Garza"/>
    <x v="3"/>
    <x v="3"/>
    <s v="P008"/>
    <x v="7"/>
    <x v="3"/>
    <n v="8"/>
    <n v="31929"/>
    <n v="255432"/>
    <n v="193968.46"/>
    <n v="61463.54"/>
    <n v="317"/>
    <n v="16"/>
    <x v="6"/>
    <n v="5"/>
    <n v="0.24062584171129694"/>
    <x v="0"/>
  </r>
  <r>
    <n v="5164"/>
    <d v="2024-04-28T00:00:00"/>
    <s v="C869"/>
    <s v="James Bush"/>
    <x v="3"/>
    <x v="3"/>
    <s v="P004"/>
    <x v="1"/>
    <x v="1"/>
    <n v="9"/>
    <n v="49853"/>
    <n v="448677"/>
    <n v="390733.76"/>
    <n v="57943.24"/>
    <n v="128"/>
    <n v="23"/>
    <x v="1"/>
    <n v="0"/>
    <n v="0.12914243431243411"/>
    <x v="0"/>
  </r>
  <r>
    <n v="5165"/>
    <d v="2024-11-17T00:00:00"/>
    <s v="C534"/>
    <s v="Vanessa Cook"/>
    <x v="0"/>
    <x v="0"/>
    <s v="P008"/>
    <x v="7"/>
    <x v="3"/>
    <n v="9"/>
    <n v="16629"/>
    <n v="149661"/>
    <n v="125389.7"/>
    <n v="24271.3"/>
    <n v="12"/>
    <n v="31"/>
    <x v="6"/>
    <n v="15"/>
    <n v="0.16217518257929586"/>
    <x v="1"/>
  </r>
  <r>
    <n v="5166"/>
    <d v="2024-06-11T00:00:00"/>
    <s v="C155"/>
    <s v="Maria Cherry"/>
    <x v="1"/>
    <x v="1"/>
    <s v="P006"/>
    <x v="0"/>
    <x v="0"/>
    <n v="1"/>
    <n v="32435"/>
    <n v="32435"/>
    <n v="20755"/>
    <n v="11680"/>
    <n v="151"/>
    <n v="93"/>
    <x v="0"/>
    <n v="5"/>
    <n v="0.36010482503468477"/>
    <x v="0"/>
  </r>
  <r>
    <n v="5167"/>
    <d v="2024-01-07T00:00:00"/>
    <s v="C454"/>
    <s v="Dwayne Harding"/>
    <x v="3"/>
    <x v="3"/>
    <s v="P007"/>
    <x v="5"/>
    <x v="1"/>
    <n v="4"/>
    <n v="27933"/>
    <n v="111732"/>
    <n v="82171.679999999993"/>
    <n v="29560.32"/>
    <n v="81"/>
    <n v="90"/>
    <x v="5"/>
    <n v="5"/>
    <n v="0.26456449360970896"/>
    <x v="1"/>
  </r>
  <r>
    <n v="5168"/>
    <d v="2024-11-04T00:00:00"/>
    <s v="C251"/>
    <s v="Sarah Hill"/>
    <x v="3"/>
    <x v="3"/>
    <s v="P003"/>
    <x v="8"/>
    <x v="0"/>
    <n v="9"/>
    <n v="53791"/>
    <n v="484119"/>
    <n v="380069.07"/>
    <n v="104049.93"/>
    <n v="362"/>
    <n v="65"/>
    <x v="2"/>
    <n v="10"/>
    <n v="0.21492635075260419"/>
    <x v="0"/>
  </r>
  <r>
    <n v="5169"/>
    <d v="2024-01-21T00:00:00"/>
    <s v="C606"/>
    <s v="Nathan Costa"/>
    <x v="1"/>
    <x v="1"/>
    <s v="P006"/>
    <x v="0"/>
    <x v="0"/>
    <n v="3"/>
    <n v="30352"/>
    <n v="91056"/>
    <n v="58185.279999999999"/>
    <n v="32870.720000000001"/>
    <n v="287"/>
    <n v="81"/>
    <x v="0"/>
    <n v="5"/>
    <n v="0.3609945528026709"/>
    <x v="0"/>
  </r>
  <r>
    <n v="5170"/>
    <d v="2024-03-17T00:00:00"/>
    <s v="C233"/>
    <s v="Daniel Dunn"/>
    <x v="1"/>
    <x v="1"/>
    <s v="P009"/>
    <x v="3"/>
    <x v="2"/>
    <n v="3"/>
    <n v="20576"/>
    <n v="61728"/>
    <n v="52593.83"/>
    <n v="9134.17"/>
    <n v="359"/>
    <n v="96"/>
    <x v="3"/>
    <n v="15"/>
    <n v="0.14797450103680665"/>
    <x v="0"/>
  </r>
  <r>
    <n v="5171"/>
    <d v="2024-04-27T00:00:00"/>
    <s v="C820"/>
    <s v="Paul Davis"/>
    <x v="3"/>
    <x v="3"/>
    <s v="P005"/>
    <x v="9"/>
    <x v="1"/>
    <n v="4"/>
    <n v="31372"/>
    <n v="125488"/>
    <n v="82487.960000000006"/>
    <n v="43000.04"/>
    <n v="390"/>
    <n v="36"/>
    <x v="7"/>
    <n v="15"/>
    <n v="0.34266256534489353"/>
    <x v="0"/>
  </r>
  <r>
    <n v="5172"/>
    <d v="2024-05-26T00:00:00"/>
    <s v="C609"/>
    <s v="Casey Taylor"/>
    <x v="0"/>
    <x v="0"/>
    <s v="P007"/>
    <x v="5"/>
    <x v="1"/>
    <n v="3"/>
    <n v="25594"/>
    <n v="76782"/>
    <n v="65931.48"/>
    <n v="10850.52"/>
    <n v="443"/>
    <n v="81"/>
    <x v="5"/>
    <n v="5"/>
    <n v="0.14131593342189577"/>
    <x v="0"/>
  </r>
  <r>
    <n v="5173"/>
    <d v="2024-03-09T00:00:00"/>
    <s v="C847"/>
    <s v="Theresa Hoffman"/>
    <x v="1"/>
    <x v="1"/>
    <s v="P005"/>
    <x v="9"/>
    <x v="1"/>
    <n v="9"/>
    <n v="43183"/>
    <n v="388647"/>
    <n v="280279.90999999997"/>
    <n v="108367.09"/>
    <n v="76"/>
    <n v="24"/>
    <x v="7"/>
    <n v="5"/>
    <n v="0.27883166472402976"/>
    <x v="0"/>
  </r>
  <r>
    <n v="5174"/>
    <d v="2024-06-14T00:00:00"/>
    <s v="C467"/>
    <s v="Stephanie Cook"/>
    <x v="0"/>
    <x v="0"/>
    <s v="P003"/>
    <x v="8"/>
    <x v="0"/>
    <n v="8"/>
    <n v="8596"/>
    <n v="68768"/>
    <n v="49256.28"/>
    <n v="19511.72"/>
    <n v="240"/>
    <n v="56"/>
    <x v="2"/>
    <n v="5"/>
    <n v="0.28373255002326664"/>
    <x v="0"/>
  </r>
  <r>
    <n v="5175"/>
    <d v="2024-11-02T00:00:00"/>
    <s v="C379"/>
    <s v="Stephen Johnson"/>
    <x v="0"/>
    <x v="0"/>
    <s v="P003"/>
    <x v="8"/>
    <x v="0"/>
    <n v="5"/>
    <n v="12149"/>
    <n v="60745"/>
    <n v="37035.64"/>
    <n v="23709.360000000001"/>
    <n v="324"/>
    <n v="57"/>
    <x v="2"/>
    <n v="20"/>
    <n v="0.39030965511564741"/>
    <x v="0"/>
  </r>
  <r>
    <n v="5176"/>
    <d v="2024-01-05T00:00:00"/>
    <s v="C450"/>
    <s v="Danielle Hamilton"/>
    <x v="3"/>
    <x v="3"/>
    <s v="P007"/>
    <x v="5"/>
    <x v="1"/>
    <n v="7"/>
    <n v="40327"/>
    <n v="282289"/>
    <n v="245165.72"/>
    <n v="37123.279999999999"/>
    <n v="456"/>
    <n v="88"/>
    <x v="5"/>
    <n v="5"/>
    <n v="0.13150806443042415"/>
    <x v="0"/>
  </r>
  <r>
    <n v="5177"/>
    <d v="2024-10-01T00:00:00"/>
    <s v="C243"/>
    <s v="Maurice Johnson"/>
    <x v="3"/>
    <x v="3"/>
    <s v="P002"/>
    <x v="2"/>
    <x v="0"/>
    <n v="8"/>
    <n v="33347"/>
    <n v="266776"/>
    <n v="223602.91"/>
    <n v="43173.09"/>
    <n v="280"/>
    <n v="83"/>
    <x v="2"/>
    <n v="0"/>
    <n v="0.16183273607820792"/>
    <x v="0"/>
  </r>
  <r>
    <n v="5178"/>
    <d v="2024-09-03T00:00:00"/>
    <s v="C614"/>
    <s v="Jeffrey Phillips"/>
    <x v="3"/>
    <x v="3"/>
    <s v="P001"/>
    <x v="4"/>
    <x v="1"/>
    <n v="4"/>
    <n v="16319"/>
    <n v="65276"/>
    <n v="40480.300000000003"/>
    <n v="24795.7"/>
    <n v="474"/>
    <n v="24"/>
    <x v="4"/>
    <n v="5"/>
    <n v="0.37985936638274403"/>
    <x v="0"/>
  </r>
  <r>
    <n v="5179"/>
    <d v="2024-06-24T00:00:00"/>
    <s v="C516"/>
    <s v="Karen White"/>
    <x v="1"/>
    <x v="1"/>
    <s v="P007"/>
    <x v="5"/>
    <x v="1"/>
    <n v="4"/>
    <n v="32551"/>
    <n v="130204"/>
    <n v="81007.81"/>
    <n v="49196.19"/>
    <n v="201"/>
    <n v="35"/>
    <x v="5"/>
    <n v="5"/>
    <n v="0.37783931369235968"/>
    <x v="0"/>
  </r>
  <r>
    <n v="5180"/>
    <d v="2024-05-18T00:00:00"/>
    <s v="C181"/>
    <s v="Daniel Copeland"/>
    <x v="2"/>
    <x v="2"/>
    <s v="P007"/>
    <x v="5"/>
    <x v="1"/>
    <n v="3"/>
    <n v="52678"/>
    <n v="158034"/>
    <n v="98086.11"/>
    <n v="59947.89"/>
    <n v="185"/>
    <n v="64"/>
    <x v="5"/>
    <n v="20"/>
    <n v="0.37933539618056872"/>
    <x v="0"/>
  </r>
  <r>
    <n v="5181"/>
    <d v="2024-05-25T00:00:00"/>
    <s v="C749"/>
    <s v="Taylor Martinez"/>
    <x v="1"/>
    <x v="1"/>
    <s v="P007"/>
    <x v="5"/>
    <x v="1"/>
    <n v="6"/>
    <n v="1175"/>
    <n v="7050"/>
    <n v="4336.2"/>
    <n v="2713.8"/>
    <n v="478"/>
    <n v="64"/>
    <x v="5"/>
    <n v="10"/>
    <n v="0.38493617021276599"/>
    <x v="0"/>
  </r>
  <r>
    <n v="5182"/>
    <d v="2024-07-13T00:00:00"/>
    <s v="C507"/>
    <s v="Paul Lopez"/>
    <x v="3"/>
    <x v="3"/>
    <s v="P006"/>
    <x v="0"/>
    <x v="0"/>
    <n v="10"/>
    <n v="50116"/>
    <n v="501160"/>
    <n v="422087.63"/>
    <n v="79072.37"/>
    <n v="273"/>
    <n v="19"/>
    <x v="0"/>
    <n v="0"/>
    <n v="0.15777869343123951"/>
    <x v="0"/>
  </r>
  <r>
    <n v="5183"/>
    <d v="2024-10-17T00:00:00"/>
    <s v="C651"/>
    <s v="Kimberly Bass"/>
    <x v="0"/>
    <x v="0"/>
    <s v="P004"/>
    <x v="1"/>
    <x v="1"/>
    <n v="6"/>
    <n v="50911"/>
    <n v="305466"/>
    <n v="256318.9"/>
    <n v="49147.1"/>
    <n v="210"/>
    <n v="50"/>
    <x v="1"/>
    <n v="5"/>
    <n v="0.16089221058972192"/>
    <x v="0"/>
  </r>
  <r>
    <n v="5184"/>
    <d v="2024-11-26T00:00:00"/>
    <s v="C951"/>
    <s v="Chad Turner"/>
    <x v="0"/>
    <x v="0"/>
    <s v="P005"/>
    <x v="9"/>
    <x v="1"/>
    <n v="9"/>
    <n v="16208"/>
    <n v="145872"/>
    <n v="104155.73"/>
    <n v="41716.269999999997"/>
    <n v="306"/>
    <n v="12"/>
    <x v="7"/>
    <n v="20"/>
    <n v="0.28597859767467365"/>
    <x v="0"/>
  </r>
  <r>
    <n v="5185"/>
    <d v="2024-08-21T00:00:00"/>
    <s v="C148"/>
    <s v="Michael Becker"/>
    <x v="2"/>
    <x v="2"/>
    <s v="P002"/>
    <x v="2"/>
    <x v="0"/>
    <n v="3"/>
    <n v="16041"/>
    <n v="48123"/>
    <n v="41321.96"/>
    <n v="6801.04"/>
    <n v="334"/>
    <n v="14"/>
    <x v="2"/>
    <n v="0"/>
    <n v="0.14132618498431104"/>
    <x v="0"/>
  </r>
  <r>
    <n v="5186"/>
    <d v="2024-06-04T00:00:00"/>
    <s v="C860"/>
    <s v="Mark Bates"/>
    <x v="0"/>
    <x v="0"/>
    <s v="P004"/>
    <x v="1"/>
    <x v="1"/>
    <n v="9"/>
    <n v="31346"/>
    <n v="282114"/>
    <n v="208374.98"/>
    <n v="73739.02"/>
    <n v="158"/>
    <n v="41"/>
    <x v="1"/>
    <n v="20"/>
    <n v="0.26138022217968626"/>
    <x v="0"/>
  </r>
  <r>
    <n v="5187"/>
    <d v="2024-01-28T00:00:00"/>
    <s v="C375"/>
    <s v="Matthew Williams"/>
    <x v="1"/>
    <x v="1"/>
    <s v="P009"/>
    <x v="3"/>
    <x v="2"/>
    <n v="1"/>
    <n v="54390"/>
    <n v="54390"/>
    <n v="42420.6"/>
    <n v="11969.4"/>
    <n v="158"/>
    <n v="40"/>
    <x v="3"/>
    <n v="20"/>
    <n v="0.2200661886376172"/>
    <x v="0"/>
  </r>
  <r>
    <n v="5188"/>
    <d v="2024-06-08T00:00:00"/>
    <s v="C993"/>
    <s v="Stephanie Davis"/>
    <x v="2"/>
    <x v="2"/>
    <s v="P004"/>
    <x v="1"/>
    <x v="1"/>
    <n v="4"/>
    <n v="30869"/>
    <n v="123476"/>
    <n v="105429.63"/>
    <n v="18046.37"/>
    <n v="380"/>
    <n v="88"/>
    <x v="1"/>
    <n v="5"/>
    <n v="0.14615285561566618"/>
    <x v="0"/>
  </r>
  <r>
    <n v="5189"/>
    <d v="2024-03-07T00:00:00"/>
    <s v="C614"/>
    <s v="Edward Garcia"/>
    <x v="0"/>
    <x v="0"/>
    <s v="P010"/>
    <x v="6"/>
    <x v="0"/>
    <n v="3"/>
    <n v="25172"/>
    <n v="75516"/>
    <n v="54313.89"/>
    <n v="21202.11"/>
    <n v="444"/>
    <n v="50"/>
    <x v="2"/>
    <n v="15"/>
    <n v="0.28076314953122516"/>
    <x v="0"/>
  </r>
  <r>
    <n v="5190"/>
    <d v="2024-07-26T00:00:00"/>
    <s v="C214"/>
    <s v="Jason Thompson"/>
    <x v="3"/>
    <x v="3"/>
    <s v="P001"/>
    <x v="4"/>
    <x v="1"/>
    <n v="4"/>
    <n v="33624"/>
    <n v="134496"/>
    <n v="89040.34"/>
    <n v="45455.66"/>
    <n v="263"/>
    <n v="99"/>
    <x v="4"/>
    <n v="5"/>
    <n v="0.33797034856055203"/>
    <x v="0"/>
  </r>
  <r>
    <n v="5191"/>
    <d v="2024-07-19T00:00:00"/>
    <s v="C599"/>
    <s v="Kathleen Wilson"/>
    <x v="2"/>
    <x v="2"/>
    <s v="P001"/>
    <x v="4"/>
    <x v="1"/>
    <n v="3"/>
    <n v="50881"/>
    <n v="152643"/>
    <n v="123731.99"/>
    <n v="28911.01"/>
    <n v="325"/>
    <n v="13"/>
    <x v="4"/>
    <n v="15"/>
    <n v="0.18940278951540521"/>
    <x v="0"/>
  </r>
  <r>
    <n v="5192"/>
    <d v="2024-05-17T00:00:00"/>
    <s v="C273"/>
    <s v="Melissa Williams"/>
    <x v="3"/>
    <x v="3"/>
    <s v="P009"/>
    <x v="3"/>
    <x v="2"/>
    <n v="3"/>
    <n v="38602"/>
    <n v="115806"/>
    <n v="81085.97"/>
    <n v="34720.03"/>
    <n v="47"/>
    <n v="43"/>
    <x v="3"/>
    <n v="5"/>
    <n v="0.29981201319448042"/>
    <x v="0"/>
  </r>
  <r>
    <n v="5193"/>
    <d v="2024-01-20T00:00:00"/>
    <s v="C688"/>
    <s v="Tiffany Fischer"/>
    <x v="0"/>
    <x v="0"/>
    <s v="P009"/>
    <x v="3"/>
    <x v="2"/>
    <n v="8"/>
    <n v="12966"/>
    <n v="103728"/>
    <n v="75726.22"/>
    <n v="28001.78"/>
    <n v="210"/>
    <n v="32"/>
    <x v="3"/>
    <n v="20"/>
    <n v="0.26995391793922563"/>
    <x v="0"/>
  </r>
  <r>
    <n v="5194"/>
    <d v="2024-02-04T00:00:00"/>
    <s v="C775"/>
    <s v="Ivan Villarreal"/>
    <x v="1"/>
    <x v="1"/>
    <s v="P002"/>
    <x v="2"/>
    <x v="0"/>
    <n v="7"/>
    <n v="24111"/>
    <n v="168777"/>
    <n v="147887.20000000001"/>
    <n v="20889.8"/>
    <n v="23"/>
    <n v="62"/>
    <x v="2"/>
    <n v="0"/>
    <n v="0.12377160395077529"/>
    <x v="1"/>
  </r>
  <r>
    <n v="5195"/>
    <d v="2024-11-26T00:00:00"/>
    <s v="C571"/>
    <s v="John Brown"/>
    <x v="1"/>
    <x v="1"/>
    <s v="P007"/>
    <x v="5"/>
    <x v="1"/>
    <n v="5"/>
    <n v="1548"/>
    <n v="7740"/>
    <n v="6297.06"/>
    <n v="1442.94"/>
    <n v="46"/>
    <n v="42"/>
    <x v="5"/>
    <n v="5"/>
    <n v="0.1864263565891473"/>
    <x v="0"/>
  </r>
  <r>
    <n v="5196"/>
    <d v="2024-05-14T00:00:00"/>
    <s v="C916"/>
    <s v="Angela Ayers"/>
    <x v="2"/>
    <x v="2"/>
    <s v="P008"/>
    <x v="7"/>
    <x v="3"/>
    <n v="1"/>
    <n v="36619"/>
    <n v="36619"/>
    <n v="27026.07"/>
    <n v="9592.93"/>
    <n v="433"/>
    <n v="26"/>
    <x v="6"/>
    <n v="5"/>
    <n v="0.2619659193314946"/>
    <x v="0"/>
  </r>
  <r>
    <n v="5197"/>
    <d v="2024-12-20T00:00:00"/>
    <s v="C360"/>
    <s v="Mark Mendoza"/>
    <x v="3"/>
    <x v="3"/>
    <s v="P001"/>
    <x v="4"/>
    <x v="1"/>
    <n v="5"/>
    <n v="58001"/>
    <n v="290005"/>
    <n v="245898.93"/>
    <n v="44106.07"/>
    <n v="15"/>
    <n v="43"/>
    <x v="4"/>
    <n v="0"/>
    <n v="0.15208727435733865"/>
    <x v="1"/>
  </r>
  <r>
    <n v="5198"/>
    <d v="2024-09-07T00:00:00"/>
    <s v="C797"/>
    <s v="Tammy Griffin"/>
    <x v="3"/>
    <x v="3"/>
    <s v="P007"/>
    <x v="5"/>
    <x v="1"/>
    <n v="3"/>
    <n v="28052"/>
    <n v="84156"/>
    <n v="56345.82"/>
    <n v="27810.18"/>
    <n v="200"/>
    <n v="92"/>
    <x v="5"/>
    <n v="0"/>
    <n v="0.33045986025951807"/>
    <x v="0"/>
  </r>
  <r>
    <n v="5199"/>
    <d v="2024-01-15T00:00:00"/>
    <s v="C127"/>
    <s v="Dan Briggs"/>
    <x v="0"/>
    <x v="0"/>
    <s v="P009"/>
    <x v="3"/>
    <x v="2"/>
    <n v="8"/>
    <n v="9744"/>
    <n v="77952"/>
    <n v="68560.759999999995"/>
    <n v="9391.24"/>
    <n v="36"/>
    <n v="16"/>
    <x v="3"/>
    <n v="5"/>
    <n v="0.12047465106732348"/>
    <x v="0"/>
  </r>
  <r>
    <n v="5200"/>
    <d v="2024-02-27T00:00:00"/>
    <s v="C474"/>
    <s v="Jason Yu"/>
    <x v="3"/>
    <x v="3"/>
    <s v="P004"/>
    <x v="1"/>
    <x v="1"/>
    <n v="1"/>
    <n v="59936"/>
    <n v="59936"/>
    <n v="52162.52"/>
    <n v="7773.48"/>
    <n v="333"/>
    <n v="63"/>
    <x v="1"/>
    <n v="10"/>
    <n v="0.12969634276561665"/>
    <x v="0"/>
  </r>
  <r>
    <n v="5201"/>
    <d v="2024-04-24T00:00:00"/>
    <s v="C286"/>
    <s v="Bradley Barnes"/>
    <x v="0"/>
    <x v="0"/>
    <s v="P008"/>
    <x v="7"/>
    <x v="3"/>
    <n v="1"/>
    <n v="58522"/>
    <n v="58522"/>
    <n v="50094.2"/>
    <n v="8427.7999999999993"/>
    <n v="16"/>
    <n v="99"/>
    <x v="6"/>
    <n v="5"/>
    <n v="0.14401079935750657"/>
    <x v="1"/>
  </r>
  <r>
    <n v="5202"/>
    <d v="2024-12-08T00:00:00"/>
    <s v="C880"/>
    <s v="Erin Butler"/>
    <x v="1"/>
    <x v="1"/>
    <s v="P004"/>
    <x v="1"/>
    <x v="1"/>
    <n v="4"/>
    <n v="46836"/>
    <n v="187344"/>
    <n v="158339.56"/>
    <n v="29004.44"/>
    <n v="113"/>
    <n v="45"/>
    <x v="1"/>
    <n v="10"/>
    <n v="0.15481915620462891"/>
    <x v="0"/>
  </r>
  <r>
    <n v="5203"/>
    <d v="2024-02-08T00:00:00"/>
    <s v="C862"/>
    <s v="Emily Ball"/>
    <x v="3"/>
    <x v="3"/>
    <s v="P010"/>
    <x v="6"/>
    <x v="0"/>
    <n v="5"/>
    <n v="48032"/>
    <n v="240160"/>
    <n v="155789.67000000001"/>
    <n v="84370.33"/>
    <n v="60"/>
    <n v="37"/>
    <x v="2"/>
    <n v="10"/>
    <n v="0.35130883577614924"/>
    <x v="0"/>
  </r>
  <r>
    <n v="5204"/>
    <d v="2024-08-28T00:00:00"/>
    <s v="C708"/>
    <s v="Alec Hall"/>
    <x v="3"/>
    <x v="3"/>
    <s v="P006"/>
    <x v="0"/>
    <x v="0"/>
    <n v="9"/>
    <n v="47068"/>
    <n v="423612"/>
    <n v="352549.27"/>
    <n v="71062.73"/>
    <n v="95"/>
    <n v="25"/>
    <x v="0"/>
    <n v="20"/>
    <n v="0.16775428930247491"/>
    <x v="0"/>
  </r>
  <r>
    <n v="5205"/>
    <d v="2024-05-19T00:00:00"/>
    <s v="C738"/>
    <s v="Logan Guzman"/>
    <x v="1"/>
    <x v="1"/>
    <s v="P005"/>
    <x v="9"/>
    <x v="1"/>
    <n v="9"/>
    <n v="59080"/>
    <n v="531720"/>
    <n v="447852.28"/>
    <n v="83867.72"/>
    <n v="408"/>
    <n v="13"/>
    <x v="7"/>
    <n v="5"/>
    <n v="0.15772910554427141"/>
    <x v="0"/>
  </r>
  <r>
    <n v="5206"/>
    <d v="2024-10-25T00:00:00"/>
    <s v="C922"/>
    <s v="Matthew Morales"/>
    <x v="3"/>
    <x v="3"/>
    <s v="P006"/>
    <x v="0"/>
    <x v="0"/>
    <n v="3"/>
    <n v="49717"/>
    <n v="149151"/>
    <n v="133574.37"/>
    <n v="15576.63"/>
    <n v="294"/>
    <n v="70"/>
    <x v="0"/>
    <n v="5"/>
    <n v="0.10443530381961903"/>
    <x v="0"/>
  </r>
  <r>
    <n v="5207"/>
    <d v="2024-08-24T00:00:00"/>
    <s v="C792"/>
    <s v="Jordan Lewis"/>
    <x v="0"/>
    <x v="0"/>
    <s v="P005"/>
    <x v="9"/>
    <x v="1"/>
    <n v="10"/>
    <n v="58988"/>
    <n v="589880"/>
    <n v="425986.67"/>
    <n v="163893.32999999999"/>
    <n v="444"/>
    <n v="19"/>
    <x v="7"/>
    <n v="0"/>
    <n v="0.27784181528446461"/>
    <x v="0"/>
  </r>
  <r>
    <n v="5208"/>
    <d v="2024-07-15T00:00:00"/>
    <s v="C229"/>
    <s v="Carl Payne"/>
    <x v="1"/>
    <x v="1"/>
    <s v="P002"/>
    <x v="2"/>
    <x v="0"/>
    <n v="4"/>
    <n v="12899"/>
    <n v="51596"/>
    <n v="34019.040000000001"/>
    <n v="17576.96"/>
    <n v="297"/>
    <n v="26"/>
    <x v="2"/>
    <n v="10"/>
    <n v="0.34066516784246836"/>
    <x v="0"/>
  </r>
  <r>
    <n v="5209"/>
    <d v="2024-12-06T00:00:00"/>
    <s v="C668"/>
    <s v="Crystal Flores"/>
    <x v="2"/>
    <x v="2"/>
    <s v="P002"/>
    <x v="2"/>
    <x v="0"/>
    <n v="6"/>
    <n v="49155"/>
    <n v="294930"/>
    <n v="223413.24"/>
    <n v="71516.759999999995"/>
    <n v="186"/>
    <n v="43"/>
    <x v="2"/>
    <n v="0"/>
    <n v="0.2424872342589767"/>
    <x v="0"/>
  </r>
  <r>
    <n v="5210"/>
    <d v="2024-02-29T00:00:00"/>
    <s v="C231"/>
    <s v="Carolyn Lane"/>
    <x v="0"/>
    <x v="0"/>
    <s v="P009"/>
    <x v="3"/>
    <x v="2"/>
    <n v="7"/>
    <n v="9098"/>
    <n v="63686"/>
    <n v="47766.62"/>
    <n v="15919.38"/>
    <n v="468"/>
    <n v="85"/>
    <x v="3"/>
    <n v="15"/>
    <n v="0.24996671167917595"/>
    <x v="0"/>
  </r>
  <r>
    <n v="5211"/>
    <d v="2024-06-28T00:00:00"/>
    <s v="C130"/>
    <s v="Victoria Lawrence"/>
    <x v="0"/>
    <x v="0"/>
    <s v="P005"/>
    <x v="9"/>
    <x v="1"/>
    <n v="1"/>
    <n v="22453"/>
    <n v="22453"/>
    <n v="17346.87"/>
    <n v="5106.13"/>
    <n v="143"/>
    <n v="37"/>
    <x v="7"/>
    <n v="20"/>
    <n v="0.22741415401059992"/>
    <x v="0"/>
  </r>
  <r>
    <n v="5212"/>
    <d v="2024-08-20T00:00:00"/>
    <s v="C256"/>
    <s v="Nicole Glover"/>
    <x v="1"/>
    <x v="1"/>
    <s v="P002"/>
    <x v="2"/>
    <x v="0"/>
    <n v="1"/>
    <n v="25594"/>
    <n v="25594"/>
    <n v="19520.189999999999"/>
    <n v="6073.81"/>
    <n v="128"/>
    <n v="26"/>
    <x v="2"/>
    <n v="20"/>
    <n v="0.23731382355239511"/>
    <x v="0"/>
  </r>
  <r>
    <n v="5213"/>
    <d v="2024-12-17T00:00:00"/>
    <s v="C532"/>
    <s v="Julia Love"/>
    <x v="3"/>
    <x v="3"/>
    <s v="P009"/>
    <x v="3"/>
    <x v="2"/>
    <n v="3"/>
    <n v="4053"/>
    <n v="12159"/>
    <n v="7505.33"/>
    <n v="4653.67"/>
    <n v="101"/>
    <n v="70"/>
    <x v="3"/>
    <n v="15"/>
    <n v="0.38273459988485897"/>
    <x v="0"/>
  </r>
  <r>
    <n v="5214"/>
    <d v="2024-08-23T00:00:00"/>
    <s v="C525"/>
    <s v="Mrs. Susan Rhodes"/>
    <x v="0"/>
    <x v="0"/>
    <s v="P003"/>
    <x v="8"/>
    <x v="0"/>
    <n v="1"/>
    <n v="41406"/>
    <n v="41406"/>
    <n v="27394.46"/>
    <n v="14011.54"/>
    <n v="167"/>
    <n v="24"/>
    <x v="2"/>
    <n v="20"/>
    <n v="0.33839395256726079"/>
    <x v="0"/>
  </r>
  <r>
    <n v="5215"/>
    <d v="2024-07-02T00:00:00"/>
    <s v="C975"/>
    <s v="Cynthia Phillips DDS"/>
    <x v="3"/>
    <x v="3"/>
    <s v="P004"/>
    <x v="1"/>
    <x v="1"/>
    <n v="7"/>
    <n v="28222"/>
    <n v="197554"/>
    <n v="161881.14000000001"/>
    <n v="35672.86"/>
    <n v="367"/>
    <n v="64"/>
    <x v="1"/>
    <n v="5"/>
    <n v="0.18057270417202387"/>
    <x v="0"/>
  </r>
  <r>
    <n v="5216"/>
    <d v="2024-08-04T00:00:00"/>
    <s v="C509"/>
    <s v="Sherry Barnes"/>
    <x v="2"/>
    <x v="2"/>
    <s v="P001"/>
    <x v="4"/>
    <x v="1"/>
    <n v="3"/>
    <n v="36094"/>
    <n v="108282"/>
    <n v="66194.47"/>
    <n v="42087.53"/>
    <n v="122"/>
    <n v="25"/>
    <x v="4"/>
    <n v="10"/>
    <n v="0.38868445355645442"/>
    <x v="0"/>
  </r>
  <r>
    <n v="5217"/>
    <d v="2024-01-03T00:00:00"/>
    <s v="C437"/>
    <s v="Nancy Pineda"/>
    <x v="0"/>
    <x v="0"/>
    <s v="P005"/>
    <x v="9"/>
    <x v="1"/>
    <n v="6"/>
    <n v="13517"/>
    <n v="81102"/>
    <n v="72171.61"/>
    <n v="8930.39"/>
    <n v="363"/>
    <n v="56"/>
    <x v="7"/>
    <n v="0"/>
    <n v="0.11011306749525289"/>
    <x v="0"/>
  </r>
  <r>
    <n v="5218"/>
    <d v="2024-03-02T00:00:00"/>
    <s v="C267"/>
    <s v="Ashley Wright"/>
    <x v="1"/>
    <x v="1"/>
    <s v="P001"/>
    <x v="4"/>
    <x v="1"/>
    <n v="1"/>
    <n v="49910"/>
    <n v="49910"/>
    <n v="31750.63"/>
    <n v="18159.37"/>
    <n v="94"/>
    <n v="77"/>
    <x v="4"/>
    <n v="5"/>
    <n v="0.36384231616910434"/>
    <x v="0"/>
  </r>
  <r>
    <n v="5219"/>
    <d v="2024-07-19T00:00:00"/>
    <s v="C855"/>
    <s v="Peter Rose"/>
    <x v="0"/>
    <x v="0"/>
    <s v="P005"/>
    <x v="9"/>
    <x v="1"/>
    <n v="7"/>
    <n v="21511"/>
    <n v="150577"/>
    <n v="122526.24"/>
    <n v="28050.76"/>
    <n v="208"/>
    <n v="79"/>
    <x v="7"/>
    <n v="0"/>
    <n v="0.18628847699183806"/>
    <x v="0"/>
  </r>
  <r>
    <n v="5220"/>
    <d v="2024-11-09T00:00:00"/>
    <s v="C991"/>
    <s v="David Bell"/>
    <x v="2"/>
    <x v="2"/>
    <s v="P003"/>
    <x v="8"/>
    <x v="0"/>
    <n v="5"/>
    <n v="2112"/>
    <n v="10560"/>
    <n v="7606.6"/>
    <n v="2953.4"/>
    <n v="369"/>
    <n v="52"/>
    <x v="2"/>
    <n v="0"/>
    <n v="0.27967803030303029"/>
    <x v="0"/>
  </r>
  <r>
    <n v="5221"/>
    <d v="2024-07-25T00:00:00"/>
    <s v="C527"/>
    <s v="Kevin Alvarado"/>
    <x v="2"/>
    <x v="2"/>
    <s v="P008"/>
    <x v="7"/>
    <x v="3"/>
    <n v="6"/>
    <n v="7223"/>
    <n v="43338"/>
    <n v="34926.04"/>
    <n v="8411.9599999999991"/>
    <n v="247"/>
    <n v="96"/>
    <x v="6"/>
    <n v="15"/>
    <n v="0.19410125063454703"/>
    <x v="0"/>
  </r>
  <r>
    <n v="5222"/>
    <d v="2024-08-23T00:00:00"/>
    <s v="C358"/>
    <s v="Eric Duarte IV"/>
    <x v="0"/>
    <x v="0"/>
    <s v="P001"/>
    <x v="4"/>
    <x v="1"/>
    <n v="9"/>
    <n v="55486"/>
    <n v="499374"/>
    <n v="445336.82"/>
    <n v="54037.18"/>
    <n v="46"/>
    <n v="73"/>
    <x v="4"/>
    <n v="20"/>
    <n v="0.10820983871807503"/>
    <x v="1"/>
  </r>
  <r>
    <n v="5223"/>
    <d v="2024-10-04T00:00:00"/>
    <s v="C232"/>
    <s v="Jocelyn Lester"/>
    <x v="3"/>
    <x v="3"/>
    <s v="P005"/>
    <x v="9"/>
    <x v="1"/>
    <n v="10"/>
    <n v="21113"/>
    <n v="211130"/>
    <n v="135980.59"/>
    <n v="75149.41"/>
    <n v="106"/>
    <n v="95"/>
    <x v="7"/>
    <n v="10"/>
    <n v="0.35593904229621559"/>
    <x v="0"/>
  </r>
  <r>
    <n v="5224"/>
    <d v="2024-10-23T00:00:00"/>
    <s v="C869"/>
    <s v="Jennifer Kirk"/>
    <x v="3"/>
    <x v="3"/>
    <s v="P006"/>
    <x v="0"/>
    <x v="0"/>
    <n v="6"/>
    <n v="10388"/>
    <n v="62328"/>
    <n v="51514.83"/>
    <n v="10813.17"/>
    <n v="101"/>
    <n v="47"/>
    <x v="0"/>
    <n v="10"/>
    <n v="0.17348815941470927"/>
    <x v="0"/>
  </r>
  <r>
    <n v="5225"/>
    <d v="2024-10-02T00:00:00"/>
    <s v="C350"/>
    <s v="Nicholas Snow"/>
    <x v="0"/>
    <x v="0"/>
    <s v="P010"/>
    <x v="6"/>
    <x v="0"/>
    <n v="5"/>
    <n v="44200"/>
    <n v="221000"/>
    <n v="162263.76"/>
    <n v="58736.24"/>
    <n v="294"/>
    <n v="80"/>
    <x v="2"/>
    <n v="15"/>
    <n v="0.26577484162895926"/>
    <x v="0"/>
  </r>
  <r>
    <n v="5226"/>
    <d v="2024-01-06T00:00:00"/>
    <s v="C200"/>
    <s v="Carrie Bates"/>
    <x v="3"/>
    <x v="3"/>
    <s v="P010"/>
    <x v="6"/>
    <x v="0"/>
    <n v="1"/>
    <n v="43550"/>
    <n v="43550"/>
    <n v="30152.44"/>
    <n v="13397.56"/>
    <n v="202"/>
    <n v="54"/>
    <x v="2"/>
    <n v="10"/>
    <n v="0.30763628013777267"/>
    <x v="0"/>
  </r>
  <r>
    <n v="5227"/>
    <d v="2024-06-23T00:00:00"/>
    <s v="C598"/>
    <s v="Craig Jacobs DDS"/>
    <x v="0"/>
    <x v="0"/>
    <s v="P007"/>
    <x v="5"/>
    <x v="1"/>
    <n v="5"/>
    <n v="23569"/>
    <n v="117845"/>
    <n v="94857.39"/>
    <n v="22987.61"/>
    <n v="475"/>
    <n v="38"/>
    <x v="5"/>
    <n v="10"/>
    <n v="0.19506648563791421"/>
    <x v="0"/>
  </r>
  <r>
    <n v="5228"/>
    <d v="2024-07-29T00:00:00"/>
    <s v="C222"/>
    <s v="Gregory Dickson"/>
    <x v="3"/>
    <x v="3"/>
    <s v="P003"/>
    <x v="8"/>
    <x v="0"/>
    <n v="3"/>
    <n v="30957"/>
    <n v="92871"/>
    <n v="62026.37"/>
    <n v="30844.63"/>
    <n v="216"/>
    <n v="80"/>
    <x v="2"/>
    <n v="0"/>
    <n v="0.33212337543474285"/>
    <x v="0"/>
  </r>
  <r>
    <n v="5229"/>
    <d v="2024-05-02T00:00:00"/>
    <s v="C399"/>
    <s v="Loretta Miranda"/>
    <x v="3"/>
    <x v="3"/>
    <s v="P006"/>
    <x v="0"/>
    <x v="0"/>
    <n v="1"/>
    <n v="52684"/>
    <n v="52684"/>
    <n v="42927.7"/>
    <n v="9756.2999999999993"/>
    <n v="331"/>
    <n v="60"/>
    <x v="0"/>
    <n v="15"/>
    <n v="0.18518525548553638"/>
    <x v="0"/>
  </r>
  <r>
    <n v="5230"/>
    <d v="2024-12-29T00:00:00"/>
    <s v="C923"/>
    <s v="Mr. William Moore"/>
    <x v="1"/>
    <x v="1"/>
    <s v="P006"/>
    <x v="0"/>
    <x v="0"/>
    <n v="2"/>
    <n v="44240"/>
    <n v="88480"/>
    <n v="55574.55"/>
    <n v="32905.449999999997"/>
    <n v="255"/>
    <n v="87"/>
    <x v="0"/>
    <n v="10"/>
    <n v="0.37189703887884262"/>
    <x v="0"/>
  </r>
  <r>
    <n v="5231"/>
    <d v="2024-01-04T00:00:00"/>
    <s v="C889"/>
    <s v="Rachel Johnson"/>
    <x v="2"/>
    <x v="2"/>
    <s v="P009"/>
    <x v="3"/>
    <x v="2"/>
    <n v="10"/>
    <n v="5636"/>
    <n v="56360"/>
    <n v="34341.040000000001"/>
    <n v="22018.959999999999"/>
    <n v="313"/>
    <n v="73"/>
    <x v="3"/>
    <n v="10"/>
    <n v="0.39068417317246273"/>
    <x v="0"/>
  </r>
  <r>
    <n v="5232"/>
    <d v="2024-09-23T00:00:00"/>
    <s v="C507"/>
    <s v="Megan Obrien"/>
    <x v="1"/>
    <x v="1"/>
    <s v="P008"/>
    <x v="7"/>
    <x v="3"/>
    <n v="3"/>
    <n v="48573"/>
    <n v="145719"/>
    <n v="95220.85"/>
    <n v="50498.15"/>
    <n v="108"/>
    <n v="88"/>
    <x v="6"/>
    <n v="10"/>
    <n v="0.34654471963161976"/>
    <x v="0"/>
  </r>
  <r>
    <n v="5233"/>
    <d v="2024-03-25T00:00:00"/>
    <s v="C898"/>
    <s v="Julie Thompson"/>
    <x v="3"/>
    <x v="3"/>
    <s v="P006"/>
    <x v="0"/>
    <x v="0"/>
    <n v="8"/>
    <n v="4036"/>
    <n v="32288"/>
    <n v="20882.77"/>
    <n v="11405.23"/>
    <n v="404"/>
    <n v="79"/>
    <x v="0"/>
    <n v="10"/>
    <n v="0.35323432854311199"/>
    <x v="0"/>
  </r>
  <r>
    <n v="5234"/>
    <d v="2024-03-04T00:00:00"/>
    <s v="C330"/>
    <s v="Alison White"/>
    <x v="0"/>
    <x v="0"/>
    <s v="P010"/>
    <x v="6"/>
    <x v="0"/>
    <n v="6"/>
    <n v="53809"/>
    <n v="322854"/>
    <n v="238255"/>
    <n v="84599"/>
    <n v="59"/>
    <n v="22"/>
    <x v="2"/>
    <n v="15"/>
    <n v="0.26203485166669765"/>
    <x v="0"/>
  </r>
  <r>
    <n v="5235"/>
    <d v="2024-06-25T00:00:00"/>
    <s v="C671"/>
    <s v="Cheyenne Perez"/>
    <x v="2"/>
    <x v="2"/>
    <s v="P001"/>
    <x v="4"/>
    <x v="1"/>
    <n v="3"/>
    <n v="58719"/>
    <n v="176157"/>
    <n v="136610.91"/>
    <n v="39546.089999999997"/>
    <n v="446"/>
    <n v="84"/>
    <x v="4"/>
    <n v="10"/>
    <n v="0.22449343483369946"/>
    <x v="0"/>
  </r>
  <r>
    <n v="5236"/>
    <d v="2024-11-30T00:00:00"/>
    <s v="C989"/>
    <s v="Hannah Hess"/>
    <x v="1"/>
    <x v="1"/>
    <s v="P009"/>
    <x v="3"/>
    <x v="2"/>
    <n v="9"/>
    <n v="11843"/>
    <n v="106587"/>
    <n v="81199.990000000005"/>
    <n v="25387.01"/>
    <n v="102"/>
    <n v="74"/>
    <x v="3"/>
    <n v="15"/>
    <n v="0.23818111026673044"/>
    <x v="0"/>
  </r>
  <r>
    <n v="5237"/>
    <d v="2024-06-30T00:00:00"/>
    <s v="C570"/>
    <s v="Sharon Stanton"/>
    <x v="0"/>
    <x v="0"/>
    <s v="P009"/>
    <x v="3"/>
    <x v="2"/>
    <n v="3"/>
    <n v="44293"/>
    <n v="132879"/>
    <n v="92088.63"/>
    <n v="40790.370000000003"/>
    <n v="276"/>
    <n v="67"/>
    <x v="3"/>
    <n v="20"/>
    <n v="0.3069737881832344"/>
    <x v="0"/>
  </r>
  <r>
    <n v="5238"/>
    <d v="2024-03-09T00:00:00"/>
    <s v="C435"/>
    <s v="Cassandra Clay"/>
    <x v="2"/>
    <x v="2"/>
    <s v="P010"/>
    <x v="6"/>
    <x v="0"/>
    <n v="2"/>
    <n v="6091"/>
    <n v="12182"/>
    <n v="10588.16"/>
    <n v="1593.84"/>
    <n v="299"/>
    <n v="56"/>
    <x v="2"/>
    <n v="0"/>
    <n v="0.13083565916926612"/>
    <x v="0"/>
  </r>
  <r>
    <n v="5239"/>
    <d v="2024-04-08T00:00:00"/>
    <s v="C506"/>
    <s v="James Beasley"/>
    <x v="1"/>
    <x v="1"/>
    <s v="P006"/>
    <x v="0"/>
    <x v="0"/>
    <n v="5"/>
    <n v="49307"/>
    <n v="246535"/>
    <n v="173201.62"/>
    <n v="73333.38"/>
    <n v="69"/>
    <n v="56"/>
    <x v="0"/>
    <n v="10"/>
    <n v="0.29745626381649665"/>
    <x v="0"/>
  </r>
  <r>
    <n v="5240"/>
    <d v="2024-11-17T00:00:00"/>
    <s v="C698"/>
    <s v="Krystal Smith"/>
    <x v="1"/>
    <x v="1"/>
    <s v="P001"/>
    <x v="4"/>
    <x v="1"/>
    <n v="5"/>
    <n v="15740"/>
    <n v="78700"/>
    <n v="54255.58"/>
    <n v="24444.42"/>
    <n v="280"/>
    <n v="28"/>
    <x v="4"/>
    <n v="15"/>
    <n v="0.31060254129606096"/>
    <x v="0"/>
  </r>
  <r>
    <n v="5241"/>
    <d v="2024-06-06T00:00:00"/>
    <s v="C639"/>
    <s v="Wendy Logan"/>
    <x v="1"/>
    <x v="1"/>
    <s v="P005"/>
    <x v="9"/>
    <x v="1"/>
    <n v="10"/>
    <n v="609"/>
    <n v="6090"/>
    <n v="4322.6899999999996"/>
    <n v="1767.31"/>
    <n v="149"/>
    <n v="79"/>
    <x v="7"/>
    <n v="15"/>
    <n v="0.29019868637110013"/>
    <x v="0"/>
  </r>
  <r>
    <n v="5242"/>
    <d v="2024-08-02T00:00:00"/>
    <s v="C176"/>
    <s v="Aaron Franklin"/>
    <x v="2"/>
    <x v="2"/>
    <s v="P010"/>
    <x v="6"/>
    <x v="0"/>
    <n v="2"/>
    <n v="48498"/>
    <n v="96996"/>
    <n v="59499.91"/>
    <n v="37496.089999999997"/>
    <n v="65"/>
    <n v="54"/>
    <x v="2"/>
    <n v="0"/>
    <n v="0.38657357004412551"/>
    <x v="0"/>
  </r>
  <r>
    <n v="5243"/>
    <d v="2024-11-10T00:00:00"/>
    <s v="C757"/>
    <s v="Katie Petty"/>
    <x v="0"/>
    <x v="0"/>
    <s v="P002"/>
    <x v="2"/>
    <x v="0"/>
    <n v="1"/>
    <n v="50696"/>
    <n v="50696"/>
    <n v="39403.46"/>
    <n v="11292.54"/>
    <n v="10"/>
    <n v="15"/>
    <x v="2"/>
    <n v="15"/>
    <n v="0.22275011835253275"/>
    <x v="1"/>
  </r>
  <r>
    <n v="5244"/>
    <d v="2024-03-08T00:00:00"/>
    <s v="C527"/>
    <s v="Stephen Johnson"/>
    <x v="1"/>
    <x v="1"/>
    <s v="P010"/>
    <x v="6"/>
    <x v="0"/>
    <n v="3"/>
    <n v="26736"/>
    <n v="80208"/>
    <n v="51926.57"/>
    <n v="28281.43"/>
    <n v="427"/>
    <n v="25"/>
    <x v="2"/>
    <n v="15"/>
    <n v="0.35260111210851786"/>
    <x v="0"/>
  </r>
  <r>
    <n v="5245"/>
    <d v="2024-01-28T00:00:00"/>
    <s v="C559"/>
    <s v="James Harrington"/>
    <x v="0"/>
    <x v="0"/>
    <s v="P005"/>
    <x v="9"/>
    <x v="1"/>
    <n v="2"/>
    <n v="56290"/>
    <n v="112580"/>
    <n v="101159.91"/>
    <n v="11420.09"/>
    <n v="351"/>
    <n v="22"/>
    <x v="7"/>
    <n v="20"/>
    <n v="0.1014397761591757"/>
    <x v="0"/>
  </r>
  <r>
    <n v="5246"/>
    <d v="2024-03-16T00:00:00"/>
    <s v="C123"/>
    <s v="Julia Sutton"/>
    <x v="3"/>
    <x v="3"/>
    <s v="P007"/>
    <x v="5"/>
    <x v="1"/>
    <n v="6"/>
    <n v="7096"/>
    <n v="42576"/>
    <n v="38093.49"/>
    <n v="4482.51"/>
    <n v="236"/>
    <n v="52"/>
    <x v="5"/>
    <n v="0"/>
    <n v="0.10528255355129651"/>
    <x v="0"/>
  </r>
  <r>
    <n v="5247"/>
    <d v="2024-07-14T00:00:00"/>
    <s v="C830"/>
    <s v="Randy Holt"/>
    <x v="1"/>
    <x v="1"/>
    <s v="P002"/>
    <x v="2"/>
    <x v="0"/>
    <n v="6"/>
    <n v="9552"/>
    <n v="57312"/>
    <n v="37017.050000000003"/>
    <n v="20294.95"/>
    <n v="383"/>
    <n v="95"/>
    <x v="2"/>
    <n v="0"/>
    <n v="0.35411344919039645"/>
    <x v="0"/>
  </r>
  <r>
    <n v="5248"/>
    <d v="2024-10-06T00:00:00"/>
    <s v="C597"/>
    <s v="Alexandra Anderson"/>
    <x v="0"/>
    <x v="0"/>
    <s v="P005"/>
    <x v="9"/>
    <x v="1"/>
    <n v="4"/>
    <n v="30277"/>
    <n v="121108"/>
    <n v="92363.22"/>
    <n v="28744.78"/>
    <n v="262"/>
    <n v="76"/>
    <x v="7"/>
    <n v="0"/>
    <n v="0.23734831720447863"/>
    <x v="0"/>
  </r>
  <r>
    <n v="5249"/>
    <d v="2024-01-18T00:00:00"/>
    <s v="C788"/>
    <s v="Robert Tucker"/>
    <x v="0"/>
    <x v="0"/>
    <s v="P007"/>
    <x v="5"/>
    <x v="1"/>
    <n v="5"/>
    <n v="48016"/>
    <n v="240080"/>
    <n v="194676.37"/>
    <n v="45403.63"/>
    <n v="35"/>
    <n v="91"/>
    <x v="5"/>
    <n v="15"/>
    <n v="0.18911875208263912"/>
    <x v="1"/>
  </r>
  <r>
    <n v="5250"/>
    <d v="2024-11-14T00:00:00"/>
    <s v="C727"/>
    <s v="Kirsten Stanley"/>
    <x v="2"/>
    <x v="2"/>
    <s v="P006"/>
    <x v="0"/>
    <x v="0"/>
    <n v="9"/>
    <n v="12256"/>
    <n v="110304"/>
    <n v="93736.22"/>
    <n v="16567.78"/>
    <n v="485"/>
    <n v="54"/>
    <x v="0"/>
    <n v="15"/>
    <n v="0.15020108064984042"/>
    <x v="0"/>
  </r>
  <r>
    <n v="5251"/>
    <d v="2024-04-30T00:00:00"/>
    <s v="C633"/>
    <s v="Ashlee Leach"/>
    <x v="0"/>
    <x v="0"/>
    <s v="P007"/>
    <x v="5"/>
    <x v="1"/>
    <n v="2"/>
    <n v="21282"/>
    <n v="42564"/>
    <n v="27579.62"/>
    <n v="14984.38"/>
    <n v="286"/>
    <n v="35"/>
    <x v="5"/>
    <n v="10"/>
    <n v="0.35204351094821912"/>
    <x v="0"/>
  </r>
  <r>
    <n v="5252"/>
    <d v="2024-09-20T00:00:00"/>
    <s v="C399"/>
    <s v="Cathy Baker"/>
    <x v="0"/>
    <x v="0"/>
    <s v="P006"/>
    <x v="0"/>
    <x v="0"/>
    <n v="7"/>
    <n v="5084"/>
    <n v="35588"/>
    <n v="25995.54"/>
    <n v="9592.4599999999991"/>
    <n v="264"/>
    <n v="13"/>
    <x v="0"/>
    <n v="5"/>
    <n v="0.26954198044284589"/>
    <x v="0"/>
  </r>
  <r>
    <n v="5253"/>
    <d v="2024-07-02T00:00:00"/>
    <s v="C355"/>
    <s v="Kelsey Norris"/>
    <x v="2"/>
    <x v="2"/>
    <s v="P009"/>
    <x v="3"/>
    <x v="2"/>
    <n v="7"/>
    <n v="18408"/>
    <n v="128856"/>
    <n v="114045.12"/>
    <n v="14810.88"/>
    <n v="373"/>
    <n v="61"/>
    <x v="3"/>
    <n v="5"/>
    <n v="0.11494132985658409"/>
    <x v="0"/>
  </r>
  <r>
    <n v="5254"/>
    <d v="2024-02-22T00:00:00"/>
    <s v="C885"/>
    <s v="Isaac Webb"/>
    <x v="2"/>
    <x v="2"/>
    <s v="P010"/>
    <x v="6"/>
    <x v="0"/>
    <n v="2"/>
    <n v="36112"/>
    <n v="72224"/>
    <n v="53666.080000000002"/>
    <n v="18557.919999999998"/>
    <n v="264"/>
    <n v="24"/>
    <x v="2"/>
    <n v="10"/>
    <n v="0.25694949047408061"/>
    <x v="0"/>
  </r>
  <r>
    <n v="5255"/>
    <d v="2024-10-30T00:00:00"/>
    <s v="C487"/>
    <s v="Douglas Deleon"/>
    <x v="3"/>
    <x v="3"/>
    <s v="P005"/>
    <x v="9"/>
    <x v="1"/>
    <n v="6"/>
    <n v="28147"/>
    <n v="168882"/>
    <n v="150839.82"/>
    <n v="18042.18"/>
    <n v="451"/>
    <n v="59"/>
    <x v="7"/>
    <n v="5"/>
    <n v="0.10683305503250791"/>
    <x v="0"/>
  </r>
  <r>
    <n v="5256"/>
    <d v="2024-10-02T00:00:00"/>
    <s v="C544"/>
    <s v="James Wood"/>
    <x v="3"/>
    <x v="3"/>
    <s v="P010"/>
    <x v="6"/>
    <x v="0"/>
    <n v="7"/>
    <n v="58629"/>
    <n v="410403"/>
    <n v="277026.86"/>
    <n v="133376.14000000001"/>
    <n v="482"/>
    <n v="57"/>
    <x v="2"/>
    <n v="15"/>
    <n v="0.32498821889703539"/>
    <x v="0"/>
  </r>
  <r>
    <n v="5257"/>
    <d v="2024-02-11T00:00:00"/>
    <s v="C730"/>
    <s v="Caroline Cruz"/>
    <x v="2"/>
    <x v="2"/>
    <s v="P008"/>
    <x v="7"/>
    <x v="3"/>
    <n v="3"/>
    <n v="59261"/>
    <n v="177783"/>
    <n v="132204.42000000001"/>
    <n v="45578.58"/>
    <n v="30"/>
    <n v="12"/>
    <x v="6"/>
    <n v="0"/>
    <n v="0.25637198157304131"/>
    <x v="0"/>
  </r>
  <r>
    <n v="5258"/>
    <d v="2024-08-08T00:00:00"/>
    <s v="C583"/>
    <s v="Brandon Lewis"/>
    <x v="3"/>
    <x v="3"/>
    <s v="P002"/>
    <x v="2"/>
    <x v="0"/>
    <n v="9"/>
    <n v="7430"/>
    <n v="66870"/>
    <n v="51716.29"/>
    <n v="15153.71"/>
    <n v="65"/>
    <n v="88"/>
    <x v="2"/>
    <n v="5"/>
    <n v="0.22661447584866157"/>
    <x v="1"/>
  </r>
  <r>
    <n v="5259"/>
    <d v="2024-04-30T00:00:00"/>
    <s v="C302"/>
    <s v="Mario Montoya"/>
    <x v="1"/>
    <x v="1"/>
    <s v="P007"/>
    <x v="5"/>
    <x v="1"/>
    <n v="2"/>
    <n v="38660"/>
    <n v="77320"/>
    <n v="49932.92"/>
    <n v="27387.08"/>
    <n v="418"/>
    <n v="74"/>
    <x v="5"/>
    <n v="0"/>
    <n v="0.35420434557682362"/>
    <x v="0"/>
  </r>
  <r>
    <n v="5260"/>
    <d v="2024-04-04T00:00:00"/>
    <s v="C476"/>
    <s v="Eric Crawford"/>
    <x v="0"/>
    <x v="0"/>
    <s v="P004"/>
    <x v="1"/>
    <x v="1"/>
    <n v="2"/>
    <n v="24606"/>
    <n v="49212"/>
    <n v="36748.75"/>
    <n v="12463.25"/>
    <n v="21"/>
    <n v="76"/>
    <x v="1"/>
    <n v="20"/>
    <n v="0.2532563195968463"/>
    <x v="1"/>
  </r>
  <r>
    <n v="5261"/>
    <d v="2024-09-12T00:00:00"/>
    <s v="C876"/>
    <s v="Kyle Holder"/>
    <x v="0"/>
    <x v="0"/>
    <s v="P009"/>
    <x v="3"/>
    <x v="2"/>
    <n v="10"/>
    <n v="17153"/>
    <n v="171530"/>
    <n v="138304.76999999999"/>
    <n v="33225.230000000003"/>
    <n v="321"/>
    <n v="63"/>
    <x v="3"/>
    <n v="20"/>
    <n v="0.19369923628519795"/>
    <x v="0"/>
  </r>
  <r>
    <n v="5262"/>
    <d v="2024-03-14T00:00:00"/>
    <s v="C348"/>
    <s v="Matthew Hanson"/>
    <x v="2"/>
    <x v="2"/>
    <s v="P001"/>
    <x v="4"/>
    <x v="1"/>
    <n v="5"/>
    <n v="56925"/>
    <n v="284625"/>
    <n v="233858.78"/>
    <n v="50766.22"/>
    <n v="29"/>
    <n v="68"/>
    <x v="4"/>
    <n v="15"/>
    <n v="0.17836177426438296"/>
    <x v="1"/>
  </r>
  <r>
    <n v="5263"/>
    <d v="2024-07-22T00:00:00"/>
    <s v="C985"/>
    <s v="Jillian Collier"/>
    <x v="2"/>
    <x v="2"/>
    <s v="P004"/>
    <x v="1"/>
    <x v="1"/>
    <n v="10"/>
    <n v="15258"/>
    <n v="152580"/>
    <n v="119733.57"/>
    <n v="32846.43"/>
    <n v="22"/>
    <n v="83"/>
    <x v="1"/>
    <n v="15"/>
    <n v="0.21527349587101849"/>
    <x v="1"/>
  </r>
  <r>
    <n v="5264"/>
    <d v="2024-02-14T00:00:00"/>
    <s v="C366"/>
    <s v="Carrie Spears"/>
    <x v="2"/>
    <x v="2"/>
    <s v="P010"/>
    <x v="6"/>
    <x v="0"/>
    <n v="7"/>
    <n v="26584"/>
    <n v="186088"/>
    <n v="119663.44"/>
    <n v="66424.56"/>
    <n v="359"/>
    <n v="67"/>
    <x v="2"/>
    <n v="5"/>
    <n v="0.35695240961265634"/>
    <x v="0"/>
  </r>
  <r>
    <n v="5265"/>
    <d v="2024-07-13T00:00:00"/>
    <s v="C841"/>
    <s v="Henry Jacobs"/>
    <x v="2"/>
    <x v="2"/>
    <s v="P006"/>
    <x v="0"/>
    <x v="0"/>
    <n v="5"/>
    <n v="53195"/>
    <n v="265975"/>
    <n v="234484.66"/>
    <n v="31490.34"/>
    <n v="27"/>
    <n v="76"/>
    <x v="0"/>
    <n v="15"/>
    <n v="0.11839586427295798"/>
    <x v="1"/>
  </r>
  <r>
    <n v="5266"/>
    <d v="2024-03-30T00:00:00"/>
    <s v="C736"/>
    <s v="Shawn Black"/>
    <x v="2"/>
    <x v="2"/>
    <s v="P004"/>
    <x v="1"/>
    <x v="1"/>
    <n v="6"/>
    <n v="43913"/>
    <n v="263478"/>
    <n v="191685.77"/>
    <n v="71792.23"/>
    <n v="323"/>
    <n v="27"/>
    <x v="1"/>
    <n v="10"/>
    <n v="0.27247903050729094"/>
    <x v="0"/>
  </r>
  <r>
    <n v="5267"/>
    <d v="2024-04-01T00:00:00"/>
    <s v="C918"/>
    <s v="Dr. Felicia Stafford"/>
    <x v="2"/>
    <x v="2"/>
    <s v="P006"/>
    <x v="0"/>
    <x v="0"/>
    <n v="4"/>
    <n v="24416"/>
    <n v="97664"/>
    <n v="67083.649999999994"/>
    <n v="30580.35"/>
    <n v="46"/>
    <n v="88"/>
    <x v="0"/>
    <n v="10"/>
    <n v="0.31311793496068152"/>
    <x v="1"/>
  </r>
  <r>
    <n v="5268"/>
    <d v="2024-07-26T00:00:00"/>
    <s v="C400"/>
    <s v="Lisa Long"/>
    <x v="2"/>
    <x v="2"/>
    <s v="P002"/>
    <x v="2"/>
    <x v="0"/>
    <n v="4"/>
    <n v="52565"/>
    <n v="210260"/>
    <n v="171736.47"/>
    <n v="38523.53"/>
    <n v="208"/>
    <n v="43"/>
    <x v="2"/>
    <n v="20"/>
    <n v="0.18321853895177398"/>
    <x v="0"/>
  </r>
  <r>
    <n v="5269"/>
    <d v="2024-12-26T00:00:00"/>
    <s v="C482"/>
    <s v="David Brown"/>
    <x v="2"/>
    <x v="2"/>
    <s v="P006"/>
    <x v="0"/>
    <x v="0"/>
    <n v="7"/>
    <n v="16341"/>
    <n v="114387"/>
    <n v="97412.89"/>
    <n v="16974.11"/>
    <n v="369"/>
    <n v="73"/>
    <x v="0"/>
    <n v="20"/>
    <n v="0.14839195013419357"/>
    <x v="0"/>
  </r>
  <r>
    <n v="5270"/>
    <d v="2024-08-14T00:00:00"/>
    <s v="C250"/>
    <s v="Kelly Bell"/>
    <x v="0"/>
    <x v="0"/>
    <s v="P009"/>
    <x v="3"/>
    <x v="2"/>
    <n v="2"/>
    <n v="38036"/>
    <n v="76072"/>
    <n v="61128.94"/>
    <n v="14943.06"/>
    <n v="78"/>
    <n v="53"/>
    <x v="3"/>
    <n v="5"/>
    <n v="0.1964331159953728"/>
    <x v="0"/>
  </r>
  <r>
    <n v="5271"/>
    <d v="2024-11-29T00:00:00"/>
    <s v="C650"/>
    <s v="Jacqueline Taylor"/>
    <x v="3"/>
    <x v="3"/>
    <s v="P010"/>
    <x v="6"/>
    <x v="0"/>
    <n v="5"/>
    <n v="56282"/>
    <n v="281410"/>
    <n v="233524.2"/>
    <n v="47885.8"/>
    <n v="173"/>
    <n v="99"/>
    <x v="2"/>
    <n v="15"/>
    <n v="0.1701638179169184"/>
    <x v="0"/>
  </r>
  <r>
    <n v="5272"/>
    <d v="2024-01-09T00:00:00"/>
    <s v="C773"/>
    <s v="Justin Ford"/>
    <x v="2"/>
    <x v="2"/>
    <s v="P009"/>
    <x v="3"/>
    <x v="2"/>
    <n v="1"/>
    <n v="26146"/>
    <n v="26146"/>
    <n v="22386.92"/>
    <n v="3759.08"/>
    <n v="80"/>
    <n v="19"/>
    <x v="3"/>
    <n v="10"/>
    <n v="0.14377266121012774"/>
    <x v="0"/>
  </r>
  <r>
    <n v="5273"/>
    <d v="2024-10-19T00:00:00"/>
    <s v="C197"/>
    <s v="Paul Hubbard"/>
    <x v="0"/>
    <x v="0"/>
    <s v="P006"/>
    <x v="0"/>
    <x v="0"/>
    <n v="1"/>
    <n v="1621"/>
    <n v="1621"/>
    <n v="1241.32"/>
    <n v="379.68"/>
    <n v="87"/>
    <n v="20"/>
    <x v="0"/>
    <n v="15"/>
    <n v="0.23422578655151141"/>
    <x v="0"/>
  </r>
  <r>
    <n v="5274"/>
    <d v="2024-02-17T00:00:00"/>
    <s v="C813"/>
    <s v="Rebecca Johnson"/>
    <x v="1"/>
    <x v="1"/>
    <s v="P003"/>
    <x v="8"/>
    <x v="0"/>
    <n v="8"/>
    <n v="6506"/>
    <n v="52048"/>
    <n v="33635.97"/>
    <n v="18412.03"/>
    <n v="485"/>
    <n v="30"/>
    <x v="2"/>
    <n v="20"/>
    <n v="0.35375096065170608"/>
    <x v="0"/>
  </r>
  <r>
    <n v="5275"/>
    <d v="2024-06-07T00:00:00"/>
    <s v="C788"/>
    <s v="Carrie Stephens"/>
    <x v="2"/>
    <x v="2"/>
    <s v="P009"/>
    <x v="3"/>
    <x v="2"/>
    <n v="8"/>
    <n v="9866"/>
    <n v="78928"/>
    <n v="54016.75"/>
    <n v="24911.25"/>
    <n v="128"/>
    <n v="62"/>
    <x v="3"/>
    <n v="5"/>
    <n v="0.31561993209000611"/>
    <x v="0"/>
  </r>
  <r>
    <n v="5276"/>
    <d v="2024-10-26T00:00:00"/>
    <s v="C103"/>
    <s v="Zachary Schroeder"/>
    <x v="2"/>
    <x v="2"/>
    <s v="P003"/>
    <x v="8"/>
    <x v="0"/>
    <n v="4"/>
    <n v="28979"/>
    <n v="115916"/>
    <n v="69647.63"/>
    <n v="46268.37"/>
    <n v="173"/>
    <n v="94"/>
    <x v="2"/>
    <n v="5"/>
    <n v="0.39915430139066221"/>
    <x v="0"/>
  </r>
  <r>
    <n v="5277"/>
    <d v="2024-09-02T00:00:00"/>
    <s v="C174"/>
    <s v="Vanessa Smith MD"/>
    <x v="1"/>
    <x v="1"/>
    <s v="P002"/>
    <x v="2"/>
    <x v="0"/>
    <n v="4"/>
    <n v="50282"/>
    <n v="201128"/>
    <n v="176876.17"/>
    <n v="24251.83"/>
    <n v="189"/>
    <n v="86"/>
    <x v="2"/>
    <n v="5"/>
    <n v="0.12057908396642934"/>
    <x v="0"/>
  </r>
  <r>
    <n v="5278"/>
    <d v="2024-05-25T00:00:00"/>
    <s v="C151"/>
    <s v="Jesus Jones"/>
    <x v="3"/>
    <x v="3"/>
    <s v="P009"/>
    <x v="3"/>
    <x v="2"/>
    <n v="8"/>
    <n v="27675"/>
    <n v="221400"/>
    <n v="145161.84"/>
    <n v="76238.16"/>
    <n v="234"/>
    <n v="93"/>
    <x v="3"/>
    <n v="5"/>
    <n v="0.34434579945799459"/>
    <x v="0"/>
  </r>
  <r>
    <n v="5279"/>
    <d v="2024-10-24T00:00:00"/>
    <s v="C301"/>
    <s v="Heidi Davenport"/>
    <x v="2"/>
    <x v="2"/>
    <s v="P006"/>
    <x v="0"/>
    <x v="0"/>
    <n v="10"/>
    <n v="3593"/>
    <n v="35930"/>
    <n v="23102.39"/>
    <n v="12827.61"/>
    <n v="230"/>
    <n v="19"/>
    <x v="0"/>
    <n v="5"/>
    <n v="0.35701669913721124"/>
    <x v="0"/>
  </r>
  <r>
    <n v="5280"/>
    <d v="2024-06-10T00:00:00"/>
    <s v="C578"/>
    <s v="Richard Morrison"/>
    <x v="2"/>
    <x v="2"/>
    <s v="P001"/>
    <x v="4"/>
    <x v="1"/>
    <n v="10"/>
    <n v="44130"/>
    <n v="441300"/>
    <n v="346940.75"/>
    <n v="94359.25"/>
    <n v="473"/>
    <n v="99"/>
    <x v="4"/>
    <n v="0"/>
    <n v="0.21382109675957398"/>
    <x v="0"/>
  </r>
  <r>
    <n v="5281"/>
    <d v="2024-06-09T00:00:00"/>
    <s v="C373"/>
    <s v="Christopher Ponce"/>
    <x v="2"/>
    <x v="2"/>
    <s v="P001"/>
    <x v="4"/>
    <x v="1"/>
    <n v="8"/>
    <n v="25607"/>
    <n v="204856"/>
    <n v="144557.35999999999"/>
    <n v="60298.64"/>
    <n v="252"/>
    <n v="55"/>
    <x v="4"/>
    <n v="20"/>
    <n v="0.29434646776272111"/>
    <x v="0"/>
  </r>
  <r>
    <n v="5282"/>
    <d v="2024-04-03T00:00:00"/>
    <s v="C836"/>
    <s v="Elizabeth Reynolds"/>
    <x v="2"/>
    <x v="2"/>
    <s v="P004"/>
    <x v="1"/>
    <x v="1"/>
    <n v="6"/>
    <n v="59609"/>
    <n v="357654"/>
    <n v="264481.23"/>
    <n v="93172.77"/>
    <n v="306"/>
    <n v="49"/>
    <x v="1"/>
    <n v="15"/>
    <n v="0.26051091278162697"/>
    <x v="0"/>
  </r>
  <r>
    <n v="5283"/>
    <d v="2024-12-21T00:00:00"/>
    <s v="C124"/>
    <s v="Kevin Ramos"/>
    <x v="1"/>
    <x v="1"/>
    <s v="P008"/>
    <x v="7"/>
    <x v="3"/>
    <n v="3"/>
    <n v="3899"/>
    <n v="11697"/>
    <n v="8816.3799999999992"/>
    <n v="2880.62"/>
    <n v="246"/>
    <n v="27"/>
    <x v="6"/>
    <n v="15"/>
    <n v="0.24626998375651876"/>
    <x v="0"/>
  </r>
  <r>
    <n v="5284"/>
    <d v="2024-03-24T00:00:00"/>
    <s v="C209"/>
    <s v="James Curtis"/>
    <x v="0"/>
    <x v="0"/>
    <s v="P009"/>
    <x v="3"/>
    <x v="2"/>
    <n v="1"/>
    <n v="21999"/>
    <n v="21999"/>
    <n v="18080.29"/>
    <n v="3918.71"/>
    <n v="325"/>
    <n v="79"/>
    <x v="3"/>
    <n v="15"/>
    <n v="0.17813127869448611"/>
    <x v="0"/>
  </r>
  <r>
    <n v="5285"/>
    <d v="2024-04-26T00:00:00"/>
    <s v="C800"/>
    <s v="Andrew Evans"/>
    <x v="2"/>
    <x v="2"/>
    <s v="P003"/>
    <x v="8"/>
    <x v="0"/>
    <n v="2"/>
    <n v="33203"/>
    <n v="66406"/>
    <n v="50292.55"/>
    <n v="16113.45"/>
    <n v="440"/>
    <n v="34"/>
    <x v="2"/>
    <n v="5"/>
    <n v="0.24265051350781558"/>
    <x v="0"/>
  </r>
  <r>
    <n v="5286"/>
    <d v="2024-12-15T00:00:00"/>
    <s v="C536"/>
    <s v="Jonathan Harris"/>
    <x v="2"/>
    <x v="2"/>
    <s v="P009"/>
    <x v="3"/>
    <x v="2"/>
    <n v="10"/>
    <n v="6358"/>
    <n v="63580"/>
    <n v="44756.89"/>
    <n v="18823.11"/>
    <n v="95"/>
    <n v="19"/>
    <x v="3"/>
    <n v="15"/>
    <n v="0.29605394778232147"/>
    <x v="0"/>
  </r>
  <r>
    <n v="5287"/>
    <d v="2024-10-01T00:00:00"/>
    <s v="C746"/>
    <s v="Kelly Baxter"/>
    <x v="1"/>
    <x v="1"/>
    <s v="P006"/>
    <x v="0"/>
    <x v="0"/>
    <n v="6"/>
    <n v="20291"/>
    <n v="121746"/>
    <n v="86301.98"/>
    <n v="35444.019999999997"/>
    <n v="24"/>
    <n v="76"/>
    <x v="0"/>
    <n v="10"/>
    <n v="0.29113087904325397"/>
    <x v="1"/>
  </r>
  <r>
    <n v="5288"/>
    <d v="2024-09-08T00:00:00"/>
    <s v="C679"/>
    <s v="Laura Copeland"/>
    <x v="0"/>
    <x v="0"/>
    <s v="P008"/>
    <x v="7"/>
    <x v="3"/>
    <n v="3"/>
    <n v="28477"/>
    <n v="85431"/>
    <n v="65859.92"/>
    <n v="19571.080000000002"/>
    <n v="357"/>
    <n v="82"/>
    <x v="6"/>
    <n v="10"/>
    <n v="0.2290863972094439"/>
    <x v="0"/>
  </r>
  <r>
    <n v="5289"/>
    <d v="2024-06-27T00:00:00"/>
    <s v="C913"/>
    <s v="Jessica Cook"/>
    <x v="2"/>
    <x v="2"/>
    <s v="P010"/>
    <x v="6"/>
    <x v="0"/>
    <n v="3"/>
    <n v="16460"/>
    <n v="49380"/>
    <n v="40311.129999999997"/>
    <n v="9068.8700000000008"/>
    <n v="238"/>
    <n v="97"/>
    <x v="2"/>
    <n v="0"/>
    <n v="0.18365471850951803"/>
    <x v="0"/>
  </r>
  <r>
    <n v="5290"/>
    <d v="2024-07-14T00:00:00"/>
    <s v="C942"/>
    <s v="Jamie Robinson"/>
    <x v="1"/>
    <x v="1"/>
    <s v="P010"/>
    <x v="6"/>
    <x v="0"/>
    <n v="3"/>
    <n v="17822"/>
    <n v="53466"/>
    <n v="40787.78"/>
    <n v="12678.22"/>
    <n v="455"/>
    <n v="54"/>
    <x v="2"/>
    <n v="20"/>
    <n v="0.23712677215426625"/>
    <x v="0"/>
  </r>
  <r>
    <n v="5291"/>
    <d v="2024-04-22T00:00:00"/>
    <s v="C219"/>
    <s v="Michelle Chandler"/>
    <x v="1"/>
    <x v="1"/>
    <s v="P004"/>
    <x v="1"/>
    <x v="1"/>
    <n v="4"/>
    <n v="53704"/>
    <n v="214816"/>
    <n v="139727.89000000001"/>
    <n v="75088.11"/>
    <n v="450"/>
    <n v="71"/>
    <x v="1"/>
    <n v="10"/>
    <n v="0.34954616974527036"/>
    <x v="0"/>
  </r>
  <r>
    <n v="5292"/>
    <d v="2024-12-15T00:00:00"/>
    <s v="C784"/>
    <s v="Nicholas Mcdonald"/>
    <x v="1"/>
    <x v="1"/>
    <s v="P005"/>
    <x v="9"/>
    <x v="1"/>
    <n v="4"/>
    <n v="14018"/>
    <n v="56072"/>
    <n v="44845.32"/>
    <n v="11226.68"/>
    <n v="390"/>
    <n v="67"/>
    <x v="7"/>
    <n v="5"/>
    <n v="0.20021900413753746"/>
    <x v="0"/>
  </r>
  <r>
    <n v="5293"/>
    <d v="2024-05-31T00:00:00"/>
    <s v="C283"/>
    <s v="Kristin Booker PhD"/>
    <x v="0"/>
    <x v="0"/>
    <s v="P004"/>
    <x v="1"/>
    <x v="1"/>
    <n v="4"/>
    <n v="8968"/>
    <n v="35872"/>
    <n v="23188.79"/>
    <n v="12683.21"/>
    <n v="375"/>
    <n v="12"/>
    <x v="1"/>
    <n v="5"/>
    <n v="0.35356852140945583"/>
    <x v="0"/>
  </r>
  <r>
    <n v="5294"/>
    <d v="2024-06-10T00:00:00"/>
    <s v="C851"/>
    <s v="Gary Franklin"/>
    <x v="0"/>
    <x v="0"/>
    <s v="P010"/>
    <x v="6"/>
    <x v="0"/>
    <n v="9"/>
    <n v="36959"/>
    <n v="332631"/>
    <n v="272134.65000000002"/>
    <n v="60496.35"/>
    <n v="206"/>
    <n v="44"/>
    <x v="2"/>
    <n v="10"/>
    <n v="0.18187225484094988"/>
    <x v="0"/>
  </r>
  <r>
    <n v="5295"/>
    <d v="2024-02-16T00:00:00"/>
    <s v="C565"/>
    <s v="Logan Walker"/>
    <x v="3"/>
    <x v="3"/>
    <s v="P007"/>
    <x v="5"/>
    <x v="1"/>
    <n v="1"/>
    <n v="5643"/>
    <n v="5643"/>
    <n v="4836.57"/>
    <n v="806.43"/>
    <n v="95"/>
    <n v="22"/>
    <x v="5"/>
    <n v="20"/>
    <n v="0.14290802764486973"/>
    <x v="0"/>
  </r>
  <r>
    <n v="5296"/>
    <d v="2024-06-12T00:00:00"/>
    <s v="C226"/>
    <s v="Lynn Bowen"/>
    <x v="0"/>
    <x v="0"/>
    <s v="P003"/>
    <x v="8"/>
    <x v="0"/>
    <n v="7"/>
    <n v="42964"/>
    <n v="300748"/>
    <n v="264581.25"/>
    <n v="36166.75"/>
    <n v="495"/>
    <n v="54"/>
    <x v="2"/>
    <n v="15"/>
    <n v="0.12025599505233618"/>
    <x v="0"/>
  </r>
  <r>
    <n v="5297"/>
    <d v="2024-11-11T00:00:00"/>
    <s v="C827"/>
    <s v="James Vazquez"/>
    <x v="2"/>
    <x v="2"/>
    <s v="P005"/>
    <x v="9"/>
    <x v="1"/>
    <n v="6"/>
    <n v="38786"/>
    <n v="232716"/>
    <n v="207876.68"/>
    <n v="24839.32"/>
    <n v="191"/>
    <n v="38"/>
    <x v="7"/>
    <n v="10"/>
    <n v="0.10673662318018529"/>
    <x v="0"/>
  </r>
  <r>
    <n v="5298"/>
    <d v="2024-11-24T00:00:00"/>
    <s v="C994"/>
    <s v="Tabitha Miles"/>
    <x v="3"/>
    <x v="3"/>
    <s v="P009"/>
    <x v="3"/>
    <x v="2"/>
    <n v="10"/>
    <n v="40185"/>
    <n v="401850"/>
    <n v="343389.92"/>
    <n v="58460.08"/>
    <n v="193"/>
    <n v="30"/>
    <x v="3"/>
    <n v="0"/>
    <n v="0.14547736717680726"/>
    <x v="0"/>
  </r>
  <r>
    <n v="5299"/>
    <d v="2024-02-27T00:00:00"/>
    <s v="C353"/>
    <s v="Wayne Hernandez"/>
    <x v="3"/>
    <x v="3"/>
    <s v="P002"/>
    <x v="2"/>
    <x v="0"/>
    <n v="3"/>
    <n v="29337"/>
    <n v="88011"/>
    <n v="68256.259999999995"/>
    <n v="19754.740000000002"/>
    <n v="339"/>
    <n v="19"/>
    <x v="2"/>
    <n v="20"/>
    <n v="0.22445762461510496"/>
    <x v="0"/>
  </r>
  <r>
    <n v="5300"/>
    <d v="2024-11-15T00:00:00"/>
    <s v="C918"/>
    <s v="Anna Lamb"/>
    <x v="2"/>
    <x v="2"/>
    <s v="P002"/>
    <x v="2"/>
    <x v="0"/>
    <n v="7"/>
    <n v="5553"/>
    <n v="38871"/>
    <n v="29324.16"/>
    <n v="9546.84"/>
    <n v="438"/>
    <n v="63"/>
    <x v="2"/>
    <n v="20"/>
    <n v="0.24560314887705487"/>
    <x v="0"/>
  </r>
  <r>
    <n v="5301"/>
    <d v="2024-12-05T00:00:00"/>
    <s v="C807"/>
    <s v="Christine Yang"/>
    <x v="3"/>
    <x v="3"/>
    <s v="P009"/>
    <x v="3"/>
    <x v="2"/>
    <n v="2"/>
    <n v="10341"/>
    <n v="20682"/>
    <n v="18339.599999999999"/>
    <n v="2342.4"/>
    <n v="52"/>
    <n v="38"/>
    <x v="3"/>
    <n v="0"/>
    <n v="0.11325790542500726"/>
    <x v="0"/>
  </r>
  <r>
    <n v="5302"/>
    <d v="2024-04-11T00:00:00"/>
    <s v="C544"/>
    <s v="Anthony Smith"/>
    <x v="0"/>
    <x v="0"/>
    <s v="P003"/>
    <x v="8"/>
    <x v="0"/>
    <n v="6"/>
    <n v="58486"/>
    <n v="350916"/>
    <n v="302436.24"/>
    <n v="48479.76"/>
    <n v="396"/>
    <n v="46"/>
    <x v="2"/>
    <n v="10"/>
    <n v="0.13815203638477586"/>
    <x v="0"/>
  </r>
  <r>
    <n v="5303"/>
    <d v="2024-05-21T00:00:00"/>
    <s v="C709"/>
    <s v="Judith Brown"/>
    <x v="2"/>
    <x v="2"/>
    <s v="P004"/>
    <x v="1"/>
    <x v="1"/>
    <n v="4"/>
    <n v="16043"/>
    <n v="64172"/>
    <n v="41182.33"/>
    <n v="22989.67"/>
    <n v="270"/>
    <n v="90"/>
    <x v="1"/>
    <n v="5"/>
    <n v="0.35825079473913851"/>
    <x v="0"/>
  </r>
  <r>
    <n v="5304"/>
    <d v="2024-01-22T00:00:00"/>
    <s v="C836"/>
    <s v="David Green"/>
    <x v="2"/>
    <x v="2"/>
    <s v="P010"/>
    <x v="6"/>
    <x v="0"/>
    <n v="10"/>
    <n v="13983"/>
    <n v="139830"/>
    <n v="103646.16"/>
    <n v="36183.839999999997"/>
    <n v="452"/>
    <n v="91"/>
    <x v="2"/>
    <n v="0"/>
    <n v="0.25877022098262176"/>
    <x v="0"/>
  </r>
  <r>
    <n v="5305"/>
    <d v="2024-01-19T00:00:00"/>
    <s v="C563"/>
    <s v="Jill King"/>
    <x v="1"/>
    <x v="1"/>
    <s v="P005"/>
    <x v="9"/>
    <x v="1"/>
    <n v="10"/>
    <n v="17640"/>
    <n v="176400"/>
    <n v="133433.04999999999"/>
    <n v="42966.95"/>
    <n v="379"/>
    <n v="21"/>
    <x v="7"/>
    <n v="15"/>
    <n v="0.2435768140589569"/>
    <x v="0"/>
  </r>
  <r>
    <n v="5306"/>
    <d v="2024-04-15T00:00:00"/>
    <s v="C986"/>
    <s v="Angela Payne"/>
    <x v="0"/>
    <x v="0"/>
    <s v="P006"/>
    <x v="0"/>
    <x v="0"/>
    <n v="1"/>
    <n v="23635"/>
    <n v="23635"/>
    <n v="20187.509999999998"/>
    <n v="3447.49"/>
    <n v="303"/>
    <n v="34"/>
    <x v="0"/>
    <n v="5"/>
    <n v="0.1458637613708483"/>
    <x v="0"/>
  </r>
  <r>
    <n v="5307"/>
    <d v="2024-11-27T00:00:00"/>
    <s v="C240"/>
    <s v="Jason Roberts"/>
    <x v="1"/>
    <x v="1"/>
    <s v="P001"/>
    <x v="4"/>
    <x v="1"/>
    <n v="2"/>
    <n v="38827"/>
    <n v="77654"/>
    <n v="63934.39"/>
    <n v="13719.61"/>
    <n v="195"/>
    <n v="33"/>
    <x v="4"/>
    <n v="15"/>
    <n v="0.17667615319236615"/>
    <x v="0"/>
  </r>
  <r>
    <n v="5308"/>
    <d v="2024-09-26T00:00:00"/>
    <s v="C977"/>
    <s v="Kelly Martin"/>
    <x v="3"/>
    <x v="3"/>
    <s v="P004"/>
    <x v="1"/>
    <x v="1"/>
    <n v="7"/>
    <n v="33549"/>
    <n v="234843"/>
    <n v="152113.92000000001"/>
    <n v="82729.08"/>
    <n v="182"/>
    <n v="82"/>
    <x v="1"/>
    <n v="15"/>
    <n v="0.35227398730215509"/>
    <x v="0"/>
  </r>
  <r>
    <n v="5309"/>
    <d v="2024-12-30T00:00:00"/>
    <s v="C115"/>
    <s v="Beth Padilla"/>
    <x v="0"/>
    <x v="0"/>
    <s v="P009"/>
    <x v="3"/>
    <x v="2"/>
    <n v="2"/>
    <n v="31767"/>
    <n v="63534"/>
    <n v="48067.17"/>
    <n v="15466.83"/>
    <n v="251"/>
    <n v="98"/>
    <x v="3"/>
    <n v="10"/>
    <n v="0.2434417792048352"/>
    <x v="0"/>
  </r>
  <r>
    <n v="5310"/>
    <d v="2024-10-22T00:00:00"/>
    <s v="C580"/>
    <s v="Joseph Wilson"/>
    <x v="1"/>
    <x v="1"/>
    <s v="P009"/>
    <x v="3"/>
    <x v="2"/>
    <n v="6"/>
    <n v="27545"/>
    <n v="165270"/>
    <n v="114026.01"/>
    <n v="51243.99"/>
    <n v="56"/>
    <n v="83"/>
    <x v="3"/>
    <n v="5"/>
    <n v="0.31006226175349427"/>
    <x v="1"/>
  </r>
  <r>
    <n v="5311"/>
    <d v="2024-06-03T00:00:00"/>
    <s v="C606"/>
    <s v="Sarah Dyer"/>
    <x v="0"/>
    <x v="0"/>
    <s v="P008"/>
    <x v="7"/>
    <x v="3"/>
    <n v="2"/>
    <n v="36705"/>
    <n v="73410"/>
    <n v="60987.23"/>
    <n v="12422.77"/>
    <n v="432"/>
    <n v="88"/>
    <x v="6"/>
    <n v="20"/>
    <n v="0.16922449257594332"/>
    <x v="0"/>
  </r>
  <r>
    <n v="5312"/>
    <d v="2024-06-01T00:00:00"/>
    <s v="C792"/>
    <s v="Rachael Lee"/>
    <x v="1"/>
    <x v="1"/>
    <s v="P009"/>
    <x v="3"/>
    <x v="2"/>
    <n v="9"/>
    <n v="20941"/>
    <n v="188469"/>
    <n v="165293.51"/>
    <n v="23175.49"/>
    <n v="58"/>
    <n v="33"/>
    <x v="3"/>
    <n v="10"/>
    <n v="0.12296711926099253"/>
    <x v="0"/>
  </r>
  <r>
    <n v="5313"/>
    <d v="2024-11-05T00:00:00"/>
    <s v="C280"/>
    <s v="Jesus Livingston"/>
    <x v="1"/>
    <x v="1"/>
    <s v="P003"/>
    <x v="8"/>
    <x v="0"/>
    <n v="6"/>
    <n v="55983"/>
    <n v="335898"/>
    <n v="277456.59999999998"/>
    <n v="58441.4"/>
    <n v="411"/>
    <n v="16"/>
    <x v="2"/>
    <n v="20"/>
    <n v="0.17398555513876238"/>
    <x v="0"/>
  </r>
  <r>
    <n v="5314"/>
    <d v="2024-03-12T00:00:00"/>
    <s v="C983"/>
    <s v="Larry Porter"/>
    <x v="0"/>
    <x v="0"/>
    <s v="P001"/>
    <x v="4"/>
    <x v="1"/>
    <n v="2"/>
    <n v="48063"/>
    <n v="96126"/>
    <n v="80370.81"/>
    <n v="15755.19"/>
    <n v="111"/>
    <n v="89"/>
    <x v="4"/>
    <n v="20"/>
    <n v="0.16390144185756195"/>
    <x v="0"/>
  </r>
  <r>
    <n v="5315"/>
    <d v="2024-02-22T00:00:00"/>
    <s v="C785"/>
    <s v="Tracie Tucker"/>
    <x v="2"/>
    <x v="2"/>
    <s v="P004"/>
    <x v="1"/>
    <x v="1"/>
    <n v="6"/>
    <n v="54446"/>
    <n v="326676"/>
    <n v="254113.09"/>
    <n v="72562.91"/>
    <n v="339"/>
    <n v="95"/>
    <x v="1"/>
    <n v="0"/>
    <n v="0.22212501071397961"/>
    <x v="0"/>
  </r>
  <r>
    <n v="5316"/>
    <d v="2024-03-07T00:00:00"/>
    <s v="C419"/>
    <s v="Kellie Chen"/>
    <x v="1"/>
    <x v="1"/>
    <s v="P007"/>
    <x v="5"/>
    <x v="1"/>
    <n v="3"/>
    <n v="1249"/>
    <n v="3747"/>
    <n v="2419.27"/>
    <n v="1327.73"/>
    <n v="168"/>
    <n v="58"/>
    <x v="5"/>
    <n v="15"/>
    <n v="0.3543448091806779"/>
    <x v="0"/>
  </r>
  <r>
    <n v="5317"/>
    <d v="2024-09-18T00:00:00"/>
    <s v="C845"/>
    <s v="Emily Acosta"/>
    <x v="0"/>
    <x v="0"/>
    <s v="P008"/>
    <x v="7"/>
    <x v="3"/>
    <n v="6"/>
    <n v="35227"/>
    <n v="211362"/>
    <n v="143343.92000000001"/>
    <n v="68018.080000000002"/>
    <n v="317"/>
    <n v="92"/>
    <x v="6"/>
    <n v="0"/>
    <n v="0.32180846131281876"/>
    <x v="0"/>
  </r>
  <r>
    <n v="5318"/>
    <d v="2024-04-23T00:00:00"/>
    <s v="C324"/>
    <s v="David Price"/>
    <x v="3"/>
    <x v="3"/>
    <s v="P005"/>
    <x v="9"/>
    <x v="1"/>
    <n v="9"/>
    <n v="12192"/>
    <n v="109728"/>
    <n v="95829.38"/>
    <n v="13898.62"/>
    <n v="348"/>
    <n v="72"/>
    <x v="7"/>
    <n v="15"/>
    <n v="0.12666429717118693"/>
    <x v="0"/>
  </r>
  <r>
    <n v="5319"/>
    <d v="2024-04-02T00:00:00"/>
    <s v="C931"/>
    <s v="Paul Walters"/>
    <x v="2"/>
    <x v="2"/>
    <s v="P001"/>
    <x v="4"/>
    <x v="1"/>
    <n v="2"/>
    <n v="39575"/>
    <n v="79150"/>
    <n v="54743.41"/>
    <n v="24406.59"/>
    <n v="416"/>
    <n v="38"/>
    <x v="4"/>
    <n v="5"/>
    <n v="0.30835868603916616"/>
    <x v="0"/>
  </r>
  <r>
    <n v="5320"/>
    <d v="2024-04-30T00:00:00"/>
    <s v="C954"/>
    <s v="Robert Thomas"/>
    <x v="0"/>
    <x v="0"/>
    <s v="P002"/>
    <x v="2"/>
    <x v="0"/>
    <n v="6"/>
    <n v="35648"/>
    <n v="213888"/>
    <n v="135965.60999999999"/>
    <n v="77922.39"/>
    <n v="268"/>
    <n v="22"/>
    <x v="2"/>
    <n v="15"/>
    <n v="0.3643139867594255"/>
    <x v="0"/>
  </r>
  <r>
    <n v="5321"/>
    <d v="2024-12-06T00:00:00"/>
    <s v="C125"/>
    <s v="Phillip Dean"/>
    <x v="2"/>
    <x v="2"/>
    <s v="P010"/>
    <x v="6"/>
    <x v="0"/>
    <n v="9"/>
    <n v="27956"/>
    <n v="251604"/>
    <n v="203758.22"/>
    <n v="47845.78"/>
    <n v="269"/>
    <n v="22"/>
    <x v="2"/>
    <n v="15"/>
    <n v="0.19016303397402268"/>
    <x v="0"/>
  </r>
  <r>
    <n v="5322"/>
    <d v="2024-09-07T00:00:00"/>
    <s v="C418"/>
    <s v="Natalie Reed"/>
    <x v="0"/>
    <x v="0"/>
    <s v="P007"/>
    <x v="5"/>
    <x v="1"/>
    <n v="6"/>
    <n v="10657"/>
    <n v="63942"/>
    <n v="40987.74"/>
    <n v="22954.26"/>
    <n v="271"/>
    <n v="59"/>
    <x v="5"/>
    <n v="0"/>
    <n v="0.35898564323918547"/>
    <x v="0"/>
  </r>
  <r>
    <n v="5323"/>
    <d v="2024-09-05T00:00:00"/>
    <s v="C468"/>
    <s v="Brandon Barnes"/>
    <x v="2"/>
    <x v="2"/>
    <s v="P003"/>
    <x v="8"/>
    <x v="0"/>
    <n v="5"/>
    <n v="25224"/>
    <n v="126120"/>
    <n v="111492.18"/>
    <n v="14627.82"/>
    <n v="414"/>
    <n v="32"/>
    <x v="2"/>
    <n v="0"/>
    <n v="0.11598334919124643"/>
    <x v="0"/>
  </r>
  <r>
    <n v="5324"/>
    <d v="2024-02-11T00:00:00"/>
    <s v="C875"/>
    <s v="Timothy Paul"/>
    <x v="1"/>
    <x v="1"/>
    <s v="P010"/>
    <x v="6"/>
    <x v="0"/>
    <n v="8"/>
    <n v="51719"/>
    <n v="413752"/>
    <n v="274694.17"/>
    <n v="139057.82999999999"/>
    <n v="63"/>
    <n v="42"/>
    <x v="2"/>
    <n v="20"/>
    <n v="0.33608980742087047"/>
    <x v="0"/>
  </r>
  <r>
    <n v="5325"/>
    <d v="2024-11-26T00:00:00"/>
    <s v="C792"/>
    <s v="Faith Lopez"/>
    <x v="0"/>
    <x v="0"/>
    <s v="P002"/>
    <x v="2"/>
    <x v="0"/>
    <n v="1"/>
    <n v="32946"/>
    <n v="32946"/>
    <n v="23812.44"/>
    <n v="9133.56"/>
    <n v="362"/>
    <n v="17"/>
    <x v="2"/>
    <n v="5"/>
    <n v="0.27722819158623202"/>
    <x v="0"/>
  </r>
  <r>
    <n v="5326"/>
    <d v="2024-11-30T00:00:00"/>
    <s v="C207"/>
    <s v="Meagan Price"/>
    <x v="0"/>
    <x v="0"/>
    <s v="P010"/>
    <x v="6"/>
    <x v="0"/>
    <n v="4"/>
    <n v="50546"/>
    <n v="202184"/>
    <n v="154471.41"/>
    <n v="47712.59"/>
    <n v="188"/>
    <n v="44"/>
    <x v="2"/>
    <n v="20"/>
    <n v="0.23598598306493093"/>
    <x v="0"/>
  </r>
  <r>
    <n v="5327"/>
    <d v="2024-04-08T00:00:00"/>
    <s v="C428"/>
    <s v="Keith Mclaughlin"/>
    <x v="3"/>
    <x v="3"/>
    <s v="P002"/>
    <x v="2"/>
    <x v="0"/>
    <n v="4"/>
    <n v="24496"/>
    <n v="97984"/>
    <n v="76542.539999999994"/>
    <n v="21441.46"/>
    <n v="326"/>
    <n v="43"/>
    <x v="2"/>
    <n v="10"/>
    <n v="0.21882613487916394"/>
    <x v="0"/>
  </r>
  <r>
    <n v="5328"/>
    <d v="2024-05-04T00:00:00"/>
    <s v="C811"/>
    <s v="Sharon Green"/>
    <x v="3"/>
    <x v="3"/>
    <s v="P004"/>
    <x v="1"/>
    <x v="1"/>
    <n v="5"/>
    <n v="7255"/>
    <n v="36275"/>
    <n v="29646.04"/>
    <n v="6628.96"/>
    <n v="87"/>
    <n v="19"/>
    <x v="1"/>
    <n v="10"/>
    <n v="0.18274183321847001"/>
    <x v="0"/>
  </r>
  <r>
    <n v="5329"/>
    <d v="2024-10-12T00:00:00"/>
    <s v="C173"/>
    <s v="Brian Clark"/>
    <x v="1"/>
    <x v="1"/>
    <s v="P006"/>
    <x v="0"/>
    <x v="0"/>
    <n v="2"/>
    <n v="19007"/>
    <n v="38014"/>
    <n v="24860.7"/>
    <n v="13153.3"/>
    <n v="170"/>
    <n v="46"/>
    <x v="0"/>
    <n v="10"/>
    <n v="0.34601199558057555"/>
    <x v="0"/>
  </r>
  <r>
    <n v="5330"/>
    <d v="2024-05-11T00:00:00"/>
    <s v="C261"/>
    <s v="Thomas Mercado"/>
    <x v="3"/>
    <x v="3"/>
    <s v="P004"/>
    <x v="1"/>
    <x v="1"/>
    <n v="5"/>
    <n v="49930"/>
    <n v="249650"/>
    <n v="222972.33"/>
    <n v="26677.67"/>
    <n v="300"/>
    <n v="31"/>
    <x v="1"/>
    <n v="0"/>
    <n v="0.10686028439815741"/>
    <x v="0"/>
  </r>
  <r>
    <n v="5331"/>
    <d v="2024-01-27T00:00:00"/>
    <s v="C864"/>
    <s v="Todd Alvarado"/>
    <x v="1"/>
    <x v="1"/>
    <s v="P005"/>
    <x v="9"/>
    <x v="1"/>
    <n v="6"/>
    <n v="7956"/>
    <n v="47736"/>
    <n v="41753.339999999997"/>
    <n v="5982.66"/>
    <n v="63"/>
    <n v="28"/>
    <x v="7"/>
    <n v="0"/>
    <n v="0.12532805429864252"/>
    <x v="0"/>
  </r>
  <r>
    <n v="5332"/>
    <d v="2024-01-12T00:00:00"/>
    <s v="C521"/>
    <s v="Michelle Smith"/>
    <x v="1"/>
    <x v="1"/>
    <s v="P006"/>
    <x v="0"/>
    <x v="0"/>
    <n v="10"/>
    <n v="29805"/>
    <n v="298050"/>
    <n v="266900.83"/>
    <n v="31149.17"/>
    <n v="301"/>
    <n v="17"/>
    <x v="0"/>
    <n v="5"/>
    <n v="0.1045098808924677"/>
    <x v="0"/>
  </r>
  <r>
    <n v="5333"/>
    <d v="2024-04-20T00:00:00"/>
    <s v="C668"/>
    <s v="Amber Wells"/>
    <x v="0"/>
    <x v="0"/>
    <s v="P004"/>
    <x v="1"/>
    <x v="1"/>
    <n v="6"/>
    <n v="35110"/>
    <n v="210660"/>
    <n v="160792.9"/>
    <n v="49867.1"/>
    <n v="138"/>
    <n v="50"/>
    <x v="1"/>
    <n v="0"/>
    <n v="0.23671840881040537"/>
    <x v="0"/>
  </r>
  <r>
    <n v="5334"/>
    <d v="2024-10-09T00:00:00"/>
    <s v="C753"/>
    <s v="Kevin Lopez"/>
    <x v="0"/>
    <x v="0"/>
    <s v="P005"/>
    <x v="9"/>
    <x v="1"/>
    <n v="5"/>
    <n v="4762"/>
    <n v="23810"/>
    <n v="15974.61"/>
    <n v="7835.39"/>
    <n v="155"/>
    <n v="10"/>
    <x v="7"/>
    <n v="5"/>
    <n v="0.32907979840403195"/>
    <x v="0"/>
  </r>
  <r>
    <n v="5335"/>
    <d v="2024-09-17T00:00:00"/>
    <s v="C516"/>
    <s v="Eric Benson"/>
    <x v="3"/>
    <x v="3"/>
    <s v="P001"/>
    <x v="4"/>
    <x v="1"/>
    <n v="4"/>
    <n v="18938"/>
    <n v="75752"/>
    <n v="57763.91"/>
    <n v="17988.09"/>
    <n v="238"/>
    <n v="35"/>
    <x v="4"/>
    <n v="0"/>
    <n v="0.23746026507550955"/>
    <x v="0"/>
  </r>
  <r>
    <n v="5336"/>
    <d v="2024-06-01T00:00:00"/>
    <s v="C323"/>
    <s v="Tina Craig"/>
    <x v="3"/>
    <x v="3"/>
    <s v="P006"/>
    <x v="0"/>
    <x v="0"/>
    <n v="2"/>
    <n v="9590"/>
    <n v="19180"/>
    <n v="16005.35"/>
    <n v="3174.65"/>
    <n v="410"/>
    <n v="95"/>
    <x v="0"/>
    <n v="10"/>
    <n v="0.16551876955161626"/>
    <x v="0"/>
  </r>
  <r>
    <n v="5337"/>
    <d v="2024-06-14T00:00:00"/>
    <s v="C431"/>
    <s v="Anna Thomas"/>
    <x v="0"/>
    <x v="0"/>
    <s v="P009"/>
    <x v="3"/>
    <x v="2"/>
    <n v="10"/>
    <n v="3721"/>
    <n v="37210"/>
    <n v="28470.12"/>
    <n v="8739.8799999999992"/>
    <n v="80"/>
    <n v="95"/>
    <x v="3"/>
    <n v="15"/>
    <n v="0.23487987100241869"/>
    <x v="1"/>
  </r>
  <r>
    <n v="5338"/>
    <d v="2024-09-30T00:00:00"/>
    <s v="C837"/>
    <s v="Miguel Kline"/>
    <x v="3"/>
    <x v="3"/>
    <s v="P002"/>
    <x v="2"/>
    <x v="0"/>
    <n v="8"/>
    <n v="11919"/>
    <n v="95352"/>
    <n v="83425.39"/>
    <n v="11926.61"/>
    <n v="496"/>
    <n v="82"/>
    <x v="2"/>
    <n v="20"/>
    <n v="0.12507980954778086"/>
    <x v="0"/>
  </r>
  <r>
    <n v="5339"/>
    <d v="2024-12-03T00:00:00"/>
    <s v="C243"/>
    <s v="Eric Sullivan"/>
    <x v="0"/>
    <x v="0"/>
    <s v="P005"/>
    <x v="9"/>
    <x v="1"/>
    <n v="10"/>
    <n v="15235"/>
    <n v="152350"/>
    <n v="135038.96"/>
    <n v="17311.04"/>
    <n v="88"/>
    <n v="65"/>
    <x v="7"/>
    <n v="10"/>
    <n v="0.11362678043977684"/>
    <x v="0"/>
  </r>
  <r>
    <n v="5340"/>
    <d v="2024-05-21T00:00:00"/>
    <s v="C320"/>
    <s v="Amanda Grant"/>
    <x v="0"/>
    <x v="0"/>
    <s v="P004"/>
    <x v="1"/>
    <x v="1"/>
    <n v="4"/>
    <n v="50358"/>
    <n v="201432"/>
    <n v="161749.13"/>
    <n v="39682.870000000003"/>
    <n v="95"/>
    <n v="13"/>
    <x v="1"/>
    <n v="10"/>
    <n v="0.1970038027721514"/>
    <x v="0"/>
  </r>
  <r>
    <n v="5341"/>
    <d v="2024-01-26T00:00:00"/>
    <s v="C128"/>
    <s v="Mrs. Sarah Brown"/>
    <x v="2"/>
    <x v="2"/>
    <s v="P003"/>
    <x v="8"/>
    <x v="0"/>
    <n v="3"/>
    <n v="58167"/>
    <n v="174501"/>
    <n v="107329.56"/>
    <n v="67171.44"/>
    <n v="152"/>
    <n v="85"/>
    <x v="2"/>
    <n v="0"/>
    <n v="0.38493441298330672"/>
    <x v="0"/>
  </r>
  <r>
    <n v="5342"/>
    <d v="2024-02-10T00:00:00"/>
    <s v="C265"/>
    <s v="Michelle Keller"/>
    <x v="1"/>
    <x v="1"/>
    <s v="P010"/>
    <x v="6"/>
    <x v="0"/>
    <n v="10"/>
    <n v="37231"/>
    <n v="372310"/>
    <n v="332904.84000000003"/>
    <n v="39405.160000000003"/>
    <n v="159"/>
    <n v="79"/>
    <x v="2"/>
    <n v="0"/>
    <n v="0.10583964975423707"/>
    <x v="0"/>
  </r>
  <r>
    <n v="5343"/>
    <d v="2024-03-17T00:00:00"/>
    <s v="C558"/>
    <s v="Andrew Briggs"/>
    <x v="1"/>
    <x v="1"/>
    <s v="P003"/>
    <x v="8"/>
    <x v="0"/>
    <n v="9"/>
    <n v="57591"/>
    <n v="518319"/>
    <n v="402509.68"/>
    <n v="115809.32"/>
    <n v="227"/>
    <n v="23"/>
    <x v="2"/>
    <n v="10"/>
    <n v="0.22343251935584071"/>
    <x v="0"/>
  </r>
  <r>
    <n v="5344"/>
    <d v="2024-05-17T00:00:00"/>
    <s v="C873"/>
    <s v="James Hurley"/>
    <x v="0"/>
    <x v="0"/>
    <s v="P001"/>
    <x v="4"/>
    <x v="1"/>
    <n v="1"/>
    <n v="19416"/>
    <n v="19416"/>
    <n v="14085.64"/>
    <n v="5330.36"/>
    <n v="455"/>
    <n v="11"/>
    <x v="4"/>
    <n v="20"/>
    <n v="0.2745344046147507"/>
    <x v="0"/>
  </r>
  <r>
    <n v="5345"/>
    <d v="2024-07-14T00:00:00"/>
    <s v="C507"/>
    <s v="Jasmin Paul"/>
    <x v="2"/>
    <x v="2"/>
    <s v="P002"/>
    <x v="2"/>
    <x v="0"/>
    <n v="7"/>
    <n v="23575"/>
    <n v="165025"/>
    <n v="104456.39"/>
    <n v="60568.61"/>
    <n v="220"/>
    <n v="30"/>
    <x v="2"/>
    <n v="15"/>
    <n v="0.36702687471595213"/>
    <x v="0"/>
  </r>
  <r>
    <n v="5346"/>
    <d v="2024-10-25T00:00:00"/>
    <s v="C390"/>
    <s v="Stephen Shaw"/>
    <x v="1"/>
    <x v="1"/>
    <s v="P010"/>
    <x v="6"/>
    <x v="0"/>
    <n v="1"/>
    <n v="53961"/>
    <n v="53961"/>
    <n v="39298.910000000003"/>
    <n v="14662.09"/>
    <n v="435"/>
    <n v="88"/>
    <x v="2"/>
    <n v="20"/>
    <n v="0.27171642482533681"/>
    <x v="0"/>
  </r>
  <r>
    <n v="5347"/>
    <d v="2024-06-14T00:00:00"/>
    <s v="C814"/>
    <s v="Laura Osborne"/>
    <x v="0"/>
    <x v="0"/>
    <s v="P004"/>
    <x v="1"/>
    <x v="1"/>
    <n v="9"/>
    <n v="10271"/>
    <n v="92439"/>
    <n v="69755.88"/>
    <n v="22683.119999999999"/>
    <n v="169"/>
    <n v="81"/>
    <x v="1"/>
    <n v="20"/>
    <n v="0.24538474020705545"/>
    <x v="0"/>
  </r>
  <r>
    <n v="5348"/>
    <d v="2024-10-03T00:00:00"/>
    <s v="C129"/>
    <s v="Lindsey Berg"/>
    <x v="3"/>
    <x v="3"/>
    <s v="P001"/>
    <x v="4"/>
    <x v="1"/>
    <n v="6"/>
    <n v="55039"/>
    <n v="330234"/>
    <n v="211356.45"/>
    <n v="118877.55"/>
    <n v="373"/>
    <n v="79"/>
    <x v="4"/>
    <n v="0"/>
    <n v="0.35997974163774776"/>
    <x v="0"/>
  </r>
  <r>
    <n v="5349"/>
    <d v="2024-06-08T00:00:00"/>
    <s v="C154"/>
    <s v="Amanda Russo"/>
    <x v="2"/>
    <x v="2"/>
    <s v="P004"/>
    <x v="1"/>
    <x v="1"/>
    <n v="8"/>
    <n v="26756"/>
    <n v="214048"/>
    <n v="185981.21"/>
    <n v="28066.79"/>
    <n v="101"/>
    <n v="63"/>
    <x v="1"/>
    <n v="15"/>
    <n v="0.13112381335027659"/>
    <x v="0"/>
  </r>
  <r>
    <n v="5350"/>
    <d v="2024-04-02T00:00:00"/>
    <s v="C746"/>
    <s v="John Mercado"/>
    <x v="0"/>
    <x v="0"/>
    <s v="P009"/>
    <x v="3"/>
    <x v="2"/>
    <n v="10"/>
    <n v="52541"/>
    <n v="525410"/>
    <n v="425330.94"/>
    <n v="100079.06"/>
    <n v="393"/>
    <n v="72"/>
    <x v="3"/>
    <n v="10"/>
    <n v="0.19047802668392302"/>
    <x v="0"/>
  </r>
  <r>
    <n v="5351"/>
    <d v="2024-11-29T00:00:00"/>
    <s v="C531"/>
    <s v="Clifford Williams"/>
    <x v="3"/>
    <x v="3"/>
    <s v="P002"/>
    <x v="2"/>
    <x v="0"/>
    <n v="2"/>
    <n v="21079"/>
    <n v="42158"/>
    <n v="37517.99"/>
    <n v="4640.01"/>
    <n v="255"/>
    <n v="31"/>
    <x v="2"/>
    <n v="0"/>
    <n v="0.11006238436358462"/>
    <x v="0"/>
  </r>
  <r>
    <n v="5352"/>
    <d v="2024-04-09T00:00:00"/>
    <s v="C334"/>
    <s v="Miss Sandra Miller MD"/>
    <x v="3"/>
    <x v="3"/>
    <s v="P002"/>
    <x v="2"/>
    <x v="0"/>
    <n v="2"/>
    <n v="21872"/>
    <n v="43744"/>
    <n v="33329.83"/>
    <n v="10414.17"/>
    <n v="401"/>
    <n v="82"/>
    <x v="2"/>
    <n v="0"/>
    <n v="0.23807082114118508"/>
    <x v="0"/>
  </r>
  <r>
    <n v="5353"/>
    <d v="2024-03-27T00:00:00"/>
    <s v="C987"/>
    <s v="James Blake"/>
    <x v="2"/>
    <x v="2"/>
    <s v="P001"/>
    <x v="4"/>
    <x v="1"/>
    <n v="6"/>
    <n v="8218"/>
    <n v="49308"/>
    <n v="42370.46"/>
    <n v="6937.54"/>
    <n v="500"/>
    <n v="25"/>
    <x v="4"/>
    <n v="5"/>
    <n v="0.14069806116654499"/>
    <x v="0"/>
  </r>
  <r>
    <n v="5354"/>
    <d v="2024-06-02T00:00:00"/>
    <s v="C784"/>
    <s v="Sarah White"/>
    <x v="2"/>
    <x v="2"/>
    <s v="P002"/>
    <x v="2"/>
    <x v="0"/>
    <n v="6"/>
    <n v="35142"/>
    <n v="210852"/>
    <n v="127295.91"/>
    <n v="83556.09"/>
    <n v="38"/>
    <n v="75"/>
    <x v="2"/>
    <n v="10"/>
    <n v="0.39627838483865457"/>
    <x v="1"/>
  </r>
  <r>
    <n v="5355"/>
    <d v="2024-08-16T00:00:00"/>
    <s v="C780"/>
    <s v="Mallory Suarez"/>
    <x v="2"/>
    <x v="2"/>
    <s v="P010"/>
    <x v="6"/>
    <x v="0"/>
    <n v="1"/>
    <n v="46384"/>
    <n v="46384"/>
    <n v="30127.39"/>
    <n v="16256.61"/>
    <n v="277"/>
    <n v="15"/>
    <x v="2"/>
    <n v="20"/>
    <n v="0.35047882890651949"/>
    <x v="0"/>
  </r>
  <r>
    <n v="5356"/>
    <d v="2024-12-17T00:00:00"/>
    <s v="C397"/>
    <s v="Jamie Harrison"/>
    <x v="3"/>
    <x v="3"/>
    <s v="P009"/>
    <x v="3"/>
    <x v="2"/>
    <n v="7"/>
    <n v="37861"/>
    <n v="265027"/>
    <n v="180655.18"/>
    <n v="84371.82"/>
    <n v="75"/>
    <n v="94"/>
    <x v="3"/>
    <n v="15"/>
    <n v="0.31835179057228136"/>
    <x v="1"/>
  </r>
  <r>
    <n v="5357"/>
    <d v="2024-04-07T00:00:00"/>
    <s v="C760"/>
    <s v="Joshua Schneider"/>
    <x v="0"/>
    <x v="0"/>
    <s v="P010"/>
    <x v="6"/>
    <x v="0"/>
    <n v="1"/>
    <n v="2328"/>
    <n v="2328"/>
    <n v="1559.22"/>
    <n v="768.78"/>
    <n v="494"/>
    <n v="46"/>
    <x v="2"/>
    <n v="20"/>
    <n v="0.33023195876288658"/>
    <x v="0"/>
  </r>
  <r>
    <n v="5358"/>
    <d v="2024-07-11T00:00:00"/>
    <s v="C203"/>
    <s v="Anthony Reid"/>
    <x v="2"/>
    <x v="2"/>
    <s v="P003"/>
    <x v="8"/>
    <x v="0"/>
    <n v="8"/>
    <n v="25432"/>
    <n v="203456"/>
    <n v="172027.51"/>
    <n v="31428.49"/>
    <n v="50"/>
    <n v="25"/>
    <x v="2"/>
    <n v="0"/>
    <n v="0.15447315390059768"/>
    <x v="0"/>
  </r>
  <r>
    <n v="5359"/>
    <d v="2024-02-04T00:00:00"/>
    <s v="C487"/>
    <s v="Isabella Jensen"/>
    <x v="3"/>
    <x v="3"/>
    <s v="P001"/>
    <x v="4"/>
    <x v="1"/>
    <n v="7"/>
    <n v="6304"/>
    <n v="44128"/>
    <n v="35435.11"/>
    <n v="8692.89"/>
    <n v="76"/>
    <n v="55"/>
    <x v="4"/>
    <n v="10"/>
    <n v="0.19699261240029006"/>
    <x v="0"/>
  </r>
  <r>
    <n v="5360"/>
    <d v="2024-01-26T00:00:00"/>
    <s v="C169"/>
    <s v="Debra Miller"/>
    <x v="1"/>
    <x v="1"/>
    <s v="P002"/>
    <x v="2"/>
    <x v="0"/>
    <n v="10"/>
    <n v="13644"/>
    <n v="136440"/>
    <n v="110543"/>
    <n v="25897"/>
    <n v="67"/>
    <n v="54"/>
    <x v="2"/>
    <n v="15"/>
    <n v="0.18980504250952801"/>
    <x v="0"/>
  </r>
  <r>
    <n v="5361"/>
    <d v="2024-07-23T00:00:00"/>
    <s v="C317"/>
    <s v="Thomas Reed"/>
    <x v="2"/>
    <x v="2"/>
    <s v="P002"/>
    <x v="2"/>
    <x v="0"/>
    <n v="2"/>
    <n v="54290"/>
    <n v="108580"/>
    <n v="68754.47"/>
    <n v="39825.53"/>
    <n v="379"/>
    <n v="49"/>
    <x v="2"/>
    <n v="10"/>
    <n v="0.36678513538404861"/>
    <x v="0"/>
  </r>
  <r>
    <n v="5362"/>
    <d v="2024-09-10T00:00:00"/>
    <s v="C262"/>
    <s v="Joshua Drake"/>
    <x v="2"/>
    <x v="2"/>
    <s v="P005"/>
    <x v="9"/>
    <x v="1"/>
    <n v="3"/>
    <n v="20976"/>
    <n v="62928"/>
    <n v="51648.4"/>
    <n v="11279.6"/>
    <n v="79"/>
    <n v="86"/>
    <x v="7"/>
    <n v="5"/>
    <n v="0.17924612255275871"/>
    <x v="1"/>
  </r>
  <r>
    <n v="5363"/>
    <d v="2024-01-04T00:00:00"/>
    <s v="C420"/>
    <s v="Eric Kent"/>
    <x v="0"/>
    <x v="0"/>
    <s v="P009"/>
    <x v="3"/>
    <x v="2"/>
    <n v="8"/>
    <n v="3193"/>
    <n v="25544"/>
    <n v="22843.48"/>
    <n v="2700.52"/>
    <n v="445"/>
    <n v="50"/>
    <x v="3"/>
    <n v="5"/>
    <n v="0.10572032571249608"/>
    <x v="0"/>
  </r>
  <r>
    <n v="5364"/>
    <d v="2024-03-07T00:00:00"/>
    <s v="C381"/>
    <s v="Anthony Harris"/>
    <x v="2"/>
    <x v="2"/>
    <s v="P010"/>
    <x v="6"/>
    <x v="0"/>
    <n v="1"/>
    <n v="40474"/>
    <n v="40474"/>
    <n v="27785.08"/>
    <n v="12688.92"/>
    <n v="315"/>
    <n v="89"/>
    <x v="2"/>
    <n v="5"/>
    <n v="0.31350793101744329"/>
    <x v="0"/>
  </r>
  <r>
    <n v="5365"/>
    <d v="2024-06-03T00:00:00"/>
    <s v="C932"/>
    <s v="Francisco Friedman"/>
    <x v="2"/>
    <x v="2"/>
    <s v="P009"/>
    <x v="3"/>
    <x v="2"/>
    <n v="9"/>
    <n v="56665"/>
    <n v="509985"/>
    <n v="404924.6"/>
    <n v="105060.4"/>
    <n v="26"/>
    <n v="32"/>
    <x v="3"/>
    <n v="15"/>
    <n v="0.20600684333852956"/>
    <x v="1"/>
  </r>
  <r>
    <n v="5366"/>
    <d v="2024-11-04T00:00:00"/>
    <s v="C212"/>
    <s v="Jamie Perez"/>
    <x v="1"/>
    <x v="1"/>
    <s v="P010"/>
    <x v="6"/>
    <x v="0"/>
    <n v="6"/>
    <n v="25690"/>
    <n v="154140"/>
    <n v="104235.98"/>
    <n v="49904.02"/>
    <n v="279"/>
    <n v="20"/>
    <x v="2"/>
    <n v="0"/>
    <n v="0.32375775269235757"/>
    <x v="0"/>
  </r>
  <r>
    <n v="5367"/>
    <d v="2024-03-20T00:00:00"/>
    <s v="C889"/>
    <s v="Victoria Wyatt"/>
    <x v="2"/>
    <x v="2"/>
    <s v="P009"/>
    <x v="3"/>
    <x v="2"/>
    <n v="5"/>
    <n v="6345"/>
    <n v="31725"/>
    <n v="20789.150000000001"/>
    <n v="10935.85"/>
    <n v="431"/>
    <n v="58"/>
    <x v="3"/>
    <n v="15"/>
    <n v="0.3447076438140268"/>
    <x v="0"/>
  </r>
  <r>
    <n v="5368"/>
    <d v="2024-12-11T00:00:00"/>
    <s v="C539"/>
    <s v="Michael Johnson"/>
    <x v="2"/>
    <x v="2"/>
    <s v="P003"/>
    <x v="8"/>
    <x v="0"/>
    <n v="7"/>
    <n v="56239"/>
    <n v="393673"/>
    <n v="239979.74"/>
    <n v="153693.26"/>
    <n v="396"/>
    <n v="64"/>
    <x v="2"/>
    <n v="5"/>
    <n v="0.39040843542737247"/>
    <x v="0"/>
  </r>
  <r>
    <n v="5369"/>
    <d v="2024-11-05T00:00:00"/>
    <s v="C907"/>
    <s v="Chad Henson"/>
    <x v="3"/>
    <x v="3"/>
    <s v="P007"/>
    <x v="5"/>
    <x v="1"/>
    <n v="1"/>
    <n v="3110"/>
    <n v="3110"/>
    <n v="2600.46"/>
    <n v="509.54"/>
    <n v="18"/>
    <n v="39"/>
    <x v="5"/>
    <n v="5"/>
    <n v="0.16383922829581996"/>
    <x v="1"/>
  </r>
  <r>
    <n v="5370"/>
    <d v="2024-08-19T00:00:00"/>
    <s v="C198"/>
    <s v="Molly Matthews"/>
    <x v="1"/>
    <x v="1"/>
    <s v="P002"/>
    <x v="2"/>
    <x v="0"/>
    <n v="6"/>
    <n v="8889"/>
    <n v="53334"/>
    <n v="40570.83"/>
    <n v="12763.17"/>
    <n v="303"/>
    <n v="81"/>
    <x v="2"/>
    <n v="20"/>
    <n v="0.23930644616942287"/>
    <x v="0"/>
  </r>
  <r>
    <n v="5371"/>
    <d v="2024-05-20T00:00:00"/>
    <s v="C434"/>
    <s v="Jeff King"/>
    <x v="1"/>
    <x v="1"/>
    <s v="P002"/>
    <x v="2"/>
    <x v="0"/>
    <n v="8"/>
    <n v="55761"/>
    <n v="446088"/>
    <n v="356537.58"/>
    <n v="89550.42"/>
    <n v="39"/>
    <n v="17"/>
    <x v="2"/>
    <n v="5"/>
    <n v="0.2007460859740679"/>
    <x v="0"/>
  </r>
  <r>
    <n v="5372"/>
    <d v="2024-09-06T00:00:00"/>
    <s v="C853"/>
    <s v="John Rich"/>
    <x v="3"/>
    <x v="3"/>
    <s v="P002"/>
    <x v="2"/>
    <x v="0"/>
    <n v="10"/>
    <n v="41579"/>
    <n v="415790"/>
    <n v="295530.05"/>
    <n v="120259.95"/>
    <n v="174"/>
    <n v="79"/>
    <x v="2"/>
    <n v="15"/>
    <n v="0.28923242502224678"/>
    <x v="0"/>
  </r>
  <r>
    <n v="5373"/>
    <d v="2024-02-19T00:00:00"/>
    <s v="C235"/>
    <s v="Derek Fowler"/>
    <x v="3"/>
    <x v="3"/>
    <s v="P008"/>
    <x v="7"/>
    <x v="3"/>
    <n v="7"/>
    <n v="19419"/>
    <n v="135933"/>
    <n v="100462.38"/>
    <n v="35470.620000000003"/>
    <n v="286"/>
    <n v="29"/>
    <x v="6"/>
    <n v="10"/>
    <n v="0.26094193462956017"/>
    <x v="0"/>
  </r>
  <r>
    <n v="5374"/>
    <d v="2024-11-17T00:00:00"/>
    <s v="C269"/>
    <s v="Kelly Roberts"/>
    <x v="1"/>
    <x v="1"/>
    <s v="P008"/>
    <x v="7"/>
    <x v="3"/>
    <n v="9"/>
    <n v="15599"/>
    <n v="140391"/>
    <n v="117447"/>
    <n v="22944"/>
    <n v="56"/>
    <n v="15"/>
    <x v="6"/>
    <n v="20"/>
    <n v="0.16342927965467871"/>
    <x v="0"/>
  </r>
  <r>
    <n v="5375"/>
    <d v="2024-05-02T00:00:00"/>
    <s v="C973"/>
    <s v="Stephen Lucero"/>
    <x v="1"/>
    <x v="1"/>
    <s v="P004"/>
    <x v="1"/>
    <x v="1"/>
    <n v="10"/>
    <n v="13630"/>
    <n v="136300"/>
    <n v="122389.87"/>
    <n v="13910.13"/>
    <n v="484"/>
    <n v="34"/>
    <x v="1"/>
    <n v="0"/>
    <n v="0.10205524578136463"/>
    <x v="0"/>
  </r>
  <r>
    <n v="5376"/>
    <d v="2024-06-04T00:00:00"/>
    <s v="C757"/>
    <s v="William Morgan"/>
    <x v="0"/>
    <x v="0"/>
    <s v="P004"/>
    <x v="1"/>
    <x v="1"/>
    <n v="2"/>
    <n v="25967"/>
    <n v="51934"/>
    <n v="46000.04"/>
    <n v="5933.96"/>
    <n v="174"/>
    <n v="95"/>
    <x v="1"/>
    <n v="20"/>
    <n v="0.11425963723187123"/>
    <x v="0"/>
  </r>
  <r>
    <n v="5377"/>
    <d v="2024-05-17T00:00:00"/>
    <s v="C397"/>
    <s v="Dr. Anne Dean"/>
    <x v="1"/>
    <x v="1"/>
    <s v="P001"/>
    <x v="4"/>
    <x v="1"/>
    <n v="4"/>
    <n v="33908"/>
    <n v="135632"/>
    <n v="94943.56"/>
    <n v="40688.44"/>
    <n v="54"/>
    <n v="33"/>
    <x v="4"/>
    <n v="5"/>
    <n v="0.29999144744603046"/>
    <x v="0"/>
  </r>
  <r>
    <n v="5378"/>
    <d v="2024-01-03T00:00:00"/>
    <s v="C742"/>
    <s v="Bonnie Fowler"/>
    <x v="0"/>
    <x v="0"/>
    <s v="P003"/>
    <x v="8"/>
    <x v="0"/>
    <n v="8"/>
    <n v="56074"/>
    <n v="448592"/>
    <n v="306156.87"/>
    <n v="142435.13"/>
    <n v="195"/>
    <n v="21"/>
    <x v="2"/>
    <n v="0"/>
    <n v="0.31751598334343906"/>
    <x v="0"/>
  </r>
  <r>
    <n v="5379"/>
    <d v="2024-10-16T00:00:00"/>
    <s v="C887"/>
    <s v="Riley Lopez"/>
    <x v="1"/>
    <x v="1"/>
    <s v="P007"/>
    <x v="5"/>
    <x v="1"/>
    <n v="10"/>
    <n v="38673"/>
    <n v="386730"/>
    <n v="244972.82"/>
    <n v="141757.18"/>
    <n v="291"/>
    <n v="48"/>
    <x v="5"/>
    <n v="5"/>
    <n v="0.36655335763969693"/>
    <x v="0"/>
  </r>
  <r>
    <n v="5380"/>
    <d v="2024-08-26T00:00:00"/>
    <s v="C920"/>
    <s v="Andrew Washington"/>
    <x v="2"/>
    <x v="2"/>
    <s v="P006"/>
    <x v="0"/>
    <x v="0"/>
    <n v="8"/>
    <n v="54670"/>
    <n v="437360"/>
    <n v="313241.53000000003"/>
    <n v="124118.47"/>
    <n v="292"/>
    <n v="59"/>
    <x v="0"/>
    <n v="15"/>
    <n v="0.28379017285531372"/>
    <x v="0"/>
  </r>
  <r>
    <n v="5381"/>
    <d v="2024-10-20T00:00:00"/>
    <s v="C528"/>
    <s v="Matthew Ross"/>
    <x v="0"/>
    <x v="0"/>
    <s v="P009"/>
    <x v="3"/>
    <x v="2"/>
    <n v="8"/>
    <n v="48578"/>
    <n v="388624"/>
    <n v="287817.2"/>
    <n v="100806.8"/>
    <n v="287"/>
    <n v="86"/>
    <x v="3"/>
    <n v="5"/>
    <n v="0.25939417020050232"/>
    <x v="0"/>
  </r>
  <r>
    <n v="5382"/>
    <d v="2024-11-04T00:00:00"/>
    <s v="C863"/>
    <s v="Cindy Herrera"/>
    <x v="1"/>
    <x v="1"/>
    <s v="P002"/>
    <x v="2"/>
    <x v="0"/>
    <n v="5"/>
    <n v="30524"/>
    <n v="152620"/>
    <n v="126784.26"/>
    <n v="25835.74"/>
    <n v="317"/>
    <n v="74"/>
    <x v="2"/>
    <n v="20"/>
    <n v="0.16928148342288038"/>
    <x v="0"/>
  </r>
  <r>
    <n v="5383"/>
    <d v="2024-01-20T00:00:00"/>
    <s v="C377"/>
    <s v="Andrea Hampton"/>
    <x v="1"/>
    <x v="1"/>
    <s v="P010"/>
    <x v="6"/>
    <x v="0"/>
    <n v="8"/>
    <n v="15238"/>
    <n v="121904"/>
    <n v="95289.45"/>
    <n v="26614.55"/>
    <n v="305"/>
    <n v="42"/>
    <x v="2"/>
    <n v="0"/>
    <n v="0.21832384499278121"/>
    <x v="0"/>
  </r>
  <r>
    <n v="5384"/>
    <d v="2024-02-04T00:00:00"/>
    <s v="C717"/>
    <s v="Jeffrey Wood"/>
    <x v="2"/>
    <x v="2"/>
    <s v="P004"/>
    <x v="1"/>
    <x v="1"/>
    <n v="6"/>
    <n v="49839"/>
    <n v="299034"/>
    <n v="207441.89"/>
    <n v="91592.11"/>
    <n v="234"/>
    <n v="67"/>
    <x v="1"/>
    <n v="10"/>
    <n v="0.30629329775209507"/>
    <x v="0"/>
  </r>
  <r>
    <n v="5385"/>
    <d v="2024-09-15T00:00:00"/>
    <s v="C187"/>
    <s v="Stacy Henry"/>
    <x v="0"/>
    <x v="0"/>
    <s v="P003"/>
    <x v="8"/>
    <x v="0"/>
    <n v="1"/>
    <n v="50074"/>
    <n v="50074"/>
    <n v="40864.28"/>
    <n v="9209.7199999999993"/>
    <n v="490"/>
    <n v="40"/>
    <x v="2"/>
    <n v="15"/>
    <n v="0.18392219515117625"/>
    <x v="0"/>
  </r>
  <r>
    <n v="5386"/>
    <d v="2024-06-20T00:00:00"/>
    <s v="C575"/>
    <s v="Dustin Roberts"/>
    <x v="0"/>
    <x v="0"/>
    <s v="P006"/>
    <x v="0"/>
    <x v="0"/>
    <n v="4"/>
    <n v="25388"/>
    <n v="101552"/>
    <n v="69941.320000000007"/>
    <n v="31610.68"/>
    <n v="48"/>
    <n v="10"/>
    <x v="0"/>
    <n v="10"/>
    <n v="0.31127579959035767"/>
    <x v="0"/>
  </r>
  <r>
    <n v="5387"/>
    <d v="2024-04-13T00:00:00"/>
    <s v="C372"/>
    <s v="Kevin Snyder"/>
    <x v="3"/>
    <x v="3"/>
    <s v="P008"/>
    <x v="7"/>
    <x v="3"/>
    <n v="10"/>
    <n v="13025"/>
    <n v="130250"/>
    <n v="92772.25"/>
    <n v="37477.75"/>
    <n v="149"/>
    <n v="54"/>
    <x v="6"/>
    <n v="0"/>
    <n v="0.28773704414587331"/>
    <x v="0"/>
  </r>
  <r>
    <n v="5388"/>
    <d v="2024-12-24T00:00:00"/>
    <s v="C481"/>
    <s v="Terri Wright"/>
    <x v="1"/>
    <x v="1"/>
    <s v="P008"/>
    <x v="7"/>
    <x v="3"/>
    <n v="3"/>
    <n v="10585"/>
    <n v="31755"/>
    <n v="20536.72"/>
    <n v="11218.28"/>
    <n v="250"/>
    <n v="42"/>
    <x v="6"/>
    <n v="5"/>
    <n v="0.35327601952448434"/>
    <x v="0"/>
  </r>
  <r>
    <n v="5389"/>
    <d v="2024-02-20T00:00:00"/>
    <s v="C413"/>
    <s v="Michael Guzman"/>
    <x v="1"/>
    <x v="1"/>
    <s v="P007"/>
    <x v="5"/>
    <x v="1"/>
    <n v="9"/>
    <n v="54765"/>
    <n v="492885"/>
    <n v="439071.09"/>
    <n v="53813.91"/>
    <n v="271"/>
    <n v="41"/>
    <x v="5"/>
    <n v="20"/>
    <n v="0.10918147235156274"/>
    <x v="0"/>
  </r>
  <r>
    <n v="5390"/>
    <d v="2024-08-28T00:00:00"/>
    <s v="C711"/>
    <s v="Elizabeth Hicks"/>
    <x v="1"/>
    <x v="1"/>
    <s v="P004"/>
    <x v="1"/>
    <x v="1"/>
    <n v="2"/>
    <n v="42145"/>
    <n v="84290"/>
    <n v="52876.23"/>
    <n v="31413.77"/>
    <n v="329"/>
    <n v="46"/>
    <x v="1"/>
    <n v="20"/>
    <n v="0.37268679558666507"/>
    <x v="0"/>
  </r>
  <r>
    <n v="5391"/>
    <d v="2024-04-09T00:00:00"/>
    <s v="C101"/>
    <s v="Alejandro Hughes"/>
    <x v="1"/>
    <x v="1"/>
    <s v="P007"/>
    <x v="5"/>
    <x v="1"/>
    <n v="10"/>
    <n v="4527"/>
    <n v="45270"/>
    <n v="34420.78"/>
    <n v="10849.22"/>
    <n v="365"/>
    <n v="26"/>
    <x v="5"/>
    <n v="5"/>
    <n v="0.23965584272144907"/>
    <x v="0"/>
  </r>
  <r>
    <n v="5392"/>
    <d v="2024-02-06T00:00:00"/>
    <s v="C447"/>
    <s v="Devon Dawson"/>
    <x v="1"/>
    <x v="1"/>
    <s v="P001"/>
    <x v="4"/>
    <x v="1"/>
    <n v="9"/>
    <n v="51432"/>
    <n v="462888"/>
    <n v="396001.92"/>
    <n v="66886.080000000002"/>
    <n v="28"/>
    <n v="22"/>
    <x v="4"/>
    <n v="10"/>
    <n v="0.14449732980764246"/>
    <x v="0"/>
  </r>
  <r>
    <n v="5393"/>
    <d v="2024-07-27T00:00:00"/>
    <s v="C316"/>
    <s v="Adam Clark"/>
    <x v="2"/>
    <x v="2"/>
    <s v="P008"/>
    <x v="7"/>
    <x v="3"/>
    <n v="5"/>
    <n v="2484"/>
    <n v="12420"/>
    <n v="7919.74"/>
    <n v="4500.26"/>
    <n v="10"/>
    <n v="93"/>
    <x v="6"/>
    <n v="10"/>
    <n v="0.36233977455716587"/>
    <x v="1"/>
  </r>
  <r>
    <n v="5394"/>
    <d v="2024-10-16T00:00:00"/>
    <s v="C568"/>
    <s v="Kristy Andersen"/>
    <x v="3"/>
    <x v="3"/>
    <s v="P005"/>
    <x v="9"/>
    <x v="1"/>
    <n v="5"/>
    <n v="6607"/>
    <n v="33035"/>
    <n v="25566.71"/>
    <n v="7468.29"/>
    <n v="35"/>
    <n v="68"/>
    <x v="7"/>
    <n v="10"/>
    <n v="0.22607204480096868"/>
    <x v="1"/>
  </r>
  <r>
    <n v="5395"/>
    <d v="2024-08-20T00:00:00"/>
    <s v="C585"/>
    <s v="Amber Shaw DVM"/>
    <x v="0"/>
    <x v="0"/>
    <s v="P010"/>
    <x v="6"/>
    <x v="0"/>
    <n v="1"/>
    <n v="4461"/>
    <n v="4461"/>
    <n v="3279.54"/>
    <n v="1181.46"/>
    <n v="55"/>
    <n v="21"/>
    <x v="2"/>
    <n v="10"/>
    <n v="0.26484196368527235"/>
    <x v="0"/>
  </r>
  <r>
    <n v="5396"/>
    <d v="2024-09-07T00:00:00"/>
    <s v="C220"/>
    <s v="April Fischer"/>
    <x v="0"/>
    <x v="0"/>
    <s v="P009"/>
    <x v="3"/>
    <x v="2"/>
    <n v="1"/>
    <n v="2248"/>
    <n v="2248"/>
    <n v="1489.36"/>
    <n v="758.64"/>
    <n v="234"/>
    <n v="71"/>
    <x v="3"/>
    <n v="0"/>
    <n v="0.33747330960854094"/>
    <x v="0"/>
  </r>
  <r>
    <n v="5397"/>
    <d v="2024-02-28T00:00:00"/>
    <s v="C203"/>
    <s v="Jean Wells"/>
    <x v="3"/>
    <x v="3"/>
    <s v="P001"/>
    <x v="4"/>
    <x v="1"/>
    <n v="2"/>
    <n v="18333"/>
    <n v="36666"/>
    <n v="27827.14"/>
    <n v="8838.86"/>
    <n v="484"/>
    <n v="15"/>
    <x v="4"/>
    <n v="15"/>
    <n v="0.24106420116729396"/>
    <x v="0"/>
  </r>
  <r>
    <n v="5398"/>
    <d v="2024-09-21T00:00:00"/>
    <s v="C220"/>
    <s v="Mr. Michael White"/>
    <x v="0"/>
    <x v="0"/>
    <s v="P003"/>
    <x v="8"/>
    <x v="0"/>
    <n v="5"/>
    <n v="4617"/>
    <n v="23085"/>
    <n v="20028.810000000001"/>
    <n v="3056.19"/>
    <n v="456"/>
    <n v="40"/>
    <x v="2"/>
    <n v="15"/>
    <n v="0.1323885640025991"/>
    <x v="0"/>
  </r>
  <r>
    <n v="5399"/>
    <d v="2024-10-24T00:00:00"/>
    <s v="C708"/>
    <s v="Jeremy Brown"/>
    <x v="1"/>
    <x v="1"/>
    <s v="P003"/>
    <x v="8"/>
    <x v="0"/>
    <n v="8"/>
    <n v="54047"/>
    <n v="432376"/>
    <n v="292942.25"/>
    <n v="139433.75"/>
    <n v="16"/>
    <n v="32"/>
    <x v="2"/>
    <n v="15"/>
    <n v="0.32248263085832701"/>
    <x v="1"/>
  </r>
  <r>
    <n v="5400"/>
    <d v="2024-12-27T00:00:00"/>
    <s v="C862"/>
    <s v="Kenneth Mccoy"/>
    <x v="2"/>
    <x v="2"/>
    <s v="P006"/>
    <x v="0"/>
    <x v="0"/>
    <n v="1"/>
    <n v="25861"/>
    <n v="25861"/>
    <n v="23035.9"/>
    <n v="2825.1"/>
    <n v="425"/>
    <n v="33"/>
    <x v="0"/>
    <n v="15"/>
    <n v="0.10924171532423339"/>
    <x v="0"/>
  </r>
  <r>
    <n v="5401"/>
    <d v="2024-06-15T00:00:00"/>
    <s v="C606"/>
    <s v="Whitney Johnson"/>
    <x v="2"/>
    <x v="2"/>
    <s v="P003"/>
    <x v="8"/>
    <x v="0"/>
    <n v="1"/>
    <n v="4572"/>
    <n v="4572"/>
    <n v="3178.05"/>
    <n v="1393.95"/>
    <n v="262"/>
    <n v="50"/>
    <x v="2"/>
    <n v="15"/>
    <n v="0.30488845144356957"/>
    <x v="0"/>
  </r>
  <r>
    <n v="5402"/>
    <d v="2024-09-08T00:00:00"/>
    <s v="C588"/>
    <s v="Katie Foster"/>
    <x v="1"/>
    <x v="1"/>
    <s v="P007"/>
    <x v="5"/>
    <x v="1"/>
    <n v="8"/>
    <n v="56889"/>
    <n v="455112"/>
    <n v="344307.23"/>
    <n v="110804.77"/>
    <n v="94"/>
    <n v="42"/>
    <x v="5"/>
    <n v="5"/>
    <n v="0.24346703668547523"/>
    <x v="0"/>
  </r>
  <r>
    <n v="5403"/>
    <d v="2024-05-19T00:00:00"/>
    <s v="C436"/>
    <s v="Amanda Franklin"/>
    <x v="1"/>
    <x v="1"/>
    <s v="P007"/>
    <x v="5"/>
    <x v="1"/>
    <n v="2"/>
    <n v="40997"/>
    <n v="81994"/>
    <n v="55516.35"/>
    <n v="26477.65"/>
    <n v="174"/>
    <n v="34"/>
    <x v="5"/>
    <n v="10"/>
    <n v="0.3229217991560358"/>
    <x v="0"/>
  </r>
  <r>
    <n v="5404"/>
    <d v="2024-05-20T00:00:00"/>
    <s v="C391"/>
    <s v="Jesse Rodriguez"/>
    <x v="2"/>
    <x v="2"/>
    <s v="P009"/>
    <x v="3"/>
    <x v="2"/>
    <n v="1"/>
    <n v="32026"/>
    <n v="32026"/>
    <n v="23201.58"/>
    <n v="8824.42"/>
    <n v="454"/>
    <n v="36"/>
    <x v="3"/>
    <n v="20"/>
    <n v="0.2755392493598951"/>
    <x v="0"/>
  </r>
  <r>
    <n v="5405"/>
    <d v="2024-01-27T00:00:00"/>
    <s v="C539"/>
    <s v="George Adams"/>
    <x v="1"/>
    <x v="1"/>
    <s v="P005"/>
    <x v="9"/>
    <x v="1"/>
    <n v="9"/>
    <n v="40049"/>
    <n v="360441"/>
    <n v="245960.43"/>
    <n v="114480.57"/>
    <n v="460"/>
    <n v="46"/>
    <x v="7"/>
    <n v="15"/>
    <n v="0.31761250801101987"/>
    <x v="0"/>
  </r>
  <r>
    <n v="5406"/>
    <d v="2024-07-31T00:00:00"/>
    <s v="C947"/>
    <s v="Kelly Richardson"/>
    <x v="2"/>
    <x v="2"/>
    <s v="P001"/>
    <x v="4"/>
    <x v="1"/>
    <n v="6"/>
    <n v="11796"/>
    <n v="70776"/>
    <n v="48187.45"/>
    <n v="22588.55"/>
    <n v="75"/>
    <n v="39"/>
    <x v="4"/>
    <n v="10"/>
    <n v="0.31915550469085563"/>
    <x v="0"/>
  </r>
  <r>
    <n v="5407"/>
    <d v="2024-12-02T00:00:00"/>
    <s v="C238"/>
    <s v="Ashley Powell"/>
    <x v="3"/>
    <x v="3"/>
    <s v="P009"/>
    <x v="3"/>
    <x v="2"/>
    <n v="10"/>
    <n v="48909"/>
    <n v="489090"/>
    <n v="428179.85"/>
    <n v="60910.15"/>
    <n v="154"/>
    <n v="83"/>
    <x v="3"/>
    <n v="5"/>
    <n v="0.12453771289537713"/>
    <x v="0"/>
  </r>
  <r>
    <n v="5408"/>
    <d v="2024-07-30T00:00:00"/>
    <s v="C625"/>
    <s v="Aaron Wu"/>
    <x v="1"/>
    <x v="1"/>
    <s v="P002"/>
    <x v="2"/>
    <x v="0"/>
    <n v="4"/>
    <n v="21006"/>
    <n v="84024"/>
    <n v="67268.490000000005"/>
    <n v="16755.509999999998"/>
    <n v="352"/>
    <n v="67"/>
    <x v="2"/>
    <n v="20"/>
    <n v="0.19941338189088831"/>
    <x v="0"/>
  </r>
  <r>
    <n v="5409"/>
    <d v="2024-05-21T00:00:00"/>
    <s v="C273"/>
    <s v="Jerry Wallace"/>
    <x v="1"/>
    <x v="1"/>
    <s v="P006"/>
    <x v="0"/>
    <x v="0"/>
    <n v="6"/>
    <n v="5690"/>
    <n v="34140"/>
    <n v="23300.11"/>
    <n v="10839.89"/>
    <n v="25"/>
    <n v="80"/>
    <x v="0"/>
    <n v="0"/>
    <n v="0.31751288810779144"/>
    <x v="1"/>
  </r>
  <r>
    <n v="5410"/>
    <d v="2024-03-01T00:00:00"/>
    <s v="C107"/>
    <s v="Tiffany Flores"/>
    <x v="3"/>
    <x v="3"/>
    <s v="P003"/>
    <x v="8"/>
    <x v="0"/>
    <n v="3"/>
    <n v="6940"/>
    <n v="20820"/>
    <n v="14394"/>
    <n v="6426"/>
    <n v="334"/>
    <n v="21"/>
    <x v="2"/>
    <n v="15"/>
    <n v="0.30864553314121035"/>
    <x v="0"/>
  </r>
  <r>
    <n v="5411"/>
    <d v="2024-05-25T00:00:00"/>
    <s v="C597"/>
    <s v="Eileen Williams"/>
    <x v="0"/>
    <x v="0"/>
    <s v="P010"/>
    <x v="6"/>
    <x v="0"/>
    <n v="4"/>
    <n v="24845"/>
    <n v="99380"/>
    <n v="78648.259999999995"/>
    <n v="20731.740000000002"/>
    <n v="38"/>
    <n v="87"/>
    <x v="2"/>
    <n v="0"/>
    <n v="0.20861078687864762"/>
    <x v="1"/>
  </r>
  <r>
    <n v="5412"/>
    <d v="2024-06-03T00:00:00"/>
    <s v="C558"/>
    <s v="Kelsey Robinson"/>
    <x v="3"/>
    <x v="3"/>
    <s v="P001"/>
    <x v="4"/>
    <x v="1"/>
    <n v="5"/>
    <n v="2965"/>
    <n v="14825"/>
    <n v="10768.87"/>
    <n v="4056.13"/>
    <n v="155"/>
    <n v="16"/>
    <x v="4"/>
    <n v="15"/>
    <n v="0.27360067453625631"/>
    <x v="0"/>
  </r>
  <r>
    <n v="5413"/>
    <d v="2024-10-16T00:00:00"/>
    <s v="C864"/>
    <s v="Anita Mcmillan"/>
    <x v="0"/>
    <x v="0"/>
    <s v="P003"/>
    <x v="8"/>
    <x v="0"/>
    <n v="1"/>
    <n v="748"/>
    <n v="748"/>
    <n v="580.1"/>
    <n v="167.9"/>
    <n v="304"/>
    <n v="95"/>
    <x v="2"/>
    <n v="10"/>
    <n v="0.22446524064171125"/>
    <x v="0"/>
  </r>
  <r>
    <n v="5414"/>
    <d v="2024-01-09T00:00:00"/>
    <s v="C430"/>
    <s v="Edward Davis"/>
    <x v="1"/>
    <x v="1"/>
    <s v="P003"/>
    <x v="8"/>
    <x v="0"/>
    <n v="8"/>
    <n v="51305"/>
    <n v="410440"/>
    <n v="307016.5"/>
    <n v="103423.5"/>
    <n v="406"/>
    <n v="33"/>
    <x v="2"/>
    <n v="20"/>
    <n v="0.25198201929636488"/>
    <x v="0"/>
  </r>
  <r>
    <n v="5415"/>
    <d v="2024-08-05T00:00:00"/>
    <s v="C405"/>
    <s v="Daniel Garcia"/>
    <x v="1"/>
    <x v="1"/>
    <s v="P003"/>
    <x v="8"/>
    <x v="0"/>
    <n v="8"/>
    <n v="2500"/>
    <n v="20000"/>
    <n v="16637.47"/>
    <n v="3362.53"/>
    <n v="170"/>
    <n v="99"/>
    <x v="2"/>
    <n v="15"/>
    <n v="0.16812650000000001"/>
    <x v="0"/>
  </r>
  <r>
    <n v="5416"/>
    <d v="2024-12-10T00:00:00"/>
    <s v="C813"/>
    <s v="Richard Valdez"/>
    <x v="3"/>
    <x v="3"/>
    <s v="P007"/>
    <x v="5"/>
    <x v="1"/>
    <n v="10"/>
    <n v="46280"/>
    <n v="462800"/>
    <n v="391613.61"/>
    <n v="71186.39"/>
    <n v="465"/>
    <n v="77"/>
    <x v="5"/>
    <n v="20"/>
    <n v="0.15381674589455488"/>
    <x v="0"/>
  </r>
  <r>
    <n v="5417"/>
    <d v="2024-03-07T00:00:00"/>
    <s v="C923"/>
    <s v="Jamie Sanders"/>
    <x v="3"/>
    <x v="3"/>
    <s v="P003"/>
    <x v="8"/>
    <x v="0"/>
    <n v="7"/>
    <n v="35657"/>
    <n v="249599"/>
    <n v="180705.02"/>
    <n v="68893.98"/>
    <n v="278"/>
    <n v="74"/>
    <x v="2"/>
    <n v="0"/>
    <n v="0.27601865392088909"/>
    <x v="0"/>
  </r>
  <r>
    <n v="5418"/>
    <d v="2024-06-15T00:00:00"/>
    <s v="C734"/>
    <s v="Alyssa Murray"/>
    <x v="2"/>
    <x v="2"/>
    <s v="P007"/>
    <x v="5"/>
    <x v="1"/>
    <n v="8"/>
    <n v="40048"/>
    <n v="320384"/>
    <n v="257970.76"/>
    <n v="62413.24"/>
    <n v="68"/>
    <n v="83"/>
    <x v="5"/>
    <n v="5"/>
    <n v="0.19480760587295246"/>
    <x v="1"/>
  </r>
  <r>
    <n v="5419"/>
    <d v="2024-04-18T00:00:00"/>
    <s v="C647"/>
    <s v="Gina Johnson"/>
    <x v="3"/>
    <x v="3"/>
    <s v="P008"/>
    <x v="7"/>
    <x v="3"/>
    <n v="8"/>
    <n v="25122"/>
    <n v="200976"/>
    <n v="144176"/>
    <n v="56800"/>
    <n v="353"/>
    <n v="98"/>
    <x v="6"/>
    <n v="15"/>
    <n v="0.28262081044502824"/>
    <x v="0"/>
  </r>
  <r>
    <n v="5420"/>
    <d v="2024-03-14T00:00:00"/>
    <s v="C184"/>
    <s v="Michelle Wall"/>
    <x v="1"/>
    <x v="1"/>
    <s v="P006"/>
    <x v="0"/>
    <x v="0"/>
    <n v="10"/>
    <n v="40454"/>
    <n v="404540"/>
    <n v="267604.32"/>
    <n v="136935.67999999999"/>
    <n v="161"/>
    <n v="68"/>
    <x v="0"/>
    <n v="5"/>
    <n v="0.33849725614277942"/>
    <x v="0"/>
  </r>
  <r>
    <n v="5421"/>
    <d v="2024-01-11T00:00:00"/>
    <s v="C492"/>
    <s v="Sheri Thompson"/>
    <x v="3"/>
    <x v="3"/>
    <s v="P005"/>
    <x v="9"/>
    <x v="1"/>
    <n v="2"/>
    <n v="55990"/>
    <n v="111980"/>
    <n v="68872.149999999994"/>
    <n v="43107.85"/>
    <n v="25"/>
    <n v="39"/>
    <x v="7"/>
    <n v="0"/>
    <n v="0.38496026076085016"/>
    <x v="1"/>
  </r>
  <r>
    <n v="5422"/>
    <d v="2024-12-29T00:00:00"/>
    <s v="C401"/>
    <s v="Robert Lloyd"/>
    <x v="1"/>
    <x v="1"/>
    <s v="P003"/>
    <x v="8"/>
    <x v="0"/>
    <n v="4"/>
    <n v="42573"/>
    <n v="170292"/>
    <n v="137184.18"/>
    <n v="33107.82"/>
    <n v="415"/>
    <n v="60"/>
    <x v="2"/>
    <n v="20"/>
    <n v="0.19441794094848847"/>
    <x v="0"/>
  </r>
  <r>
    <n v="5423"/>
    <d v="2024-08-02T00:00:00"/>
    <s v="C907"/>
    <s v="Dana Trevino"/>
    <x v="0"/>
    <x v="0"/>
    <s v="P006"/>
    <x v="0"/>
    <x v="0"/>
    <n v="4"/>
    <n v="40834"/>
    <n v="163336"/>
    <n v="132966.20000000001"/>
    <n v="30369.8"/>
    <n v="342"/>
    <n v="77"/>
    <x v="0"/>
    <n v="10"/>
    <n v="0.18593451535485134"/>
    <x v="0"/>
  </r>
  <r>
    <n v="5424"/>
    <d v="2024-07-25T00:00:00"/>
    <s v="C322"/>
    <s v="Donald Miller"/>
    <x v="3"/>
    <x v="3"/>
    <s v="P003"/>
    <x v="8"/>
    <x v="0"/>
    <n v="3"/>
    <n v="57015"/>
    <n v="171045"/>
    <n v="146739.68"/>
    <n v="24305.32"/>
    <n v="30"/>
    <n v="95"/>
    <x v="2"/>
    <n v="5"/>
    <n v="0.14209897980063727"/>
    <x v="1"/>
  </r>
  <r>
    <n v="5425"/>
    <d v="2024-01-26T00:00:00"/>
    <s v="C458"/>
    <s v="Carlos Gibbs"/>
    <x v="2"/>
    <x v="2"/>
    <s v="P001"/>
    <x v="4"/>
    <x v="1"/>
    <n v="1"/>
    <n v="33422"/>
    <n v="33422"/>
    <n v="24890.06"/>
    <n v="8531.94"/>
    <n v="235"/>
    <n v="67"/>
    <x v="4"/>
    <n v="10"/>
    <n v="0.25527915744120638"/>
    <x v="0"/>
  </r>
  <r>
    <n v="5426"/>
    <d v="2024-01-17T00:00:00"/>
    <s v="C782"/>
    <s v="David Weber"/>
    <x v="3"/>
    <x v="3"/>
    <s v="P010"/>
    <x v="6"/>
    <x v="0"/>
    <n v="1"/>
    <n v="35901"/>
    <n v="35901"/>
    <n v="22225.34"/>
    <n v="13675.66"/>
    <n v="17"/>
    <n v="48"/>
    <x v="2"/>
    <n v="5"/>
    <n v="0.38092699367705635"/>
    <x v="1"/>
  </r>
  <r>
    <n v="5427"/>
    <d v="2024-04-07T00:00:00"/>
    <s v="C143"/>
    <s v="Chase Wilson"/>
    <x v="3"/>
    <x v="3"/>
    <s v="P009"/>
    <x v="3"/>
    <x v="2"/>
    <n v="1"/>
    <n v="34573"/>
    <n v="34573"/>
    <n v="27241.31"/>
    <n v="7331.69"/>
    <n v="234"/>
    <n v="25"/>
    <x v="3"/>
    <n v="15"/>
    <n v="0.21206403841147714"/>
    <x v="0"/>
  </r>
  <r>
    <n v="5428"/>
    <d v="2024-01-16T00:00:00"/>
    <s v="C100"/>
    <s v="Sally Bradley"/>
    <x v="1"/>
    <x v="1"/>
    <s v="P007"/>
    <x v="5"/>
    <x v="1"/>
    <n v="1"/>
    <n v="39336"/>
    <n v="39336"/>
    <n v="28961.8"/>
    <n v="10374.200000000001"/>
    <n v="394"/>
    <n v="78"/>
    <x v="5"/>
    <n v="0"/>
    <n v="0.26373296725645723"/>
    <x v="0"/>
  </r>
  <r>
    <n v="5429"/>
    <d v="2024-07-30T00:00:00"/>
    <s v="C586"/>
    <s v="Matthew Pierce"/>
    <x v="3"/>
    <x v="3"/>
    <s v="P009"/>
    <x v="3"/>
    <x v="2"/>
    <n v="7"/>
    <n v="560"/>
    <n v="3920"/>
    <n v="3194.37"/>
    <n v="725.63"/>
    <n v="35"/>
    <n v="58"/>
    <x v="3"/>
    <n v="10"/>
    <n v="0.18510969387755102"/>
    <x v="1"/>
  </r>
  <r>
    <n v="5430"/>
    <d v="2024-06-20T00:00:00"/>
    <s v="C835"/>
    <s v="Dylan Wise"/>
    <x v="2"/>
    <x v="2"/>
    <s v="P008"/>
    <x v="7"/>
    <x v="3"/>
    <n v="1"/>
    <n v="5234"/>
    <n v="5234"/>
    <n v="3874.08"/>
    <n v="1359.92"/>
    <n v="488"/>
    <n v="70"/>
    <x v="6"/>
    <n v="10"/>
    <n v="0.25982422621322127"/>
    <x v="0"/>
  </r>
  <r>
    <n v="5431"/>
    <d v="2024-11-28T00:00:00"/>
    <s v="C463"/>
    <s v="Daniel Patterson"/>
    <x v="3"/>
    <x v="3"/>
    <s v="P008"/>
    <x v="7"/>
    <x v="3"/>
    <n v="1"/>
    <n v="44931"/>
    <n v="44931"/>
    <n v="40344.67"/>
    <n v="4586.33"/>
    <n v="225"/>
    <n v="92"/>
    <x v="6"/>
    <n v="10"/>
    <n v="0.10207495938216377"/>
    <x v="0"/>
  </r>
  <r>
    <n v="5432"/>
    <d v="2024-08-23T00:00:00"/>
    <s v="C762"/>
    <s v="Lori Moss"/>
    <x v="2"/>
    <x v="2"/>
    <s v="P001"/>
    <x v="4"/>
    <x v="1"/>
    <n v="1"/>
    <n v="28315"/>
    <n v="28315"/>
    <n v="22914.27"/>
    <n v="5400.73"/>
    <n v="181"/>
    <n v="74"/>
    <x v="4"/>
    <n v="0"/>
    <n v="0.1907374183295073"/>
    <x v="0"/>
  </r>
  <r>
    <n v="5433"/>
    <d v="2024-10-29T00:00:00"/>
    <s v="C869"/>
    <s v="Beth Marsh"/>
    <x v="2"/>
    <x v="2"/>
    <s v="P001"/>
    <x v="4"/>
    <x v="1"/>
    <n v="7"/>
    <n v="43012"/>
    <n v="301084"/>
    <n v="185535.06"/>
    <n v="115548.94"/>
    <n v="439"/>
    <n v="43"/>
    <x v="4"/>
    <n v="0"/>
    <n v="0.38377642119807098"/>
    <x v="0"/>
  </r>
  <r>
    <n v="5434"/>
    <d v="2024-11-10T00:00:00"/>
    <s v="C348"/>
    <s v="Brian Wallace"/>
    <x v="1"/>
    <x v="1"/>
    <s v="P010"/>
    <x v="6"/>
    <x v="0"/>
    <n v="6"/>
    <n v="6278"/>
    <n v="37668"/>
    <n v="29058.32"/>
    <n v="8609.68"/>
    <n v="80"/>
    <n v="69"/>
    <x v="2"/>
    <n v="0"/>
    <n v="0.22856748433683763"/>
    <x v="0"/>
  </r>
  <r>
    <n v="5435"/>
    <d v="2024-05-23T00:00:00"/>
    <s v="C173"/>
    <s v="Kristi Brown"/>
    <x v="2"/>
    <x v="2"/>
    <s v="P001"/>
    <x v="4"/>
    <x v="1"/>
    <n v="10"/>
    <n v="50382"/>
    <n v="503820"/>
    <n v="432997.11"/>
    <n v="70822.89"/>
    <n v="280"/>
    <n v="73"/>
    <x v="4"/>
    <n v="20"/>
    <n v="0.14057181136120042"/>
    <x v="0"/>
  </r>
  <r>
    <n v="5436"/>
    <d v="2024-02-02T00:00:00"/>
    <s v="C374"/>
    <s v="Kara Watson"/>
    <x v="1"/>
    <x v="1"/>
    <s v="P009"/>
    <x v="3"/>
    <x v="2"/>
    <n v="8"/>
    <n v="28879"/>
    <n v="231032"/>
    <n v="185780.28"/>
    <n v="45251.72"/>
    <n v="455"/>
    <n v="92"/>
    <x v="3"/>
    <n v="20"/>
    <n v="0.19586775857889815"/>
    <x v="0"/>
  </r>
  <r>
    <n v="5437"/>
    <d v="2024-11-21T00:00:00"/>
    <s v="C116"/>
    <s v="Kenneth Farrell"/>
    <x v="2"/>
    <x v="2"/>
    <s v="P005"/>
    <x v="9"/>
    <x v="1"/>
    <n v="9"/>
    <n v="9247"/>
    <n v="83223"/>
    <n v="74244.12"/>
    <n v="8978.8799999999992"/>
    <n v="462"/>
    <n v="70"/>
    <x v="7"/>
    <n v="10"/>
    <n v="0.10788940557297862"/>
    <x v="0"/>
  </r>
  <r>
    <n v="5438"/>
    <d v="2024-12-03T00:00:00"/>
    <s v="C267"/>
    <s v="Arthur Mata"/>
    <x v="0"/>
    <x v="0"/>
    <s v="P008"/>
    <x v="7"/>
    <x v="3"/>
    <n v="4"/>
    <n v="23450"/>
    <n v="93800"/>
    <n v="56800.23"/>
    <n v="36999.769999999997"/>
    <n v="256"/>
    <n v="80"/>
    <x v="6"/>
    <n v="0"/>
    <n v="0.39445383795309163"/>
    <x v="0"/>
  </r>
  <r>
    <n v="5439"/>
    <d v="2024-02-09T00:00:00"/>
    <s v="C274"/>
    <s v="Lisa Harper"/>
    <x v="1"/>
    <x v="1"/>
    <s v="P003"/>
    <x v="8"/>
    <x v="0"/>
    <n v="3"/>
    <n v="28346"/>
    <n v="85038"/>
    <n v="56234.99"/>
    <n v="28803.01"/>
    <n v="159"/>
    <n v="41"/>
    <x v="2"/>
    <n v="5"/>
    <n v="0.33870751899150964"/>
    <x v="0"/>
  </r>
  <r>
    <n v="5440"/>
    <d v="2024-06-18T00:00:00"/>
    <s v="C997"/>
    <s v="Caroline Powell"/>
    <x v="2"/>
    <x v="2"/>
    <s v="P001"/>
    <x v="4"/>
    <x v="1"/>
    <n v="6"/>
    <n v="34776"/>
    <n v="208656"/>
    <n v="154610.01"/>
    <n v="54045.99"/>
    <n v="486"/>
    <n v="21"/>
    <x v="4"/>
    <n v="10"/>
    <n v="0.25901958247066942"/>
    <x v="0"/>
  </r>
  <r>
    <n v="5441"/>
    <d v="2024-09-03T00:00:00"/>
    <s v="C244"/>
    <s v="Sean Strickland"/>
    <x v="1"/>
    <x v="1"/>
    <s v="P002"/>
    <x v="2"/>
    <x v="0"/>
    <n v="7"/>
    <n v="30591"/>
    <n v="214137"/>
    <n v="162275.35"/>
    <n v="51861.65"/>
    <n v="102"/>
    <n v="69"/>
    <x v="2"/>
    <n v="20"/>
    <n v="0.24218911257746209"/>
    <x v="0"/>
  </r>
  <r>
    <n v="5442"/>
    <d v="2024-11-25T00:00:00"/>
    <s v="C253"/>
    <s v="Jennifer Simpson"/>
    <x v="0"/>
    <x v="0"/>
    <s v="P004"/>
    <x v="1"/>
    <x v="1"/>
    <n v="6"/>
    <n v="21046"/>
    <n v="126276"/>
    <n v="87425.79"/>
    <n v="38850.21"/>
    <n v="123"/>
    <n v="70"/>
    <x v="1"/>
    <n v="20"/>
    <n v="0.30766107573885776"/>
    <x v="0"/>
  </r>
  <r>
    <n v="5443"/>
    <d v="2024-09-01T00:00:00"/>
    <s v="C220"/>
    <s v="David Roach"/>
    <x v="0"/>
    <x v="0"/>
    <s v="P009"/>
    <x v="3"/>
    <x v="2"/>
    <n v="9"/>
    <n v="9393"/>
    <n v="84537"/>
    <n v="64346.17"/>
    <n v="20190.830000000002"/>
    <n v="213"/>
    <n v="72"/>
    <x v="3"/>
    <n v="10"/>
    <n v="0.23884015283248758"/>
    <x v="0"/>
  </r>
  <r>
    <n v="5444"/>
    <d v="2024-07-19T00:00:00"/>
    <s v="C269"/>
    <s v="Charles Taylor"/>
    <x v="3"/>
    <x v="3"/>
    <s v="P001"/>
    <x v="4"/>
    <x v="1"/>
    <n v="6"/>
    <n v="11923"/>
    <n v="71538"/>
    <n v="63193.23"/>
    <n v="8344.77"/>
    <n v="209"/>
    <n v="29"/>
    <x v="4"/>
    <n v="5"/>
    <n v="0.11664807514887193"/>
    <x v="0"/>
  </r>
  <r>
    <n v="5445"/>
    <d v="2024-03-27T00:00:00"/>
    <s v="C439"/>
    <s v="Sharon Lane"/>
    <x v="3"/>
    <x v="3"/>
    <s v="P001"/>
    <x v="4"/>
    <x v="1"/>
    <n v="10"/>
    <n v="28638"/>
    <n v="286380"/>
    <n v="194773.16"/>
    <n v="91606.84"/>
    <n v="36"/>
    <n v="72"/>
    <x v="4"/>
    <n v="15"/>
    <n v="0.31987862280885537"/>
    <x v="1"/>
  </r>
  <r>
    <n v="5446"/>
    <d v="2024-01-27T00:00:00"/>
    <s v="C537"/>
    <s v="Courtney Meyers"/>
    <x v="0"/>
    <x v="0"/>
    <s v="P007"/>
    <x v="5"/>
    <x v="1"/>
    <n v="3"/>
    <n v="7284"/>
    <n v="21852"/>
    <n v="19205.310000000001"/>
    <n v="2646.69"/>
    <n v="187"/>
    <n v="38"/>
    <x v="5"/>
    <n v="20"/>
    <n v="0.12111889071938496"/>
    <x v="0"/>
  </r>
  <r>
    <n v="5447"/>
    <d v="2024-06-06T00:00:00"/>
    <s v="C695"/>
    <s v="Justin Murphy"/>
    <x v="2"/>
    <x v="2"/>
    <s v="P010"/>
    <x v="6"/>
    <x v="0"/>
    <n v="7"/>
    <n v="55729"/>
    <n v="390103"/>
    <n v="330179.96000000002"/>
    <n v="59923.040000000001"/>
    <n v="147"/>
    <n v="54"/>
    <x v="2"/>
    <n v="5"/>
    <n v="0.1536082521795526"/>
    <x v="0"/>
  </r>
  <r>
    <n v="5448"/>
    <d v="2024-05-03T00:00:00"/>
    <s v="C592"/>
    <s v="Melissa Brown"/>
    <x v="1"/>
    <x v="1"/>
    <s v="P010"/>
    <x v="6"/>
    <x v="0"/>
    <n v="7"/>
    <n v="45240"/>
    <n v="316680"/>
    <n v="214223.88"/>
    <n v="102456.12"/>
    <n v="322"/>
    <n v="23"/>
    <x v="2"/>
    <n v="10"/>
    <n v="0.32353201970443346"/>
    <x v="0"/>
  </r>
  <r>
    <n v="5449"/>
    <d v="2024-04-29T00:00:00"/>
    <s v="C946"/>
    <s v="Nicole Romero"/>
    <x v="2"/>
    <x v="2"/>
    <s v="P001"/>
    <x v="4"/>
    <x v="1"/>
    <n v="8"/>
    <n v="36355"/>
    <n v="290840"/>
    <n v="254507.06"/>
    <n v="36332.94"/>
    <n v="146"/>
    <n v="51"/>
    <x v="4"/>
    <n v="10"/>
    <n v="0.12492415073579977"/>
    <x v="0"/>
  </r>
  <r>
    <n v="5450"/>
    <d v="2024-07-20T00:00:00"/>
    <s v="C895"/>
    <s v="Jennifer Cannon"/>
    <x v="1"/>
    <x v="1"/>
    <s v="P008"/>
    <x v="7"/>
    <x v="3"/>
    <n v="7"/>
    <n v="34027"/>
    <n v="238189"/>
    <n v="149149.92000000001"/>
    <n v="89039.08"/>
    <n v="498"/>
    <n v="41"/>
    <x v="6"/>
    <n v="0"/>
    <n v="0.37381692689418905"/>
    <x v="0"/>
  </r>
  <r>
    <n v="5451"/>
    <d v="2024-10-17T00:00:00"/>
    <s v="C277"/>
    <s v="Julie Steele"/>
    <x v="1"/>
    <x v="1"/>
    <s v="P010"/>
    <x v="6"/>
    <x v="0"/>
    <n v="9"/>
    <n v="42345"/>
    <n v="381105"/>
    <n v="300652.61"/>
    <n v="80452.39"/>
    <n v="343"/>
    <n v="55"/>
    <x v="2"/>
    <n v="5"/>
    <n v="0.21110295063040369"/>
    <x v="0"/>
  </r>
  <r>
    <n v="5452"/>
    <d v="2024-04-17T00:00:00"/>
    <s v="C542"/>
    <s v="Carmen Daniels"/>
    <x v="0"/>
    <x v="0"/>
    <s v="P002"/>
    <x v="2"/>
    <x v="0"/>
    <n v="7"/>
    <n v="9847"/>
    <n v="68929"/>
    <n v="57755.39"/>
    <n v="11173.61"/>
    <n v="269"/>
    <n v="37"/>
    <x v="2"/>
    <n v="0"/>
    <n v="0.16210317863308624"/>
    <x v="0"/>
  </r>
  <r>
    <n v="5453"/>
    <d v="2024-09-27T00:00:00"/>
    <s v="C279"/>
    <s v="William Wagner"/>
    <x v="2"/>
    <x v="2"/>
    <s v="P007"/>
    <x v="5"/>
    <x v="1"/>
    <n v="3"/>
    <n v="17357"/>
    <n v="52071"/>
    <n v="45420.7"/>
    <n v="6650.3"/>
    <n v="308"/>
    <n v="13"/>
    <x v="5"/>
    <n v="0"/>
    <n v="0.12771600314954581"/>
    <x v="0"/>
  </r>
  <r>
    <n v="5454"/>
    <d v="2024-08-02T00:00:00"/>
    <s v="C941"/>
    <s v="James Smith"/>
    <x v="1"/>
    <x v="1"/>
    <s v="P002"/>
    <x v="2"/>
    <x v="0"/>
    <n v="3"/>
    <n v="46247"/>
    <n v="138741"/>
    <n v="110486.56"/>
    <n v="28254.44"/>
    <n v="426"/>
    <n v="24"/>
    <x v="2"/>
    <n v="10"/>
    <n v="0.20364881325635537"/>
    <x v="0"/>
  </r>
  <r>
    <n v="5455"/>
    <d v="2024-06-10T00:00:00"/>
    <s v="C412"/>
    <s v="Joseph Brady"/>
    <x v="3"/>
    <x v="3"/>
    <s v="P010"/>
    <x v="6"/>
    <x v="0"/>
    <n v="8"/>
    <n v="27788"/>
    <n v="222304"/>
    <n v="157999.35999999999"/>
    <n v="64304.639999999999"/>
    <n v="293"/>
    <n v="78"/>
    <x v="2"/>
    <n v="20"/>
    <n v="0.28926443068950625"/>
    <x v="0"/>
  </r>
  <r>
    <n v="5456"/>
    <d v="2024-12-02T00:00:00"/>
    <s v="C758"/>
    <s v="Jessica Wiggins"/>
    <x v="0"/>
    <x v="0"/>
    <s v="P009"/>
    <x v="3"/>
    <x v="2"/>
    <n v="10"/>
    <n v="11375"/>
    <n v="113750"/>
    <n v="83318.899999999994"/>
    <n v="30431.1"/>
    <n v="32"/>
    <n v="72"/>
    <x v="3"/>
    <n v="20"/>
    <n v="0.26752615384615386"/>
    <x v="1"/>
  </r>
  <r>
    <n v="5457"/>
    <d v="2024-03-31T00:00:00"/>
    <s v="C592"/>
    <s v="Jamie Guerrero"/>
    <x v="0"/>
    <x v="0"/>
    <s v="P008"/>
    <x v="7"/>
    <x v="3"/>
    <n v="5"/>
    <n v="37355"/>
    <n v="186775"/>
    <n v="158522.95000000001"/>
    <n v="28252.05"/>
    <n v="197"/>
    <n v="76"/>
    <x v="6"/>
    <n v="20"/>
    <n v="0.1512624815955026"/>
    <x v="0"/>
  </r>
  <r>
    <n v="5458"/>
    <d v="2024-02-23T00:00:00"/>
    <s v="C419"/>
    <s v="Heidi Shepard"/>
    <x v="0"/>
    <x v="0"/>
    <s v="P002"/>
    <x v="2"/>
    <x v="0"/>
    <n v="8"/>
    <n v="23267"/>
    <n v="186136"/>
    <n v="125300.41"/>
    <n v="60835.59"/>
    <n v="280"/>
    <n v="11"/>
    <x v="2"/>
    <n v="20"/>
    <n v="0.32683408905316541"/>
    <x v="0"/>
  </r>
  <r>
    <n v="5459"/>
    <d v="2024-05-21T00:00:00"/>
    <s v="C932"/>
    <s v="Richard Davis"/>
    <x v="2"/>
    <x v="2"/>
    <s v="P003"/>
    <x v="8"/>
    <x v="0"/>
    <n v="1"/>
    <n v="1220"/>
    <n v="1220"/>
    <n v="1039.56"/>
    <n v="180.44"/>
    <n v="242"/>
    <n v="39"/>
    <x v="2"/>
    <n v="5"/>
    <n v="0.14790163934426229"/>
    <x v="0"/>
  </r>
  <r>
    <n v="5460"/>
    <d v="2024-08-01T00:00:00"/>
    <s v="C475"/>
    <s v="Julia Adams"/>
    <x v="3"/>
    <x v="3"/>
    <s v="P003"/>
    <x v="8"/>
    <x v="0"/>
    <n v="9"/>
    <n v="39040"/>
    <n v="351360"/>
    <n v="263008.23"/>
    <n v="88351.77"/>
    <n v="454"/>
    <n v="83"/>
    <x v="2"/>
    <n v="5"/>
    <n v="0.25145654030054648"/>
    <x v="0"/>
  </r>
  <r>
    <n v="5461"/>
    <d v="2024-09-08T00:00:00"/>
    <s v="C962"/>
    <s v="Joseph Wheeler"/>
    <x v="0"/>
    <x v="0"/>
    <s v="P010"/>
    <x v="6"/>
    <x v="0"/>
    <n v="10"/>
    <n v="49823"/>
    <n v="498230"/>
    <n v="374603.82"/>
    <n v="123626.18"/>
    <n v="297"/>
    <n v="77"/>
    <x v="2"/>
    <n v="10"/>
    <n v="0.24813074282961683"/>
    <x v="0"/>
  </r>
  <r>
    <n v="5462"/>
    <d v="2024-05-03T00:00:00"/>
    <s v="C181"/>
    <s v="Jessica Lane"/>
    <x v="3"/>
    <x v="3"/>
    <s v="P010"/>
    <x v="6"/>
    <x v="0"/>
    <n v="5"/>
    <n v="52861"/>
    <n v="264305"/>
    <n v="201673.84"/>
    <n v="62631.16"/>
    <n v="409"/>
    <n v="58"/>
    <x v="2"/>
    <n v="15"/>
    <n v="0.23696547549232896"/>
    <x v="0"/>
  </r>
  <r>
    <n v="5463"/>
    <d v="2024-01-24T00:00:00"/>
    <s v="C815"/>
    <s v="Timothy Choi"/>
    <x v="3"/>
    <x v="3"/>
    <s v="P001"/>
    <x v="4"/>
    <x v="1"/>
    <n v="5"/>
    <n v="15334"/>
    <n v="76670"/>
    <n v="48970.99"/>
    <n v="27699.01"/>
    <n v="181"/>
    <n v="89"/>
    <x v="4"/>
    <n v="20"/>
    <n v="0.36127572714229816"/>
    <x v="0"/>
  </r>
  <r>
    <n v="5464"/>
    <d v="2024-03-11T00:00:00"/>
    <s v="C246"/>
    <s v="Roger Maldonado"/>
    <x v="2"/>
    <x v="2"/>
    <s v="P004"/>
    <x v="1"/>
    <x v="1"/>
    <n v="8"/>
    <n v="6063"/>
    <n v="48504"/>
    <n v="33085.79"/>
    <n v="15418.21"/>
    <n v="229"/>
    <n v="35"/>
    <x v="1"/>
    <n v="15"/>
    <n v="0.3178750206168563"/>
    <x v="0"/>
  </r>
  <r>
    <n v="5465"/>
    <d v="2024-04-02T00:00:00"/>
    <s v="C991"/>
    <s v="Luis Ballard"/>
    <x v="1"/>
    <x v="1"/>
    <s v="P010"/>
    <x v="6"/>
    <x v="0"/>
    <n v="10"/>
    <n v="41513"/>
    <n v="415130"/>
    <n v="345930.71"/>
    <n v="69199.289999999994"/>
    <n v="419"/>
    <n v="57"/>
    <x v="2"/>
    <n v="0"/>
    <n v="0.16669306000529954"/>
    <x v="0"/>
  </r>
  <r>
    <n v="5466"/>
    <d v="2024-06-13T00:00:00"/>
    <s v="C754"/>
    <s v="Erica Jefferson"/>
    <x v="3"/>
    <x v="3"/>
    <s v="P009"/>
    <x v="3"/>
    <x v="2"/>
    <n v="6"/>
    <n v="31533"/>
    <n v="189198"/>
    <n v="155459.57"/>
    <n v="33738.43"/>
    <n v="475"/>
    <n v="12"/>
    <x v="3"/>
    <n v="0"/>
    <n v="0.17832339665324157"/>
    <x v="0"/>
  </r>
  <r>
    <n v="5467"/>
    <d v="2024-09-18T00:00:00"/>
    <s v="C646"/>
    <s v="Madeline Smith"/>
    <x v="1"/>
    <x v="1"/>
    <s v="P008"/>
    <x v="7"/>
    <x v="3"/>
    <n v="2"/>
    <n v="10411"/>
    <n v="20822"/>
    <n v="16552.59"/>
    <n v="4269.41"/>
    <n v="41"/>
    <n v="27"/>
    <x v="6"/>
    <n v="0"/>
    <n v="0.20504322351359139"/>
    <x v="0"/>
  </r>
  <r>
    <n v="5468"/>
    <d v="2024-10-11T00:00:00"/>
    <s v="C177"/>
    <s v="Anthony Evans"/>
    <x v="3"/>
    <x v="3"/>
    <s v="P006"/>
    <x v="0"/>
    <x v="0"/>
    <n v="1"/>
    <n v="34311"/>
    <n v="34311"/>
    <n v="21333.83"/>
    <n v="12977.17"/>
    <n v="495"/>
    <n v="52"/>
    <x v="0"/>
    <n v="15"/>
    <n v="0.37822185305004224"/>
    <x v="0"/>
  </r>
  <r>
    <n v="5469"/>
    <d v="2024-01-06T00:00:00"/>
    <s v="C224"/>
    <s v="Scott Rodriguez"/>
    <x v="3"/>
    <x v="3"/>
    <s v="P001"/>
    <x v="4"/>
    <x v="1"/>
    <n v="7"/>
    <n v="56382"/>
    <n v="394674"/>
    <n v="239598.75"/>
    <n v="155075.25"/>
    <n v="457"/>
    <n v="91"/>
    <x v="4"/>
    <n v="0"/>
    <n v="0.39291985284057224"/>
    <x v="0"/>
  </r>
  <r>
    <n v="5470"/>
    <d v="2024-02-01T00:00:00"/>
    <s v="C840"/>
    <s v="Shelby Graves"/>
    <x v="0"/>
    <x v="0"/>
    <s v="P006"/>
    <x v="0"/>
    <x v="0"/>
    <n v="6"/>
    <n v="39004"/>
    <n v="234024"/>
    <n v="177781.57"/>
    <n v="56242.43"/>
    <n v="247"/>
    <n v="49"/>
    <x v="0"/>
    <n v="5"/>
    <n v="0.24032761597101152"/>
    <x v="0"/>
  </r>
  <r>
    <n v="5471"/>
    <d v="2024-03-16T00:00:00"/>
    <s v="C934"/>
    <s v="Justin Stewart"/>
    <x v="1"/>
    <x v="1"/>
    <s v="P008"/>
    <x v="7"/>
    <x v="3"/>
    <n v="3"/>
    <n v="21466"/>
    <n v="64398"/>
    <n v="46603.51"/>
    <n v="17794.490000000002"/>
    <n v="377"/>
    <n v="67"/>
    <x v="6"/>
    <n v="20"/>
    <n v="0.27632053790490391"/>
    <x v="0"/>
  </r>
  <r>
    <n v="5472"/>
    <d v="2024-05-22T00:00:00"/>
    <s v="C221"/>
    <s v="Edward Walton"/>
    <x v="2"/>
    <x v="2"/>
    <s v="P003"/>
    <x v="8"/>
    <x v="0"/>
    <n v="2"/>
    <n v="49638"/>
    <n v="99276"/>
    <n v="73752.759999999995"/>
    <n v="25523.24"/>
    <n v="62"/>
    <n v="63"/>
    <x v="2"/>
    <n v="5"/>
    <n v="0.25709375881381202"/>
    <x v="1"/>
  </r>
  <r>
    <n v="5473"/>
    <d v="2024-11-19T00:00:00"/>
    <s v="C341"/>
    <s v="Daniel Simmons"/>
    <x v="3"/>
    <x v="3"/>
    <s v="P007"/>
    <x v="5"/>
    <x v="1"/>
    <n v="7"/>
    <n v="15062"/>
    <n v="105434"/>
    <n v="75380.92"/>
    <n v="30053.08"/>
    <n v="319"/>
    <n v="61"/>
    <x v="5"/>
    <n v="20"/>
    <n v="0.28504163742246336"/>
    <x v="0"/>
  </r>
  <r>
    <n v="5474"/>
    <d v="2024-04-14T00:00:00"/>
    <s v="C865"/>
    <s v="Gabriel Walters"/>
    <x v="0"/>
    <x v="0"/>
    <s v="P008"/>
    <x v="7"/>
    <x v="3"/>
    <n v="6"/>
    <n v="59586"/>
    <n v="357516"/>
    <n v="302526.3"/>
    <n v="54989.7"/>
    <n v="247"/>
    <n v="77"/>
    <x v="6"/>
    <n v="0"/>
    <n v="0.15381045883261169"/>
    <x v="0"/>
  </r>
  <r>
    <n v="5475"/>
    <d v="2024-05-08T00:00:00"/>
    <s v="C230"/>
    <s v="John Foley"/>
    <x v="2"/>
    <x v="2"/>
    <s v="P006"/>
    <x v="0"/>
    <x v="0"/>
    <n v="6"/>
    <n v="28963"/>
    <n v="173778"/>
    <n v="155463.72"/>
    <n v="18314.28"/>
    <n v="122"/>
    <n v="68"/>
    <x v="0"/>
    <n v="0"/>
    <n v="0.10538894451541621"/>
    <x v="0"/>
  </r>
  <r>
    <n v="5476"/>
    <d v="2024-07-28T00:00:00"/>
    <s v="C272"/>
    <s v="Deborah Hughes"/>
    <x v="3"/>
    <x v="3"/>
    <s v="P007"/>
    <x v="5"/>
    <x v="1"/>
    <n v="6"/>
    <n v="39755"/>
    <n v="238530"/>
    <n v="198682.3"/>
    <n v="39847.699999999997"/>
    <n v="347"/>
    <n v="87"/>
    <x v="5"/>
    <n v="15"/>
    <n v="0.16705529702762753"/>
    <x v="0"/>
  </r>
  <r>
    <n v="5477"/>
    <d v="2024-01-27T00:00:00"/>
    <s v="C300"/>
    <s v="Peter Reeves"/>
    <x v="1"/>
    <x v="1"/>
    <s v="P008"/>
    <x v="7"/>
    <x v="3"/>
    <n v="6"/>
    <n v="14542"/>
    <n v="87252"/>
    <n v="60059.63"/>
    <n v="27192.37"/>
    <n v="67"/>
    <n v="99"/>
    <x v="6"/>
    <n v="0"/>
    <n v="0.31165325723192588"/>
    <x v="1"/>
  </r>
  <r>
    <n v="5478"/>
    <d v="2024-04-26T00:00:00"/>
    <s v="C441"/>
    <s v="Rachel Sanchez"/>
    <x v="3"/>
    <x v="3"/>
    <s v="P002"/>
    <x v="2"/>
    <x v="0"/>
    <n v="9"/>
    <n v="34898"/>
    <n v="314082"/>
    <n v="240878.57"/>
    <n v="73203.429999999993"/>
    <n v="463"/>
    <n v="66"/>
    <x v="2"/>
    <n v="0"/>
    <n v="0.23307107697989696"/>
    <x v="0"/>
  </r>
  <r>
    <n v="5479"/>
    <d v="2024-08-08T00:00:00"/>
    <s v="C991"/>
    <s v="Elizabeth Thompson"/>
    <x v="1"/>
    <x v="1"/>
    <s v="P009"/>
    <x v="3"/>
    <x v="2"/>
    <n v="6"/>
    <n v="15172"/>
    <n v="91032"/>
    <n v="81583.8"/>
    <n v="9448.2000000000007"/>
    <n v="382"/>
    <n v="21"/>
    <x v="3"/>
    <n v="0"/>
    <n v="0.10378987608752967"/>
    <x v="0"/>
  </r>
  <r>
    <n v="5480"/>
    <d v="2024-10-17T00:00:00"/>
    <s v="C140"/>
    <s v="Robert Adams"/>
    <x v="3"/>
    <x v="3"/>
    <s v="P010"/>
    <x v="6"/>
    <x v="0"/>
    <n v="6"/>
    <n v="38902"/>
    <n v="233412"/>
    <n v="150262.6"/>
    <n v="83149.399999999994"/>
    <n v="74"/>
    <n v="59"/>
    <x v="2"/>
    <n v="0"/>
    <n v="0.35623446952170407"/>
    <x v="0"/>
  </r>
  <r>
    <n v="5481"/>
    <d v="2024-06-02T00:00:00"/>
    <s v="C463"/>
    <s v="Kelly Austin"/>
    <x v="1"/>
    <x v="1"/>
    <s v="P004"/>
    <x v="1"/>
    <x v="1"/>
    <n v="5"/>
    <n v="28113"/>
    <n v="140565"/>
    <n v="98610.32"/>
    <n v="41954.68"/>
    <n v="314"/>
    <n v="68"/>
    <x v="1"/>
    <n v="5"/>
    <n v="0.29847173905310709"/>
    <x v="0"/>
  </r>
  <r>
    <n v="5482"/>
    <d v="2024-03-28T00:00:00"/>
    <s v="C342"/>
    <s v="Elizabeth Elliott"/>
    <x v="0"/>
    <x v="0"/>
    <s v="P004"/>
    <x v="1"/>
    <x v="1"/>
    <n v="3"/>
    <n v="34423"/>
    <n v="103269"/>
    <n v="83396.100000000006"/>
    <n v="19872.900000000001"/>
    <n v="340"/>
    <n v="57"/>
    <x v="1"/>
    <n v="10"/>
    <n v="0.19243819539261542"/>
    <x v="0"/>
  </r>
  <r>
    <n v="5483"/>
    <d v="2024-09-21T00:00:00"/>
    <s v="C669"/>
    <s v="Matthew Warren"/>
    <x v="0"/>
    <x v="0"/>
    <s v="P005"/>
    <x v="9"/>
    <x v="1"/>
    <n v="3"/>
    <n v="20282"/>
    <n v="60846"/>
    <n v="47828.05"/>
    <n v="13017.95"/>
    <n v="164"/>
    <n v="22"/>
    <x v="7"/>
    <n v="15"/>
    <n v="0.21394915031390727"/>
    <x v="0"/>
  </r>
  <r>
    <n v="5484"/>
    <d v="2024-08-01T00:00:00"/>
    <s v="C484"/>
    <s v="Lauren Taylor"/>
    <x v="2"/>
    <x v="2"/>
    <s v="P003"/>
    <x v="8"/>
    <x v="0"/>
    <n v="4"/>
    <n v="58310"/>
    <n v="233240"/>
    <n v="152826.88"/>
    <n v="80413.119999999995"/>
    <n v="264"/>
    <n v="86"/>
    <x v="2"/>
    <n v="20"/>
    <n v="0.34476556336820441"/>
    <x v="0"/>
  </r>
  <r>
    <n v="5485"/>
    <d v="2024-05-10T00:00:00"/>
    <s v="C785"/>
    <s v="John Henry MD"/>
    <x v="2"/>
    <x v="2"/>
    <s v="P006"/>
    <x v="0"/>
    <x v="0"/>
    <n v="9"/>
    <n v="32141"/>
    <n v="289269"/>
    <n v="230645.3"/>
    <n v="58623.7"/>
    <n v="220"/>
    <n v="89"/>
    <x v="0"/>
    <n v="20"/>
    <n v="0.20266153649371346"/>
    <x v="0"/>
  </r>
  <r>
    <n v="5486"/>
    <d v="2024-03-23T00:00:00"/>
    <s v="C227"/>
    <s v="David Brewer"/>
    <x v="3"/>
    <x v="3"/>
    <s v="P009"/>
    <x v="3"/>
    <x v="2"/>
    <n v="5"/>
    <n v="51049"/>
    <n v="255245"/>
    <n v="197406.57"/>
    <n v="57838.43"/>
    <n v="499"/>
    <n v="63"/>
    <x v="3"/>
    <n v="5"/>
    <n v="0.22659965915101177"/>
    <x v="0"/>
  </r>
  <r>
    <n v="5487"/>
    <d v="2024-04-15T00:00:00"/>
    <s v="C793"/>
    <s v="Cameron Farrell"/>
    <x v="1"/>
    <x v="1"/>
    <s v="P007"/>
    <x v="5"/>
    <x v="1"/>
    <n v="2"/>
    <n v="10568"/>
    <n v="21136"/>
    <n v="14878.71"/>
    <n v="6257.29"/>
    <n v="239"/>
    <n v="100"/>
    <x v="5"/>
    <n v="20"/>
    <n v="0.2960489212717638"/>
    <x v="0"/>
  </r>
  <r>
    <n v="5488"/>
    <d v="2024-05-05T00:00:00"/>
    <s v="C661"/>
    <s v="Valerie Ross"/>
    <x v="1"/>
    <x v="1"/>
    <s v="P006"/>
    <x v="0"/>
    <x v="0"/>
    <n v="9"/>
    <n v="45078"/>
    <n v="405702"/>
    <n v="281766.81"/>
    <n v="123935.19"/>
    <n v="33"/>
    <n v="75"/>
    <x v="0"/>
    <n v="0"/>
    <n v="0.30548331041010396"/>
    <x v="1"/>
  </r>
  <r>
    <n v="5489"/>
    <d v="2024-03-18T00:00:00"/>
    <s v="C364"/>
    <s v="Tyler Small"/>
    <x v="2"/>
    <x v="2"/>
    <s v="P001"/>
    <x v="4"/>
    <x v="1"/>
    <n v="8"/>
    <n v="17419"/>
    <n v="139352"/>
    <n v="99485.440000000002"/>
    <n v="39866.559999999998"/>
    <n v="460"/>
    <n v="36"/>
    <x v="4"/>
    <n v="20"/>
    <n v="0.28608530914518626"/>
    <x v="0"/>
  </r>
  <r>
    <n v="5490"/>
    <d v="2024-05-29T00:00:00"/>
    <s v="C258"/>
    <s v="Ryan Stephens"/>
    <x v="3"/>
    <x v="3"/>
    <s v="P005"/>
    <x v="9"/>
    <x v="1"/>
    <n v="4"/>
    <n v="16550"/>
    <n v="66200"/>
    <n v="59412.78"/>
    <n v="6787.22"/>
    <n v="375"/>
    <n v="33"/>
    <x v="7"/>
    <n v="0"/>
    <n v="0.10252598187311178"/>
    <x v="0"/>
  </r>
  <r>
    <n v="5491"/>
    <d v="2024-01-01T00:00:00"/>
    <s v="C941"/>
    <s v="Steven Lee"/>
    <x v="0"/>
    <x v="0"/>
    <s v="P006"/>
    <x v="0"/>
    <x v="0"/>
    <n v="10"/>
    <n v="33889"/>
    <n v="338890"/>
    <n v="233066.51"/>
    <n v="105823.49"/>
    <n v="220"/>
    <n v="73"/>
    <x v="0"/>
    <n v="20"/>
    <n v="0.31226501224586151"/>
    <x v="0"/>
  </r>
  <r>
    <n v="5492"/>
    <d v="2024-07-22T00:00:00"/>
    <s v="C612"/>
    <s v="Andrea Mora"/>
    <x v="1"/>
    <x v="1"/>
    <s v="P005"/>
    <x v="9"/>
    <x v="1"/>
    <n v="2"/>
    <n v="15060"/>
    <n v="30120"/>
    <n v="21808.38"/>
    <n v="8311.6200000000008"/>
    <n v="78"/>
    <n v="40"/>
    <x v="7"/>
    <n v="15"/>
    <n v="0.27595019920318725"/>
    <x v="0"/>
  </r>
  <r>
    <n v="5493"/>
    <d v="2024-04-30T00:00:00"/>
    <s v="C142"/>
    <s v="Patricia Campbell"/>
    <x v="2"/>
    <x v="2"/>
    <s v="P002"/>
    <x v="2"/>
    <x v="0"/>
    <n v="10"/>
    <n v="46716"/>
    <n v="467160"/>
    <n v="379437.29"/>
    <n v="87722.71"/>
    <n v="444"/>
    <n v="52"/>
    <x v="2"/>
    <n v="15"/>
    <n v="0.18777872677455262"/>
    <x v="0"/>
  </r>
  <r>
    <n v="5494"/>
    <d v="2024-06-03T00:00:00"/>
    <s v="C639"/>
    <s v="Martin Hays"/>
    <x v="3"/>
    <x v="3"/>
    <s v="P003"/>
    <x v="8"/>
    <x v="0"/>
    <n v="8"/>
    <n v="47946"/>
    <n v="383568"/>
    <n v="238584.03"/>
    <n v="144983.97"/>
    <n v="34"/>
    <n v="94"/>
    <x v="2"/>
    <n v="5"/>
    <n v="0.37798765799023903"/>
    <x v="1"/>
  </r>
  <r>
    <n v="5495"/>
    <d v="2024-01-08T00:00:00"/>
    <s v="C484"/>
    <s v="Natalie Weaver"/>
    <x v="1"/>
    <x v="1"/>
    <s v="P004"/>
    <x v="1"/>
    <x v="1"/>
    <n v="5"/>
    <n v="40509"/>
    <n v="202545"/>
    <n v="134823.07"/>
    <n v="67721.929999999993"/>
    <n v="79"/>
    <n v="82"/>
    <x v="1"/>
    <n v="0"/>
    <n v="0.33435498284331872"/>
    <x v="1"/>
  </r>
  <r>
    <n v="5496"/>
    <d v="2024-04-17T00:00:00"/>
    <s v="C794"/>
    <s v="Cody Garcia"/>
    <x v="0"/>
    <x v="0"/>
    <s v="P001"/>
    <x v="4"/>
    <x v="1"/>
    <n v="5"/>
    <n v="47998"/>
    <n v="239990"/>
    <n v="161591.92000000001"/>
    <n v="78398.080000000002"/>
    <n v="221"/>
    <n v="76"/>
    <x v="4"/>
    <n v="0"/>
    <n v="0.32667227801158383"/>
    <x v="0"/>
  </r>
  <r>
    <n v="5497"/>
    <d v="2024-07-09T00:00:00"/>
    <s v="C149"/>
    <s v="Mark Martinez"/>
    <x v="0"/>
    <x v="0"/>
    <s v="P009"/>
    <x v="3"/>
    <x v="2"/>
    <n v="10"/>
    <n v="2851"/>
    <n v="28510"/>
    <n v="18670.310000000001"/>
    <n v="9839.69"/>
    <n v="330"/>
    <n v="14"/>
    <x v="3"/>
    <n v="0"/>
    <n v="0.34513118204138898"/>
    <x v="0"/>
  </r>
  <r>
    <n v="5498"/>
    <d v="2024-08-07T00:00:00"/>
    <s v="C722"/>
    <s v="Jason Kelly"/>
    <x v="3"/>
    <x v="3"/>
    <s v="P002"/>
    <x v="2"/>
    <x v="0"/>
    <n v="3"/>
    <n v="41821"/>
    <n v="125463"/>
    <n v="77276.22"/>
    <n v="48186.78"/>
    <n v="50"/>
    <n v="24"/>
    <x v="2"/>
    <n v="0"/>
    <n v="0.38407163865043875"/>
    <x v="0"/>
  </r>
  <r>
    <n v="5499"/>
    <d v="2024-07-15T00:00:00"/>
    <s v="C917"/>
    <s v="Shirley Hall"/>
    <x v="0"/>
    <x v="0"/>
    <s v="P003"/>
    <x v="8"/>
    <x v="0"/>
    <n v="3"/>
    <n v="11837"/>
    <n v="35511"/>
    <n v="23371.65"/>
    <n v="12139.35"/>
    <n v="434"/>
    <n v="39"/>
    <x v="2"/>
    <n v="10"/>
    <n v="0.34184759651938834"/>
    <x v="0"/>
  </r>
  <r>
    <n v="5500"/>
    <d v="2024-07-04T00:00:00"/>
    <s v="C170"/>
    <s v="Michael Huang"/>
    <x v="0"/>
    <x v="0"/>
    <s v="P001"/>
    <x v="4"/>
    <x v="1"/>
    <n v="6"/>
    <n v="11254"/>
    <n v="67524"/>
    <n v="53506.38"/>
    <n v="14017.62"/>
    <n v="179"/>
    <n v="98"/>
    <x v="4"/>
    <n v="15"/>
    <n v="0.20759463301937089"/>
    <x v="0"/>
  </r>
  <r>
    <n v="5501"/>
    <d v="2024-09-23T00:00:00"/>
    <s v="C365"/>
    <s v="Vickie Griffith"/>
    <x v="0"/>
    <x v="0"/>
    <s v="P009"/>
    <x v="3"/>
    <x v="2"/>
    <n v="7"/>
    <n v="53740"/>
    <n v="376180"/>
    <n v="237645.55"/>
    <n v="138534.45000000001"/>
    <n v="238"/>
    <n v="40"/>
    <x v="3"/>
    <n v="0"/>
    <n v="0.36826638843107029"/>
    <x v="0"/>
  </r>
  <r>
    <n v="5502"/>
    <d v="2024-06-11T00:00:00"/>
    <s v="C944"/>
    <s v="Vincent Smith"/>
    <x v="3"/>
    <x v="3"/>
    <s v="P002"/>
    <x v="2"/>
    <x v="0"/>
    <n v="8"/>
    <n v="47979"/>
    <n v="383832"/>
    <n v="263113.23"/>
    <n v="120718.77"/>
    <n v="255"/>
    <n v="85"/>
    <x v="2"/>
    <n v="5"/>
    <n v="0.31450939473519668"/>
    <x v="0"/>
  </r>
  <r>
    <n v="5503"/>
    <d v="2024-10-17T00:00:00"/>
    <s v="C387"/>
    <s v="David Martinez"/>
    <x v="0"/>
    <x v="0"/>
    <s v="P006"/>
    <x v="0"/>
    <x v="0"/>
    <n v="9"/>
    <n v="19881"/>
    <n v="178929"/>
    <n v="114089.51"/>
    <n v="64839.49"/>
    <n v="233"/>
    <n v="23"/>
    <x v="0"/>
    <n v="5"/>
    <n v="0.36237552325223971"/>
    <x v="0"/>
  </r>
  <r>
    <n v="5504"/>
    <d v="2024-11-14T00:00:00"/>
    <s v="C442"/>
    <s v="Steven Garcia"/>
    <x v="0"/>
    <x v="0"/>
    <s v="P010"/>
    <x v="6"/>
    <x v="0"/>
    <n v="1"/>
    <n v="57513"/>
    <n v="57513"/>
    <n v="50615.11"/>
    <n v="6897.89"/>
    <n v="368"/>
    <n v="100"/>
    <x v="2"/>
    <n v="5"/>
    <n v="0.11993618834002748"/>
    <x v="0"/>
  </r>
  <r>
    <n v="5505"/>
    <d v="2024-02-23T00:00:00"/>
    <s v="C275"/>
    <s v="Monica Blankenship"/>
    <x v="0"/>
    <x v="0"/>
    <s v="P004"/>
    <x v="1"/>
    <x v="1"/>
    <n v="10"/>
    <n v="8516"/>
    <n v="85160"/>
    <n v="65454.239999999998"/>
    <n v="19705.759999999998"/>
    <n v="81"/>
    <n v="35"/>
    <x v="1"/>
    <n v="15"/>
    <n v="0.23139689995302956"/>
    <x v="0"/>
  </r>
  <r>
    <n v="5506"/>
    <d v="2024-07-09T00:00:00"/>
    <s v="C496"/>
    <s v="Taylor Smith"/>
    <x v="2"/>
    <x v="2"/>
    <s v="P006"/>
    <x v="0"/>
    <x v="0"/>
    <n v="2"/>
    <n v="57451"/>
    <n v="114902"/>
    <n v="85176.61"/>
    <n v="29725.39"/>
    <n v="385"/>
    <n v="79"/>
    <x v="0"/>
    <n v="10"/>
    <n v="0.25870211136446708"/>
    <x v="0"/>
  </r>
  <r>
    <n v="5507"/>
    <d v="2024-12-14T00:00:00"/>
    <s v="C632"/>
    <s v="Ryan Roberts"/>
    <x v="0"/>
    <x v="0"/>
    <s v="P008"/>
    <x v="7"/>
    <x v="3"/>
    <n v="8"/>
    <n v="55203"/>
    <n v="441624"/>
    <n v="286610.15000000002"/>
    <n v="155013.85"/>
    <n v="309"/>
    <n v="99"/>
    <x v="6"/>
    <n v="15"/>
    <n v="0.35100866347843418"/>
    <x v="0"/>
  </r>
  <r>
    <n v="5508"/>
    <d v="2024-08-29T00:00:00"/>
    <s v="C560"/>
    <s v="Katie Cox DVM"/>
    <x v="0"/>
    <x v="0"/>
    <s v="P006"/>
    <x v="0"/>
    <x v="0"/>
    <n v="10"/>
    <n v="19313"/>
    <n v="193130"/>
    <n v="139159.84"/>
    <n v="53970.16"/>
    <n v="198"/>
    <n v="33"/>
    <x v="0"/>
    <n v="20"/>
    <n v="0.27944990420959975"/>
    <x v="0"/>
  </r>
  <r>
    <n v="5509"/>
    <d v="2024-02-20T00:00:00"/>
    <s v="C723"/>
    <s v="Amy Wilson"/>
    <x v="2"/>
    <x v="2"/>
    <s v="P010"/>
    <x v="6"/>
    <x v="0"/>
    <n v="9"/>
    <n v="44782"/>
    <n v="403038"/>
    <n v="338414.96"/>
    <n v="64623.040000000001"/>
    <n v="95"/>
    <n v="62"/>
    <x v="2"/>
    <n v="20"/>
    <n v="0.16033981907413197"/>
    <x v="0"/>
  </r>
  <r>
    <n v="5510"/>
    <d v="2024-09-04T00:00:00"/>
    <s v="C579"/>
    <s v="Angela Brooks"/>
    <x v="0"/>
    <x v="0"/>
    <s v="P006"/>
    <x v="0"/>
    <x v="0"/>
    <n v="2"/>
    <n v="30766"/>
    <n v="61532"/>
    <n v="36952.239999999998"/>
    <n v="24579.759999999998"/>
    <n v="269"/>
    <n v="25"/>
    <x v="0"/>
    <n v="0"/>
    <n v="0.39946304361958002"/>
    <x v="0"/>
  </r>
  <r>
    <n v="5511"/>
    <d v="2024-07-27T00:00:00"/>
    <s v="C396"/>
    <s v="Stephanie Brown"/>
    <x v="2"/>
    <x v="2"/>
    <s v="P005"/>
    <x v="9"/>
    <x v="1"/>
    <n v="1"/>
    <n v="52139"/>
    <n v="52139"/>
    <n v="39036.660000000003"/>
    <n v="13102.34"/>
    <n v="279"/>
    <n v="10"/>
    <x v="7"/>
    <n v="10"/>
    <n v="0.25129634246916893"/>
    <x v="0"/>
  </r>
  <r>
    <n v="5512"/>
    <d v="2024-05-11T00:00:00"/>
    <s v="C981"/>
    <s v="Anthony Brady"/>
    <x v="3"/>
    <x v="3"/>
    <s v="P002"/>
    <x v="2"/>
    <x v="0"/>
    <n v="7"/>
    <n v="2108"/>
    <n v="14756"/>
    <n v="10877.19"/>
    <n v="3878.81"/>
    <n v="47"/>
    <n v="33"/>
    <x v="2"/>
    <n v="10"/>
    <n v="0.26286324207102196"/>
    <x v="0"/>
  </r>
  <r>
    <n v="5513"/>
    <d v="2024-12-25T00:00:00"/>
    <s v="C625"/>
    <s v="Sara Sanchez"/>
    <x v="1"/>
    <x v="1"/>
    <s v="P005"/>
    <x v="9"/>
    <x v="1"/>
    <n v="2"/>
    <n v="36107"/>
    <n v="72214"/>
    <n v="49758.78"/>
    <n v="22455.22"/>
    <n v="326"/>
    <n v="34"/>
    <x v="7"/>
    <n v="20"/>
    <n v="0.31095383166698981"/>
    <x v="0"/>
  </r>
  <r>
    <n v="5514"/>
    <d v="2024-05-15T00:00:00"/>
    <s v="C334"/>
    <s v="Sherri Hoffman"/>
    <x v="0"/>
    <x v="0"/>
    <s v="P006"/>
    <x v="0"/>
    <x v="0"/>
    <n v="9"/>
    <n v="58736"/>
    <n v="528624"/>
    <n v="371498.03"/>
    <n v="157125.97"/>
    <n v="360"/>
    <n v="50"/>
    <x v="0"/>
    <n v="15"/>
    <n v="0.29723578573806714"/>
    <x v="0"/>
  </r>
  <r>
    <n v="5515"/>
    <d v="2024-06-05T00:00:00"/>
    <s v="C185"/>
    <s v="Thomas Williams"/>
    <x v="2"/>
    <x v="2"/>
    <s v="P006"/>
    <x v="0"/>
    <x v="0"/>
    <n v="9"/>
    <n v="10639"/>
    <n v="95751"/>
    <n v="85254.85"/>
    <n v="10496.15"/>
    <n v="194"/>
    <n v="57"/>
    <x v="0"/>
    <n v="5"/>
    <n v="0.1096192206869902"/>
    <x v="0"/>
  </r>
  <r>
    <n v="5516"/>
    <d v="2024-11-20T00:00:00"/>
    <s v="C858"/>
    <s v="Jonathan Bryan"/>
    <x v="0"/>
    <x v="0"/>
    <s v="P010"/>
    <x v="6"/>
    <x v="0"/>
    <n v="6"/>
    <n v="21680"/>
    <n v="130080"/>
    <n v="111613.33"/>
    <n v="18466.669999999998"/>
    <n v="175"/>
    <n v="39"/>
    <x v="2"/>
    <n v="5"/>
    <n v="0.14196394526445263"/>
    <x v="0"/>
  </r>
  <r>
    <n v="5517"/>
    <d v="2024-12-01T00:00:00"/>
    <s v="C830"/>
    <s v="Todd Russell"/>
    <x v="3"/>
    <x v="3"/>
    <s v="P004"/>
    <x v="1"/>
    <x v="1"/>
    <n v="4"/>
    <n v="33244"/>
    <n v="132976"/>
    <n v="112368.5"/>
    <n v="20607.5"/>
    <n v="390"/>
    <n v="93"/>
    <x v="1"/>
    <n v="15"/>
    <n v="0.15497157381783178"/>
    <x v="0"/>
  </r>
  <r>
    <n v="5518"/>
    <d v="2024-01-02T00:00:00"/>
    <s v="C209"/>
    <s v="Brenda Farley"/>
    <x v="2"/>
    <x v="2"/>
    <s v="P001"/>
    <x v="4"/>
    <x v="1"/>
    <n v="6"/>
    <n v="18380"/>
    <n v="110280"/>
    <n v="85251.86"/>
    <n v="25028.14"/>
    <n v="24"/>
    <n v="75"/>
    <x v="4"/>
    <n v="5"/>
    <n v="0.22695085237577076"/>
    <x v="1"/>
  </r>
  <r>
    <n v="5519"/>
    <d v="2024-02-29T00:00:00"/>
    <s v="C362"/>
    <s v="Amanda Hobbs"/>
    <x v="2"/>
    <x v="2"/>
    <s v="P002"/>
    <x v="2"/>
    <x v="0"/>
    <n v="7"/>
    <n v="39486"/>
    <n v="276402"/>
    <n v="167976.58"/>
    <n v="108425.42"/>
    <n v="137"/>
    <n v="18"/>
    <x v="2"/>
    <n v="20"/>
    <n v="0.39227436849226849"/>
    <x v="0"/>
  </r>
  <r>
    <n v="5520"/>
    <d v="2024-04-02T00:00:00"/>
    <s v="C748"/>
    <s v="Erin Spencer"/>
    <x v="0"/>
    <x v="0"/>
    <s v="P002"/>
    <x v="2"/>
    <x v="0"/>
    <n v="7"/>
    <n v="903"/>
    <n v="6321"/>
    <n v="5065.8599999999997"/>
    <n v="1255.1400000000001"/>
    <n v="14"/>
    <n v="36"/>
    <x v="2"/>
    <n v="10"/>
    <n v="0.19856668248694828"/>
    <x v="1"/>
  </r>
  <r>
    <n v="5521"/>
    <d v="2024-06-21T00:00:00"/>
    <s v="C193"/>
    <s v="Melissa Johnson"/>
    <x v="1"/>
    <x v="1"/>
    <s v="P002"/>
    <x v="2"/>
    <x v="0"/>
    <n v="5"/>
    <n v="25487"/>
    <n v="127435"/>
    <n v="97429.72"/>
    <n v="30005.279999999999"/>
    <n v="225"/>
    <n v="75"/>
    <x v="2"/>
    <n v="15"/>
    <n v="0.23545556558245379"/>
    <x v="0"/>
  </r>
  <r>
    <n v="5522"/>
    <d v="2024-08-19T00:00:00"/>
    <s v="C352"/>
    <s v="Sonya Smith"/>
    <x v="3"/>
    <x v="3"/>
    <s v="P006"/>
    <x v="0"/>
    <x v="0"/>
    <n v="8"/>
    <n v="32019"/>
    <n v="256152"/>
    <n v="194342.6"/>
    <n v="61809.4"/>
    <n v="231"/>
    <n v="21"/>
    <x v="0"/>
    <n v="10"/>
    <n v="0.24129969705487367"/>
    <x v="0"/>
  </r>
  <r>
    <n v="5523"/>
    <d v="2024-12-07T00:00:00"/>
    <s v="C248"/>
    <s v="Julie Swanson"/>
    <x v="1"/>
    <x v="1"/>
    <s v="P003"/>
    <x v="8"/>
    <x v="0"/>
    <n v="5"/>
    <n v="39447"/>
    <n v="197235"/>
    <n v="127459.89"/>
    <n v="69775.11"/>
    <n v="365"/>
    <n v="88"/>
    <x v="2"/>
    <n v="10"/>
    <n v="0.35376637006616474"/>
    <x v="0"/>
  </r>
  <r>
    <n v="5524"/>
    <d v="2024-01-03T00:00:00"/>
    <s v="C348"/>
    <s v="Kimberly Juarez"/>
    <x v="0"/>
    <x v="0"/>
    <s v="P006"/>
    <x v="0"/>
    <x v="0"/>
    <n v="8"/>
    <n v="47215"/>
    <n v="377720"/>
    <n v="278575.78000000003"/>
    <n v="99144.22"/>
    <n v="145"/>
    <n v="39"/>
    <x v="0"/>
    <n v="10"/>
    <n v="0.26248072646404746"/>
    <x v="0"/>
  </r>
  <r>
    <n v="5525"/>
    <d v="2024-09-01T00:00:00"/>
    <s v="C743"/>
    <s v="Joseph Daniels"/>
    <x v="1"/>
    <x v="1"/>
    <s v="P009"/>
    <x v="3"/>
    <x v="2"/>
    <n v="5"/>
    <n v="38798"/>
    <n v="193990"/>
    <n v="123688.07"/>
    <n v="70301.929999999993"/>
    <n v="359"/>
    <n v="15"/>
    <x v="3"/>
    <n v="10"/>
    <n v="0.36239976287437492"/>
    <x v="0"/>
  </r>
  <r>
    <n v="5526"/>
    <d v="2024-09-18T00:00:00"/>
    <s v="C803"/>
    <s v="Melvin King"/>
    <x v="2"/>
    <x v="2"/>
    <s v="P005"/>
    <x v="9"/>
    <x v="1"/>
    <n v="2"/>
    <n v="29504"/>
    <n v="59008"/>
    <n v="40179.599999999999"/>
    <n v="18828.400000000001"/>
    <n v="96"/>
    <n v="21"/>
    <x v="7"/>
    <n v="10"/>
    <n v="0.31908215835141002"/>
    <x v="0"/>
  </r>
  <r>
    <n v="5527"/>
    <d v="2024-05-30T00:00:00"/>
    <s v="C973"/>
    <s v="Kenneth Hall"/>
    <x v="0"/>
    <x v="0"/>
    <s v="P002"/>
    <x v="2"/>
    <x v="0"/>
    <n v="4"/>
    <n v="59641"/>
    <n v="238564"/>
    <n v="172712.17"/>
    <n v="65851.83"/>
    <n v="303"/>
    <n v="46"/>
    <x v="2"/>
    <n v="15"/>
    <n v="0.27603422980835335"/>
    <x v="0"/>
  </r>
  <r>
    <n v="5528"/>
    <d v="2024-12-17T00:00:00"/>
    <s v="C978"/>
    <s v="Stephanie Johnson"/>
    <x v="2"/>
    <x v="2"/>
    <s v="P002"/>
    <x v="2"/>
    <x v="0"/>
    <n v="8"/>
    <n v="40550"/>
    <n v="324400"/>
    <n v="253280.45"/>
    <n v="71119.55"/>
    <n v="203"/>
    <n v="91"/>
    <x v="2"/>
    <n v="10"/>
    <n v="0.21923412453760791"/>
    <x v="0"/>
  </r>
  <r>
    <n v="5529"/>
    <d v="2024-03-12T00:00:00"/>
    <s v="C443"/>
    <s v="Julian Williams"/>
    <x v="0"/>
    <x v="0"/>
    <s v="P005"/>
    <x v="9"/>
    <x v="1"/>
    <n v="4"/>
    <n v="12275"/>
    <n v="49100"/>
    <n v="43368.99"/>
    <n v="5731.01"/>
    <n v="476"/>
    <n v="26"/>
    <x v="7"/>
    <n v="20"/>
    <n v="0.11672118126272912"/>
    <x v="0"/>
  </r>
  <r>
    <n v="5530"/>
    <d v="2024-03-21T00:00:00"/>
    <s v="C111"/>
    <s v="Katie Rowe"/>
    <x v="1"/>
    <x v="1"/>
    <s v="P008"/>
    <x v="7"/>
    <x v="3"/>
    <n v="1"/>
    <n v="42501"/>
    <n v="42501"/>
    <n v="38151.760000000002"/>
    <n v="4349.24"/>
    <n v="218"/>
    <n v="75"/>
    <x v="6"/>
    <n v="15"/>
    <n v="0.10233265099644713"/>
    <x v="0"/>
  </r>
  <r>
    <n v="5531"/>
    <d v="2024-11-14T00:00:00"/>
    <s v="C549"/>
    <s v="Stephen Pham"/>
    <x v="0"/>
    <x v="0"/>
    <s v="P001"/>
    <x v="4"/>
    <x v="1"/>
    <n v="8"/>
    <n v="45994"/>
    <n v="367952"/>
    <n v="223853.35"/>
    <n v="144098.65"/>
    <n v="85"/>
    <n v="16"/>
    <x v="4"/>
    <n v="10"/>
    <n v="0.39162349980432226"/>
    <x v="0"/>
  </r>
  <r>
    <n v="5532"/>
    <d v="2024-11-21T00:00:00"/>
    <s v="C816"/>
    <s v="Crystal Mays"/>
    <x v="2"/>
    <x v="2"/>
    <s v="P004"/>
    <x v="1"/>
    <x v="1"/>
    <n v="7"/>
    <n v="48510"/>
    <n v="339570"/>
    <n v="251047.15"/>
    <n v="88522.85"/>
    <n v="279"/>
    <n v="75"/>
    <x v="1"/>
    <n v="15"/>
    <n v="0.26069102099714347"/>
    <x v="0"/>
  </r>
  <r>
    <n v="5533"/>
    <d v="2024-05-28T00:00:00"/>
    <s v="C435"/>
    <s v="Misty Green"/>
    <x v="0"/>
    <x v="0"/>
    <s v="P008"/>
    <x v="7"/>
    <x v="3"/>
    <n v="2"/>
    <n v="20390"/>
    <n v="40780"/>
    <n v="30538.54"/>
    <n v="10241.459999999999"/>
    <n v="456"/>
    <n v="22"/>
    <x v="6"/>
    <n v="10"/>
    <n v="0.25113928396272678"/>
    <x v="0"/>
  </r>
  <r>
    <n v="5534"/>
    <d v="2024-01-23T00:00:00"/>
    <s v="C892"/>
    <s v="Elijah Martinez"/>
    <x v="0"/>
    <x v="0"/>
    <s v="P007"/>
    <x v="5"/>
    <x v="1"/>
    <n v="1"/>
    <n v="16389"/>
    <n v="16389"/>
    <n v="11030.14"/>
    <n v="5358.86"/>
    <n v="96"/>
    <n v="69"/>
    <x v="5"/>
    <n v="0"/>
    <n v="0.32697907132832998"/>
    <x v="0"/>
  </r>
  <r>
    <n v="5535"/>
    <d v="2024-01-09T00:00:00"/>
    <s v="C850"/>
    <s v="Annette Oliver"/>
    <x v="1"/>
    <x v="1"/>
    <s v="P010"/>
    <x v="6"/>
    <x v="0"/>
    <n v="4"/>
    <n v="47060"/>
    <n v="188240"/>
    <n v="121987.86"/>
    <n v="66252.14"/>
    <n v="397"/>
    <n v="89"/>
    <x v="2"/>
    <n v="5"/>
    <n v="0.35195569485762856"/>
    <x v="0"/>
  </r>
  <r>
    <n v="5536"/>
    <d v="2024-10-25T00:00:00"/>
    <s v="C905"/>
    <s v="Lisa Nichols"/>
    <x v="2"/>
    <x v="2"/>
    <s v="P007"/>
    <x v="5"/>
    <x v="1"/>
    <n v="5"/>
    <n v="19861"/>
    <n v="99305"/>
    <n v="71386.5"/>
    <n v="27918.5"/>
    <n v="327"/>
    <n v="13"/>
    <x v="5"/>
    <n v="20"/>
    <n v="0.28113891546246411"/>
    <x v="0"/>
  </r>
  <r>
    <n v="5537"/>
    <d v="2024-07-23T00:00:00"/>
    <s v="C731"/>
    <s v="Evan Obrien"/>
    <x v="3"/>
    <x v="3"/>
    <s v="P001"/>
    <x v="4"/>
    <x v="1"/>
    <n v="2"/>
    <n v="54107"/>
    <n v="108214"/>
    <n v="88595.08"/>
    <n v="19618.919999999998"/>
    <n v="185"/>
    <n v="37"/>
    <x v="4"/>
    <n v="15"/>
    <n v="0.1812974291681298"/>
    <x v="0"/>
  </r>
  <r>
    <n v="5538"/>
    <d v="2024-11-07T00:00:00"/>
    <s v="C949"/>
    <s v="Jennifer Snyder"/>
    <x v="0"/>
    <x v="0"/>
    <s v="P002"/>
    <x v="2"/>
    <x v="0"/>
    <n v="10"/>
    <n v="33041"/>
    <n v="330410"/>
    <n v="227835.56"/>
    <n v="102574.44"/>
    <n v="325"/>
    <n v="73"/>
    <x v="2"/>
    <n v="15"/>
    <n v="0.31044593081323207"/>
    <x v="0"/>
  </r>
  <r>
    <n v="5539"/>
    <d v="2024-05-31T00:00:00"/>
    <s v="C590"/>
    <s v="Ricky Williams"/>
    <x v="3"/>
    <x v="3"/>
    <s v="P003"/>
    <x v="8"/>
    <x v="0"/>
    <n v="8"/>
    <n v="29512"/>
    <n v="236096"/>
    <n v="161782.64000000001"/>
    <n v="74313.36"/>
    <n v="185"/>
    <n v="96"/>
    <x v="2"/>
    <n v="0"/>
    <n v="0.31475908105177552"/>
    <x v="0"/>
  </r>
  <r>
    <n v="5540"/>
    <d v="2024-09-22T00:00:00"/>
    <s v="C562"/>
    <s v="Marcus Martinez"/>
    <x v="2"/>
    <x v="2"/>
    <s v="P005"/>
    <x v="9"/>
    <x v="1"/>
    <n v="2"/>
    <n v="8360"/>
    <n v="16720"/>
    <n v="10726.64"/>
    <n v="5993.36"/>
    <n v="30"/>
    <n v="78"/>
    <x v="7"/>
    <n v="5"/>
    <n v="0.35845454545454541"/>
    <x v="1"/>
  </r>
  <r>
    <n v="5541"/>
    <d v="2024-03-31T00:00:00"/>
    <s v="C246"/>
    <s v="Richard Scott"/>
    <x v="3"/>
    <x v="3"/>
    <s v="P009"/>
    <x v="3"/>
    <x v="2"/>
    <n v="6"/>
    <n v="25376"/>
    <n v="152256"/>
    <n v="97270.69"/>
    <n v="54985.31"/>
    <n v="457"/>
    <n v="35"/>
    <x v="3"/>
    <n v="0"/>
    <n v="0.36113722940311055"/>
    <x v="0"/>
  </r>
  <r>
    <n v="5542"/>
    <d v="2024-04-25T00:00:00"/>
    <s v="C727"/>
    <s v="Paul Davila"/>
    <x v="0"/>
    <x v="0"/>
    <s v="P002"/>
    <x v="2"/>
    <x v="0"/>
    <n v="8"/>
    <n v="54784"/>
    <n v="438272"/>
    <n v="282220.2"/>
    <n v="156051.79999999999"/>
    <n v="112"/>
    <n v="17"/>
    <x v="2"/>
    <n v="0"/>
    <n v="0.35606153256425233"/>
    <x v="0"/>
  </r>
  <r>
    <n v="5543"/>
    <d v="2024-08-03T00:00:00"/>
    <s v="C818"/>
    <s v="Randall Heath"/>
    <x v="3"/>
    <x v="3"/>
    <s v="P006"/>
    <x v="0"/>
    <x v="0"/>
    <n v="4"/>
    <n v="53706"/>
    <n v="214824"/>
    <n v="186902.11"/>
    <n v="27921.89"/>
    <n v="27"/>
    <n v="24"/>
    <x v="0"/>
    <n v="20"/>
    <n v="0.12997565448925633"/>
    <x v="0"/>
  </r>
  <r>
    <n v="5544"/>
    <d v="2024-09-19T00:00:00"/>
    <s v="C336"/>
    <s v="Logan Vega"/>
    <x v="2"/>
    <x v="2"/>
    <s v="P005"/>
    <x v="9"/>
    <x v="1"/>
    <n v="6"/>
    <n v="43251"/>
    <n v="259506"/>
    <n v="200292.16"/>
    <n v="59213.84"/>
    <n v="306"/>
    <n v="59"/>
    <x v="7"/>
    <n v="0"/>
    <n v="0.22817907871108953"/>
    <x v="0"/>
  </r>
  <r>
    <n v="5545"/>
    <d v="2024-10-07T00:00:00"/>
    <s v="C943"/>
    <s v="Katie Silva"/>
    <x v="0"/>
    <x v="0"/>
    <s v="P004"/>
    <x v="1"/>
    <x v="1"/>
    <n v="8"/>
    <n v="6903"/>
    <n v="55224"/>
    <n v="35869.5"/>
    <n v="19354.5"/>
    <n v="421"/>
    <n v="79"/>
    <x v="1"/>
    <n v="0"/>
    <n v="0.35047262059973927"/>
    <x v="0"/>
  </r>
  <r>
    <n v="5546"/>
    <d v="2024-02-27T00:00:00"/>
    <s v="C249"/>
    <s v="John Foster DDS"/>
    <x v="0"/>
    <x v="0"/>
    <s v="P004"/>
    <x v="1"/>
    <x v="1"/>
    <n v="10"/>
    <n v="40675"/>
    <n v="406750"/>
    <n v="335113.71000000002"/>
    <n v="71636.289999999994"/>
    <n v="264"/>
    <n v="98"/>
    <x v="1"/>
    <n v="5"/>
    <n v="0.17611872157344804"/>
    <x v="0"/>
  </r>
  <r>
    <n v="5547"/>
    <d v="2024-11-20T00:00:00"/>
    <s v="C808"/>
    <s v="Matthew Rogers"/>
    <x v="3"/>
    <x v="3"/>
    <s v="P007"/>
    <x v="5"/>
    <x v="1"/>
    <n v="10"/>
    <n v="30351"/>
    <n v="303510"/>
    <n v="215126.89"/>
    <n v="88383.11"/>
    <n v="412"/>
    <n v="74"/>
    <x v="5"/>
    <n v="0"/>
    <n v="0.29120328819478764"/>
    <x v="0"/>
  </r>
  <r>
    <n v="5548"/>
    <d v="2024-11-15T00:00:00"/>
    <s v="C946"/>
    <s v="Adriana Ramsey"/>
    <x v="0"/>
    <x v="0"/>
    <s v="P005"/>
    <x v="9"/>
    <x v="1"/>
    <n v="10"/>
    <n v="4159"/>
    <n v="41590"/>
    <n v="25360.94"/>
    <n v="16229.06"/>
    <n v="236"/>
    <n v="83"/>
    <x v="7"/>
    <n v="20"/>
    <n v="0.39021543640298145"/>
    <x v="0"/>
  </r>
  <r>
    <n v="5549"/>
    <d v="2024-05-17T00:00:00"/>
    <s v="C862"/>
    <s v="Evelyn Rivera"/>
    <x v="2"/>
    <x v="2"/>
    <s v="P003"/>
    <x v="8"/>
    <x v="0"/>
    <n v="1"/>
    <n v="53230"/>
    <n v="53230"/>
    <n v="35170.65"/>
    <n v="18059.349999999999"/>
    <n v="76"/>
    <n v="93"/>
    <x v="2"/>
    <n v="15"/>
    <n v="0.33927014841254927"/>
    <x v="1"/>
  </r>
  <r>
    <n v="5550"/>
    <d v="2024-07-10T00:00:00"/>
    <s v="C796"/>
    <s v="Anna Middleton"/>
    <x v="0"/>
    <x v="0"/>
    <s v="P002"/>
    <x v="2"/>
    <x v="0"/>
    <n v="8"/>
    <n v="44191"/>
    <n v="353528"/>
    <n v="285386.53999999998"/>
    <n v="68141.460000000006"/>
    <n v="52"/>
    <n v="13"/>
    <x v="2"/>
    <n v="15"/>
    <n v="0.19274699599465955"/>
    <x v="0"/>
  </r>
  <r>
    <n v="5551"/>
    <d v="2024-05-22T00:00:00"/>
    <s v="C976"/>
    <s v="Stephanie Garcia"/>
    <x v="2"/>
    <x v="2"/>
    <s v="P002"/>
    <x v="2"/>
    <x v="0"/>
    <n v="2"/>
    <n v="21510"/>
    <n v="43020"/>
    <n v="29311.51"/>
    <n v="13708.49"/>
    <n v="403"/>
    <n v="90"/>
    <x v="2"/>
    <n v="15"/>
    <n v="0.31865388191538818"/>
    <x v="0"/>
  </r>
  <r>
    <n v="5552"/>
    <d v="2024-12-18T00:00:00"/>
    <s v="C877"/>
    <s v="Timothy Fisher"/>
    <x v="3"/>
    <x v="3"/>
    <s v="P010"/>
    <x v="6"/>
    <x v="0"/>
    <n v="10"/>
    <n v="10827"/>
    <n v="108270"/>
    <n v="93977.37"/>
    <n v="14292.63"/>
    <n v="148"/>
    <n v="30"/>
    <x v="2"/>
    <n v="15"/>
    <n v="0.13200914380714879"/>
    <x v="0"/>
  </r>
  <r>
    <n v="5553"/>
    <d v="2024-12-05T00:00:00"/>
    <s v="C224"/>
    <s v="Mr. Douglas Martin Jr."/>
    <x v="1"/>
    <x v="1"/>
    <s v="P002"/>
    <x v="2"/>
    <x v="0"/>
    <n v="6"/>
    <n v="44304"/>
    <n v="265824"/>
    <n v="203322.26"/>
    <n v="62501.74"/>
    <n v="245"/>
    <n v="33"/>
    <x v="2"/>
    <n v="5"/>
    <n v="0.23512451847839172"/>
    <x v="0"/>
  </r>
  <r>
    <n v="5554"/>
    <d v="2024-02-14T00:00:00"/>
    <s v="C310"/>
    <s v="Amy Nelson"/>
    <x v="0"/>
    <x v="0"/>
    <s v="P006"/>
    <x v="0"/>
    <x v="0"/>
    <n v="5"/>
    <n v="26844"/>
    <n v="134220"/>
    <n v="88505.9"/>
    <n v="45714.1"/>
    <n v="257"/>
    <n v="60"/>
    <x v="0"/>
    <n v="5"/>
    <n v="0.34059082104008342"/>
    <x v="0"/>
  </r>
  <r>
    <n v="5555"/>
    <d v="2024-03-19T00:00:00"/>
    <s v="C117"/>
    <s v="Beth Mccall"/>
    <x v="3"/>
    <x v="3"/>
    <s v="P005"/>
    <x v="9"/>
    <x v="1"/>
    <n v="8"/>
    <n v="24373"/>
    <n v="194984"/>
    <n v="149773.39000000001"/>
    <n v="45210.61"/>
    <n v="25"/>
    <n v="83"/>
    <x v="7"/>
    <n v="5"/>
    <n v="0.23186830714315021"/>
    <x v="1"/>
  </r>
  <r>
    <n v="5556"/>
    <d v="2024-10-10T00:00:00"/>
    <s v="C997"/>
    <s v="Melissa Bell"/>
    <x v="0"/>
    <x v="0"/>
    <s v="P001"/>
    <x v="4"/>
    <x v="1"/>
    <n v="6"/>
    <n v="12473"/>
    <n v="74838"/>
    <n v="50595.66"/>
    <n v="24242.34"/>
    <n v="58"/>
    <n v="11"/>
    <x v="4"/>
    <n v="10"/>
    <n v="0.32393089072396375"/>
    <x v="0"/>
  </r>
  <r>
    <n v="5557"/>
    <d v="2024-04-16T00:00:00"/>
    <s v="C271"/>
    <s v="Thomas Wise"/>
    <x v="1"/>
    <x v="1"/>
    <s v="P001"/>
    <x v="4"/>
    <x v="1"/>
    <n v="5"/>
    <n v="21943"/>
    <n v="109715"/>
    <n v="75101.440000000002"/>
    <n v="34613.56"/>
    <n v="22"/>
    <n v="80"/>
    <x v="4"/>
    <n v="15"/>
    <n v="0.31548612313721913"/>
    <x v="1"/>
  </r>
  <r>
    <n v="5558"/>
    <d v="2024-11-02T00:00:00"/>
    <s v="C997"/>
    <s v="Nicole Moore"/>
    <x v="1"/>
    <x v="1"/>
    <s v="P010"/>
    <x v="6"/>
    <x v="0"/>
    <n v="9"/>
    <n v="54879"/>
    <n v="493911"/>
    <n v="383806.07"/>
    <n v="110104.93"/>
    <n v="205"/>
    <n v="81"/>
    <x v="2"/>
    <n v="20"/>
    <n v="0.22292463621988576"/>
    <x v="0"/>
  </r>
  <r>
    <n v="5559"/>
    <d v="2024-05-04T00:00:00"/>
    <s v="C969"/>
    <s v="Kyle Bradley"/>
    <x v="3"/>
    <x v="3"/>
    <s v="P003"/>
    <x v="8"/>
    <x v="0"/>
    <n v="7"/>
    <n v="31284"/>
    <n v="218988"/>
    <n v="192452.7"/>
    <n v="26535.3"/>
    <n v="232"/>
    <n v="48"/>
    <x v="2"/>
    <n v="10"/>
    <n v="0.12117239300783604"/>
    <x v="0"/>
  </r>
  <r>
    <n v="5560"/>
    <d v="2024-07-09T00:00:00"/>
    <s v="C184"/>
    <s v="Steven Dixon"/>
    <x v="0"/>
    <x v="0"/>
    <s v="P009"/>
    <x v="3"/>
    <x v="2"/>
    <n v="7"/>
    <n v="42186"/>
    <n v="295302"/>
    <n v="242700.02"/>
    <n v="52601.98"/>
    <n v="260"/>
    <n v="74"/>
    <x v="3"/>
    <n v="15"/>
    <n v="0.17812944036952003"/>
    <x v="0"/>
  </r>
  <r>
    <n v="5561"/>
    <d v="2024-06-03T00:00:00"/>
    <s v="C470"/>
    <s v="Sharon Armstrong"/>
    <x v="1"/>
    <x v="1"/>
    <s v="P005"/>
    <x v="9"/>
    <x v="1"/>
    <n v="10"/>
    <n v="29018"/>
    <n v="290180"/>
    <n v="231919.3"/>
    <n v="58260.7"/>
    <n v="99"/>
    <n v="83"/>
    <x v="7"/>
    <n v="15"/>
    <n v="0.20077434695706112"/>
    <x v="0"/>
  </r>
  <r>
    <n v="5562"/>
    <d v="2024-11-22T00:00:00"/>
    <s v="C682"/>
    <s v="Timothy Moreno"/>
    <x v="0"/>
    <x v="0"/>
    <s v="P002"/>
    <x v="2"/>
    <x v="0"/>
    <n v="2"/>
    <n v="57867"/>
    <n v="115734"/>
    <n v="81629.23"/>
    <n v="34104.769999999997"/>
    <n v="276"/>
    <n v="47"/>
    <x v="2"/>
    <n v="20"/>
    <n v="0.2946823751015259"/>
    <x v="0"/>
  </r>
  <r>
    <n v="5563"/>
    <d v="2024-04-23T00:00:00"/>
    <s v="C289"/>
    <s v="Larry Hoffman"/>
    <x v="3"/>
    <x v="3"/>
    <s v="P007"/>
    <x v="5"/>
    <x v="1"/>
    <n v="9"/>
    <n v="16318"/>
    <n v="146862"/>
    <n v="131655.23000000001"/>
    <n v="15206.77"/>
    <n v="363"/>
    <n v="15"/>
    <x v="5"/>
    <n v="0"/>
    <n v="0.10354462011956803"/>
    <x v="0"/>
  </r>
  <r>
    <n v="5564"/>
    <d v="2024-05-08T00:00:00"/>
    <s v="C939"/>
    <s v="Larry Reynolds"/>
    <x v="0"/>
    <x v="0"/>
    <s v="P010"/>
    <x v="6"/>
    <x v="0"/>
    <n v="8"/>
    <n v="58888"/>
    <n v="471104"/>
    <n v="369417.83"/>
    <n v="101686.17"/>
    <n v="211"/>
    <n v="41"/>
    <x v="2"/>
    <n v="15"/>
    <n v="0.21584654343839152"/>
    <x v="0"/>
  </r>
  <r>
    <n v="5565"/>
    <d v="2024-12-17T00:00:00"/>
    <s v="C130"/>
    <s v="Sheila Manning"/>
    <x v="0"/>
    <x v="0"/>
    <s v="P008"/>
    <x v="7"/>
    <x v="3"/>
    <n v="1"/>
    <n v="38892"/>
    <n v="38892"/>
    <n v="26178.26"/>
    <n v="12713.74"/>
    <n v="282"/>
    <n v="58"/>
    <x v="6"/>
    <n v="20"/>
    <n v="0.32689859096986529"/>
    <x v="0"/>
  </r>
  <r>
    <n v="5566"/>
    <d v="2024-06-25T00:00:00"/>
    <s v="C749"/>
    <s v="Rachel Casey"/>
    <x v="3"/>
    <x v="3"/>
    <s v="P010"/>
    <x v="6"/>
    <x v="0"/>
    <n v="8"/>
    <n v="6714"/>
    <n v="53712"/>
    <n v="38172.15"/>
    <n v="15539.85"/>
    <n v="498"/>
    <n v="78"/>
    <x v="2"/>
    <n v="15"/>
    <n v="0.28931802949061663"/>
    <x v="0"/>
  </r>
  <r>
    <n v="5567"/>
    <d v="2024-10-13T00:00:00"/>
    <s v="C859"/>
    <s v="Daniel Pugh"/>
    <x v="2"/>
    <x v="2"/>
    <s v="P010"/>
    <x v="6"/>
    <x v="0"/>
    <n v="2"/>
    <n v="8195"/>
    <n v="16390"/>
    <n v="10401.370000000001"/>
    <n v="5988.63"/>
    <n v="466"/>
    <n v="15"/>
    <x v="2"/>
    <n v="15"/>
    <n v="0.3653831604636974"/>
    <x v="0"/>
  </r>
  <r>
    <n v="5568"/>
    <d v="2024-09-08T00:00:00"/>
    <s v="C454"/>
    <s v="Barbara Hatfield"/>
    <x v="1"/>
    <x v="1"/>
    <s v="P009"/>
    <x v="3"/>
    <x v="2"/>
    <n v="5"/>
    <n v="51182"/>
    <n v="255910"/>
    <n v="179731.81"/>
    <n v="76178.19"/>
    <n v="265"/>
    <n v="19"/>
    <x v="3"/>
    <n v="20"/>
    <n v="0.29767570630299717"/>
    <x v="0"/>
  </r>
  <r>
    <n v="5569"/>
    <d v="2024-04-28T00:00:00"/>
    <s v="C204"/>
    <s v="Sandra Edwards"/>
    <x v="2"/>
    <x v="2"/>
    <s v="P009"/>
    <x v="3"/>
    <x v="2"/>
    <n v="10"/>
    <n v="47320"/>
    <n v="473200"/>
    <n v="290598.84999999998"/>
    <n v="182601.15"/>
    <n v="488"/>
    <n v="18"/>
    <x v="3"/>
    <n v="15"/>
    <n v="0.38588577768385457"/>
    <x v="0"/>
  </r>
  <r>
    <n v="5570"/>
    <d v="2024-03-05T00:00:00"/>
    <s v="C497"/>
    <s v="Alexander Montgomery"/>
    <x v="1"/>
    <x v="1"/>
    <s v="P009"/>
    <x v="3"/>
    <x v="2"/>
    <n v="9"/>
    <n v="58927"/>
    <n v="530343"/>
    <n v="336365.02"/>
    <n v="193977.98"/>
    <n v="303"/>
    <n v="32"/>
    <x v="3"/>
    <n v="20"/>
    <n v="0.36575948018546489"/>
    <x v="0"/>
  </r>
  <r>
    <n v="5571"/>
    <d v="2024-05-19T00:00:00"/>
    <s v="C166"/>
    <s v="Sara Ramirez"/>
    <x v="0"/>
    <x v="0"/>
    <s v="P006"/>
    <x v="0"/>
    <x v="0"/>
    <n v="1"/>
    <n v="59810"/>
    <n v="59810"/>
    <n v="51503.61"/>
    <n v="8306.39"/>
    <n v="372"/>
    <n v="22"/>
    <x v="0"/>
    <n v="15"/>
    <n v="0.138879618792844"/>
    <x v="0"/>
  </r>
  <r>
    <n v="5572"/>
    <d v="2024-11-11T00:00:00"/>
    <s v="C659"/>
    <s v="Mary Burke"/>
    <x v="1"/>
    <x v="1"/>
    <s v="P007"/>
    <x v="5"/>
    <x v="1"/>
    <n v="3"/>
    <n v="37064"/>
    <n v="111192"/>
    <n v="86399.12"/>
    <n v="24792.880000000001"/>
    <n v="315"/>
    <n v="95"/>
    <x v="5"/>
    <n v="10"/>
    <n v="0.2229735952226779"/>
    <x v="0"/>
  </r>
  <r>
    <n v="5573"/>
    <d v="2024-04-22T00:00:00"/>
    <s v="C397"/>
    <s v="Lance Beck"/>
    <x v="3"/>
    <x v="3"/>
    <s v="P003"/>
    <x v="8"/>
    <x v="0"/>
    <n v="3"/>
    <n v="49240"/>
    <n v="147720"/>
    <n v="94960.4"/>
    <n v="52759.6"/>
    <n v="39"/>
    <n v="46"/>
    <x v="2"/>
    <n v="0"/>
    <n v="0.35715949092878418"/>
    <x v="1"/>
  </r>
  <r>
    <n v="5574"/>
    <d v="2024-02-16T00:00:00"/>
    <s v="C794"/>
    <s v="Sandra Brown"/>
    <x v="3"/>
    <x v="3"/>
    <s v="P003"/>
    <x v="8"/>
    <x v="0"/>
    <n v="3"/>
    <n v="39516"/>
    <n v="118548"/>
    <n v="87631.78"/>
    <n v="30916.22"/>
    <n v="263"/>
    <n v="54"/>
    <x v="2"/>
    <n v="5"/>
    <n v="0.26079073455477952"/>
    <x v="0"/>
  </r>
  <r>
    <n v="5575"/>
    <d v="2024-05-05T00:00:00"/>
    <s v="C465"/>
    <s v="William Smith"/>
    <x v="2"/>
    <x v="2"/>
    <s v="P006"/>
    <x v="0"/>
    <x v="0"/>
    <n v="5"/>
    <n v="10681"/>
    <n v="53405"/>
    <n v="37374.76"/>
    <n v="16030.24"/>
    <n v="186"/>
    <n v="59"/>
    <x v="0"/>
    <n v="15"/>
    <n v="0.30016365508847487"/>
    <x v="0"/>
  </r>
  <r>
    <n v="5576"/>
    <d v="2024-05-07T00:00:00"/>
    <s v="C141"/>
    <s v="Tracy Scott"/>
    <x v="0"/>
    <x v="0"/>
    <s v="P005"/>
    <x v="9"/>
    <x v="1"/>
    <n v="9"/>
    <n v="34309"/>
    <n v="308781"/>
    <n v="197058.96"/>
    <n v="111722.04"/>
    <n v="81"/>
    <n v="17"/>
    <x v="7"/>
    <n v="20"/>
    <n v="0.36181643300591682"/>
    <x v="0"/>
  </r>
  <r>
    <n v="5577"/>
    <d v="2024-09-07T00:00:00"/>
    <s v="C792"/>
    <s v="Alyssa Greene"/>
    <x v="3"/>
    <x v="3"/>
    <s v="P005"/>
    <x v="9"/>
    <x v="1"/>
    <n v="9"/>
    <n v="23015"/>
    <n v="207135"/>
    <n v="155268.06"/>
    <n v="51866.94"/>
    <n v="370"/>
    <n v="57"/>
    <x v="7"/>
    <n v="15"/>
    <n v="0.25040162213049461"/>
    <x v="0"/>
  </r>
  <r>
    <n v="5578"/>
    <d v="2024-06-06T00:00:00"/>
    <s v="C886"/>
    <s v="Sara Lewis"/>
    <x v="2"/>
    <x v="2"/>
    <s v="P004"/>
    <x v="1"/>
    <x v="1"/>
    <n v="3"/>
    <n v="11936"/>
    <n v="35808"/>
    <n v="23097.84"/>
    <n v="12710.16"/>
    <n v="245"/>
    <n v="51"/>
    <x v="1"/>
    <n v="10"/>
    <n v="0.35495308310991958"/>
    <x v="0"/>
  </r>
  <r>
    <n v="5579"/>
    <d v="2024-04-28T00:00:00"/>
    <s v="C901"/>
    <s v="Amanda Skinner"/>
    <x v="1"/>
    <x v="1"/>
    <s v="P008"/>
    <x v="7"/>
    <x v="3"/>
    <n v="9"/>
    <n v="25815"/>
    <n v="232335"/>
    <n v="172652.49"/>
    <n v="59682.51"/>
    <n v="285"/>
    <n v="87"/>
    <x v="6"/>
    <n v="5"/>
    <n v="0.25688127057912069"/>
    <x v="0"/>
  </r>
  <r>
    <n v="5580"/>
    <d v="2024-11-28T00:00:00"/>
    <s v="C241"/>
    <s v="Julia Gonzalez"/>
    <x v="2"/>
    <x v="2"/>
    <s v="P005"/>
    <x v="9"/>
    <x v="1"/>
    <n v="4"/>
    <n v="24656"/>
    <n v="98624"/>
    <n v="65019.44"/>
    <n v="33604.559999999998"/>
    <n v="309"/>
    <n v="11"/>
    <x v="7"/>
    <n v="5"/>
    <n v="0.3407341012329656"/>
    <x v="0"/>
  </r>
  <r>
    <n v="5581"/>
    <d v="2024-06-01T00:00:00"/>
    <s v="C808"/>
    <s v="Richard Miller"/>
    <x v="3"/>
    <x v="3"/>
    <s v="P007"/>
    <x v="5"/>
    <x v="1"/>
    <n v="4"/>
    <n v="49214"/>
    <n v="196856"/>
    <n v="140512.57"/>
    <n v="56343.43"/>
    <n v="188"/>
    <n v="23"/>
    <x v="5"/>
    <n v="0"/>
    <n v="0.28621647295485025"/>
    <x v="0"/>
  </r>
  <r>
    <n v="5582"/>
    <d v="2024-12-23T00:00:00"/>
    <s v="C184"/>
    <s v="Richard Moyer"/>
    <x v="0"/>
    <x v="0"/>
    <s v="P006"/>
    <x v="0"/>
    <x v="0"/>
    <n v="6"/>
    <n v="26749"/>
    <n v="160494"/>
    <n v="121088.18"/>
    <n v="39405.82"/>
    <n v="490"/>
    <n v="78"/>
    <x v="0"/>
    <n v="20"/>
    <n v="0.24552830635413161"/>
    <x v="0"/>
  </r>
  <r>
    <n v="5583"/>
    <d v="2024-09-11T00:00:00"/>
    <s v="C650"/>
    <s v="Ian Powers"/>
    <x v="0"/>
    <x v="0"/>
    <s v="P003"/>
    <x v="8"/>
    <x v="0"/>
    <n v="6"/>
    <n v="5828"/>
    <n v="34968"/>
    <n v="22653.08"/>
    <n v="12314.92"/>
    <n v="211"/>
    <n v="39"/>
    <x v="2"/>
    <n v="5"/>
    <n v="0.35217684740334021"/>
    <x v="0"/>
  </r>
  <r>
    <n v="5584"/>
    <d v="2024-11-11T00:00:00"/>
    <s v="C167"/>
    <s v="Felicia Morris"/>
    <x v="0"/>
    <x v="0"/>
    <s v="P007"/>
    <x v="5"/>
    <x v="1"/>
    <n v="3"/>
    <n v="8014"/>
    <n v="24042"/>
    <n v="17220.400000000001"/>
    <n v="6821.6"/>
    <n v="228"/>
    <n v="32"/>
    <x v="5"/>
    <n v="15"/>
    <n v="0.28373679394393148"/>
    <x v="0"/>
  </r>
  <r>
    <n v="5585"/>
    <d v="2024-10-24T00:00:00"/>
    <s v="C877"/>
    <s v="Deborah Mahoney"/>
    <x v="1"/>
    <x v="1"/>
    <s v="P009"/>
    <x v="3"/>
    <x v="2"/>
    <n v="4"/>
    <n v="50151"/>
    <n v="200604"/>
    <n v="145315.97"/>
    <n v="55288.03"/>
    <n v="129"/>
    <n v="99"/>
    <x v="3"/>
    <n v="10"/>
    <n v="0.27560781440051046"/>
    <x v="0"/>
  </r>
  <r>
    <n v="5586"/>
    <d v="2024-11-17T00:00:00"/>
    <s v="C158"/>
    <s v="Julie Henry MD"/>
    <x v="0"/>
    <x v="0"/>
    <s v="P006"/>
    <x v="0"/>
    <x v="0"/>
    <n v="9"/>
    <n v="30183"/>
    <n v="271647"/>
    <n v="229440.72"/>
    <n v="42206.28"/>
    <n v="371"/>
    <n v="83"/>
    <x v="0"/>
    <n v="10"/>
    <n v="0.15537178765088516"/>
    <x v="0"/>
  </r>
  <r>
    <n v="5587"/>
    <d v="2024-09-06T00:00:00"/>
    <s v="C626"/>
    <s v="Mark Wright"/>
    <x v="2"/>
    <x v="2"/>
    <s v="P002"/>
    <x v="2"/>
    <x v="0"/>
    <n v="8"/>
    <n v="38484"/>
    <n v="307872"/>
    <n v="193205.87"/>
    <n v="114666.13"/>
    <n v="449"/>
    <n v="86"/>
    <x v="2"/>
    <n v="10"/>
    <n v="0.37244741321068497"/>
    <x v="0"/>
  </r>
  <r>
    <n v="5588"/>
    <d v="2024-08-27T00:00:00"/>
    <s v="C663"/>
    <s v="Daniel Thompson"/>
    <x v="1"/>
    <x v="1"/>
    <s v="P001"/>
    <x v="4"/>
    <x v="1"/>
    <n v="8"/>
    <n v="48663"/>
    <n v="389304"/>
    <n v="316839.59999999998"/>
    <n v="72464.399999999994"/>
    <n v="116"/>
    <n v="29"/>
    <x v="4"/>
    <n v="5"/>
    <n v="0.18613833918993894"/>
    <x v="0"/>
  </r>
  <r>
    <n v="5589"/>
    <d v="2024-08-17T00:00:00"/>
    <s v="C642"/>
    <s v="Ms. Candace Brown"/>
    <x v="2"/>
    <x v="2"/>
    <s v="P008"/>
    <x v="7"/>
    <x v="3"/>
    <n v="9"/>
    <n v="13669"/>
    <n v="123021"/>
    <n v="102595.28"/>
    <n v="20425.72"/>
    <n v="102"/>
    <n v="43"/>
    <x v="6"/>
    <n v="5"/>
    <n v="0.16603441688817358"/>
    <x v="0"/>
  </r>
  <r>
    <n v="5590"/>
    <d v="2024-10-30T00:00:00"/>
    <s v="C242"/>
    <s v="Vanessa Larson"/>
    <x v="0"/>
    <x v="0"/>
    <s v="P009"/>
    <x v="3"/>
    <x v="2"/>
    <n v="6"/>
    <n v="51524"/>
    <n v="309144"/>
    <n v="214075.22"/>
    <n v="95068.78"/>
    <n v="413"/>
    <n v="51"/>
    <x v="3"/>
    <n v="5"/>
    <n v="0.30752264316952616"/>
    <x v="0"/>
  </r>
  <r>
    <n v="5591"/>
    <d v="2024-11-07T00:00:00"/>
    <s v="C699"/>
    <s v="Nathan Walters"/>
    <x v="0"/>
    <x v="0"/>
    <s v="P006"/>
    <x v="0"/>
    <x v="0"/>
    <n v="3"/>
    <n v="16397"/>
    <n v="49191"/>
    <n v="32141.7"/>
    <n v="17049.3"/>
    <n v="136"/>
    <n v="21"/>
    <x v="0"/>
    <n v="10"/>
    <n v="0.34659388912605965"/>
    <x v="0"/>
  </r>
  <r>
    <n v="5592"/>
    <d v="2024-12-16T00:00:00"/>
    <s v="C937"/>
    <s v="Shelia Brewer"/>
    <x v="0"/>
    <x v="0"/>
    <s v="P010"/>
    <x v="6"/>
    <x v="0"/>
    <n v="9"/>
    <n v="18994"/>
    <n v="170946"/>
    <n v="146233.04"/>
    <n v="24712.959999999999"/>
    <n v="413"/>
    <n v="68"/>
    <x v="2"/>
    <n v="20"/>
    <n v="0.14456588630327705"/>
    <x v="0"/>
  </r>
  <r>
    <n v="5593"/>
    <d v="2024-12-10T00:00:00"/>
    <s v="C619"/>
    <s v="Timothy Smith"/>
    <x v="2"/>
    <x v="2"/>
    <s v="P005"/>
    <x v="9"/>
    <x v="1"/>
    <n v="3"/>
    <n v="18066"/>
    <n v="54198"/>
    <n v="41945.15"/>
    <n v="12252.85"/>
    <n v="345"/>
    <n v="35"/>
    <x v="7"/>
    <n v="10"/>
    <n v="0.2260756854496476"/>
    <x v="0"/>
  </r>
  <r>
    <n v="5594"/>
    <d v="2024-02-13T00:00:00"/>
    <s v="C979"/>
    <s v="Timothy Bullock"/>
    <x v="0"/>
    <x v="0"/>
    <s v="P002"/>
    <x v="2"/>
    <x v="0"/>
    <n v="4"/>
    <n v="26218"/>
    <n v="104872"/>
    <n v="91206.17"/>
    <n v="13665.83"/>
    <n v="91"/>
    <n v="29"/>
    <x v="2"/>
    <n v="15"/>
    <n v="0.13030961553131437"/>
    <x v="0"/>
  </r>
  <r>
    <n v="5595"/>
    <d v="2024-07-31T00:00:00"/>
    <s v="C268"/>
    <s v="Richard Smith"/>
    <x v="3"/>
    <x v="3"/>
    <s v="P007"/>
    <x v="5"/>
    <x v="1"/>
    <n v="5"/>
    <n v="39732"/>
    <n v="198660"/>
    <n v="147384.19"/>
    <n v="51275.81"/>
    <n v="430"/>
    <n v="35"/>
    <x v="5"/>
    <n v="15"/>
    <n v="0.25810837612000403"/>
    <x v="0"/>
  </r>
  <r>
    <n v="5596"/>
    <d v="2024-01-10T00:00:00"/>
    <s v="C374"/>
    <s v="Dr. Lisa Gonzalez DDS"/>
    <x v="1"/>
    <x v="1"/>
    <s v="P009"/>
    <x v="3"/>
    <x v="2"/>
    <n v="2"/>
    <n v="53165"/>
    <n v="106330"/>
    <n v="67798.710000000006"/>
    <n v="38531.29"/>
    <n v="303"/>
    <n v="94"/>
    <x v="3"/>
    <n v="0"/>
    <n v="0.36237458854509547"/>
    <x v="0"/>
  </r>
  <r>
    <n v="5597"/>
    <d v="2024-03-17T00:00:00"/>
    <s v="C507"/>
    <s v="Rickey Mercer"/>
    <x v="3"/>
    <x v="3"/>
    <s v="P008"/>
    <x v="7"/>
    <x v="3"/>
    <n v="10"/>
    <n v="54679"/>
    <n v="546790"/>
    <n v="377577.12"/>
    <n v="169212.88"/>
    <n v="94"/>
    <n v="86"/>
    <x v="6"/>
    <n v="5"/>
    <n v="0.30946593756286694"/>
    <x v="0"/>
  </r>
  <r>
    <n v="5598"/>
    <d v="2024-12-16T00:00:00"/>
    <s v="C582"/>
    <s v="Robin Frank"/>
    <x v="3"/>
    <x v="3"/>
    <s v="P002"/>
    <x v="2"/>
    <x v="0"/>
    <n v="5"/>
    <n v="9337"/>
    <n v="46685"/>
    <n v="34976.519999999997"/>
    <n v="11708.48"/>
    <n v="430"/>
    <n v="66"/>
    <x v="2"/>
    <n v="0"/>
    <n v="0.25079747242154865"/>
    <x v="0"/>
  </r>
  <r>
    <n v="5599"/>
    <d v="2024-11-29T00:00:00"/>
    <s v="C138"/>
    <s v="Tina Horn"/>
    <x v="3"/>
    <x v="3"/>
    <s v="P002"/>
    <x v="2"/>
    <x v="0"/>
    <n v="10"/>
    <n v="51686"/>
    <n v="516860"/>
    <n v="390132.05"/>
    <n v="126727.95"/>
    <n v="315"/>
    <n v="89"/>
    <x v="2"/>
    <n v="5"/>
    <n v="0.24518815539991487"/>
    <x v="0"/>
  </r>
  <r>
    <n v="5600"/>
    <d v="2024-08-12T00:00:00"/>
    <s v="C175"/>
    <s v="Shannon Serrano"/>
    <x v="2"/>
    <x v="2"/>
    <s v="P007"/>
    <x v="5"/>
    <x v="1"/>
    <n v="6"/>
    <n v="18307"/>
    <n v="109842"/>
    <n v="96738.83"/>
    <n v="13103.17"/>
    <n v="231"/>
    <n v="48"/>
    <x v="5"/>
    <n v="15"/>
    <n v="0.11929107263159812"/>
    <x v="0"/>
  </r>
  <r>
    <n v="5601"/>
    <d v="2024-12-27T00:00:00"/>
    <s v="C315"/>
    <s v="Joanna Lynch"/>
    <x v="0"/>
    <x v="0"/>
    <s v="P005"/>
    <x v="9"/>
    <x v="1"/>
    <n v="3"/>
    <n v="23423"/>
    <n v="70269"/>
    <n v="60720.03"/>
    <n v="9548.9699999999993"/>
    <n v="411"/>
    <n v="62"/>
    <x v="7"/>
    <n v="0"/>
    <n v="0.13589164496435127"/>
    <x v="0"/>
  </r>
  <r>
    <n v="5602"/>
    <d v="2024-10-20T00:00:00"/>
    <s v="C162"/>
    <s v="Michael Moon"/>
    <x v="2"/>
    <x v="2"/>
    <s v="P004"/>
    <x v="1"/>
    <x v="1"/>
    <n v="7"/>
    <n v="39352"/>
    <n v="275464"/>
    <n v="229931.39"/>
    <n v="45532.61"/>
    <n v="304"/>
    <n v="92"/>
    <x v="1"/>
    <n v="20"/>
    <n v="0.1652942308250806"/>
    <x v="0"/>
  </r>
  <r>
    <n v="5603"/>
    <d v="2024-04-12T00:00:00"/>
    <s v="C595"/>
    <s v="Michael Woodard"/>
    <x v="1"/>
    <x v="1"/>
    <s v="P002"/>
    <x v="2"/>
    <x v="0"/>
    <n v="8"/>
    <n v="39450"/>
    <n v="315600"/>
    <n v="272923.49"/>
    <n v="42676.51"/>
    <n v="189"/>
    <n v="41"/>
    <x v="2"/>
    <n v="5"/>
    <n v="0.13522341571609633"/>
    <x v="0"/>
  </r>
  <r>
    <n v="5604"/>
    <d v="2024-09-18T00:00:00"/>
    <s v="C915"/>
    <s v="Kyle Hanson"/>
    <x v="0"/>
    <x v="0"/>
    <s v="P006"/>
    <x v="0"/>
    <x v="0"/>
    <n v="1"/>
    <n v="33601"/>
    <n v="33601"/>
    <n v="24688.93"/>
    <n v="8912.07"/>
    <n v="338"/>
    <n v="52"/>
    <x v="0"/>
    <n v="5"/>
    <n v="0.26523228475342997"/>
    <x v="0"/>
  </r>
  <r>
    <n v="5605"/>
    <d v="2024-03-16T00:00:00"/>
    <s v="C197"/>
    <s v="Robin Perry"/>
    <x v="1"/>
    <x v="1"/>
    <s v="P008"/>
    <x v="7"/>
    <x v="3"/>
    <n v="8"/>
    <n v="40689"/>
    <n v="325512"/>
    <n v="207445.79"/>
    <n v="118066.21"/>
    <n v="104"/>
    <n v="58"/>
    <x v="6"/>
    <n v="10"/>
    <n v="0.36270923959792573"/>
    <x v="0"/>
  </r>
  <r>
    <n v="5606"/>
    <d v="2024-03-07T00:00:00"/>
    <s v="C936"/>
    <s v="Jeremy Martin"/>
    <x v="0"/>
    <x v="0"/>
    <s v="P002"/>
    <x v="2"/>
    <x v="0"/>
    <n v="5"/>
    <n v="50048"/>
    <n v="250240"/>
    <n v="216869.42"/>
    <n v="33370.58"/>
    <n v="116"/>
    <n v="40"/>
    <x v="2"/>
    <n v="0"/>
    <n v="0.13335429987212277"/>
    <x v="0"/>
  </r>
  <r>
    <n v="5607"/>
    <d v="2024-12-18T00:00:00"/>
    <s v="C112"/>
    <s v="Jason Walker"/>
    <x v="0"/>
    <x v="0"/>
    <s v="P006"/>
    <x v="0"/>
    <x v="0"/>
    <n v="6"/>
    <n v="7033"/>
    <n v="42198"/>
    <n v="27613.7"/>
    <n v="14584.3"/>
    <n v="459"/>
    <n v="94"/>
    <x v="0"/>
    <n v="0"/>
    <n v="0.34561590596710745"/>
    <x v="0"/>
  </r>
  <r>
    <n v="5608"/>
    <d v="2024-09-08T00:00:00"/>
    <s v="C881"/>
    <s v="Erin Brown"/>
    <x v="2"/>
    <x v="2"/>
    <s v="P005"/>
    <x v="9"/>
    <x v="1"/>
    <n v="2"/>
    <n v="52348"/>
    <n v="104696"/>
    <n v="65644.69"/>
    <n v="39051.31"/>
    <n v="106"/>
    <n v="90"/>
    <x v="7"/>
    <n v="10"/>
    <n v="0.37299715366394132"/>
    <x v="0"/>
  </r>
  <r>
    <n v="5609"/>
    <d v="2024-09-10T00:00:00"/>
    <s v="C625"/>
    <s v="Nicholas Evans"/>
    <x v="2"/>
    <x v="2"/>
    <s v="P002"/>
    <x v="2"/>
    <x v="0"/>
    <n v="7"/>
    <n v="34636"/>
    <n v="242452"/>
    <n v="216542.6"/>
    <n v="25909.4"/>
    <n v="403"/>
    <n v="14"/>
    <x v="2"/>
    <n v="15"/>
    <n v="0.10686403906752677"/>
    <x v="0"/>
  </r>
  <r>
    <n v="5610"/>
    <d v="2024-05-23T00:00:00"/>
    <s v="C464"/>
    <s v="Nancy Fleming"/>
    <x v="2"/>
    <x v="2"/>
    <s v="P001"/>
    <x v="4"/>
    <x v="1"/>
    <n v="9"/>
    <n v="54298"/>
    <n v="488682"/>
    <n v="403791.35"/>
    <n v="84890.65"/>
    <n v="324"/>
    <n v="85"/>
    <x v="4"/>
    <n v="5"/>
    <n v="0.17371347829467831"/>
    <x v="0"/>
  </r>
  <r>
    <n v="5611"/>
    <d v="2024-09-04T00:00:00"/>
    <s v="C846"/>
    <s v="Aaron Sweeney"/>
    <x v="1"/>
    <x v="1"/>
    <s v="P010"/>
    <x v="6"/>
    <x v="0"/>
    <n v="9"/>
    <n v="32702"/>
    <n v="294318"/>
    <n v="203090.77"/>
    <n v="91227.23"/>
    <n v="453"/>
    <n v="35"/>
    <x v="2"/>
    <n v="15"/>
    <n v="0.30996143626961314"/>
    <x v="0"/>
  </r>
  <r>
    <n v="5612"/>
    <d v="2024-10-18T00:00:00"/>
    <s v="C242"/>
    <s v="Samuel Mason"/>
    <x v="1"/>
    <x v="1"/>
    <s v="P010"/>
    <x v="6"/>
    <x v="0"/>
    <n v="10"/>
    <n v="19142"/>
    <n v="191420"/>
    <n v="129228.63"/>
    <n v="62191.37"/>
    <n v="77"/>
    <n v="60"/>
    <x v="2"/>
    <n v="5"/>
    <n v="0.32489483857486157"/>
    <x v="0"/>
  </r>
  <r>
    <n v="5613"/>
    <d v="2024-06-09T00:00:00"/>
    <s v="C319"/>
    <s v="Carolyn Velasquez"/>
    <x v="3"/>
    <x v="3"/>
    <s v="P007"/>
    <x v="5"/>
    <x v="1"/>
    <n v="8"/>
    <n v="13877"/>
    <n v="111016"/>
    <n v="98967.69"/>
    <n v="12048.31"/>
    <n v="117"/>
    <n v="55"/>
    <x v="5"/>
    <n v="0"/>
    <n v="0.10852768970238524"/>
    <x v="0"/>
  </r>
  <r>
    <n v="5614"/>
    <d v="2024-04-19T00:00:00"/>
    <s v="C279"/>
    <s v="Leslie Smith"/>
    <x v="2"/>
    <x v="2"/>
    <s v="P007"/>
    <x v="5"/>
    <x v="1"/>
    <n v="5"/>
    <n v="54506"/>
    <n v="272530"/>
    <n v="189923.16"/>
    <n v="82606.84"/>
    <n v="347"/>
    <n v="32"/>
    <x v="5"/>
    <n v="20"/>
    <n v="0.3031109969544637"/>
    <x v="0"/>
  </r>
  <r>
    <n v="5615"/>
    <d v="2024-08-01T00:00:00"/>
    <s v="C530"/>
    <s v="Crystal Molina"/>
    <x v="3"/>
    <x v="3"/>
    <s v="P005"/>
    <x v="9"/>
    <x v="1"/>
    <n v="6"/>
    <n v="8312"/>
    <n v="49872"/>
    <n v="43403.5"/>
    <n v="6468.5"/>
    <n v="398"/>
    <n v="99"/>
    <x v="7"/>
    <n v="20"/>
    <n v="0.1297020372152711"/>
    <x v="0"/>
  </r>
  <r>
    <n v="5616"/>
    <d v="2024-07-24T00:00:00"/>
    <s v="C848"/>
    <s v="Daniel Smith"/>
    <x v="0"/>
    <x v="0"/>
    <s v="P008"/>
    <x v="7"/>
    <x v="3"/>
    <n v="3"/>
    <n v="11691"/>
    <n v="35073"/>
    <n v="25310.44"/>
    <n v="9762.56"/>
    <n v="293"/>
    <n v="99"/>
    <x v="6"/>
    <n v="20"/>
    <n v="0.27834972771077465"/>
    <x v="0"/>
  </r>
  <r>
    <n v="5617"/>
    <d v="2024-12-09T00:00:00"/>
    <s v="C675"/>
    <s v="Sonya Wade"/>
    <x v="3"/>
    <x v="3"/>
    <s v="P002"/>
    <x v="2"/>
    <x v="0"/>
    <n v="5"/>
    <n v="11096"/>
    <n v="55480"/>
    <n v="33473.14"/>
    <n v="22006.86"/>
    <n v="308"/>
    <n v="97"/>
    <x v="2"/>
    <n v="10"/>
    <n v="0.3966629416005768"/>
    <x v="0"/>
  </r>
  <r>
    <n v="5618"/>
    <d v="2024-09-06T00:00:00"/>
    <s v="C260"/>
    <s v="Christopher Smith"/>
    <x v="3"/>
    <x v="3"/>
    <s v="P008"/>
    <x v="7"/>
    <x v="3"/>
    <n v="4"/>
    <n v="41660"/>
    <n v="166640"/>
    <n v="105074.26"/>
    <n v="61565.74"/>
    <n v="398"/>
    <n v="36"/>
    <x v="6"/>
    <n v="5"/>
    <n v="0.36945355256841095"/>
    <x v="0"/>
  </r>
  <r>
    <n v="5619"/>
    <d v="2024-01-09T00:00:00"/>
    <s v="C469"/>
    <s v="Mrs. Lisa Webster"/>
    <x v="1"/>
    <x v="1"/>
    <s v="P002"/>
    <x v="2"/>
    <x v="0"/>
    <n v="7"/>
    <n v="36127"/>
    <n v="252889"/>
    <n v="159964.26999999999"/>
    <n v="92924.73"/>
    <n v="451"/>
    <n v="89"/>
    <x v="2"/>
    <n v="10"/>
    <n v="0.3674526373230943"/>
    <x v="0"/>
  </r>
  <r>
    <n v="5620"/>
    <d v="2024-01-29T00:00:00"/>
    <s v="C724"/>
    <s v="Christopher Jackson"/>
    <x v="2"/>
    <x v="2"/>
    <s v="P002"/>
    <x v="2"/>
    <x v="0"/>
    <n v="8"/>
    <n v="13938"/>
    <n v="111504"/>
    <n v="67442.58"/>
    <n v="44061.42"/>
    <n v="375"/>
    <n v="51"/>
    <x v="2"/>
    <n v="15"/>
    <n v="0.39515551011622901"/>
    <x v="0"/>
  </r>
  <r>
    <n v="5621"/>
    <d v="2024-07-09T00:00:00"/>
    <s v="C510"/>
    <s v="Aaron Christian"/>
    <x v="2"/>
    <x v="2"/>
    <s v="P009"/>
    <x v="3"/>
    <x v="2"/>
    <n v="8"/>
    <n v="11575"/>
    <n v="92600"/>
    <n v="66076.639999999999"/>
    <n v="26523.360000000001"/>
    <n v="59"/>
    <n v="77"/>
    <x v="3"/>
    <n v="20"/>
    <n v="0.28642937365010801"/>
    <x v="1"/>
  </r>
  <r>
    <n v="5622"/>
    <d v="2024-11-29T00:00:00"/>
    <s v="C225"/>
    <s v="James Mullen"/>
    <x v="3"/>
    <x v="3"/>
    <s v="P005"/>
    <x v="9"/>
    <x v="1"/>
    <n v="1"/>
    <n v="57362"/>
    <n v="57362"/>
    <n v="37311.14"/>
    <n v="20050.86"/>
    <n v="107"/>
    <n v="32"/>
    <x v="7"/>
    <n v="10"/>
    <n v="0.34954952756180052"/>
    <x v="0"/>
  </r>
  <r>
    <n v="5623"/>
    <d v="2024-06-27T00:00:00"/>
    <s v="C424"/>
    <s v="Garrett Smith"/>
    <x v="1"/>
    <x v="1"/>
    <s v="P003"/>
    <x v="8"/>
    <x v="0"/>
    <n v="2"/>
    <n v="10155"/>
    <n v="20310"/>
    <n v="12926.27"/>
    <n v="7383.73"/>
    <n v="297"/>
    <n v="54"/>
    <x v="2"/>
    <n v="20"/>
    <n v="0.36355145248645987"/>
    <x v="0"/>
  </r>
  <r>
    <n v="5624"/>
    <d v="2024-08-20T00:00:00"/>
    <s v="C671"/>
    <s v="Bonnie Miller"/>
    <x v="1"/>
    <x v="1"/>
    <s v="P002"/>
    <x v="2"/>
    <x v="0"/>
    <n v="3"/>
    <n v="23703"/>
    <n v="71109"/>
    <n v="49383.56"/>
    <n v="21725.439999999999"/>
    <n v="101"/>
    <n v="56"/>
    <x v="2"/>
    <n v="20"/>
    <n v="0.305523070216147"/>
    <x v="0"/>
  </r>
  <r>
    <n v="5625"/>
    <d v="2024-03-27T00:00:00"/>
    <s v="C970"/>
    <s v="Jasmine Thomas"/>
    <x v="3"/>
    <x v="3"/>
    <s v="P008"/>
    <x v="7"/>
    <x v="3"/>
    <n v="1"/>
    <n v="48427"/>
    <n v="48427"/>
    <n v="30923.85"/>
    <n v="17503.150000000001"/>
    <n v="329"/>
    <n v="57"/>
    <x v="6"/>
    <n v="10"/>
    <n v="0.36143370433848887"/>
    <x v="0"/>
  </r>
  <r>
    <n v="5626"/>
    <d v="2024-12-06T00:00:00"/>
    <s v="C741"/>
    <s v="Lindsey Smith"/>
    <x v="2"/>
    <x v="2"/>
    <s v="P007"/>
    <x v="5"/>
    <x v="1"/>
    <n v="2"/>
    <n v="33849"/>
    <n v="67698"/>
    <n v="47017.17"/>
    <n v="20680.830000000002"/>
    <n v="416"/>
    <n v="55"/>
    <x v="5"/>
    <n v="20"/>
    <n v="0.30548657272002128"/>
    <x v="0"/>
  </r>
  <r>
    <n v="5627"/>
    <d v="2024-03-22T00:00:00"/>
    <s v="C211"/>
    <s v="Rebecca Wilkins"/>
    <x v="2"/>
    <x v="2"/>
    <s v="P009"/>
    <x v="3"/>
    <x v="2"/>
    <n v="2"/>
    <n v="56566"/>
    <n v="113132"/>
    <n v="99970.82"/>
    <n v="13161.18"/>
    <n v="53"/>
    <n v="55"/>
    <x v="3"/>
    <n v="5"/>
    <n v="0.11633472403917548"/>
    <x v="1"/>
  </r>
  <r>
    <n v="5628"/>
    <d v="2024-08-29T00:00:00"/>
    <s v="C238"/>
    <s v="Alicia George"/>
    <x v="1"/>
    <x v="1"/>
    <s v="P009"/>
    <x v="3"/>
    <x v="2"/>
    <n v="4"/>
    <n v="12379"/>
    <n v="49516"/>
    <n v="34742.32"/>
    <n v="14773.68"/>
    <n v="27"/>
    <n v="38"/>
    <x v="3"/>
    <n v="0"/>
    <n v="0.29836174165926166"/>
    <x v="1"/>
  </r>
  <r>
    <n v="5629"/>
    <d v="2024-10-19T00:00:00"/>
    <s v="C354"/>
    <s v="David Powell"/>
    <x v="0"/>
    <x v="0"/>
    <s v="P010"/>
    <x v="6"/>
    <x v="0"/>
    <n v="10"/>
    <n v="48915"/>
    <n v="489150"/>
    <n v="362080.32"/>
    <n v="127069.68"/>
    <n v="484"/>
    <n v="37"/>
    <x v="2"/>
    <n v="20"/>
    <n v="0.25977651027292242"/>
    <x v="0"/>
  </r>
  <r>
    <n v="5630"/>
    <d v="2024-08-08T00:00:00"/>
    <s v="C601"/>
    <s v="Ryan Green"/>
    <x v="3"/>
    <x v="3"/>
    <s v="P004"/>
    <x v="1"/>
    <x v="1"/>
    <n v="7"/>
    <n v="44998"/>
    <n v="314986"/>
    <n v="254283.22"/>
    <n v="60702.78"/>
    <n v="141"/>
    <n v="49"/>
    <x v="1"/>
    <n v="10"/>
    <n v="0.19271580324204884"/>
    <x v="0"/>
  </r>
  <r>
    <n v="5631"/>
    <d v="2024-09-23T00:00:00"/>
    <s v="C603"/>
    <s v="Alyssa Burns"/>
    <x v="2"/>
    <x v="2"/>
    <s v="P007"/>
    <x v="5"/>
    <x v="1"/>
    <n v="8"/>
    <n v="45404"/>
    <n v="363232"/>
    <n v="240251.82"/>
    <n v="122980.18"/>
    <n v="216"/>
    <n v="94"/>
    <x v="5"/>
    <n v="5"/>
    <n v="0.33857198704959912"/>
    <x v="0"/>
  </r>
  <r>
    <n v="5632"/>
    <d v="2024-06-28T00:00:00"/>
    <s v="C357"/>
    <s v="Anthony Johnson"/>
    <x v="1"/>
    <x v="1"/>
    <s v="P007"/>
    <x v="5"/>
    <x v="1"/>
    <n v="8"/>
    <n v="23290"/>
    <n v="186320"/>
    <n v="124241.49"/>
    <n v="62078.51"/>
    <n v="336"/>
    <n v="59"/>
    <x v="5"/>
    <n v="10"/>
    <n v="0.33318221339630744"/>
    <x v="0"/>
  </r>
  <r>
    <n v="5633"/>
    <d v="2024-06-08T00:00:00"/>
    <s v="C792"/>
    <s v="Donna Leonard"/>
    <x v="0"/>
    <x v="0"/>
    <s v="P007"/>
    <x v="5"/>
    <x v="1"/>
    <n v="4"/>
    <n v="21728"/>
    <n v="86912"/>
    <n v="53795.75"/>
    <n v="33116.25"/>
    <n v="211"/>
    <n v="35"/>
    <x v="5"/>
    <n v="5"/>
    <n v="0.38103196336524303"/>
    <x v="0"/>
  </r>
  <r>
    <n v="5634"/>
    <d v="2024-01-10T00:00:00"/>
    <s v="C982"/>
    <s v="Laura Erickson"/>
    <x v="0"/>
    <x v="0"/>
    <s v="P007"/>
    <x v="5"/>
    <x v="1"/>
    <n v="1"/>
    <n v="28667"/>
    <n v="28667"/>
    <n v="22116.52"/>
    <n v="6550.48"/>
    <n v="158"/>
    <n v="80"/>
    <x v="5"/>
    <n v="0"/>
    <n v="0.22850245927372936"/>
    <x v="0"/>
  </r>
  <r>
    <n v="5635"/>
    <d v="2024-05-05T00:00:00"/>
    <s v="C718"/>
    <s v="George Delacruz"/>
    <x v="1"/>
    <x v="1"/>
    <s v="P005"/>
    <x v="9"/>
    <x v="1"/>
    <n v="10"/>
    <n v="44689"/>
    <n v="446890"/>
    <n v="393113.2"/>
    <n v="53776.800000000003"/>
    <n v="404"/>
    <n v="80"/>
    <x v="7"/>
    <n v="15"/>
    <n v="0.1203356530689879"/>
    <x v="0"/>
  </r>
  <r>
    <n v="5636"/>
    <d v="2024-08-06T00:00:00"/>
    <s v="C308"/>
    <s v="Lisa Cruz"/>
    <x v="3"/>
    <x v="3"/>
    <s v="P006"/>
    <x v="0"/>
    <x v="0"/>
    <n v="9"/>
    <n v="42802"/>
    <n v="385218"/>
    <n v="260312.64"/>
    <n v="124905.36"/>
    <n v="298"/>
    <n v="94"/>
    <x v="0"/>
    <n v="5"/>
    <n v="0.32424590751211002"/>
    <x v="0"/>
  </r>
  <r>
    <n v="5637"/>
    <d v="2024-11-28T00:00:00"/>
    <s v="C541"/>
    <s v="Terry Howard"/>
    <x v="0"/>
    <x v="0"/>
    <s v="P006"/>
    <x v="0"/>
    <x v="0"/>
    <n v="8"/>
    <n v="54137"/>
    <n v="433096"/>
    <n v="381864.85"/>
    <n v="51231.15"/>
    <n v="305"/>
    <n v="54"/>
    <x v="0"/>
    <n v="10"/>
    <n v="0.11829051757577996"/>
    <x v="0"/>
  </r>
  <r>
    <n v="5638"/>
    <d v="2024-07-07T00:00:00"/>
    <s v="C321"/>
    <s v="Timothy Mcintyre"/>
    <x v="0"/>
    <x v="0"/>
    <s v="P008"/>
    <x v="7"/>
    <x v="3"/>
    <n v="3"/>
    <n v="15352"/>
    <n v="46056"/>
    <n v="33914.080000000002"/>
    <n v="12141.92"/>
    <n v="262"/>
    <n v="80"/>
    <x v="6"/>
    <n v="20"/>
    <n v="0.26363383706791732"/>
    <x v="0"/>
  </r>
  <r>
    <n v="5639"/>
    <d v="2024-01-22T00:00:00"/>
    <s v="C716"/>
    <s v="Daniel Flowers"/>
    <x v="1"/>
    <x v="1"/>
    <s v="P010"/>
    <x v="6"/>
    <x v="0"/>
    <n v="5"/>
    <n v="41601"/>
    <n v="208005"/>
    <n v="186612.75"/>
    <n v="21392.25"/>
    <n v="31"/>
    <n v="82"/>
    <x v="2"/>
    <n v="10"/>
    <n v="0.10284488353645345"/>
    <x v="1"/>
  </r>
  <r>
    <n v="5640"/>
    <d v="2024-06-20T00:00:00"/>
    <s v="C549"/>
    <s v="Connie Davis"/>
    <x v="3"/>
    <x v="3"/>
    <s v="P004"/>
    <x v="1"/>
    <x v="1"/>
    <n v="2"/>
    <n v="18964"/>
    <n v="37928"/>
    <n v="27894.05"/>
    <n v="10033.950000000001"/>
    <n v="185"/>
    <n v="45"/>
    <x v="1"/>
    <n v="5"/>
    <n v="0.26455257329677284"/>
    <x v="0"/>
  </r>
  <r>
    <n v="5641"/>
    <d v="2024-07-22T00:00:00"/>
    <s v="C282"/>
    <s v="Carrie Potter"/>
    <x v="1"/>
    <x v="1"/>
    <s v="P002"/>
    <x v="2"/>
    <x v="0"/>
    <n v="2"/>
    <n v="8734"/>
    <n v="17468"/>
    <n v="11988.58"/>
    <n v="5479.42"/>
    <n v="337"/>
    <n v="42"/>
    <x v="2"/>
    <n v="20"/>
    <n v="0.31368330661781546"/>
    <x v="0"/>
  </r>
  <r>
    <n v="5642"/>
    <d v="2024-05-07T00:00:00"/>
    <s v="C154"/>
    <s v="Gregory Thompson"/>
    <x v="1"/>
    <x v="1"/>
    <s v="P009"/>
    <x v="3"/>
    <x v="2"/>
    <n v="6"/>
    <n v="22258"/>
    <n v="133548"/>
    <n v="89505.58"/>
    <n v="44042.42"/>
    <n v="92"/>
    <n v="47"/>
    <x v="3"/>
    <n v="20"/>
    <n v="0.32978719261988199"/>
    <x v="0"/>
  </r>
  <r>
    <n v="5643"/>
    <d v="2024-12-04T00:00:00"/>
    <s v="C816"/>
    <s v="Rebecca Thompson"/>
    <x v="2"/>
    <x v="2"/>
    <s v="P001"/>
    <x v="4"/>
    <x v="1"/>
    <n v="10"/>
    <n v="42813"/>
    <n v="428130"/>
    <n v="281460.15999999997"/>
    <n v="146669.84"/>
    <n v="111"/>
    <n v="19"/>
    <x v="4"/>
    <n v="15"/>
    <n v="0.34258248662789337"/>
    <x v="0"/>
  </r>
  <r>
    <n v="5644"/>
    <d v="2024-06-26T00:00:00"/>
    <s v="C200"/>
    <s v="Jacob Reed"/>
    <x v="0"/>
    <x v="0"/>
    <s v="P010"/>
    <x v="6"/>
    <x v="0"/>
    <n v="7"/>
    <n v="52764"/>
    <n v="369348"/>
    <n v="312897.62"/>
    <n v="56450.38"/>
    <n v="67"/>
    <n v="91"/>
    <x v="2"/>
    <n v="20"/>
    <n v="0.15283791979379879"/>
    <x v="1"/>
  </r>
  <r>
    <n v="5645"/>
    <d v="2024-05-09T00:00:00"/>
    <s v="C819"/>
    <s v="Daniel Glass"/>
    <x v="2"/>
    <x v="2"/>
    <s v="P004"/>
    <x v="1"/>
    <x v="1"/>
    <n v="4"/>
    <n v="26451"/>
    <n v="105804"/>
    <n v="80308.259999999995"/>
    <n v="25495.74"/>
    <n v="151"/>
    <n v="30"/>
    <x v="1"/>
    <n v="15"/>
    <n v="0.24097141884994897"/>
    <x v="0"/>
  </r>
  <r>
    <n v="5646"/>
    <d v="2024-12-18T00:00:00"/>
    <s v="C741"/>
    <s v="Robert Glover"/>
    <x v="2"/>
    <x v="2"/>
    <s v="P004"/>
    <x v="1"/>
    <x v="1"/>
    <n v="4"/>
    <n v="56898"/>
    <n v="227592"/>
    <n v="177095.5"/>
    <n v="50496.5"/>
    <n v="65"/>
    <n v="15"/>
    <x v="1"/>
    <n v="5"/>
    <n v="0.22187291293191325"/>
    <x v="0"/>
  </r>
  <r>
    <n v="5647"/>
    <d v="2024-07-31T00:00:00"/>
    <s v="C810"/>
    <s v="Michaela Thomas"/>
    <x v="1"/>
    <x v="1"/>
    <s v="P006"/>
    <x v="0"/>
    <x v="0"/>
    <n v="9"/>
    <n v="29474"/>
    <n v="265266"/>
    <n v="190583.75"/>
    <n v="74682.25"/>
    <n v="56"/>
    <n v="28"/>
    <x v="0"/>
    <n v="20"/>
    <n v="0.28153721170447776"/>
    <x v="0"/>
  </r>
  <r>
    <n v="5648"/>
    <d v="2024-04-04T00:00:00"/>
    <s v="C603"/>
    <s v="Sarah Orr"/>
    <x v="3"/>
    <x v="3"/>
    <s v="P002"/>
    <x v="2"/>
    <x v="0"/>
    <n v="3"/>
    <n v="28338"/>
    <n v="85014"/>
    <n v="70273.56"/>
    <n v="14740.44"/>
    <n v="347"/>
    <n v="15"/>
    <x v="2"/>
    <n v="10"/>
    <n v="0.17338838308984403"/>
    <x v="0"/>
  </r>
  <r>
    <n v="5649"/>
    <d v="2024-12-04T00:00:00"/>
    <s v="C996"/>
    <s v="Sarah Oliver"/>
    <x v="0"/>
    <x v="0"/>
    <s v="P006"/>
    <x v="0"/>
    <x v="0"/>
    <n v="8"/>
    <n v="48839"/>
    <n v="390712"/>
    <n v="241810.87"/>
    <n v="148901.13"/>
    <n v="127"/>
    <n v="51"/>
    <x v="0"/>
    <n v="0"/>
    <n v="0.38110201375949548"/>
    <x v="0"/>
  </r>
  <r>
    <n v="5650"/>
    <d v="2024-08-03T00:00:00"/>
    <s v="C908"/>
    <s v="Erin Jenkins"/>
    <x v="1"/>
    <x v="1"/>
    <s v="P009"/>
    <x v="3"/>
    <x v="2"/>
    <n v="8"/>
    <n v="47032"/>
    <n v="376256"/>
    <n v="242762.93"/>
    <n v="133493.07"/>
    <n v="480"/>
    <n v="20"/>
    <x v="3"/>
    <n v="15"/>
    <n v="0.35479319931110737"/>
    <x v="0"/>
  </r>
  <r>
    <n v="5651"/>
    <d v="2024-05-12T00:00:00"/>
    <s v="C362"/>
    <s v="Cindy Berg"/>
    <x v="0"/>
    <x v="0"/>
    <s v="P001"/>
    <x v="4"/>
    <x v="1"/>
    <n v="8"/>
    <n v="28463"/>
    <n v="227704"/>
    <n v="147858.44"/>
    <n v="79845.56"/>
    <n v="439"/>
    <n v="95"/>
    <x v="4"/>
    <n v="20"/>
    <n v="0.35065506095632926"/>
    <x v="0"/>
  </r>
  <r>
    <n v="5652"/>
    <d v="2024-07-08T00:00:00"/>
    <s v="C750"/>
    <s v="Darryl Woods"/>
    <x v="3"/>
    <x v="3"/>
    <s v="P007"/>
    <x v="5"/>
    <x v="1"/>
    <n v="2"/>
    <n v="13194"/>
    <n v="26388"/>
    <n v="21668.22"/>
    <n v="4719.78"/>
    <n v="358"/>
    <n v="49"/>
    <x v="5"/>
    <n v="20"/>
    <n v="0.17886084583901773"/>
    <x v="0"/>
  </r>
  <r>
    <n v="5653"/>
    <d v="2024-05-18T00:00:00"/>
    <s v="C801"/>
    <s v="Joshua Wolf"/>
    <x v="1"/>
    <x v="1"/>
    <s v="P008"/>
    <x v="7"/>
    <x v="3"/>
    <n v="7"/>
    <n v="42140"/>
    <n v="294980"/>
    <n v="242051.32"/>
    <n v="52928.68"/>
    <n v="154"/>
    <n v="71"/>
    <x v="6"/>
    <n v="5"/>
    <n v="0.17943141907925961"/>
    <x v="0"/>
  </r>
  <r>
    <n v="5654"/>
    <d v="2024-02-16T00:00:00"/>
    <s v="C105"/>
    <s v="Dr. Victoria Hubbard MD"/>
    <x v="2"/>
    <x v="2"/>
    <s v="P007"/>
    <x v="5"/>
    <x v="1"/>
    <n v="1"/>
    <n v="25105"/>
    <n v="25105"/>
    <n v="21017.45"/>
    <n v="4087.55"/>
    <n v="217"/>
    <n v="19"/>
    <x v="5"/>
    <n v="20"/>
    <n v="0.1628181637124079"/>
    <x v="0"/>
  </r>
  <r>
    <n v="5655"/>
    <d v="2024-01-21T00:00:00"/>
    <s v="C374"/>
    <s v="Jennifer Taylor"/>
    <x v="2"/>
    <x v="2"/>
    <s v="P006"/>
    <x v="0"/>
    <x v="0"/>
    <n v="2"/>
    <n v="23028"/>
    <n v="46056"/>
    <n v="33995.67"/>
    <n v="12060.33"/>
    <n v="246"/>
    <n v="40"/>
    <x v="0"/>
    <n v="10"/>
    <n v="0.26186229807191247"/>
    <x v="0"/>
  </r>
  <r>
    <n v="5656"/>
    <d v="2024-11-15T00:00:00"/>
    <s v="C314"/>
    <s v="Amanda Scott"/>
    <x v="2"/>
    <x v="2"/>
    <s v="P006"/>
    <x v="0"/>
    <x v="0"/>
    <n v="10"/>
    <n v="40438"/>
    <n v="404380"/>
    <n v="280550.75"/>
    <n v="123829.25"/>
    <n v="406"/>
    <n v="42"/>
    <x v="0"/>
    <n v="10"/>
    <n v="0.30622001582669767"/>
    <x v="0"/>
  </r>
  <r>
    <n v="5657"/>
    <d v="2024-09-01T00:00:00"/>
    <s v="C216"/>
    <s v="Valerie Lopez"/>
    <x v="3"/>
    <x v="3"/>
    <s v="P006"/>
    <x v="0"/>
    <x v="0"/>
    <n v="5"/>
    <n v="21955"/>
    <n v="109775"/>
    <n v="97114.6"/>
    <n v="12660.4"/>
    <n v="191"/>
    <n v="21"/>
    <x v="0"/>
    <n v="15"/>
    <n v="0.11533044864495559"/>
    <x v="0"/>
  </r>
  <r>
    <n v="5658"/>
    <d v="2024-01-23T00:00:00"/>
    <s v="C513"/>
    <s v="Timothy Hogan"/>
    <x v="0"/>
    <x v="0"/>
    <s v="P009"/>
    <x v="3"/>
    <x v="2"/>
    <n v="1"/>
    <n v="18352"/>
    <n v="18352"/>
    <n v="12981.33"/>
    <n v="5370.67"/>
    <n v="196"/>
    <n v="48"/>
    <x v="3"/>
    <n v="10"/>
    <n v="0.29264766782911944"/>
    <x v="0"/>
  </r>
  <r>
    <n v="5659"/>
    <d v="2024-01-08T00:00:00"/>
    <s v="C190"/>
    <s v="Suzanne Robinson"/>
    <x v="2"/>
    <x v="2"/>
    <s v="P009"/>
    <x v="3"/>
    <x v="2"/>
    <n v="9"/>
    <n v="60000"/>
    <n v="540000"/>
    <n v="331601.32"/>
    <n v="208398.68"/>
    <n v="280"/>
    <n v="45"/>
    <x v="3"/>
    <n v="15"/>
    <n v="0.38592348148148148"/>
    <x v="0"/>
  </r>
  <r>
    <n v="5660"/>
    <d v="2024-05-15T00:00:00"/>
    <s v="C478"/>
    <s v="Brittany Herrera"/>
    <x v="1"/>
    <x v="1"/>
    <s v="P007"/>
    <x v="5"/>
    <x v="1"/>
    <n v="6"/>
    <n v="20235"/>
    <n v="121410"/>
    <n v="97624.52"/>
    <n v="23785.48"/>
    <n v="378"/>
    <n v="68"/>
    <x v="5"/>
    <n v="0"/>
    <n v="0.19591038629437443"/>
    <x v="0"/>
  </r>
  <r>
    <n v="5661"/>
    <d v="2024-05-11T00:00:00"/>
    <s v="C716"/>
    <s v="Taylor Brady"/>
    <x v="2"/>
    <x v="2"/>
    <s v="P003"/>
    <x v="8"/>
    <x v="0"/>
    <n v="5"/>
    <n v="8900"/>
    <n v="44500"/>
    <n v="35635.519999999997"/>
    <n v="8864.48"/>
    <n v="425"/>
    <n v="29"/>
    <x v="2"/>
    <n v="20"/>
    <n v="0.19920179775280897"/>
    <x v="0"/>
  </r>
  <r>
    <n v="5662"/>
    <d v="2024-06-24T00:00:00"/>
    <s v="C460"/>
    <s v="Mrs. Tammy Fields"/>
    <x v="1"/>
    <x v="1"/>
    <s v="P009"/>
    <x v="3"/>
    <x v="2"/>
    <n v="8"/>
    <n v="44630"/>
    <n v="357040"/>
    <n v="268501.39"/>
    <n v="88538.61"/>
    <n v="30"/>
    <n v="47"/>
    <x v="3"/>
    <n v="5"/>
    <n v="0.24797952610351781"/>
    <x v="1"/>
  </r>
  <r>
    <n v="5663"/>
    <d v="2024-11-29T00:00:00"/>
    <s v="C918"/>
    <s v="Lindsay Woods"/>
    <x v="1"/>
    <x v="1"/>
    <s v="P009"/>
    <x v="3"/>
    <x v="2"/>
    <n v="9"/>
    <n v="51613"/>
    <n v="464517"/>
    <n v="349155.42"/>
    <n v="115361.58"/>
    <n v="168"/>
    <n v="43"/>
    <x v="3"/>
    <n v="10"/>
    <n v="0.24834738018199551"/>
    <x v="0"/>
  </r>
  <r>
    <n v="5664"/>
    <d v="2024-10-05T00:00:00"/>
    <s v="C429"/>
    <s v="Melissa Davis"/>
    <x v="0"/>
    <x v="0"/>
    <s v="P007"/>
    <x v="5"/>
    <x v="1"/>
    <n v="9"/>
    <n v="56708"/>
    <n v="510372"/>
    <n v="362682.89"/>
    <n v="147689.10999999999"/>
    <n v="199"/>
    <n v="54"/>
    <x v="5"/>
    <n v="15"/>
    <n v="0.2893754163629666"/>
    <x v="0"/>
  </r>
  <r>
    <n v="5665"/>
    <d v="2024-09-24T00:00:00"/>
    <s v="C678"/>
    <s v="Adrian Horton"/>
    <x v="2"/>
    <x v="2"/>
    <s v="P006"/>
    <x v="0"/>
    <x v="0"/>
    <n v="10"/>
    <n v="32857"/>
    <n v="328570"/>
    <n v="237430.94"/>
    <n v="91139.06"/>
    <n v="431"/>
    <n v="67"/>
    <x v="0"/>
    <n v="5"/>
    <n v="0.27738095383023403"/>
    <x v="0"/>
  </r>
  <r>
    <n v="5666"/>
    <d v="2024-12-10T00:00:00"/>
    <s v="C219"/>
    <s v="Elizabeth Cameron"/>
    <x v="1"/>
    <x v="1"/>
    <s v="P007"/>
    <x v="5"/>
    <x v="1"/>
    <n v="6"/>
    <n v="18632"/>
    <n v="111792"/>
    <n v="81469.67"/>
    <n v="30322.33"/>
    <n v="189"/>
    <n v="15"/>
    <x v="5"/>
    <n v="20"/>
    <n v="0.27123881852010878"/>
    <x v="0"/>
  </r>
  <r>
    <n v="5667"/>
    <d v="2024-12-28T00:00:00"/>
    <s v="C147"/>
    <s v="Tony Parker"/>
    <x v="3"/>
    <x v="3"/>
    <s v="P005"/>
    <x v="9"/>
    <x v="1"/>
    <n v="6"/>
    <n v="48307"/>
    <n v="289842"/>
    <n v="179886.94"/>
    <n v="109955.06"/>
    <n v="178"/>
    <n v="73"/>
    <x v="7"/>
    <n v="15"/>
    <n v="0.37936206622918694"/>
    <x v="0"/>
  </r>
  <r>
    <n v="5668"/>
    <d v="2024-12-23T00:00:00"/>
    <s v="C954"/>
    <s v="Richard Summers"/>
    <x v="0"/>
    <x v="0"/>
    <s v="P002"/>
    <x v="2"/>
    <x v="0"/>
    <n v="9"/>
    <n v="7198"/>
    <n v="64782"/>
    <n v="49295.040000000001"/>
    <n v="15486.96"/>
    <n v="490"/>
    <n v="69"/>
    <x v="2"/>
    <n v="15"/>
    <n v="0.23906270260257478"/>
    <x v="0"/>
  </r>
  <r>
    <n v="5669"/>
    <d v="2024-03-31T00:00:00"/>
    <s v="C598"/>
    <s v="Amanda Silva"/>
    <x v="3"/>
    <x v="3"/>
    <s v="P005"/>
    <x v="9"/>
    <x v="1"/>
    <n v="8"/>
    <n v="1884"/>
    <n v="15072"/>
    <n v="10056.39"/>
    <n v="5015.6099999999997"/>
    <n v="225"/>
    <n v="97"/>
    <x v="7"/>
    <n v="20"/>
    <n v="0.33277667197452226"/>
    <x v="0"/>
  </r>
  <r>
    <n v="5670"/>
    <d v="2024-02-27T00:00:00"/>
    <s v="C835"/>
    <s v="Teresa Jenkins"/>
    <x v="1"/>
    <x v="1"/>
    <s v="P005"/>
    <x v="9"/>
    <x v="1"/>
    <n v="4"/>
    <n v="7034"/>
    <n v="28136"/>
    <n v="19760.240000000002"/>
    <n v="8375.76"/>
    <n v="375"/>
    <n v="87"/>
    <x v="7"/>
    <n v="0"/>
    <n v="0.29768837077054311"/>
    <x v="0"/>
  </r>
  <r>
    <n v="5671"/>
    <d v="2024-06-06T00:00:00"/>
    <s v="C803"/>
    <s v="Heather Miller"/>
    <x v="2"/>
    <x v="2"/>
    <s v="P005"/>
    <x v="9"/>
    <x v="1"/>
    <n v="2"/>
    <n v="34657"/>
    <n v="69314"/>
    <n v="59017.45"/>
    <n v="10296.549999999999"/>
    <n v="365"/>
    <n v="65"/>
    <x v="7"/>
    <n v="20"/>
    <n v="0.14854935510863604"/>
    <x v="0"/>
  </r>
  <r>
    <n v="5672"/>
    <d v="2024-11-13T00:00:00"/>
    <s v="C396"/>
    <s v="Emily Lloyd"/>
    <x v="3"/>
    <x v="3"/>
    <s v="P002"/>
    <x v="2"/>
    <x v="0"/>
    <n v="3"/>
    <n v="36135"/>
    <n v="108405"/>
    <n v="95040.23"/>
    <n v="13364.77"/>
    <n v="395"/>
    <n v="27"/>
    <x v="2"/>
    <n v="5"/>
    <n v="0.12328554955952217"/>
    <x v="0"/>
  </r>
  <r>
    <n v="5673"/>
    <d v="2024-07-27T00:00:00"/>
    <s v="C630"/>
    <s v="Dylan Thomas"/>
    <x v="3"/>
    <x v="3"/>
    <s v="P004"/>
    <x v="1"/>
    <x v="1"/>
    <n v="3"/>
    <n v="28001"/>
    <n v="84003"/>
    <n v="56648.84"/>
    <n v="27354.16"/>
    <n v="25"/>
    <n v="58"/>
    <x v="1"/>
    <n v="5"/>
    <n v="0.32563313215004225"/>
    <x v="1"/>
  </r>
  <r>
    <n v="5674"/>
    <d v="2024-06-24T00:00:00"/>
    <s v="C467"/>
    <s v="Teresa Carter"/>
    <x v="3"/>
    <x v="3"/>
    <s v="P008"/>
    <x v="7"/>
    <x v="3"/>
    <n v="10"/>
    <n v="22577"/>
    <n v="225770"/>
    <n v="136096.95999999999"/>
    <n v="89673.04"/>
    <n v="426"/>
    <n v="27"/>
    <x v="6"/>
    <n v="5"/>
    <n v="0.39718758028081674"/>
    <x v="0"/>
  </r>
  <r>
    <n v="5675"/>
    <d v="2024-04-25T00:00:00"/>
    <s v="C179"/>
    <s v="Dawn Jones"/>
    <x v="1"/>
    <x v="1"/>
    <s v="P002"/>
    <x v="2"/>
    <x v="0"/>
    <n v="8"/>
    <n v="10496"/>
    <n v="83968"/>
    <n v="51188.14"/>
    <n v="32779.86"/>
    <n v="438"/>
    <n v="40"/>
    <x v="2"/>
    <n v="10"/>
    <n v="0.39038514672256097"/>
    <x v="0"/>
  </r>
  <r>
    <n v="5676"/>
    <d v="2024-02-26T00:00:00"/>
    <s v="C578"/>
    <s v="Sarah Schultz"/>
    <x v="1"/>
    <x v="1"/>
    <s v="P006"/>
    <x v="0"/>
    <x v="0"/>
    <n v="7"/>
    <n v="40154"/>
    <n v="281078"/>
    <n v="222742.35"/>
    <n v="58335.65"/>
    <n v="234"/>
    <n v="38"/>
    <x v="0"/>
    <n v="10"/>
    <n v="0.20754256825507511"/>
    <x v="0"/>
  </r>
  <r>
    <n v="5677"/>
    <d v="2024-08-03T00:00:00"/>
    <s v="C417"/>
    <s v="Victoria Morris"/>
    <x v="0"/>
    <x v="0"/>
    <s v="P005"/>
    <x v="9"/>
    <x v="1"/>
    <n v="9"/>
    <n v="52340"/>
    <n v="471060"/>
    <n v="290637.02"/>
    <n v="180422.98"/>
    <n v="241"/>
    <n v="36"/>
    <x v="7"/>
    <n v="20"/>
    <n v="0.38301486010274705"/>
    <x v="0"/>
  </r>
  <r>
    <n v="5678"/>
    <d v="2024-06-10T00:00:00"/>
    <s v="C230"/>
    <s v="Michael Shaffer"/>
    <x v="1"/>
    <x v="1"/>
    <s v="P003"/>
    <x v="8"/>
    <x v="0"/>
    <n v="9"/>
    <n v="9079"/>
    <n v="81711"/>
    <n v="51932.76"/>
    <n v="29778.240000000002"/>
    <n v="221"/>
    <n v="92"/>
    <x v="2"/>
    <n v="15"/>
    <n v="0.36443367478062932"/>
    <x v="0"/>
  </r>
  <r>
    <n v="5679"/>
    <d v="2024-05-06T00:00:00"/>
    <s v="C260"/>
    <s v="Nicole Miller"/>
    <x v="1"/>
    <x v="1"/>
    <s v="P010"/>
    <x v="6"/>
    <x v="0"/>
    <n v="1"/>
    <n v="41145"/>
    <n v="41145"/>
    <n v="36423.97"/>
    <n v="4721.03"/>
    <n v="163"/>
    <n v="33"/>
    <x v="2"/>
    <n v="15"/>
    <n v="0.11474128083606756"/>
    <x v="0"/>
  </r>
  <r>
    <n v="5680"/>
    <d v="2024-12-27T00:00:00"/>
    <s v="C469"/>
    <s v="Katherine Erickson"/>
    <x v="3"/>
    <x v="3"/>
    <s v="P006"/>
    <x v="0"/>
    <x v="0"/>
    <n v="5"/>
    <n v="20977"/>
    <n v="104885"/>
    <n v="74369.070000000007"/>
    <n v="30515.93"/>
    <n v="321"/>
    <n v="51"/>
    <x v="0"/>
    <n v="20"/>
    <n v="0.2909465605186633"/>
    <x v="0"/>
  </r>
  <r>
    <n v="5681"/>
    <d v="2024-09-19T00:00:00"/>
    <s v="C647"/>
    <s v="Sean Murillo"/>
    <x v="2"/>
    <x v="2"/>
    <s v="P008"/>
    <x v="7"/>
    <x v="3"/>
    <n v="2"/>
    <n v="9167"/>
    <n v="18334"/>
    <n v="14358.15"/>
    <n v="3975.85"/>
    <n v="496"/>
    <n v="99"/>
    <x v="6"/>
    <n v="20"/>
    <n v="0.21685665975782698"/>
    <x v="0"/>
  </r>
  <r>
    <n v="5682"/>
    <d v="2024-09-02T00:00:00"/>
    <s v="C547"/>
    <s v="Ronald Mccullough"/>
    <x v="1"/>
    <x v="1"/>
    <s v="P008"/>
    <x v="7"/>
    <x v="3"/>
    <n v="4"/>
    <n v="43018"/>
    <n v="172072"/>
    <n v="106095.23"/>
    <n v="65976.77"/>
    <n v="375"/>
    <n v="24"/>
    <x v="6"/>
    <n v="10"/>
    <n v="0.38342536845041614"/>
    <x v="0"/>
  </r>
  <r>
    <n v="5683"/>
    <d v="2024-01-08T00:00:00"/>
    <s v="C512"/>
    <s v="Adam Walker"/>
    <x v="2"/>
    <x v="2"/>
    <s v="P009"/>
    <x v="3"/>
    <x v="2"/>
    <n v="8"/>
    <n v="13344"/>
    <n v="106752"/>
    <n v="90137.06"/>
    <n v="16614.939999999999"/>
    <n v="21"/>
    <n v="80"/>
    <x v="3"/>
    <n v="15"/>
    <n v="0.15564055005995203"/>
    <x v="1"/>
  </r>
  <r>
    <n v="5684"/>
    <d v="2024-10-23T00:00:00"/>
    <s v="C486"/>
    <s v="Daniel Stanley"/>
    <x v="3"/>
    <x v="3"/>
    <s v="P010"/>
    <x v="6"/>
    <x v="0"/>
    <n v="4"/>
    <n v="21318"/>
    <n v="85272"/>
    <n v="75214.55"/>
    <n v="10057.450000000001"/>
    <n v="22"/>
    <n v="17"/>
    <x v="2"/>
    <n v="20"/>
    <n v="0.11794551552678488"/>
    <x v="0"/>
  </r>
  <r>
    <n v="5685"/>
    <d v="2024-01-02T00:00:00"/>
    <s v="C606"/>
    <s v="Mark Branch"/>
    <x v="3"/>
    <x v="3"/>
    <s v="P004"/>
    <x v="1"/>
    <x v="1"/>
    <n v="1"/>
    <n v="5643"/>
    <n v="5643"/>
    <n v="4199.63"/>
    <n v="1443.37"/>
    <n v="222"/>
    <n v="28"/>
    <x v="1"/>
    <n v="0"/>
    <n v="0.25578061314903416"/>
    <x v="0"/>
  </r>
  <r>
    <n v="5686"/>
    <d v="2024-08-11T00:00:00"/>
    <s v="C488"/>
    <s v="Kevin Tanner"/>
    <x v="2"/>
    <x v="2"/>
    <s v="P009"/>
    <x v="3"/>
    <x v="2"/>
    <n v="8"/>
    <n v="1395"/>
    <n v="11160"/>
    <n v="9099.91"/>
    <n v="2060.09"/>
    <n v="297"/>
    <n v="41"/>
    <x v="3"/>
    <n v="15"/>
    <n v="0.18459587813620074"/>
    <x v="0"/>
  </r>
  <r>
    <n v="5687"/>
    <d v="2024-03-27T00:00:00"/>
    <s v="C152"/>
    <s v="Brandon Brady"/>
    <x v="2"/>
    <x v="2"/>
    <s v="P007"/>
    <x v="5"/>
    <x v="1"/>
    <n v="2"/>
    <n v="37412"/>
    <n v="74824"/>
    <n v="65767.94"/>
    <n v="9056.06"/>
    <n v="248"/>
    <n v="97"/>
    <x v="5"/>
    <n v="5"/>
    <n v="0.12103148722335079"/>
    <x v="0"/>
  </r>
  <r>
    <n v="5688"/>
    <d v="2024-01-11T00:00:00"/>
    <s v="C578"/>
    <s v="Patricia Richards"/>
    <x v="1"/>
    <x v="1"/>
    <s v="P010"/>
    <x v="6"/>
    <x v="0"/>
    <n v="6"/>
    <n v="5919"/>
    <n v="35514"/>
    <n v="29883.27"/>
    <n v="5630.73"/>
    <n v="379"/>
    <n v="20"/>
    <x v="2"/>
    <n v="10"/>
    <n v="0.15854958607872952"/>
    <x v="0"/>
  </r>
  <r>
    <n v="5689"/>
    <d v="2024-01-06T00:00:00"/>
    <s v="C670"/>
    <s v="Patricia Stewart"/>
    <x v="3"/>
    <x v="3"/>
    <s v="P005"/>
    <x v="9"/>
    <x v="1"/>
    <n v="6"/>
    <n v="25763"/>
    <n v="154578"/>
    <n v="100272.22"/>
    <n v="54305.78"/>
    <n v="452"/>
    <n v="69"/>
    <x v="7"/>
    <n v="10"/>
    <n v="0.35131635808459161"/>
    <x v="0"/>
  </r>
  <r>
    <n v="5690"/>
    <d v="2024-07-02T00:00:00"/>
    <s v="C789"/>
    <s v="William Herrera"/>
    <x v="1"/>
    <x v="1"/>
    <s v="P009"/>
    <x v="3"/>
    <x v="2"/>
    <n v="10"/>
    <n v="45372"/>
    <n v="453720"/>
    <n v="298798.81"/>
    <n v="154921.19"/>
    <n v="230"/>
    <n v="32"/>
    <x v="3"/>
    <n v="15"/>
    <n v="0.34144668518028742"/>
    <x v="0"/>
  </r>
  <r>
    <n v="5691"/>
    <d v="2024-10-24T00:00:00"/>
    <s v="C430"/>
    <s v="Lawrence Butler"/>
    <x v="3"/>
    <x v="3"/>
    <s v="P005"/>
    <x v="9"/>
    <x v="1"/>
    <n v="6"/>
    <n v="53051"/>
    <n v="318306"/>
    <n v="228883.94"/>
    <n v="89422.06"/>
    <n v="273"/>
    <n v="29"/>
    <x v="7"/>
    <n v="10"/>
    <n v="0.28093111659849329"/>
    <x v="0"/>
  </r>
  <r>
    <n v="5692"/>
    <d v="2024-10-05T00:00:00"/>
    <s v="C157"/>
    <s v="Makayla Park"/>
    <x v="2"/>
    <x v="2"/>
    <s v="P003"/>
    <x v="8"/>
    <x v="0"/>
    <n v="2"/>
    <n v="8514"/>
    <n v="17028"/>
    <n v="13576.16"/>
    <n v="3451.84"/>
    <n v="391"/>
    <n v="41"/>
    <x v="2"/>
    <n v="0"/>
    <n v="0.20271552736669016"/>
    <x v="0"/>
  </r>
  <r>
    <n v="5693"/>
    <d v="2024-12-18T00:00:00"/>
    <s v="C796"/>
    <s v="Sean Henderson"/>
    <x v="0"/>
    <x v="0"/>
    <s v="P007"/>
    <x v="5"/>
    <x v="1"/>
    <n v="5"/>
    <n v="33526"/>
    <n v="167630"/>
    <n v="132468.14000000001"/>
    <n v="35161.86"/>
    <n v="476"/>
    <n v="48"/>
    <x v="5"/>
    <n v="0"/>
    <n v="0.20975875439957048"/>
    <x v="0"/>
  </r>
  <r>
    <n v="5694"/>
    <d v="2024-06-08T00:00:00"/>
    <s v="C663"/>
    <s v="John Stone"/>
    <x v="1"/>
    <x v="1"/>
    <s v="P010"/>
    <x v="6"/>
    <x v="0"/>
    <n v="3"/>
    <n v="56403"/>
    <n v="169209"/>
    <n v="106909.36"/>
    <n v="62299.64"/>
    <n v="112"/>
    <n v="10"/>
    <x v="2"/>
    <n v="15"/>
    <n v="0.36818159790554877"/>
    <x v="0"/>
  </r>
  <r>
    <n v="5695"/>
    <d v="2024-08-11T00:00:00"/>
    <s v="C519"/>
    <s v="James Ryan"/>
    <x v="1"/>
    <x v="1"/>
    <s v="P010"/>
    <x v="6"/>
    <x v="0"/>
    <n v="7"/>
    <n v="12039"/>
    <n v="84273"/>
    <n v="75302.350000000006"/>
    <n v="8970.65"/>
    <n v="251"/>
    <n v="65"/>
    <x v="2"/>
    <n v="10"/>
    <n v="0.10644749801241203"/>
    <x v="0"/>
  </r>
  <r>
    <n v="5696"/>
    <d v="2024-06-07T00:00:00"/>
    <s v="C553"/>
    <s v="David Hernandez"/>
    <x v="2"/>
    <x v="2"/>
    <s v="P006"/>
    <x v="0"/>
    <x v="0"/>
    <n v="7"/>
    <n v="28172"/>
    <n v="197204"/>
    <n v="164079.94"/>
    <n v="33124.06"/>
    <n v="185"/>
    <n v="51"/>
    <x v="0"/>
    <n v="0"/>
    <n v="0.16796849962475405"/>
    <x v="0"/>
  </r>
  <r>
    <n v="5697"/>
    <d v="2024-07-23T00:00:00"/>
    <s v="C919"/>
    <s v="Jodi Hampton"/>
    <x v="1"/>
    <x v="1"/>
    <s v="P007"/>
    <x v="5"/>
    <x v="1"/>
    <n v="1"/>
    <n v="22998"/>
    <n v="22998"/>
    <n v="17295.740000000002"/>
    <n v="5702.26"/>
    <n v="82"/>
    <n v="19"/>
    <x v="5"/>
    <n v="20"/>
    <n v="0.24794590833985564"/>
    <x v="0"/>
  </r>
  <r>
    <n v="5698"/>
    <d v="2024-04-20T00:00:00"/>
    <s v="C404"/>
    <s v="Kimberly King"/>
    <x v="1"/>
    <x v="1"/>
    <s v="P005"/>
    <x v="9"/>
    <x v="1"/>
    <n v="3"/>
    <n v="16160"/>
    <n v="48480"/>
    <n v="42493.07"/>
    <n v="5986.93"/>
    <n v="203"/>
    <n v="87"/>
    <x v="7"/>
    <n v="0"/>
    <n v="0.12349278052805281"/>
    <x v="0"/>
  </r>
  <r>
    <n v="5699"/>
    <d v="2024-04-23T00:00:00"/>
    <s v="C115"/>
    <s v="Devin Delgado"/>
    <x v="2"/>
    <x v="2"/>
    <s v="P005"/>
    <x v="9"/>
    <x v="1"/>
    <n v="7"/>
    <n v="47284"/>
    <n v="330988"/>
    <n v="227535.85"/>
    <n v="103452.15"/>
    <n v="217"/>
    <n v="63"/>
    <x v="7"/>
    <n v="10"/>
    <n v="0.3125555911392558"/>
    <x v="0"/>
  </r>
  <r>
    <n v="5700"/>
    <d v="2024-07-04T00:00:00"/>
    <s v="C605"/>
    <s v="Edwin Fox"/>
    <x v="2"/>
    <x v="2"/>
    <s v="P007"/>
    <x v="5"/>
    <x v="1"/>
    <n v="7"/>
    <n v="52807"/>
    <n v="369649"/>
    <n v="232411.93"/>
    <n v="137237.07"/>
    <n v="18"/>
    <n v="22"/>
    <x v="5"/>
    <n v="0"/>
    <n v="0.37126319833139004"/>
    <x v="1"/>
  </r>
  <r>
    <n v="5701"/>
    <d v="2024-11-06T00:00:00"/>
    <s v="C117"/>
    <s v="John Pratt"/>
    <x v="2"/>
    <x v="2"/>
    <s v="P006"/>
    <x v="0"/>
    <x v="0"/>
    <n v="4"/>
    <n v="11852"/>
    <n v="47408"/>
    <n v="30607.33"/>
    <n v="16800.669999999998"/>
    <n v="246"/>
    <n v="75"/>
    <x v="0"/>
    <n v="5"/>
    <n v="0.35438470300371244"/>
    <x v="0"/>
  </r>
  <r>
    <n v="5702"/>
    <d v="2024-01-20T00:00:00"/>
    <s v="C313"/>
    <s v="Christina Rodgers"/>
    <x v="0"/>
    <x v="0"/>
    <s v="P007"/>
    <x v="5"/>
    <x v="1"/>
    <n v="7"/>
    <n v="44762"/>
    <n v="313334"/>
    <n v="211576.09"/>
    <n v="101757.91"/>
    <n v="85"/>
    <n v="71"/>
    <x v="5"/>
    <n v="0"/>
    <n v="0.32475859625830583"/>
    <x v="0"/>
  </r>
  <r>
    <n v="5703"/>
    <d v="2024-02-06T00:00:00"/>
    <s v="C808"/>
    <s v="David Waller III"/>
    <x v="2"/>
    <x v="2"/>
    <s v="P010"/>
    <x v="6"/>
    <x v="0"/>
    <n v="8"/>
    <n v="58271"/>
    <n v="466168"/>
    <n v="300764.14"/>
    <n v="165403.85999999999"/>
    <n v="128"/>
    <n v="54"/>
    <x v="2"/>
    <n v="20"/>
    <n v="0.3548159890854799"/>
    <x v="0"/>
  </r>
  <r>
    <n v="5704"/>
    <d v="2024-06-02T00:00:00"/>
    <s v="C878"/>
    <s v="Amy Gomez"/>
    <x v="0"/>
    <x v="0"/>
    <s v="P006"/>
    <x v="0"/>
    <x v="0"/>
    <n v="1"/>
    <n v="56809"/>
    <n v="56809"/>
    <n v="42662.23"/>
    <n v="14146.77"/>
    <n v="34"/>
    <n v="98"/>
    <x v="0"/>
    <n v="0"/>
    <n v="0.24902339418049957"/>
    <x v="1"/>
  </r>
  <r>
    <n v="5705"/>
    <d v="2024-06-01T00:00:00"/>
    <s v="C680"/>
    <s v="Derek Smith"/>
    <x v="1"/>
    <x v="1"/>
    <s v="P001"/>
    <x v="4"/>
    <x v="1"/>
    <n v="8"/>
    <n v="23326"/>
    <n v="186608"/>
    <n v="122519.86"/>
    <n v="64088.14"/>
    <n v="122"/>
    <n v="100"/>
    <x v="4"/>
    <n v="15"/>
    <n v="0.34343725885278231"/>
    <x v="0"/>
  </r>
  <r>
    <n v="5706"/>
    <d v="2024-04-20T00:00:00"/>
    <s v="C665"/>
    <s v="Jeffrey Hicks"/>
    <x v="1"/>
    <x v="1"/>
    <s v="P008"/>
    <x v="7"/>
    <x v="3"/>
    <n v="8"/>
    <n v="2215"/>
    <n v="17720"/>
    <n v="15624.93"/>
    <n v="2095.0700000000002"/>
    <n v="362"/>
    <n v="41"/>
    <x v="6"/>
    <n v="5"/>
    <n v="0.11823194130925509"/>
    <x v="0"/>
  </r>
  <r>
    <n v="5707"/>
    <d v="2024-09-25T00:00:00"/>
    <s v="C434"/>
    <s v="Nancy Hansen"/>
    <x v="1"/>
    <x v="1"/>
    <s v="P002"/>
    <x v="2"/>
    <x v="0"/>
    <n v="3"/>
    <n v="5813"/>
    <n v="17439"/>
    <n v="12613.71"/>
    <n v="4825.29"/>
    <n v="448"/>
    <n v="63"/>
    <x v="2"/>
    <n v="15"/>
    <n v="0.27669533803543783"/>
    <x v="0"/>
  </r>
  <r>
    <n v="5708"/>
    <d v="2024-03-18T00:00:00"/>
    <s v="C964"/>
    <s v="Justin Arias"/>
    <x v="0"/>
    <x v="0"/>
    <s v="P006"/>
    <x v="0"/>
    <x v="0"/>
    <n v="7"/>
    <n v="42020"/>
    <n v="294140"/>
    <n v="191746.15"/>
    <n v="102393.85"/>
    <n v="124"/>
    <n v="45"/>
    <x v="0"/>
    <n v="10"/>
    <n v="0.3481126334398586"/>
    <x v="0"/>
  </r>
  <r>
    <n v="5709"/>
    <d v="2024-09-22T00:00:00"/>
    <s v="C373"/>
    <s v="Dana Lee"/>
    <x v="1"/>
    <x v="1"/>
    <s v="P002"/>
    <x v="2"/>
    <x v="0"/>
    <n v="10"/>
    <n v="47360"/>
    <n v="473600"/>
    <n v="340616.17"/>
    <n v="132983.82999999999"/>
    <n v="383"/>
    <n v="55"/>
    <x v="2"/>
    <n v="15"/>
    <n v="0.28079355996621619"/>
    <x v="0"/>
  </r>
  <r>
    <n v="5710"/>
    <d v="2024-06-10T00:00:00"/>
    <s v="C293"/>
    <s v="Johnathan Krause"/>
    <x v="3"/>
    <x v="3"/>
    <s v="P001"/>
    <x v="4"/>
    <x v="1"/>
    <n v="2"/>
    <n v="4474"/>
    <n v="8948"/>
    <n v="6390.24"/>
    <n v="2557.7600000000002"/>
    <n v="36"/>
    <n v="29"/>
    <x v="4"/>
    <n v="15"/>
    <n v="0.28584711667411716"/>
    <x v="0"/>
  </r>
  <r>
    <n v="5711"/>
    <d v="2024-12-03T00:00:00"/>
    <s v="C530"/>
    <s v="Abigail Montgomery"/>
    <x v="3"/>
    <x v="3"/>
    <s v="P010"/>
    <x v="6"/>
    <x v="0"/>
    <n v="5"/>
    <n v="11935"/>
    <n v="59675"/>
    <n v="38783.129999999997"/>
    <n v="20891.87"/>
    <n v="108"/>
    <n v="77"/>
    <x v="2"/>
    <n v="5"/>
    <n v="0.35009417679095095"/>
    <x v="0"/>
  </r>
  <r>
    <n v="5712"/>
    <d v="2024-03-19T00:00:00"/>
    <s v="C123"/>
    <s v="Michael Alvarez"/>
    <x v="0"/>
    <x v="0"/>
    <s v="P009"/>
    <x v="3"/>
    <x v="2"/>
    <n v="4"/>
    <n v="18830"/>
    <n v="75320"/>
    <n v="64538.080000000002"/>
    <n v="10781.92"/>
    <n v="63"/>
    <n v="23"/>
    <x v="3"/>
    <n v="20"/>
    <n v="0.14314816781731279"/>
    <x v="0"/>
  </r>
  <r>
    <n v="5713"/>
    <d v="2024-11-16T00:00:00"/>
    <s v="C461"/>
    <s v="Terry Tate"/>
    <x v="3"/>
    <x v="3"/>
    <s v="P006"/>
    <x v="0"/>
    <x v="0"/>
    <n v="5"/>
    <n v="46418"/>
    <n v="232090"/>
    <n v="143377.32"/>
    <n v="88712.68"/>
    <n v="75"/>
    <n v="36"/>
    <x v="0"/>
    <n v="0"/>
    <n v="0.38223396096341933"/>
    <x v="0"/>
  </r>
  <r>
    <n v="5714"/>
    <d v="2024-09-16T00:00:00"/>
    <s v="C120"/>
    <s v="Jennifer Harris"/>
    <x v="3"/>
    <x v="3"/>
    <s v="P006"/>
    <x v="0"/>
    <x v="0"/>
    <n v="5"/>
    <n v="35257"/>
    <n v="176285"/>
    <n v="111545.63"/>
    <n v="64739.37"/>
    <n v="285"/>
    <n v="91"/>
    <x v="0"/>
    <n v="0"/>
    <n v="0.36724264685027086"/>
    <x v="0"/>
  </r>
  <r>
    <n v="5715"/>
    <d v="2024-06-25T00:00:00"/>
    <s v="C288"/>
    <s v="Jeremy King"/>
    <x v="1"/>
    <x v="1"/>
    <s v="P004"/>
    <x v="1"/>
    <x v="1"/>
    <n v="4"/>
    <n v="32979"/>
    <n v="131916"/>
    <n v="115518.73"/>
    <n v="16397.27"/>
    <n v="288"/>
    <n v="53"/>
    <x v="1"/>
    <n v="15"/>
    <n v="0.12430084296067194"/>
    <x v="0"/>
  </r>
  <r>
    <n v="5716"/>
    <d v="2024-08-01T00:00:00"/>
    <s v="C556"/>
    <s v="Sarah Garcia"/>
    <x v="2"/>
    <x v="2"/>
    <s v="P002"/>
    <x v="2"/>
    <x v="0"/>
    <n v="2"/>
    <n v="51922"/>
    <n v="103844"/>
    <n v="70954.37"/>
    <n v="32889.629999999997"/>
    <n v="326"/>
    <n v="21"/>
    <x v="2"/>
    <n v="10"/>
    <n v="0.31672152459458414"/>
    <x v="0"/>
  </r>
  <r>
    <n v="5717"/>
    <d v="2024-10-17T00:00:00"/>
    <s v="C524"/>
    <s v="James Parker"/>
    <x v="2"/>
    <x v="2"/>
    <s v="P009"/>
    <x v="3"/>
    <x v="2"/>
    <n v="4"/>
    <n v="56734"/>
    <n v="226936"/>
    <n v="160351.64000000001"/>
    <n v="66584.36"/>
    <n v="426"/>
    <n v="47"/>
    <x v="3"/>
    <n v="10"/>
    <n v="0.29340589417280644"/>
    <x v="0"/>
  </r>
  <r>
    <n v="5718"/>
    <d v="2024-05-08T00:00:00"/>
    <s v="C706"/>
    <s v="Matthew Peck"/>
    <x v="0"/>
    <x v="0"/>
    <s v="P001"/>
    <x v="4"/>
    <x v="1"/>
    <n v="4"/>
    <n v="41746"/>
    <n v="166984"/>
    <n v="111000.25"/>
    <n v="55983.75"/>
    <n v="186"/>
    <n v="75"/>
    <x v="4"/>
    <n v="20"/>
    <n v="0.33526415704498636"/>
    <x v="0"/>
  </r>
  <r>
    <n v="5719"/>
    <d v="2024-08-24T00:00:00"/>
    <s v="C971"/>
    <s v="Edwin Lopez"/>
    <x v="1"/>
    <x v="1"/>
    <s v="P008"/>
    <x v="7"/>
    <x v="3"/>
    <n v="8"/>
    <n v="49122"/>
    <n v="392976"/>
    <n v="339926.71"/>
    <n v="53049.29"/>
    <n v="437"/>
    <n v="88"/>
    <x v="6"/>
    <n v="5"/>
    <n v="0.13499371462888318"/>
    <x v="0"/>
  </r>
  <r>
    <n v="5720"/>
    <d v="2024-02-19T00:00:00"/>
    <s v="C221"/>
    <s v="Samantha Logan"/>
    <x v="0"/>
    <x v="0"/>
    <s v="P007"/>
    <x v="5"/>
    <x v="1"/>
    <n v="6"/>
    <n v="59418"/>
    <n v="356508"/>
    <n v="315582.98"/>
    <n v="40925.019999999997"/>
    <n v="271"/>
    <n v="56"/>
    <x v="5"/>
    <n v="20"/>
    <n v="0.11479411401707675"/>
    <x v="0"/>
  </r>
  <r>
    <n v="5721"/>
    <d v="2024-02-23T00:00:00"/>
    <s v="C813"/>
    <s v="Amanda Smith"/>
    <x v="0"/>
    <x v="0"/>
    <s v="P010"/>
    <x v="6"/>
    <x v="0"/>
    <n v="10"/>
    <n v="50197"/>
    <n v="501970"/>
    <n v="323089.55"/>
    <n v="178880.45"/>
    <n v="113"/>
    <n v="20"/>
    <x v="2"/>
    <n v="20"/>
    <n v="0.35635685399525868"/>
    <x v="0"/>
  </r>
  <r>
    <n v="5722"/>
    <d v="2024-09-28T00:00:00"/>
    <s v="C798"/>
    <s v="Joseph Mcguire"/>
    <x v="0"/>
    <x v="0"/>
    <s v="P005"/>
    <x v="9"/>
    <x v="1"/>
    <n v="6"/>
    <n v="25366"/>
    <n v="152196"/>
    <n v="127017.02"/>
    <n v="25178.98"/>
    <n v="439"/>
    <n v="14"/>
    <x v="7"/>
    <n v="5"/>
    <n v="0.16543785644826409"/>
    <x v="0"/>
  </r>
  <r>
    <n v="5723"/>
    <d v="2024-02-29T00:00:00"/>
    <s v="C962"/>
    <s v="Kelly Hubbard"/>
    <x v="1"/>
    <x v="1"/>
    <s v="P006"/>
    <x v="0"/>
    <x v="0"/>
    <n v="7"/>
    <n v="15433"/>
    <n v="108031"/>
    <n v="89108.42"/>
    <n v="18922.580000000002"/>
    <n v="241"/>
    <n v="66"/>
    <x v="0"/>
    <n v="0"/>
    <n v="0.17515879701196879"/>
    <x v="0"/>
  </r>
  <r>
    <n v="5724"/>
    <d v="2024-07-26T00:00:00"/>
    <s v="C726"/>
    <s v="Tiffany Landry"/>
    <x v="1"/>
    <x v="1"/>
    <s v="P003"/>
    <x v="8"/>
    <x v="0"/>
    <n v="6"/>
    <n v="55059"/>
    <n v="330354"/>
    <n v="286423.08"/>
    <n v="43930.92"/>
    <n v="228"/>
    <n v="55"/>
    <x v="2"/>
    <n v="5"/>
    <n v="0.13298134728200656"/>
    <x v="0"/>
  </r>
  <r>
    <n v="5725"/>
    <d v="2024-10-12T00:00:00"/>
    <s v="C254"/>
    <s v="Harold Fitzgerald"/>
    <x v="0"/>
    <x v="0"/>
    <s v="P003"/>
    <x v="8"/>
    <x v="0"/>
    <n v="4"/>
    <n v="39928"/>
    <n v="159712"/>
    <n v="107335.39"/>
    <n v="52376.61"/>
    <n v="475"/>
    <n v="25"/>
    <x v="2"/>
    <n v="15"/>
    <n v="0.32794411190142259"/>
    <x v="0"/>
  </r>
  <r>
    <n v="5726"/>
    <d v="2024-02-20T00:00:00"/>
    <s v="C598"/>
    <s v="Isaiah Reed"/>
    <x v="0"/>
    <x v="0"/>
    <s v="P003"/>
    <x v="8"/>
    <x v="0"/>
    <n v="4"/>
    <n v="6218"/>
    <n v="24872"/>
    <n v="18119.810000000001"/>
    <n v="6752.19"/>
    <n v="396"/>
    <n v="34"/>
    <x v="2"/>
    <n v="10"/>
    <n v="0.27147756513348342"/>
    <x v="0"/>
  </r>
  <r>
    <n v="5727"/>
    <d v="2024-12-28T00:00:00"/>
    <s v="C850"/>
    <s v="William Moore"/>
    <x v="2"/>
    <x v="2"/>
    <s v="P010"/>
    <x v="6"/>
    <x v="0"/>
    <n v="3"/>
    <n v="4336"/>
    <n v="13008"/>
    <n v="11049.58"/>
    <n v="1958.42"/>
    <n v="330"/>
    <n v="58"/>
    <x v="2"/>
    <n v="20"/>
    <n v="0.15055504305043052"/>
    <x v="0"/>
  </r>
  <r>
    <n v="5728"/>
    <d v="2024-03-09T00:00:00"/>
    <s v="C151"/>
    <s v="Eric Conrad"/>
    <x v="2"/>
    <x v="2"/>
    <s v="P009"/>
    <x v="3"/>
    <x v="2"/>
    <n v="6"/>
    <n v="57703"/>
    <n v="346218"/>
    <n v="208038.73"/>
    <n v="138179.26999999999"/>
    <n v="418"/>
    <n v="85"/>
    <x v="3"/>
    <n v="15"/>
    <n v="0.39911058928189752"/>
    <x v="0"/>
  </r>
  <r>
    <n v="5729"/>
    <d v="2024-08-26T00:00:00"/>
    <s v="C196"/>
    <s v="Christopher Sutton"/>
    <x v="2"/>
    <x v="2"/>
    <s v="P007"/>
    <x v="5"/>
    <x v="1"/>
    <n v="5"/>
    <n v="3520"/>
    <n v="17600"/>
    <n v="12557.08"/>
    <n v="5042.92"/>
    <n v="117"/>
    <n v="88"/>
    <x v="5"/>
    <n v="0"/>
    <n v="0.28652954545454545"/>
    <x v="0"/>
  </r>
  <r>
    <n v="5730"/>
    <d v="2024-09-07T00:00:00"/>
    <s v="C101"/>
    <s v="Peter Ross DDS"/>
    <x v="0"/>
    <x v="0"/>
    <s v="P008"/>
    <x v="7"/>
    <x v="3"/>
    <n v="3"/>
    <n v="29232"/>
    <n v="87696"/>
    <n v="71228.570000000007"/>
    <n v="16467.43"/>
    <n v="113"/>
    <n v="93"/>
    <x v="6"/>
    <n v="0"/>
    <n v="0.1877785759897829"/>
    <x v="0"/>
  </r>
  <r>
    <n v="5731"/>
    <d v="2024-01-31T00:00:00"/>
    <s v="C574"/>
    <s v="Stacey Lawson"/>
    <x v="3"/>
    <x v="3"/>
    <s v="P007"/>
    <x v="5"/>
    <x v="1"/>
    <n v="5"/>
    <n v="22681"/>
    <n v="113405"/>
    <n v="83191.100000000006"/>
    <n v="30213.9"/>
    <n v="387"/>
    <n v="24"/>
    <x v="5"/>
    <n v="5"/>
    <n v="0.2664247608130153"/>
    <x v="0"/>
  </r>
  <r>
    <n v="5732"/>
    <d v="2024-06-13T00:00:00"/>
    <s v="C603"/>
    <s v="Kathryn Taylor"/>
    <x v="1"/>
    <x v="1"/>
    <s v="P004"/>
    <x v="1"/>
    <x v="1"/>
    <n v="1"/>
    <n v="16802"/>
    <n v="16802"/>
    <n v="14306.17"/>
    <n v="2495.83"/>
    <n v="400"/>
    <n v="91"/>
    <x v="1"/>
    <n v="20"/>
    <n v="0.14854362575883823"/>
    <x v="0"/>
  </r>
  <r>
    <n v="5733"/>
    <d v="2024-07-24T00:00:00"/>
    <s v="C386"/>
    <s v="Angela Arnold"/>
    <x v="0"/>
    <x v="0"/>
    <s v="P001"/>
    <x v="4"/>
    <x v="1"/>
    <n v="10"/>
    <n v="6410"/>
    <n v="64100"/>
    <n v="56682.07"/>
    <n v="7417.93"/>
    <n v="255"/>
    <n v="32"/>
    <x v="4"/>
    <n v="20"/>
    <n v="0.11572433697347895"/>
    <x v="0"/>
  </r>
  <r>
    <n v="5734"/>
    <d v="2024-08-30T00:00:00"/>
    <s v="C798"/>
    <s v="Joseph Madden"/>
    <x v="0"/>
    <x v="0"/>
    <s v="P009"/>
    <x v="3"/>
    <x v="2"/>
    <n v="6"/>
    <n v="56020"/>
    <n v="336120"/>
    <n v="288061.02"/>
    <n v="48058.98"/>
    <n v="321"/>
    <n v="99"/>
    <x v="3"/>
    <n v="20"/>
    <n v="0.14298161370938953"/>
    <x v="0"/>
  </r>
  <r>
    <n v="5735"/>
    <d v="2024-01-25T00:00:00"/>
    <s v="C457"/>
    <s v="Julie Walker"/>
    <x v="0"/>
    <x v="0"/>
    <s v="P010"/>
    <x v="6"/>
    <x v="0"/>
    <n v="9"/>
    <n v="4130"/>
    <n v="37170"/>
    <n v="23872.28"/>
    <n v="13297.72"/>
    <n v="380"/>
    <n v="82"/>
    <x v="2"/>
    <n v="15"/>
    <n v="0.35775410277105191"/>
    <x v="0"/>
  </r>
  <r>
    <n v="5736"/>
    <d v="2024-10-30T00:00:00"/>
    <s v="C917"/>
    <s v="Chelsea King"/>
    <x v="3"/>
    <x v="3"/>
    <s v="P008"/>
    <x v="7"/>
    <x v="3"/>
    <n v="6"/>
    <n v="24887"/>
    <n v="149322"/>
    <n v="120624.15"/>
    <n v="28697.85"/>
    <n v="12"/>
    <n v="74"/>
    <x v="6"/>
    <n v="5"/>
    <n v="0.19218768835134808"/>
    <x v="1"/>
  </r>
  <r>
    <n v="5737"/>
    <d v="2024-01-17T00:00:00"/>
    <s v="C285"/>
    <s v="Melanie Cannon"/>
    <x v="0"/>
    <x v="0"/>
    <s v="P007"/>
    <x v="5"/>
    <x v="1"/>
    <n v="5"/>
    <n v="48101"/>
    <n v="240505"/>
    <n v="197189.08"/>
    <n v="43315.92"/>
    <n v="180"/>
    <n v="99"/>
    <x v="5"/>
    <n v="5"/>
    <n v="0.1801040311012245"/>
    <x v="0"/>
  </r>
  <r>
    <n v="5738"/>
    <d v="2024-08-09T00:00:00"/>
    <s v="C986"/>
    <s v="Mrs. Julie Nunez MD"/>
    <x v="3"/>
    <x v="3"/>
    <s v="P008"/>
    <x v="7"/>
    <x v="3"/>
    <n v="9"/>
    <n v="10142"/>
    <n v="91278"/>
    <n v="63991.74"/>
    <n v="27286.26"/>
    <n v="383"/>
    <n v="43"/>
    <x v="6"/>
    <n v="15"/>
    <n v="0.29893577861039899"/>
    <x v="0"/>
  </r>
  <r>
    <n v="5739"/>
    <d v="2024-09-30T00:00:00"/>
    <s v="C514"/>
    <s v="Michael Roy"/>
    <x v="0"/>
    <x v="0"/>
    <s v="P010"/>
    <x v="6"/>
    <x v="0"/>
    <n v="10"/>
    <n v="37600"/>
    <n v="376000"/>
    <n v="338305.52"/>
    <n v="37694.480000000003"/>
    <n v="40"/>
    <n v="87"/>
    <x v="2"/>
    <n v="0"/>
    <n v="0.10025127659574469"/>
    <x v="1"/>
  </r>
  <r>
    <n v="5740"/>
    <d v="2024-08-15T00:00:00"/>
    <s v="C650"/>
    <s v="Christopher Williams"/>
    <x v="0"/>
    <x v="0"/>
    <s v="P008"/>
    <x v="7"/>
    <x v="3"/>
    <n v="10"/>
    <n v="50675"/>
    <n v="506750"/>
    <n v="386734.3"/>
    <n v="120015.7"/>
    <n v="185"/>
    <n v="99"/>
    <x v="6"/>
    <n v="20"/>
    <n v="0.23683413912185494"/>
    <x v="0"/>
  </r>
  <r>
    <n v="5741"/>
    <d v="2024-09-14T00:00:00"/>
    <s v="C775"/>
    <s v="Melinda Alvarado"/>
    <x v="3"/>
    <x v="3"/>
    <s v="P010"/>
    <x v="6"/>
    <x v="0"/>
    <n v="7"/>
    <n v="41481"/>
    <n v="290367"/>
    <n v="180066.26"/>
    <n v="110300.74"/>
    <n v="193"/>
    <n v="76"/>
    <x v="2"/>
    <n v="20"/>
    <n v="0.37986665151342958"/>
    <x v="0"/>
  </r>
  <r>
    <n v="5742"/>
    <d v="2024-02-27T00:00:00"/>
    <s v="C226"/>
    <s v="Paul Wheeler"/>
    <x v="2"/>
    <x v="2"/>
    <s v="P004"/>
    <x v="1"/>
    <x v="1"/>
    <n v="2"/>
    <n v="17766"/>
    <n v="35532"/>
    <n v="25676.92"/>
    <n v="9855.08"/>
    <n v="442"/>
    <n v="89"/>
    <x v="1"/>
    <n v="10"/>
    <n v="0.27735787459191713"/>
    <x v="0"/>
  </r>
  <r>
    <n v="5743"/>
    <d v="2024-03-20T00:00:00"/>
    <s v="C535"/>
    <s v="Robert Carter"/>
    <x v="0"/>
    <x v="0"/>
    <s v="P004"/>
    <x v="1"/>
    <x v="1"/>
    <n v="8"/>
    <n v="39480"/>
    <n v="315840"/>
    <n v="196267.35"/>
    <n v="119572.65"/>
    <n v="409"/>
    <n v="59"/>
    <x v="1"/>
    <n v="15"/>
    <n v="0.37858615121580547"/>
    <x v="0"/>
  </r>
  <r>
    <n v="5744"/>
    <d v="2024-01-04T00:00:00"/>
    <s v="C342"/>
    <s v="Jennifer Booth"/>
    <x v="3"/>
    <x v="3"/>
    <s v="P010"/>
    <x v="6"/>
    <x v="0"/>
    <n v="3"/>
    <n v="51908"/>
    <n v="155724"/>
    <n v="130076.66"/>
    <n v="25647.34"/>
    <n v="288"/>
    <n v="64"/>
    <x v="2"/>
    <n v="20"/>
    <n v="0.16469741337237678"/>
    <x v="0"/>
  </r>
  <r>
    <n v="5745"/>
    <d v="2024-09-24T00:00:00"/>
    <s v="C451"/>
    <s v="Rebecca Solis"/>
    <x v="3"/>
    <x v="3"/>
    <s v="P008"/>
    <x v="7"/>
    <x v="3"/>
    <n v="6"/>
    <n v="22956"/>
    <n v="137736"/>
    <n v="116813.52"/>
    <n v="20922.48"/>
    <n v="339"/>
    <n v="27"/>
    <x v="6"/>
    <n v="10"/>
    <n v="0.15190277051751175"/>
    <x v="0"/>
  </r>
  <r>
    <n v="5746"/>
    <d v="2024-01-13T00:00:00"/>
    <s v="C308"/>
    <s v="Kyle Parker"/>
    <x v="1"/>
    <x v="1"/>
    <s v="P001"/>
    <x v="4"/>
    <x v="1"/>
    <n v="6"/>
    <n v="24637"/>
    <n v="147822"/>
    <n v="99577.98"/>
    <n v="48244.02"/>
    <n v="384"/>
    <n v="78"/>
    <x v="4"/>
    <n v="20"/>
    <n v="0.32636562893209398"/>
    <x v="0"/>
  </r>
  <r>
    <n v="5747"/>
    <d v="2024-08-08T00:00:00"/>
    <s v="C462"/>
    <s v="Kevin Harris"/>
    <x v="0"/>
    <x v="0"/>
    <s v="P001"/>
    <x v="4"/>
    <x v="1"/>
    <n v="10"/>
    <n v="43114"/>
    <n v="431140"/>
    <n v="358141.85"/>
    <n v="72998.149999999994"/>
    <n v="292"/>
    <n v="15"/>
    <x v="4"/>
    <n v="5"/>
    <n v="0.169314259869184"/>
    <x v="0"/>
  </r>
  <r>
    <n v="5748"/>
    <d v="2024-06-03T00:00:00"/>
    <s v="C642"/>
    <s v="Bradley Nichols"/>
    <x v="1"/>
    <x v="1"/>
    <s v="P005"/>
    <x v="9"/>
    <x v="1"/>
    <n v="7"/>
    <n v="9003"/>
    <n v="63021"/>
    <n v="40668.32"/>
    <n v="22352.68"/>
    <n v="141"/>
    <n v="58"/>
    <x v="7"/>
    <n v="0"/>
    <n v="0.35468621570587583"/>
    <x v="0"/>
  </r>
  <r>
    <n v="5749"/>
    <d v="2024-07-07T00:00:00"/>
    <s v="C977"/>
    <s v="Casey Alvarado"/>
    <x v="0"/>
    <x v="0"/>
    <s v="P005"/>
    <x v="9"/>
    <x v="1"/>
    <n v="2"/>
    <n v="57550"/>
    <n v="115100"/>
    <n v="76376.67"/>
    <n v="38723.33"/>
    <n v="39"/>
    <n v="17"/>
    <x v="7"/>
    <n v="20"/>
    <n v="0.33643205907906171"/>
    <x v="0"/>
  </r>
  <r>
    <n v="5750"/>
    <d v="2024-04-27T00:00:00"/>
    <s v="C163"/>
    <s v="Corey Parker"/>
    <x v="3"/>
    <x v="3"/>
    <s v="P002"/>
    <x v="2"/>
    <x v="0"/>
    <n v="1"/>
    <n v="27166"/>
    <n v="27166"/>
    <n v="18737.400000000001"/>
    <n v="8428.6"/>
    <n v="98"/>
    <n v="15"/>
    <x v="2"/>
    <n v="5"/>
    <n v="0.31026282853566961"/>
    <x v="0"/>
  </r>
  <r>
    <n v="5751"/>
    <d v="2024-01-09T00:00:00"/>
    <s v="C916"/>
    <s v="Tonya Martin"/>
    <x v="2"/>
    <x v="2"/>
    <s v="P009"/>
    <x v="3"/>
    <x v="2"/>
    <n v="6"/>
    <n v="21346"/>
    <n v="128076"/>
    <n v="94836.95"/>
    <n v="33239.050000000003"/>
    <n v="359"/>
    <n v="27"/>
    <x v="3"/>
    <n v="10"/>
    <n v="0.2595259845716606"/>
    <x v="0"/>
  </r>
  <r>
    <n v="5752"/>
    <d v="2024-05-18T00:00:00"/>
    <s v="C595"/>
    <s v="Shawn Harmon"/>
    <x v="0"/>
    <x v="0"/>
    <s v="P004"/>
    <x v="1"/>
    <x v="1"/>
    <n v="10"/>
    <n v="12665"/>
    <n v="126650"/>
    <n v="93865.5"/>
    <n v="32784.5"/>
    <n v="445"/>
    <n v="32"/>
    <x v="1"/>
    <n v="5"/>
    <n v="0.25885906040268458"/>
    <x v="0"/>
  </r>
  <r>
    <n v="5753"/>
    <d v="2024-04-22T00:00:00"/>
    <s v="C659"/>
    <s v="Daniel Perez"/>
    <x v="1"/>
    <x v="1"/>
    <s v="P005"/>
    <x v="9"/>
    <x v="1"/>
    <n v="6"/>
    <n v="20493"/>
    <n v="122958"/>
    <n v="91325.62"/>
    <n v="31632.38"/>
    <n v="401"/>
    <n v="71"/>
    <x v="7"/>
    <n v="0"/>
    <n v="0.25726166658533811"/>
    <x v="0"/>
  </r>
  <r>
    <n v="5754"/>
    <d v="2024-01-14T00:00:00"/>
    <s v="C510"/>
    <s v="Amy Evans"/>
    <x v="1"/>
    <x v="1"/>
    <s v="P003"/>
    <x v="8"/>
    <x v="0"/>
    <n v="5"/>
    <n v="34907"/>
    <n v="174535"/>
    <n v="152176.53"/>
    <n v="22358.47"/>
    <n v="498"/>
    <n v="14"/>
    <x v="2"/>
    <n v="15"/>
    <n v="0.12810307388202941"/>
    <x v="0"/>
  </r>
  <r>
    <n v="5755"/>
    <d v="2024-08-10T00:00:00"/>
    <s v="C449"/>
    <s v="Kayla Holt"/>
    <x v="0"/>
    <x v="0"/>
    <s v="P005"/>
    <x v="9"/>
    <x v="1"/>
    <n v="7"/>
    <n v="7731"/>
    <n v="54117"/>
    <n v="43648.91"/>
    <n v="10468.09"/>
    <n v="49"/>
    <n v="11"/>
    <x v="7"/>
    <n v="0"/>
    <n v="0.19343441062882274"/>
    <x v="0"/>
  </r>
  <r>
    <n v="5756"/>
    <d v="2024-05-10T00:00:00"/>
    <s v="C634"/>
    <s v="Jennifer Mitchell"/>
    <x v="2"/>
    <x v="2"/>
    <s v="P009"/>
    <x v="3"/>
    <x v="2"/>
    <n v="10"/>
    <n v="56870"/>
    <n v="568700"/>
    <n v="363441.68"/>
    <n v="205258.32"/>
    <n v="409"/>
    <n v="57"/>
    <x v="3"/>
    <n v="20"/>
    <n v="0.36092547916300333"/>
    <x v="0"/>
  </r>
  <r>
    <n v="5757"/>
    <d v="2024-08-25T00:00:00"/>
    <s v="C685"/>
    <s v="Tina Garcia"/>
    <x v="0"/>
    <x v="0"/>
    <s v="P004"/>
    <x v="1"/>
    <x v="1"/>
    <n v="7"/>
    <n v="2383"/>
    <n v="16681"/>
    <n v="12494.13"/>
    <n v="4186.87"/>
    <n v="140"/>
    <n v="54"/>
    <x v="1"/>
    <n v="20"/>
    <n v="0.25099634314489538"/>
    <x v="0"/>
  </r>
  <r>
    <n v="5758"/>
    <d v="2024-03-05T00:00:00"/>
    <s v="C440"/>
    <s v="Emily Norris"/>
    <x v="2"/>
    <x v="2"/>
    <s v="P008"/>
    <x v="7"/>
    <x v="3"/>
    <n v="2"/>
    <n v="1430"/>
    <n v="2860"/>
    <n v="2203.35"/>
    <n v="656.65"/>
    <n v="206"/>
    <n v="76"/>
    <x v="6"/>
    <n v="5"/>
    <n v="0.2295979020979021"/>
    <x v="0"/>
  </r>
  <r>
    <n v="5759"/>
    <d v="2024-08-27T00:00:00"/>
    <s v="C415"/>
    <s v="Bridget Riley"/>
    <x v="3"/>
    <x v="3"/>
    <s v="P003"/>
    <x v="8"/>
    <x v="0"/>
    <n v="8"/>
    <n v="57098"/>
    <n v="456784"/>
    <n v="349309.74"/>
    <n v="107474.26"/>
    <n v="150"/>
    <n v="66"/>
    <x v="2"/>
    <n v="0"/>
    <n v="0.23528464219412237"/>
    <x v="0"/>
  </r>
  <r>
    <n v="5760"/>
    <d v="2024-04-20T00:00:00"/>
    <s v="C322"/>
    <s v="Kylie Brennan"/>
    <x v="0"/>
    <x v="0"/>
    <s v="P009"/>
    <x v="3"/>
    <x v="2"/>
    <n v="2"/>
    <n v="33099"/>
    <n v="66198"/>
    <n v="43729.120000000003"/>
    <n v="22468.880000000001"/>
    <n v="365"/>
    <n v="91"/>
    <x v="3"/>
    <n v="20"/>
    <n v="0.33941931780416329"/>
    <x v="0"/>
  </r>
  <r>
    <n v="5761"/>
    <d v="2024-02-18T00:00:00"/>
    <s v="C117"/>
    <s v="Kristi Donaldson"/>
    <x v="1"/>
    <x v="1"/>
    <s v="P008"/>
    <x v="7"/>
    <x v="3"/>
    <n v="1"/>
    <n v="5098"/>
    <n v="5098"/>
    <n v="3315.35"/>
    <n v="1782.65"/>
    <n v="339"/>
    <n v="15"/>
    <x v="6"/>
    <n v="20"/>
    <n v="0.34967634366418204"/>
    <x v="0"/>
  </r>
  <r>
    <n v="5762"/>
    <d v="2024-02-27T00:00:00"/>
    <s v="C567"/>
    <s v="Michael Rivera"/>
    <x v="1"/>
    <x v="1"/>
    <s v="P007"/>
    <x v="5"/>
    <x v="1"/>
    <n v="3"/>
    <n v="29164"/>
    <n v="87492"/>
    <n v="72773.37"/>
    <n v="14718.63"/>
    <n v="360"/>
    <n v="73"/>
    <x v="5"/>
    <n v="10"/>
    <n v="0.16822829515841448"/>
    <x v="0"/>
  </r>
  <r>
    <n v="5763"/>
    <d v="2024-11-17T00:00:00"/>
    <s v="C271"/>
    <s v="Tiffany Graham"/>
    <x v="1"/>
    <x v="1"/>
    <s v="P008"/>
    <x v="7"/>
    <x v="3"/>
    <n v="2"/>
    <n v="15875"/>
    <n v="31750"/>
    <n v="26650.74"/>
    <n v="5099.26"/>
    <n v="191"/>
    <n v="73"/>
    <x v="6"/>
    <n v="5"/>
    <n v="0.16060661417322836"/>
    <x v="0"/>
  </r>
  <r>
    <n v="5764"/>
    <d v="2024-08-07T00:00:00"/>
    <s v="C999"/>
    <s v="Janet Ellis"/>
    <x v="3"/>
    <x v="3"/>
    <s v="P004"/>
    <x v="1"/>
    <x v="1"/>
    <n v="2"/>
    <n v="55581"/>
    <n v="111162"/>
    <n v="95048.55"/>
    <n v="16113.45"/>
    <n v="228"/>
    <n v="24"/>
    <x v="1"/>
    <n v="5"/>
    <n v="0.14495466076536948"/>
    <x v="0"/>
  </r>
  <r>
    <n v="5765"/>
    <d v="2024-09-29T00:00:00"/>
    <s v="C634"/>
    <s v="Jenna Gentry"/>
    <x v="0"/>
    <x v="0"/>
    <s v="P007"/>
    <x v="5"/>
    <x v="1"/>
    <n v="7"/>
    <n v="24139"/>
    <n v="168973"/>
    <n v="148386.88"/>
    <n v="20586.12"/>
    <n v="170"/>
    <n v="62"/>
    <x v="5"/>
    <n v="5"/>
    <n v="0.1218308250430542"/>
    <x v="0"/>
  </r>
  <r>
    <n v="5766"/>
    <d v="2024-07-29T00:00:00"/>
    <s v="C254"/>
    <s v="Thomas Travis"/>
    <x v="0"/>
    <x v="0"/>
    <s v="P001"/>
    <x v="4"/>
    <x v="1"/>
    <n v="1"/>
    <n v="35087"/>
    <n v="35087"/>
    <n v="30096.95"/>
    <n v="4990.05"/>
    <n v="440"/>
    <n v="16"/>
    <x v="4"/>
    <n v="0"/>
    <n v="0.14221934049648019"/>
    <x v="0"/>
  </r>
  <r>
    <n v="5767"/>
    <d v="2024-07-03T00:00:00"/>
    <s v="C373"/>
    <s v="Claudia Perkins"/>
    <x v="0"/>
    <x v="0"/>
    <s v="P004"/>
    <x v="1"/>
    <x v="1"/>
    <n v="9"/>
    <n v="40162"/>
    <n v="361458"/>
    <n v="250753.32"/>
    <n v="110704.68"/>
    <n v="162"/>
    <n v="56"/>
    <x v="1"/>
    <n v="20"/>
    <n v="0.30627259598625567"/>
    <x v="0"/>
  </r>
  <r>
    <n v="5768"/>
    <d v="2024-08-29T00:00:00"/>
    <s v="C951"/>
    <s v="April Colon"/>
    <x v="2"/>
    <x v="2"/>
    <s v="P003"/>
    <x v="8"/>
    <x v="0"/>
    <n v="9"/>
    <n v="12635"/>
    <n v="113715"/>
    <n v="99621.33"/>
    <n v="14093.67"/>
    <n v="320"/>
    <n v="58"/>
    <x v="2"/>
    <n v="15"/>
    <n v="0.12393853053686849"/>
    <x v="0"/>
  </r>
  <r>
    <n v="5769"/>
    <d v="2024-12-26T00:00:00"/>
    <s v="C593"/>
    <s v="Sherry Jensen"/>
    <x v="0"/>
    <x v="0"/>
    <s v="P002"/>
    <x v="2"/>
    <x v="0"/>
    <n v="10"/>
    <n v="51482"/>
    <n v="514820"/>
    <n v="410532.39"/>
    <n v="104287.61"/>
    <n v="13"/>
    <n v="32"/>
    <x v="2"/>
    <n v="0"/>
    <n v="0.20257101511207801"/>
    <x v="1"/>
  </r>
  <r>
    <n v="5770"/>
    <d v="2024-02-04T00:00:00"/>
    <s v="C319"/>
    <s v="John Padilla"/>
    <x v="3"/>
    <x v="3"/>
    <s v="P007"/>
    <x v="5"/>
    <x v="1"/>
    <n v="10"/>
    <n v="16858"/>
    <n v="168580"/>
    <n v="139505"/>
    <n v="29075"/>
    <n v="393"/>
    <n v="62"/>
    <x v="5"/>
    <n v="20"/>
    <n v="0.17247004389607309"/>
    <x v="0"/>
  </r>
  <r>
    <n v="5771"/>
    <d v="2024-09-19T00:00:00"/>
    <s v="C138"/>
    <s v="Brandon Smith"/>
    <x v="1"/>
    <x v="1"/>
    <s v="P009"/>
    <x v="3"/>
    <x v="2"/>
    <n v="10"/>
    <n v="11229"/>
    <n v="112290"/>
    <n v="69109.91"/>
    <n v="43180.09"/>
    <n v="449"/>
    <n v="26"/>
    <x v="3"/>
    <n v="5"/>
    <n v="0.38454083177486859"/>
    <x v="0"/>
  </r>
  <r>
    <n v="5772"/>
    <d v="2024-07-12T00:00:00"/>
    <s v="C349"/>
    <s v="Mark Jensen"/>
    <x v="1"/>
    <x v="1"/>
    <s v="P001"/>
    <x v="4"/>
    <x v="1"/>
    <n v="5"/>
    <n v="3890"/>
    <n v="19450"/>
    <n v="14191.34"/>
    <n v="5258.66"/>
    <n v="79"/>
    <n v="52"/>
    <x v="4"/>
    <n v="0"/>
    <n v="0.27036812339331617"/>
    <x v="0"/>
  </r>
  <r>
    <n v="5773"/>
    <d v="2024-07-09T00:00:00"/>
    <s v="C371"/>
    <s v="George Carter"/>
    <x v="1"/>
    <x v="1"/>
    <s v="P004"/>
    <x v="1"/>
    <x v="1"/>
    <n v="8"/>
    <n v="32513"/>
    <n v="260104"/>
    <n v="190680.15"/>
    <n v="69423.850000000006"/>
    <n v="72"/>
    <n v="37"/>
    <x v="1"/>
    <n v="15"/>
    <n v="0.26690804447451788"/>
    <x v="0"/>
  </r>
  <r>
    <n v="5774"/>
    <d v="2024-10-30T00:00:00"/>
    <s v="C613"/>
    <s v="Charlotte Davis"/>
    <x v="1"/>
    <x v="1"/>
    <s v="P002"/>
    <x v="2"/>
    <x v="0"/>
    <n v="10"/>
    <n v="31524"/>
    <n v="315240"/>
    <n v="270970.83"/>
    <n v="44269.17"/>
    <n v="300"/>
    <n v="85"/>
    <x v="2"/>
    <n v="5"/>
    <n v="0.14043005329272934"/>
    <x v="0"/>
  </r>
  <r>
    <n v="5775"/>
    <d v="2024-11-10T00:00:00"/>
    <s v="C836"/>
    <s v="Alex Moore"/>
    <x v="3"/>
    <x v="3"/>
    <s v="P007"/>
    <x v="5"/>
    <x v="1"/>
    <n v="6"/>
    <n v="731"/>
    <n v="4386"/>
    <n v="3749.01"/>
    <n v="636.99"/>
    <n v="284"/>
    <n v="34"/>
    <x v="5"/>
    <n v="5"/>
    <n v="0.1452325581395349"/>
    <x v="0"/>
  </r>
  <r>
    <n v="5776"/>
    <d v="2024-07-17T00:00:00"/>
    <s v="C912"/>
    <s v="Madison Branch"/>
    <x v="1"/>
    <x v="1"/>
    <s v="P005"/>
    <x v="9"/>
    <x v="1"/>
    <n v="10"/>
    <n v="14732"/>
    <n v="147320"/>
    <n v="112626.3"/>
    <n v="34693.699999999997"/>
    <n v="358"/>
    <n v="80"/>
    <x v="7"/>
    <n v="15"/>
    <n v="0.23549891392886232"/>
    <x v="0"/>
  </r>
  <r>
    <n v="5777"/>
    <d v="2024-05-20T00:00:00"/>
    <s v="C156"/>
    <s v="Frank Owens"/>
    <x v="0"/>
    <x v="0"/>
    <s v="P006"/>
    <x v="0"/>
    <x v="0"/>
    <n v="1"/>
    <n v="54284"/>
    <n v="54284"/>
    <n v="34346.92"/>
    <n v="19937.080000000002"/>
    <n v="260"/>
    <n v="71"/>
    <x v="0"/>
    <n v="15"/>
    <n v="0.3672735981136247"/>
    <x v="0"/>
  </r>
  <r>
    <n v="5778"/>
    <d v="2024-04-10T00:00:00"/>
    <s v="C266"/>
    <s v="Alexander Jones"/>
    <x v="2"/>
    <x v="2"/>
    <s v="P010"/>
    <x v="6"/>
    <x v="0"/>
    <n v="5"/>
    <n v="11956"/>
    <n v="59780"/>
    <n v="38133.57"/>
    <n v="21646.43"/>
    <n v="340"/>
    <n v="27"/>
    <x v="2"/>
    <n v="15"/>
    <n v="0.36210153897624625"/>
    <x v="0"/>
  </r>
  <r>
    <n v="5779"/>
    <d v="2024-09-22T00:00:00"/>
    <s v="C155"/>
    <s v="Lauren Hernandez"/>
    <x v="3"/>
    <x v="3"/>
    <s v="P008"/>
    <x v="7"/>
    <x v="3"/>
    <n v="9"/>
    <n v="15593"/>
    <n v="140337"/>
    <n v="93381.88"/>
    <n v="46955.12"/>
    <n v="269"/>
    <n v="90"/>
    <x v="6"/>
    <n v="5"/>
    <n v="0.33458831241939047"/>
    <x v="0"/>
  </r>
  <r>
    <n v="5780"/>
    <d v="2024-01-22T00:00:00"/>
    <s v="C889"/>
    <s v="Kara Douglas"/>
    <x v="2"/>
    <x v="2"/>
    <s v="P003"/>
    <x v="8"/>
    <x v="0"/>
    <n v="5"/>
    <n v="3042"/>
    <n v="15210"/>
    <n v="12320.82"/>
    <n v="2889.18"/>
    <n v="182"/>
    <n v="45"/>
    <x v="2"/>
    <n v="0"/>
    <n v="0.18995266272189348"/>
    <x v="0"/>
  </r>
  <r>
    <n v="5781"/>
    <d v="2024-08-12T00:00:00"/>
    <s v="C613"/>
    <s v="Michelle Wright"/>
    <x v="0"/>
    <x v="0"/>
    <s v="P001"/>
    <x v="4"/>
    <x v="1"/>
    <n v="1"/>
    <n v="41344"/>
    <n v="41344"/>
    <n v="30102.45"/>
    <n v="11241.55"/>
    <n v="408"/>
    <n v="97"/>
    <x v="4"/>
    <n v="0"/>
    <n v="0.27190281540247674"/>
    <x v="0"/>
  </r>
  <r>
    <n v="5782"/>
    <d v="2024-07-26T00:00:00"/>
    <s v="C527"/>
    <s v="Kimberly Griffin"/>
    <x v="2"/>
    <x v="2"/>
    <s v="P006"/>
    <x v="0"/>
    <x v="0"/>
    <n v="8"/>
    <n v="27357"/>
    <n v="218856"/>
    <n v="153632.06"/>
    <n v="65223.94"/>
    <n v="191"/>
    <n v="18"/>
    <x v="0"/>
    <n v="5"/>
    <n v="0.29802216982856311"/>
    <x v="0"/>
  </r>
  <r>
    <n v="5783"/>
    <d v="2024-07-04T00:00:00"/>
    <s v="C238"/>
    <s v="Christian Villa"/>
    <x v="1"/>
    <x v="1"/>
    <s v="P001"/>
    <x v="4"/>
    <x v="1"/>
    <n v="1"/>
    <n v="31104"/>
    <n v="31104"/>
    <n v="19822.099999999999"/>
    <n v="11281.9"/>
    <n v="213"/>
    <n v="26"/>
    <x v="4"/>
    <n v="20"/>
    <n v="0.36271540637860084"/>
    <x v="0"/>
  </r>
  <r>
    <n v="5784"/>
    <d v="2024-04-05T00:00:00"/>
    <s v="C297"/>
    <s v="Ronald Price"/>
    <x v="0"/>
    <x v="0"/>
    <s v="P008"/>
    <x v="7"/>
    <x v="3"/>
    <n v="7"/>
    <n v="11830"/>
    <n v="82810"/>
    <n v="68817.03"/>
    <n v="13992.97"/>
    <n v="434"/>
    <n v="52"/>
    <x v="6"/>
    <n v="15"/>
    <n v="0.1689768143943968"/>
    <x v="0"/>
  </r>
  <r>
    <n v="5785"/>
    <d v="2024-12-27T00:00:00"/>
    <s v="C981"/>
    <s v="Miguel Brock"/>
    <x v="3"/>
    <x v="3"/>
    <s v="P002"/>
    <x v="2"/>
    <x v="0"/>
    <n v="6"/>
    <n v="54164"/>
    <n v="324984"/>
    <n v="211915.61"/>
    <n v="113068.39"/>
    <n v="205"/>
    <n v="74"/>
    <x v="2"/>
    <n v="10"/>
    <n v="0.34791986682421289"/>
    <x v="0"/>
  </r>
  <r>
    <n v="5786"/>
    <d v="2024-06-11T00:00:00"/>
    <s v="C803"/>
    <s v="Matthew Peterson"/>
    <x v="0"/>
    <x v="0"/>
    <s v="P004"/>
    <x v="1"/>
    <x v="1"/>
    <n v="10"/>
    <n v="31711"/>
    <n v="317110"/>
    <n v="247970.44"/>
    <n v="69139.56"/>
    <n v="290"/>
    <n v="44"/>
    <x v="1"/>
    <n v="5"/>
    <n v="0.21803021033710698"/>
    <x v="0"/>
  </r>
  <r>
    <n v="5787"/>
    <d v="2024-03-08T00:00:00"/>
    <s v="C927"/>
    <s v="William Zimmerman"/>
    <x v="1"/>
    <x v="1"/>
    <s v="P007"/>
    <x v="5"/>
    <x v="1"/>
    <n v="8"/>
    <n v="14479"/>
    <n v="115832"/>
    <n v="70984.490000000005"/>
    <n v="44847.51"/>
    <n v="315"/>
    <n v="93"/>
    <x v="5"/>
    <n v="0"/>
    <n v="0.38717720491746671"/>
    <x v="0"/>
  </r>
  <r>
    <n v="5788"/>
    <d v="2024-07-14T00:00:00"/>
    <s v="C554"/>
    <s v="David Hoffman"/>
    <x v="1"/>
    <x v="1"/>
    <s v="P006"/>
    <x v="0"/>
    <x v="0"/>
    <n v="7"/>
    <n v="22569"/>
    <n v="157983"/>
    <n v="114892.83"/>
    <n v="43090.17"/>
    <n v="433"/>
    <n v="68"/>
    <x v="0"/>
    <n v="0"/>
    <n v="0.27275194166460948"/>
    <x v="0"/>
  </r>
  <r>
    <n v="5789"/>
    <d v="2024-09-29T00:00:00"/>
    <s v="C558"/>
    <s v="Heidi Miller"/>
    <x v="2"/>
    <x v="2"/>
    <s v="P005"/>
    <x v="9"/>
    <x v="1"/>
    <n v="6"/>
    <n v="3270"/>
    <n v="19620"/>
    <n v="15988.95"/>
    <n v="3631.05"/>
    <n v="75"/>
    <n v="67"/>
    <x v="7"/>
    <n v="5"/>
    <n v="0.18506880733944955"/>
    <x v="0"/>
  </r>
  <r>
    <n v="5790"/>
    <d v="2024-05-21T00:00:00"/>
    <s v="C950"/>
    <s v="Kevin Mckenzie"/>
    <x v="1"/>
    <x v="1"/>
    <s v="P002"/>
    <x v="2"/>
    <x v="0"/>
    <n v="7"/>
    <n v="44647"/>
    <n v="312529"/>
    <n v="228585.98"/>
    <n v="83943.02"/>
    <n v="11"/>
    <n v="95"/>
    <x v="2"/>
    <n v="20"/>
    <n v="0.26859273859385852"/>
    <x v="1"/>
  </r>
  <r>
    <n v="5791"/>
    <d v="2024-06-03T00:00:00"/>
    <s v="C110"/>
    <s v="Angela Vargas DVM"/>
    <x v="3"/>
    <x v="3"/>
    <s v="P004"/>
    <x v="1"/>
    <x v="1"/>
    <n v="1"/>
    <n v="42783"/>
    <n v="42783"/>
    <n v="37203.769999999997"/>
    <n v="5579.23"/>
    <n v="486"/>
    <n v="85"/>
    <x v="1"/>
    <n v="5"/>
    <n v="0.1304076385480214"/>
    <x v="0"/>
  </r>
  <r>
    <n v="5792"/>
    <d v="2024-11-16T00:00:00"/>
    <s v="C357"/>
    <s v="Robert Alexander"/>
    <x v="3"/>
    <x v="3"/>
    <s v="P006"/>
    <x v="0"/>
    <x v="0"/>
    <n v="4"/>
    <n v="16273"/>
    <n v="65092"/>
    <n v="45092.15"/>
    <n v="19999.849999999999"/>
    <n v="113"/>
    <n v="27"/>
    <x v="0"/>
    <n v="0"/>
    <n v="0.30725511583604742"/>
    <x v="0"/>
  </r>
  <r>
    <n v="5793"/>
    <d v="2024-05-05T00:00:00"/>
    <s v="C834"/>
    <s v="Abigail Mcdaniel"/>
    <x v="2"/>
    <x v="2"/>
    <s v="P002"/>
    <x v="2"/>
    <x v="0"/>
    <n v="7"/>
    <n v="19741"/>
    <n v="138187"/>
    <n v="91325.51"/>
    <n v="46861.49"/>
    <n v="170"/>
    <n v="63"/>
    <x v="2"/>
    <n v="5"/>
    <n v="0.33911648707910291"/>
    <x v="0"/>
  </r>
  <r>
    <n v="5794"/>
    <d v="2024-02-02T00:00:00"/>
    <s v="C822"/>
    <s v="Penny Snyder"/>
    <x v="3"/>
    <x v="3"/>
    <s v="P005"/>
    <x v="9"/>
    <x v="1"/>
    <n v="7"/>
    <n v="59489"/>
    <n v="416423"/>
    <n v="373292.13"/>
    <n v="43130.87"/>
    <n v="68"/>
    <n v="24"/>
    <x v="7"/>
    <n v="15"/>
    <n v="0.10357465846026757"/>
    <x v="0"/>
  </r>
  <r>
    <n v="5795"/>
    <d v="2024-10-26T00:00:00"/>
    <s v="C548"/>
    <s v="William Hart"/>
    <x v="2"/>
    <x v="2"/>
    <s v="P009"/>
    <x v="3"/>
    <x v="2"/>
    <n v="9"/>
    <n v="54822"/>
    <n v="493398"/>
    <n v="412219.57"/>
    <n v="81178.429999999993"/>
    <n v="242"/>
    <n v="31"/>
    <x v="3"/>
    <n v="15"/>
    <n v="0.16452930494246024"/>
    <x v="0"/>
  </r>
  <r>
    <n v="5796"/>
    <d v="2024-09-09T00:00:00"/>
    <s v="C393"/>
    <s v="Amanda Alvarez"/>
    <x v="3"/>
    <x v="3"/>
    <s v="P003"/>
    <x v="8"/>
    <x v="0"/>
    <n v="8"/>
    <n v="42955"/>
    <n v="343640"/>
    <n v="229209.3"/>
    <n v="114430.7"/>
    <n v="366"/>
    <n v="61"/>
    <x v="2"/>
    <n v="20"/>
    <n v="0.33299586776859502"/>
    <x v="0"/>
  </r>
  <r>
    <n v="5797"/>
    <d v="2024-03-30T00:00:00"/>
    <s v="C491"/>
    <s v="Amanda Kemp"/>
    <x v="2"/>
    <x v="2"/>
    <s v="P001"/>
    <x v="4"/>
    <x v="1"/>
    <n v="2"/>
    <n v="33429"/>
    <n v="66858"/>
    <n v="47285.3"/>
    <n v="19572.7"/>
    <n v="246"/>
    <n v="64"/>
    <x v="4"/>
    <n v="10"/>
    <n v="0.29275030662000062"/>
    <x v="0"/>
  </r>
  <r>
    <n v="5798"/>
    <d v="2024-01-15T00:00:00"/>
    <s v="C172"/>
    <s v="Cody Reed"/>
    <x v="2"/>
    <x v="2"/>
    <s v="P002"/>
    <x v="2"/>
    <x v="0"/>
    <n v="9"/>
    <n v="20093"/>
    <n v="180837"/>
    <n v="158600.45000000001"/>
    <n v="22236.55"/>
    <n v="476"/>
    <n v="57"/>
    <x v="2"/>
    <n v="15"/>
    <n v="0.12296460348269436"/>
    <x v="0"/>
  </r>
  <r>
    <n v="5799"/>
    <d v="2024-04-11T00:00:00"/>
    <s v="C319"/>
    <s v="Frank Dougherty"/>
    <x v="0"/>
    <x v="0"/>
    <s v="P010"/>
    <x v="6"/>
    <x v="0"/>
    <n v="4"/>
    <n v="28141"/>
    <n v="112564"/>
    <n v="67910.52"/>
    <n v="44653.48"/>
    <n v="216"/>
    <n v="90"/>
    <x v="2"/>
    <n v="0"/>
    <n v="0.39669414732951924"/>
    <x v="0"/>
  </r>
  <r>
    <n v="5800"/>
    <d v="2024-11-12T00:00:00"/>
    <s v="C665"/>
    <s v="Luke Allen"/>
    <x v="0"/>
    <x v="0"/>
    <s v="P003"/>
    <x v="8"/>
    <x v="0"/>
    <n v="1"/>
    <n v="30396"/>
    <n v="30396"/>
    <n v="23076.51"/>
    <n v="7319.49"/>
    <n v="211"/>
    <n v="38"/>
    <x v="2"/>
    <n v="15"/>
    <n v="0.24080438215554678"/>
    <x v="0"/>
  </r>
  <r>
    <n v="5801"/>
    <d v="2024-05-25T00:00:00"/>
    <s v="C934"/>
    <s v="Daniel Mejia"/>
    <x v="3"/>
    <x v="3"/>
    <s v="P007"/>
    <x v="5"/>
    <x v="1"/>
    <n v="4"/>
    <n v="27167"/>
    <n v="108668"/>
    <n v="72168.88"/>
    <n v="36499.120000000003"/>
    <n v="377"/>
    <n v="89"/>
    <x v="5"/>
    <n v="10"/>
    <n v="0.33587735119814482"/>
    <x v="0"/>
  </r>
  <r>
    <n v="5802"/>
    <d v="2024-04-01T00:00:00"/>
    <s v="C937"/>
    <s v="Richard Sanchez"/>
    <x v="2"/>
    <x v="2"/>
    <s v="P010"/>
    <x v="6"/>
    <x v="0"/>
    <n v="5"/>
    <n v="51199"/>
    <n v="255995"/>
    <n v="196408.76"/>
    <n v="59586.239999999998"/>
    <n v="131"/>
    <n v="64"/>
    <x v="2"/>
    <n v="15"/>
    <n v="0.23276329615812807"/>
    <x v="0"/>
  </r>
  <r>
    <n v="5803"/>
    <d v="2024-04-12T00:00:00"/>
    <s v="C888"/>
    <s v="Pamela Carrillo"/>
    <x v="2"/>
    <x v="2"/>
    <s v="P006"/>
    <x v="0"/>
    <x v="0"/>
    <n v="4"/>
    <n v="2869"/>
    <n v="11476"/>
    <n v="7336.91"/>
    <n v="4139.09"/>
    <n v="74"/>
    <n v="61"/>
    <x v="0"/>
    <n v="15"/>
    <n v="0.36067357964447544"/>
    <x v="0"/>
  </r>
  <r>
    <n v="5804"/>
    <d v="2024-05-18T00:00:00"/>
    <s v="C197"/>
    <s v="Donna Hawkins"/>
    <x v="2"/>
    <x v="2"/>
    <s v="P002"/>
    <x v="2"/>
    <x v="0"/>
    <n v="6"/>
    <n v="52096"/>
    <n v="312576"/>
    <n v="239541.21"/>
    <n v="73034.789999999994"/>
    <n v="492"/>
    <n v="24"/>
    <x v="2"/>
    <n v="20"/>
    <n v="0.23365450322481571"/>
    <x v="0"/>
  </r>
  <r>
    <n v="5805"/>
    <d v="2024-05-28T00:00:00"/>
    <s v="C759"/>
    <s v="Amber Stanley"/>
    <x v="2"/>
    <x v="2"/>
    <s v="P010"/>
    <x v="6"/>
    <x v="0"/>
    <n v="7"/>
    <n v="48160"/>
    <n v="337120"/>
    <n v="268357.24"/>
    <n v="68762.759999999995"/>
    <n v="383"/>
    <n v="29"/>
    <x v="2"/>
    <n v="5"/>
    <n v="0.20397116753678213"/>
    <x v="0"/>
  </r>
  <r>
    <n v="5806"/>
    <d v="2024-07-17T00:00:00"/>
    <s v="C596"/>
    <s v="Drew Dominguez"/>
    <x v="0"/>
    <x v="0"/>
    <s v="P001"/>
    <x v="4"/>
    <x v="1"/>
    <n v="1"/>
    <n v="57523"/>
    <n v="57523"/>
    <n v="39586.54"/>
    <n v="17936.46"/>
    <n v="365"/>
    <n v="85"/>
    <x v="4"/>
    <n v="10"/>
    <n v="0.31181370929888913"/>
    <x v="0"/>
  </r>
  <r>
    <n v="5807"/>
    <d v="2024-01-24T00:00:00"/>
    <s v="C141"/>
    <s v="Lisa Grant"/>
    <x v="3"/>
    <x v="3"/>
    <s v="P004"/>
    <x v="1"/>
    <x v="1"/>
    <n v="9"/>
    <n v="35757"/>
    <n v="321813"/>
    <n v="220712.72"/>
    <n v="101100.28"/>
    <n v="73"/>
    <n v="29"/>
    <x v="1"/>
    <n v="0"/>
    <n v="0.31415847091323224"/>
    <x v="0"/>
  </r>
  <r>
    <n v="5808"/>
    <d v="2024-12-10T00:00:00"/>
    <s v="C190"/>
    <s v="Joseph Ferguson"/>
    <x v="3"/>
    <x v="3"/>
    <s v="P005"/>
    <x v="9"/>
    <x v="1"/>
    <n v="9"/>
    <n v="11754"/>
    <n v="105786"/>
    <n v="90693.59"/>
    <n v="15092.41"/>
    <n v="491"/>
    <n v="39"/>
    <x v="7"/>
    <n v="15"/>
    <n v="0.14266925680146711"/>
    <x v="0"/>
  </r>
  <r>
    <n v="5809"/>
    <d v="2024-10-10T00:00:00"/>
    <s v="C661"/>
    <s v="Joel Harris"/>
    <x v="1"/>
    <x v="1"/>
    <s v="P007"/>
    <x v="5"/>
    <x v="1"/>
    <n v="4"/>
    <n v="48435"/>
    <n v="193740"/>
    <n v="170468.69"/>
    <n v="23271.31"/>
    <n v="366"/>
    <n v="82"/>
    <x v="5"/>
    <n v="10"/>
    <n v="0.12011618664189121"/>
    <x v="0"/>
  </r>
  <r>
    <n v="5810"/>
    <d v="2024-10-21T00:00:00"/>
    <s v="C838"/>
    <s v="Christopher Bailey"/>
    <x v="0"/>
    <x v="0"/>
    <s v="P009"/>
    <x v="3"/>
    <x v="2"/>
    <n v="2"/>
    <n v="54787"/>
    <n v="109574"/>
    <n v="78667.320000000007"/>
    <n v="30906.68"/>
    <n v="251"/>
    <n v="74"/>
    <x v="3"/>
    <n v="20"/>
    <n v="0.28206216803256245"/>
    <x v="0"/>
  </r>
  <r>
    <n v="5811"/>
    <d v="2024-03-10T00:00:00"/>
    <s v="C308"/>
    <s v="Julie Morales"/>
    <x v="1"/>
    <x v="1"/>
    <s v="P009"/>
    <x v="3"/>
    <x v="2"/>
    <n v="5"/>
    <n v="29152"/>
    <n v="145760"/>
    <n v="89643.1"/>
    <n v="56116.9"/>
    <n v="432"/>
    <n v="34"/>
    <x v="3"/>
    <n v="0"/>
    <n v="0.38499519758507134"/>
    <x v="0"/>
  </r>
  <r>
    <n v="5812"/>
    <d v="2024-11-27T00:00:00"/>
    <s v="C117"/>
    <s v="Mark Palmer"/>
    <x v="0"/>
    <x v="0"/>
    <s v="P005"/>
    <x v="9"/>
    <x v="1"/>
    <n v="6"/>
    <n v="31060"/>
    <n v="186360"/>
    <n v="142852.45000000001"/>
    <n v="43507.55"/>
    <n v="116"/>
    <n v="71"/>
    <x v="7"/>
    <n v="5"/>
    <n v="0.23345970165271518"/>
    <x v="0"/>
  </r>
  <r>
    <n v="5813"/>
    <d v="2024-12-16T00:00:00"/>
    <s v="C827"/>
    <s v="Briana Lee"/>
    <x v="1"/>
    <x v="1"/>
    <s v="P009"/>
    <x v="3"/>
    <x v="2"/>
    <n v="8"/>
    <n v="35593"/>
    <n v="284744"/>
    <n v="210623.72"/>
    <n v="74120.28"/>
    <n v="379"/>
    <n v="14"/>
    <x v="3"/>
    <n v="0"/>
    <n v="0.26030497569746858"/>
    <x v="0"/>
  </r>
  <r>
    <n v="5814"/>
    <d v="2024-04-14T00:00:00"/>
    <s v="C426"/>
    <s v="Brian Nelson"/>
    <x v="0"/>
    <x v="0"/>
    <s v="P004"/>
    <x v="1"/>
    <x v="1"/>
    <n v="10"/>
    <n v="48143"/>
    <n v="481430"/>
    <n v="356103.13"/>
    <n v="125326.87"/>
    <n v="265"/>
    <n v="92"/>
    <x v="1"/>
    <n v="5"/>
    <n v="0.26032210290177177"/>
    <x v="0"/>
  </r>
  <r>
    <n v="5815"/>
    <d v="2024-05-08T00:00:00"/>
    <s v="C495"/>
    <s v="John Carpenter"/>
    <x v="0"/>
    <x v="0"/>
    <s v="P002"/>
    <x v="2"/>
    <x v="0"/>
    <n v="1"/>
    <n v="24639"/>
    <n v="24639"/>
    <n v="19818.14"/>
    <n v="4820.8599999999997"/>
    <n v="387"/>
    <n v="44"/>
    <x v="2"/>
    <n v="5"/>
    <n v="0.19565972644993707"/>
    <x v="0"/>
  </r>
  <r>
    <n v="5816"/>
    <d v="2024-05-19T00:00:00"/>
    <s v="C996"/>
    <s v="Matthew Jones"/>
    <x v="1"/>
    <x v="1"/>
    <s v="P005"/>
    <x v="9"/>
    <x v="1"/>
    <n v="9"/>
    <n v="4703"/>
    <n v="42327"/>
    <n v="33613.46"/>
    <n v="8713.5400000000009"/>
    <n v="248"/>
    <n v="84"/>
    <x v="7"/>
    <n v="20"/>
    <n v="0.20586245186287713"/>
    <x v="0"/>
  </r>
  <r>
    <n v="5817"/>
    <d v="2024-06-18T00:00:00"/>
    <s v="C697"/>
    <s v="Jennifer Brown"/>
    <x v="1"/>
    <x v="1"/>
    <s v="P007"/>
    <x v="5"/>
    <x v="1"/>
    <n v="6"/>
    <n v="27429"/>
    <n v="164574"/>
    <n v="126788.21"/>
    <n v="37785.79"/>
    <n v="464"/>
    <n v="38"/>
    <x v="5"/>
    <n v="10"/>
    <n v="0.22959756705190371"/>
    <x v="0"/>
  </r>
  <r>
    <n v="5818"/>
    <d v="2024-09-05T00:00:00"/>
    <s v="C784"/>
    <s v="Diana Mccormick"/>
    <x v="2"/>
    <x v="2"/>
    <s v="P010"/>
    <x v="6"/>
    <x v="0"/>
    <n v="3"/>
    <n v="52898"/>
    <n v="158694"/>
    <n v="142480.20000000001"/>
    <n v="16213.8"/>
    <n v="357"/>
    <n v="18"/>
    <x v="2"/>
    <n v="20"/>
    <n v="0.10217021437483459"/>
    <x v="0"/>
  </r>
  <r>
    <n v="5819"/>
    <d v="2024-07-05T00:00:00"/>
    <s v="C593"/>
    <s v="Kayla Turner"/>
    <x v="1"/>
    <x v="1"/>
    <s v="P007"/>
    <x v="5"/>
    <x v="1"/>
    <n v="2"/>
    <n v="33704"/>
    <n v="67408"/>
    <n v="47448.42"/>
    <n v="19959.580000000002"/>
    <n v="133"/>
    <n v="76"/>
    <x v="5"/>
    <n v="20"/>
    <n v="0.29610105625445055"/>
    <x v="0"/>
  </r>
  <r>
    <n v="5820"/>
    <d v="2024-07-13T00:00:00"/>
    <s v="C779"/>
    <s v="Dr. Annette Powell"/>
    <x v="1"/>
    <x v="1"/>
    <s v="P007"/>
    <x v="5"/>
    <x v="1"/>
    <n v="1"/>
    <n v="43265"/>
    <n v="43265"/>
    <n v="35054.25"/>
    <n v="8210.75"/>
    <n v="272"/>
    <n v="84"/>
    <x v="5"/>
    <n v="15"/>
    <n v="0.18977811163758235"/>
    <x v="0"/>
  </r>
  <r>
    <n v="5821"/>
    <d v="2024-08-23T00:00:00"/>
    <s v="C833"/>
    <s v="Christopher Johnson"/>
    <x v="0"/>
    <x v="0"/>
    <s v="P007"/>
    <x v="5"/>
    <x v="1"/>
    <n v="5"/>
    <n v="12425"/>
    <n v="62125"/>
    <n v="52148.14"/>
    <n v="9976.86"/>
    <n v="373"/>
    <n v="23"/>
    <x v="5"/>
    <n v="10"/>
    <n v="0.16059331991951711"/>
    <x v="0"/>
  </r>
  <r>
    <n v="5822"/>
    <d v="2024-08-05T00:00:00"/>
    <s v="C534"/>
    <s v="William Alvarado"/>
    <x v="2"/>
    <x v="2"/>
    <s v="P008"/>
    <x v="7"/>
    <x v="3"/>
    <n v="1"/>
    <n v="10632"/>
    <n v="10632"/>
    <n v="7994.62"/>
    <n v="2637.38"/>
    <n v="24"/>
    <n v="83"/>
    <x v="6"/>
    <n v="10"/>
    <n v="0.24806057185854027"/>
    <x v="1"/>
  </r>
  <r>
    <n v="5823"/>
    <d v="2024-10-13T00:00:00"/>
    <s v="C794"/>
    <s v="Kirsten Williams"/>
    <x v="0"/>
    <x v="0"/>
    <s v="P001"/>
    <x v="4"/>
    <x v="1"/>
    <n v="8"/>
    <n v="54528"/>
    <n v="436224"/>
    <n v="276104.21000000002"/>
    <n v="160119.79"/>
    <n v="221"/>
    <n v="94"/>
    <x v="4"/>
    <n v="15"/>
    <n v="0.3670586441828052"/>
    <x v="0"/>
  </r>
  <r>
    <n v="5824"/>
    <d v="2024-01-29T00:00:00"/>
    <s v="C613"/>
    <s v="Matthew Aguilar"/>
    <x v="1"/>
    <x v="1"/>
    <s v="P002"/>
    <x v="2"/>
    <x v="0"/>
    <n v="5"/>
    <n v="23008"/>
    <n v="115040"/>
    <n v="75744.77"/>
    <n v="39295.230000000003"/>
    <n v="91"/>
    <n v="49"/>
    <x v="2"/>
    <n v="0"/>
    <n v="0.34157884214186374"/>
    <x v="0"/>
  </r>
  <r>
    <n v="5825"/>
    <d v="2024-02-26T00:00:00"/>
    <s v="C930"/>
    <s v="Robert Long"/>
    <x v="0"/>
    <x v="0"/>
    <s v="P001"/>
    <x v="4"/>
    <x v="1"/>
    <n v="10"/>
    <n v="36024"/>
    <n v="360240"/>
    <n v="229949.31"/>
    <n v="130290.69"/>
    <n v="332"/>
    <n v="84"/>
    <x v="4"/>
    <n v="20"/>
    <n v="0.36167746502331777"/>
    <x v="0"/>
  </r>
  <r>
    <n v="5826"/>
    <d v="2024-02-28T00:00:00"/>
    <s v="C570"/>
    <s v="Jennifer Richardson"/>
    <x v="0"/>
    <x v="0"/>
    <s v="P002"/>
    <x v="2"/>
    <x v="0"/>
    <n v="6"/>
    <n v="54959"/>
    <n v="329754"/>
    <n v="294104.95"/>
    <n v="35649.050000000003"/>
    <n v="342"/>
    <n v="27"/>
    <x v="2"/>
    <n v="20"/>
    <n v="0.10810801385275084"/>
    <x v="0"/>
  </r>
  <r>
    <n v="5827"/>
    <d v="2024-10-14T00:00:00"/>
    <s v="C122"/>
    <s v="Michelle Lucero"/>
    <x v="3"/>
    <x v="3"/>
    <s v="P003"/>
    <x v="8"/>
    <x v="0"/>
    <n v="9"/>
    <n v="24544"/>
    <n v="220896"/>
    <n v="171831.59"/>
    <n v="49064.41"/>
    <n v="482"/>
    <n v="70"/>
    <x v="2"/>
    <n v="20"/>
    <n v="0.22211542988555702"/>
    <x v="0"/>
  </r>
  <r>
    <n v="5828"/>
    <d v="2024-08-02T00:00:00"/>
    <s v="C310"/>
    <s v="Amy Lopez"/>
    <x v="2"/>
    <x v="2"/>
    <s v="P004"/>
    <x v="1"/>
    <x v="1"/>
    <n v="6"/>
    <n v="4615"/>
    <n v="27690"/>
    <n v="24672.25"/>
    <n v="3017.75"/>
    <n v="449"/>
    <n v="22"/>
    <x v="1"/>
    <n v="5"/>
    <n v="0.10898338750451426"/>
    <x v="0"/>
  </r>
  <r>
    <n v="5829"/>
    <d v="2024-10-15T00:00:00"/>
    <s v="C606"/>
    <s v="Kimberly Hensley"/>
    <x v="3"/>
    <x v="3"/>
    <s v="P008"/>
    <x v="7"/>
    <x v="3"/>
    <n v="7"/>
    <n v="24182"/>
    <n v="169274"/>
    <n v="123615.31"/>
    <n v="45658.69"/>
    <n v="328"/>
    <n v="14"/>
    <x v="6"/>
    <n v="20"/>
    <n v="0.26973244562070964"/>
    <x v="0"/>
  </r>
  <r>
    <n v="5830"/>
    <d v="2024-02-22T00:00:00"/>
    <s v="C971"/>
    <s v="Anna Jennings"/>
    <x v="0"/>
    <x v="0"/>
    <s v="P005"/>
    <x v="9"/>
    <x v="1"/>
    <n v="8"/>
    <n v="18743"/>
    <n v="149944"/>
    <n v="120394.83"/>
    <n v="29549.17"/>
    <n v="201"/>
    <n v="50"/>
    <x v="7"/>
    <n v="5"/>
    <n v="0.19706803873446085"/>
    <x v="0"/>
  </r>
  <r>
    <n v="5831"/>
    <d v="2024-01-23T00:00:00"/>
    <s v="C148"/>
    <s v="Peter Hutchinson"/>
    <x v="3"/>
    <x v="3"/>
    <s v="P006"/>
    <x v="0"/>
    <x v="0"/>
    <n v="9"/>
    <n v="27063"/>
    <n v="243567"/>
    <n v="217231.82"/>
    <n v="26335.18"/>
    <n v="205"/>
    <n v="86"/>
    <x v="0"/>
    <n v="5"/>
    <n v="0.10812293947866501"/>
    <x v="0"/>
  </r>
  <r>
    <n v="5832"/>
    <d v="2024-09-09T00:00:00"/>
    <s v="C333"/>
    <s v="John Molina"/>
    <x v="2"/>
    <x v="2"/>
    <s v="P006"/>
    <x v="0"/>
    <x v="0"/>
    <n v="4"/>
    <n v="3632"/>
    <n v="14528"/>
    <n v="11086.88"/>
    <n v="3441.12"/>
    <n v="83"/>
    <n v="35"/>
    <x v="0"/>
    <n v="0"/>
    <n v="0.23686123348017621"/>
    <x v="0"/>
  </r>
  <r>
    <n v="5833"/>
    <d v="2024-03-29T00:00:00"/>
    <s v="C422"/>
    <s v="Carla Smith"/>
    <x v="3"/>
    <x v="3"/>
    <s v="P002"/>
    <x v="2"/>
    <x v="0"/>
    <n v="3"/>
    <n v="28925"/>
    <n v="86775"/>
    <n v="64148.07"/>
    <n v="22626.93"/>
    <n v="381"/>
    <n v="28"/>
    <x v="2"/>
    <n v="20"/>
    <n v="0.26075401901469319"/>
    <x v="0"/>
  </r>
  <r>
    <n v="5834"/>
    <d v="2024-06-12T00:00:00"/>
    <s v="C425"/>
    <s v="Elizabeth Burton"/>
    <x v="1"/>
    <x v="1"/>
    <s v="P007"/>
    <x v="5"/>
    <x v="1"/>
    <n v="6"/>
    <n v="41672"/>
    <n v="250032"/>
    <n v="219299.72"/>
    <n v="30732.28"/>
    <n v="142"/>
    <n v="26"/>
    <x v="5"/>
    <n v="15"/>
    <n v="0.12291338708645293"/>
    <x v="0"/>
  </r>
  <r>
    <n v="5835"/>
    <d v="2024-12-14T00:00:00"/>
    <s v="C545"/>
    <s v="Debbie Patterson"/>
    <x v="0"/>
    <x v="0"/>
    <s v="P004"/>
    <x v="1"/>
    <x v="1"/>
    <n v="7"/>
    <n v="9764"/>
    <n v="68348"/>
    <n v="50450.91"/>
    <n v="17897.09"/>
    <n v="133"/>
    <n v="35"/>
    <x v="1"/>
    <n v="20"/>
    <n v="0.26185243167320182"/>
    <x v="0"/>
  </r>
  <r>
    <n v="5836"/>
    <d v="2024-12-03T00:00:00"/>
    <s v="C932"/>
    <s v="Mason Martinez"/>
    <x v="0"/>
    <x v="0"/>
    <s v="P006"/>
    <x v="0"/>
    <x v="0"/>
    <n v="9"/>
    <n v="33462"/>
    <n v="301158"/>
    <n v="238349.03"/>
    <n v="62808.97"/>
    <n v="400"/>
    <n v="37"/>
    <x v="0"/>
    <n v="20"/>
    <n v="0.20855819868640382"/>
    <x v="0"/>
  </r>
  <r>
    <n v="5837"/>
    <d v="2024-10-23T00:00:00"/>
    <s v="C606"/>
    <s v="Ryan Simpson"/>
    <x v="0"/>
    <x v="0"/>
    <s v="P005"/>
    <x v="9"/>
    <x v="1"/>
    <n v="8"/>
    <n v="52867"/>
    <n v="422936"/>
    <n v="277570.28000000003"/>
    <n v="145365.72"/>
    <n v="68"/>
    <n v="34"/>
    <x v="7"/>
    <n v="5"/>
    <n v="0.3437061872245446"/>
    <x v="0"/>
  </r>
  <r>
    <n v="5838"/>
    <d v="2024-08-17T00:00:00"/>
    <s v="C526"/>
    <s v="Brianna Adams"/>
    <x v="3"/>
    <x v="3"/>
    <s v="P009"/>
    <x v="3"/>
    <x v="2"/>
    <n v="9"/>
    <n v="19938"/>
    <n v="179442"/>
    <n v="124217.99"/>
    <n v="55224.01"/>
    <n v="229"/>
    <n v="90"/>
    <x v="3"/>
    <n v="20"/>
    <n v="0.30775409324461389"/>
    <x v="0"/>
  </r>
  <r>
    <n v="5839"/>
    <d v="2024-01-03T00:00:00"/>
    <s v="C545"/>
    <s v="Joyce Humphrey"/>
    <x v="0"/>
    <x v="0"/>
    <s v="P002"/>
    <x v="2"/>
    <x v="0"/>
    <n v="4"/>
    <n v="25821"/>
    <n v="103284"/>
    <n v="63974.080000000002"/>
    <n v="39309.919999999998"/>
    <n v="82"/>
    <n v="41"/>
    <x v="2"/>
    <n v="5"/>
    <n v="0.38060028658843575"/>
    <x v="0"/>
  </r>
  <r>
    <n v="5840"/>
    <d v="2024-05-04T00:00:00"/>
    <s v="C826"/>
    <s v="Nancy Williams"/>
    <x v="3"/>
    <x v="3"/>
    <s v="P002"/>
    <x v="2"/>
    <x v="0"/>
    <n v="10"/>
    <n v="50031"/>
    <n v="500310"/>
    <n v="427751.19"/>
    <n v="72558.81"/>
    <n v="111"/>
    <n v="74"/>
    <x v="2"/>
    <n v="0"/>
    <n v="0.14502770282424896"/>
    <x v="0"/>
  </r>
  <r>
    <n v="5841"/>
    <d v="2024-05-11T00:00:00"/>
    <s v="C139"/>
    <s v="Andrew Duke"/>
    <x v="1"/>
    <x v="1"/>
    <s v="P001"/>
    <x v="4"/>
    <x v="1"/>
    <n v="4"/>
    <n v="54006"/>
    <n v="216024"/>
    <n v="135427.92000000001"/>
    <n v="80596.08"/>
    <n v="68"/>
    <n v="48"/>
    <x v="4"/>
    <n v="15"/>
    <n v="0.37308854571714256"/>
    <x v="0"/>
  </r>
  <r>
    <n v="5842"/>
    <d v="2024-11-05T00:00:00"/>
    <s v="C617"/>
    <s v="Debra Fitzpatrick"/>
    <x v="0"/>
    <x v="0"/>
    <s v="P008"/>
    <x v="7"/>
    <x v="3"/>
    <n v="4"/>
    <n v="44019"/>
    <n v="176076"/>
    <n v="135379.31"/>
    <n v="40696.69"/>
    <n v="75"/>
    <n v="34"/>
    <x v="6"/>
    <n v="5"/>
    <n v="0.23113138644676165"/>
    <x v="0"/>
  </r>
  <r>
    <n v="5843"/>
    <d v="2024-08-16T00:00:00"/>
    <s v="C690"/>
    <s v="Benjamin Durham"/>
    <x v="0"/>
    <x v="0"/>
    <s v="P008"/>
    <x v="7"/>
    <x v="3"/>
    <n v="6"/>
    <n v="56868"/>
    <n v="341208"/>
    <n v="264786.96000000002"/>
    <n v="76421.039999999994"/>
    <n v="42"/>
    <n v="92"/>
    <x v="6"/>
    <n v="0"/>
    <n v="0.22397200534571285"/>
    <x v="1"/>
  </r>
  <r>
    <n v="5844"/>
    <d v="2024-06-20T00:00:00"/>
    <s v="C807"/>
    <s v="Rebecca Harvey"/>
    <x v="3"/>
    <x v="3"/>
    <s v="P003"/>
    <x v="8"/>
    <x v="0"/>
    <n v="9"/>
    <n v="20051"/>
    <n v="180459"/>
    <n v="141823.99"/>
    <n v="38635.01"/>
    <n v="299"/>
    <n v="91"/>
    <x v="2"/>
    <n v="5"/>
    <n v="0.21409300727589092"/>
    <x v="0"/>
  </r>
  <r>
    <n v="5845"/>
    <d v="2024-10-31T00:00:00"/>
    <s v="C885"/>
    <s v="Andrea Evans"/>
    <x v="2"/>
    <x v="2"/>
    <s v="P003"/>
    <x v="8"/>
    <x v="0"/>
    <n v="7"/>
    <n v="55705"/>
    <n v="389935"/>
    <n v="330117.62"/>
    <n v="59817.38"/>
    <n v="330"/>
    <n v="37"/>
    <x v="2"/>
    <n v="10"/>
    <n v="0.15340346468001076"/>
    <x v="0"/>
  </r>
  <r>
    <n v="5846"/>
    <d v="2024-12-18T00:00:00"/>
    <s v="C225"/>
    <s v="Rachel Clay"/>
    <x v="2"/>
    <x v="2"/>
    <s v="P001"/>
    <x v="4"/>
    <x v="1"/>
    <n v="7"/>
    <n v="13808"/>
    <n v="96656"/>
    <n v="64740.95"/>
    <n v="31915.05"/>
    <n v="200"/>
    <n v="62"/>
    <x v="4"/>
    <n v="15"/>
    <n v="0.33019212464823705"/>
    <x v="0"/>
  </r>
  <r>
    <n v="5847"/>
    <d v="2024-12-30T00:00:00"/>
    <s v="C337"/>
    <s v="Paul Thomas"/>
    <x v="1"/>
    <x v="1"/>
    <s v="P005"/>
    <x v="9"/>
    <x v="1"/>
    <n v="9"/>
    <n v="7933"/>
    <n v="71397"/>
    <n v="50635.55"/>
    <n v="20761.45"/>
    <n v="403"/>
    <n v="11"/>
    <x v="7"/>
    <n v="0"/>
    <n v="0.29078882866226874"/>
    <x v="0"/>
  </r>
  <r>
    <n v="5848"/>
    <d v="2024-07-31T00:00:00"/>
    <s v="C379"/>
    <s v="Ian Graves"/>
    <x v="0"/>
    <x v="0"/>
    <s v="P002"/>
    <x v="2"/>
    <x v="0"/>
    <n v="7"/>
    <n v="29062"/>
    <n v="203434"/>
    <n v="148554.32999999999"/>
    <n v="54879.67"/>
    <n v="116"/>
    <n v="62"/>
    <x v="2"/>
    <n v="10"/>
    <n v="0.26976645988379522"/>
    <x v="0"/>
  </r>
  <r>
    <n v="5849"/>
    <d v="2024-02-26T00:00:00"/>
    <s v="C907"/>
    <s v="Carolyn Scott"/>
    <x v="0"/>
    <x v="0"/>
    <s v="P005"/>
    <x v="9"/>
    <x v="1"/>
    <n v="10"/>
    <n v="14991"/>
    <n v="149910"/>
    <n v="118952.48"/>
    <n v="30957.52"/>
    <n v="245"/>
    <n v="46"/>
    <x v="7"/>
    <n v="10"/>
    <n v="0.20650737108932027"/>
    <x v="0"/>
  </r>
  <r>
    <n v="5850"/>
    <d v="2024-08-15T00:00:00"/>
    <s v="C929"/>
    <s v="Albert Aguilar"/>
    <x v="2"/>
    <x v="2"/>
    <s v="P006"/>
    <x v="0"/>
    <x v="0"/>
    <n v="7"/>
    <n v="12613"/>
    <n v="88291"/>
    <n v="78093.83"/>
    <n v="10197.17"/>
    <n v="84"/>
    <n v="43"/>
    <x v="0"/>
    <n v="5"/>
    <n v="0.11549501081650451"/>
    <x v="0"/>
  </r>
  <r>
    <n v="5851"/>
    <d v="2024-11-02T00:00:00"/>
    <s v="C679"/>
    <s v="Colton Wright"/>
    <x v="1"/>
    <x v="1"/>
    <s v="P002"/>
    <x v="2"/>
    <x v="0"/>
    <n v="7"/>
    <n v="15255"/>
    <n v="106785"/>
    <n v="95452.1"/>
    <n v="11332.9"/>
    <n v="287"/>
    <n v="49"/>
    <x v="2"/>
    <n v="20"/>
    <n v="0.10612820152643161"/>
    <x v="0"/>
  </r>
  <r>
    <n v="5852"/>
    <d v="2024-12-28T00:00:00"/>
    <s v="C861"/>
    <s v="Kenneth Thompson"/>
    <x v="3"/>
    <x v="3"/>
    <s v="P005"/>
    <x v="9"/>
    <x v="1"/>
    <n v="5"/>
    <n v="6435"/>
    <n v="32175"/>
    <n v="20158.38"/>
    <n v="12016.62"/>
    <n v="204"/>
    <n v="53"/>
    <x v="7"/>
    <n v="20"/>
    <n v="0.3734769230769231"/>
    <x v="0"/>
  </r>
  <r>
    <n v="5853"/>
    <d v="2024-07-05T00:00:00"/>
    <s v="C413"/>
    <s v="John Ramos"/>
    <x v="3"/>
    <x v="3"/>
    <s v="P004"/>
    <x v="1"/>
    <x v="1"/>
    <n v="4"/>
    <n v="23119"/>
    <n v="92476"/>
    <n v="66517.5"/>
    <n v="25958.5"/>
    <n v="98"/>
    <n v="55"/>
    <x v="1"/>
    <n v="20"/>
    <n v="0.28070526406851509"/>
    <x v="0"/>
  </r>
  <r>
    <n v="5854"/>
    <d v="2024-12-30T00:00:00"/>
    <s v="C163"/>
    <s v="John Hart"/>
    <x v="0"/>
    <x v="0"/>
    <s v="P007"/>
    <x v="5"/>
    <x v="1"/>
    <n v="10"/>
    <n v="8207"/>
    <n v="82070"/>
    <n v="66118.94"/>
    <n v="15951.06"/>
    <n v="462"/>
    <n v="99"/>
    <x v="5"/>
    <n v="10"/>
    <n v="0.19435920555623248"/>
    <x v="0"/>
  </r>
  <r>
    <n v="5855"/>
    <d v="2024-05-03T00:00:00"/>
    <s v="C236"/>
    <s v="Lindsay Morris"/>
    <x v="0"/>
    <x v="0"/>
    <s v="P003"/>
    <x v="8"/>
    <x v="0"/>
    <n v="10"/>
    <n v="33139"/>
    <n v="331390"/>
    <n v="222430.04"/>
    <n v="108959.96"/>
    <n v="276"/>
    <n v="23"/>
    <x v="2"/>
    <n v="10"/>
    <n v="0.32879676514077072"/>
    <x v="0"/>
  </r>
  <r>
    <n v="5856"/>
    <d v="2024-06-24T00:00:00"/>
    <s v="C191"/>
    <s v="Christine Morris"/>
    <x v="0"/>
    <x v="0"/>
    <s v="P002"/>
    <x v="2"/>
    <x v="0"/>
    <n v="6"/>
    <n v="28121"/>
    <n v="168726"/>
    <n v="150323.54999999999"/>
    <n v="18402.45"/>
    <n v="448"/>
    <n v="45"/>
    <x v="2"/>
    <n v="10"/>
    <n v="0.10906706731624054"/>
    <x v="0"/>
  </r>
  <r>
    <n v="5857"/>
    <d v="2024-07-05T00:00:00"/>
    <s v="C344"/>
    <s v="Margaret Ramirez"/>
    <x v="0"/>
    <x v="0"/>
    <s v="P001"/>
    <x v="4"/>
    <x v="1"/>
    <n v="5"/>
    <n v="28410"/>
    <n v="142050"/>
    <n v="127320.97"/>
    <n v="14729.03"/>
    <n v="318"/>
    <n v="59"/>
    <x v="4"/>
    <n v="5"/>
    <n v="0.10368905315029919"/>
    <x v="0"/>
  </r>
  <r>
    <n v="5858"/>
    <d v="2024-03-10T00:00:00"/>
    <s v="C264"/>
    <s v="Arthur Clark"/>
    <x v="2"/>
    <x v="2"/>
    <s v="P003"/>
    <x v="8"/>
    <x v="0"/>
    <n v="7"/>
    <n v="38218"/>
    <n v="267526"/>
    <n v="167847.28"/>
    <n v="99678.720000000001"/>
    <n v="161"/>
    <n v="75"/>
    <x v="2"/>
    <n v="10"/>
    <n v="0.37259451417806122"/>
    <x v="0"/>
  </r>
  <r>
    <n v="5859"/>
    <d v="2024-06-30T00:00:00"/>
    <s v="C645"/>
    <s v="Phillip Wilcox"/>
    <x v="1"/>
    <x v="1"/>
    <s v="P009"/>
    <x v="3"/>
    <x v="2"/>
    <n v="4"/>
    <n v="37905"/>
    <n v="151620"/>
    <n v="124183.83"/>
    <n v="27436.17"/>
    <n v="143"/>
    <n v="80"/>
    <x v="3"/>
    <n v="15"/>
    <n v="0.18095350217649386"/>
    <x v="0"/>
  </r>
  <r>
    <n v="5860"/>
    <d v="2024-04-16T00:00:00"/>
    <s v="C870"/>
    <s v="Jesse King"/>
    <x v="1"/>
    <x v="1"/>
    <s v="P001"/>
    <x v="4"/>
    <x v="1"/>
    <n v="7"/>
    <n v="37544"/>
    <n v="262808"/>
    <n v="200385.1"/>
    <n v="62422.9"/>
    <n v="276"/>
    <n v="23"/>
    <x v="4"/>
    <n v="15"/>
    <n v="0.23752283035524033"/>
    <x v="0"/>
  </r>
  <r>
    <n v="5861"/>
    <d v="2024-11-14T00:00:00"/>
    <s v="C676"/>
    <s v="Jay Price"/>
    <x v="0"/>
    <x v="0"/>
    <s v="P001"/>
    <x v="4"/>
    <x v="1"/>
    <n v="5"/>
    <n v="10344"/>
    <n v="51720"/>
    <n v="39602.93"/>
    <n v="12117.07"/>
    <n v="242"/>
    <n v="81"/>
    <x v="4"/>
    <n v="15"/>
    <n v="0.2342820959010054"/>
    <x v="0"/>
  </r>
  <r>
    <n v="5862"/>
    <d v="2024-08-24T00:00:00"/>
    <s v="C252"/>
    <s v="Amy White"/>
    <x v="1"/>
    <x v="1"/>
    <s v="P001"/>
    <x v="4"/>
    <x v="1"/>
    <n v="1"/>
    <n v="8085"/>
    <n v="8085"/>
    <n v="6678.44"/>
    <n v="1406.56"/>
    <n v="22"/>
    <n v="63"/>
    <x v="4"/>
    <n v="5"/>
    <n v="0.17397155225726654"/>
    <x v="1"/>
  </r>
  <r>
    <n v="5863"/>
    <d v="2024-08-12T00:00:00"/>
    <s v="C209"/>
    <s v="Julie Armstrong"/>
    <x v="3"/>
    <x v="3"/>
    <s v="P010"/>
    <x v="6"/>
    <x v="0"/>
    <n v="5"/>
    <n v="26516"/>
    <n v="132580"/>
    <n v="109905.02"/>
    <n v="22674.98"/>
    <n v="171"/>
    <n v="22"/>
    <x v="2"/>
    <n v="15"/>
    <n v="0.17102866193996077"/>
    <x v="0"/>
  </r>
  <r>
    <n v="5864"/>
    <d v="2024-06-14T00:00:00"/>
    <s v="C890"/>
    <s v="Lori Hubbard"/>
    <x v="0"/>
    <x v="0"/>
    <s v="P006"/>
    <x v="0"/>
    <x v="0"/>
    <n v="2"/>
    <n v="7945"/>
    <n v="15890"/>
    <n v="10614.31"/>
    <n v="5275.69"/>
    <n v="82"/>
    <n v="45"/>
    <x v="0"/>
    <n v="15"/>
    <n v="0.33201321585903082"/>
    <x v="0"/>
  </r>
  <r>
    <n v="5865"/>
    <d v="2024-11-16T00:00:00"/>
    <s v="C467"/>
    <s v="Ashley Foster"/>
    <x v="3"/>
    <x v="3"/>
    <s v="P002"/>
    <x v="2"/>
    <x v="0"/>
    <n v="5"/>
    <n v="46015"/>
    <n v="230075"/>
    <n v="152443.51999999999"/>
    <n v="77631.48"/>
    <n v="30"/>
    <n v="42"/>
    <x v="2"/>
    <n v="15"/>
    <n v="0.33741814625665539"/>
    <x v="1"/>
  </r>
  <r>
    <n v="5866"/>
    <d v="2024-02-14T00:00:00"/>
    <s v="C831"/>
    <s v="Danielle Williams"/>
    <x v="3"/>
    <x v="3"/>
    <s v="P007"/>
    <x v="5"/>
    <x v="1"/>
    <n v="3"/>
    <n v="53919"/>
    <n v="161757"/>
    <n v="129803.32"/>
    <n v="31953.68"/>
    <n v="296"/>
    <n v="71"/>
    <x v="5"/>
    <n v="15"/>
    <n v="0.19754125014682516"/>
    <x v="0"/>
  </r>
  <r>
    <n v="5867"/>
    <d v="2024-11-18T00:00:00"/>
    <s v="C488"/>
    <s v="Courtney Jones"/>
    <x v="3"/>
    <x v="3"/>
    <s v="P010"/>
    <x v="6"/>
    <x v="0"/>
    <n v="6"/>
    <n v="58018"/>
    <n v="348108"/>
    <n v="304161.09999999998"/>
    <n v="43946.9"/>
    <n v="270"/>
    <n v="97"/>
    <x v="2"/>
    <n v="10"/>
    <n v="0.12624501591460122"/>
    <x v="0"/>
  </r>
  <r>
    <n v="5868"/>
    <d v="2024-11-01T00:00:00"/>
    <s v="C891"/>
    <s v="David Massey"/>
    <x v="1"/>
    <x v="1"/>
    <s v="P005"/>
    <x v="9"/>
    <x v="1"/>
    <n v="7"/>
    <n v="8528"/>
    <n v="59696"/>
    <n v="36084.519999999997"/>
    <n v="23611.48"/>
    <n v="104"/>
    <n v="19"/>
    <x v="7"/>
    <n v="15"/>
    <n v="0.39552867863843472"/>
    <x v="0"/>
  </r>
  <r>
    <n v="5869"/>
    <d v="2024-12-14T00:00:00"/>
    <s v="C412"/>
    <s v="Tonya Sanchez"/>
    <x v="1"/>
    <x v="1"/>
    <s v="P009"/>
    <x v="3"/>
    <x v="2"/>
    <n v="4"/>
    <n v="29119"/>
    <n v="116476"/>
    <n v="98060.07"/>
    <n v="18415.93"/>
    <n v="219"/>
    <n v="55"/>
    <x v="3"/>
    <n v="0"/>
    <n v="0.15810922421786464"/>
    <x v="0"/>
  </r>
  <r>
    <n v="5870"/>
    <d v="2024-08-08T00:00:00"/>
    <s v="C855"/>
    <s v="Kenneth Nielsen"/>
    <x v="3"/>
    <x v="3"/>
    <s v="P004"/>
    <x v="1"/>
    <x v="1"/>
    <n v="10"/>
    <n v="6710"/>
    <n v="67100"/>
    <n v="57939.63"/>
    <n v="9160.3700000000008"/>
    <n v="312"/>
    <n v="67"/>
    <x v="1"/>
    <n v="10"/>
    <n v="0.13651818181818182"/>
    <x v="0"/>
  </r>
  <r>
    <n v="5871"/>
    <d v="2024-09-14T00:00:00"/>
    <s v="C212"/>
    <s v="Stephen Davis"/>
    <x v="3"/>
    <x v="3"/>
    <s v="P009"/>
    <x v="3"/>
    <x v="2"/>
    <n v="10"/>
    <n v="32538"/>
    <n v="325380"/>
    <n v="265278.39"/>
    <n v="60101.61"/>
    <n v="396"/>
    <n v="30"/>
    <x v="3"/>
    <n v="0"/>
    <n v="0.18471205974552832"/>
    <x v="0"/>
  </r>
  <r>
    <n v="5872"/>
    <d v="2024-06-03T00:00:00"/>
    <s v="C460"/>
    <s v="Joshua Mack"/>
    <x v="3"/>
    <x v="3"/>
    <s v="P008"/>
    <x v="7"/>
    <x v="3"/>
    <n v="10"/>
    <n v="51175"/>
    <n v="511750"/>
    <n v="415736.9"/>
    <n v="96013.1"/>
    <n v="473"/>
    <n v="17"/>
    <x v="6"/>
    <n v="0"/>
    <n v="0.18761719589643383"/>
    <x v="0"/>
  </r>
  <r>
    <n v="5873"/>
    <d v="2024-09-10T00:00:00"/>
    <s v="C942"/>
    <s v="Stephanie Johnson"/>
    <x v="1"/>
    <x v="1"/>
    <s v="P005"/>
    <x v="9"/>
    <x v="1"/>
    <n v="1"/>
    <n v="35924"/>
    <n v="35924"/>
    <n v="23216.65"/>
    <n v="12707.35"/>
    <n v="170"/>
    <n v="41"/>
    <x v="7"/>
    <n v="15"/>
    <n v="0.35372870504398174"/>
    <x v="0"/>
  </r>
  <r>
    <n v="5874"/>
    <d v="2024-07-01T00:00:00"/>
    <s v="C108"/>
    <s v="Kenneth Morgan"/>
    <x v="2"/>
    <x v="2"/>
    <s v="P009"/>
    <x v="3"/>
    <x v="2"/>
    <n v="9"/>
    <n v="2297"/>
    <n v="20673"/>
    <n v="15200"/>
    <n v="5473"/>
    <n v="448"/>
    <n v="94"/>
    <x v="3"/>
    <n v="20"/>
    <n v="0.26474145020074491"/>
    <x v="0"/>
  </r>
  <r>
    <n v="5875"/>
    <d v="2024-11-16T00:00:00"/>
    <s v="C950"/>
    <s v="Adriana Rogers"/>
    <x v="0"/>
    <x v="0"/>
    <s v="P005"/>
    <x v="9"/>
    <x v="1"/>
    <n v="2"/>
    <n v="1575"/>
    <n v="3150"/>
    <n v="2059.5300000000002"/>
    <n v="1090.47"/>
    <n v="323"/>
    <n v="92"/>
    <x v="7"/>
    <n v="10"/>
    <n v="0.34618095238095237"/>
    <x v="0"/>
  </r>
  <r>
    <n v="5876"/>
    <d v="2024-12-26T00:00:00"/>
    <s v="C359"/>
    <s v="Eric Kelley"/>
    <x v="3"/>
    <x v="3"/>
    <s v="P001"/>
    <x v="4"/>
    <x v="1"/>
    <n v="7"/>
    <n v="55613"/>
    <n v="389291"/>
    <n v="315089.21999999997"/>
    <n v="74201.78"/>
    <n v="327"/>
    <n v="49"/>
    <x v="4"/>
    <n v="5"/>
    <n v="0.19060748899923194"/>
    <x v="0"/>
  </r>
  <r>
    <n v="5877"/>
    <d v="2024-01-04T00:00:00"/>
    <s v="C687"/>
    <s v="Brent Hall"/>
    <x v="0"/>
    <x v="0"/>
    <s v="P010"/>
    <x v="6"/>
    <x v="0"/>
    <n v="2"/>
    <n v="1612"/>
    <n v="3224"/>
    <n v="2197.21"/>
    <n v="1026.79"/>
    <n v="341"/>
    <n v="22"/>
    <x v="2"/>
    <n v="10"/>
    <n v="0.31848325062034738"/>
    <x v="0"/>
  </r>
  <r>
    <n v="5878"/>
    <d v="2024-09-04T00:00:00"/>
    <s v="C827"/>
    <s v="Justin Sheppard"/>
    <x v="3"/>
    <x v="3"/>
    <s v="P001"/>
    <x v="4"/>
    <x v="1"/>
    <n v="3"/>
    <n v="52089"/>
    <n v="156267"/>
    <n v="108221.36"/>
    <n v="48045.64"/>
    <n v="294"/>
    <n v="86"/>
    <x v="4"/>
    <n v="10"/>
    <n v="0.30745864449947846"/>
    <x v="0"/>
  </r>
  <r>
    <n v="5879"/>
    <d v="2024-08-24T00:00:00"/>
    <s v="C162"/>
    <s v="Sabrina Gardner"/>
    <x v="0"/>
    <x v="0"/>
    <s v="P009"/>
    <x v="3"/>
    <x v="2"/>
    <n v="9"/>
    <n v="32221"/>
    <n v="289989"/>
    <n v="217963.94"/>
    <n v="72025.06"/>
    <n v="168"/>
    <n v="25"/>
    <x v="3"/>
    <n v="5"/>
    <n v="0.24837169685746699"/>
    <x v="0"/>
  </r>
  <r>
    <n v="5880"/>
    <d v="2024-12-11T00:00:00"/>
    <s v="C365"/>
    <s v="Nathan Cantu"/>
    <x v="0"/>
    <x v="0"/>
    <s v="P001"/>
    <x v="4"/>
    <x v="1"/>
    <n v="1"/>
    <n v="13429"/>
    <n v="13429"/>
    <n v="10216.9"/>
    <n v="3212.1"/>
    <n v="252"/>
    <n v="56"/>
    <x v="4"/>
    <n v="5"/>
    <n v="0.23919130240524239"/>
    <x v="0"/>
  </r>
  <r>
    <n v="5881"/>
    <d v="2024-07-15T00:00:00"/>
    <s v="C816"/>
    <s v="Lisa Reese"/>
    <x v="3"/>
    <x v="3"/>
    <s v="P002"/>
    <x v="2"/>
    <x v="0"/>
    <n v="6"/>
    <n v="16257"/>
    <n v="97542"/>
    <n v="71172.3"/>
    <n v="26369.7"/>
    <n v="126"/>
    <n v="100"/>
    <x v="2"/>
    <n v="0"/>
    <n v="0.27034200652026819"/>
    <x v="0"/>
  </r>
  <r>
    <n v="5882"/>
    <d v="2024-04-15T00:00:00"/>
    <s v="C218"/>
    <s v="John Nelson"/>
    <x v="1"/>
    <x v="1"/>
    <s v="P003"/>
    <x v="8"/>
    <x v="0"/>
    <n v="7"/>
    <n v="54575"/>
    <n v="382025"/>
    <n v="281023.46000000002"/>
    <n v="101001.54"/>
    <n v="383"/>
    <n v="88"/>
    <x v="2"/>
    <n v="20"/>
    <n v="0.26438463451344807"/>
    <x v="0"/>
  </r>
  <r>
    <n v="5883"/>
    <d v="2024-11-02T00:00:00"/>
    <s v="C660"/>
    <s v="Tracey Castaneda"/>
    <x v="0"/>
    <x v="0"/>
    <s v="P010"/>
    <x v="6"/>
    <x v="0"/>
    <n v="4"/>
    <n v="11394"/>
    <n v="45576"/>
    <n v="34246.99"/>
    <n v="11329.01"/>
    <n v="443"/>
    <n v="93"/>
    <x v="2"/>
    <n v="5"/>
    <n v="0.24857403019132879"/>
    <x v="0"/>
  </r>
  <r>
    <n v="5884"/>
    <d v="2024-10-06T00:00:00"/>
    <s v="C848"/>
    <s v="Sara Smith PhD"/>
    <x v="1"/>
    <x v="1"/>
    <s v="P009"/>
    <x v="3"/>
    <x v="2"/>
    <n v="4"/>
    <n v="36259"/>
    <n v="145036"/>
    <n v="104638.79"/>
    <n v="40397.21"/>
    <n v="424"/>
    <n v="37"/>
    <x v="3"/>
    <n v="15"/>
    <n v="0.27853229543010011"/>
    <x v="0"/>
  </r>
  <r>
    <n v="5885"/>
    <d v="2024-04-02T00:00:00"/>
    <s v="C413"/>
    <s v="Shannon Duncan"/>
    <x v="1"/>
    <x v="1"/>
    <s v="P001"/>
    <x v="4"/>
    <x v="1"/>
    <n v="1"/>
    <n v="35156"/>
    <n v="35156"/>
    <n v="24584.34"/>
    <n v="10571.66"/>
    <n v="167"/>
    <n v="15"/>
    <x v="4"/>
    <n v="10"/>
    <n v="0.30070713391739673"/>
    <x v="0"/>
  </r>
  <r>
    <n v="5886"/>
    <d v="2024-02-15T00:00:00"/>
    <s v="C276"/>
    <s v="Joshua Davis"/>
    <x v="2"/>
    <x v="2"/>
    <s v="P007"/>
    <x v="5"/>
    <x v="1"/>
    <n v="5"/>
    <n v="51803"/>
    <n v="259015"/>
    <n v="227431.15"/>
    <n v="31583.85"/>
    <n v="152"/>
    <n v="68"/>
    <x v="5"/>
    <n v="15"/>
    <n v="0.12193830473138621"/>
    <x v="0"/>
  </r>
  <r>
    <n v="5887"/>
    <d v="2024-12-08T00:00:00"/>
    <s v="C411"/>
    <s v="Dawn Santana"/>
    <x v="3"/>
    <x v="3"/>
    <s v="P006"/>
    <x v="0"/>
    <x v="0"/>
    <n v="7"/>
    <n v="20277"/>
    <n v="141939"/>
    <n v="87901.56"/>
    <n v="54037.440000000002"/>
    <n v="135"/>
    <n v="47"/>
    <x v="0"/>
    <n v="5"/>
    <n v="0.38070889607507452"/>
    <x v="0"/>
  </r>
  <r>
    <n v="5888"/>
    <d v="2024-03-04T00:00:00"/>
    <s v="C424"/>
    <s v="Natasha Marshall"/>
    <x v="0"/>
    <x v="0"/>
    <s v="P002"/>
    <x v="2"/>
    <x v="0"/>
    <n v="3"/>
    <n v="45865"/>
    <n v="137595"/>
    <n v="87352.57"/>
    <n v="50242.43"/>
    <n v="303"/>
    <n v="38"/>
    <x v="2"/>
    <n v="20"/>
    <n v="0.36514720738398926"/>
    <x v="0"/>
  </r>
  <r>
    <n v="5889"/>
    <d v="2024-04-13T00:00:00"/>
    <s v="C206"/>
    <s v="Jason Guerrero"/>
    <x v="1"/>
    <x v="1"/>
    <s v="P002"/>
    <x v="2"/>
    <x v="0"/>
    <n v="3"/>
    <n v="43630"/>
    <n v="130890"/>
    <n v="104535.65"/>
    <n v="26354.35"/>
    <n v="417"/>
    <n v="34"/>
    <x v="2"/>
    <n v="15"/>
    <n v="0.20134731453892579"/>
    <x v="0"/>
  </r>
  <r>
    <n v="5890"/>
    <d v="2024-05-29T00:00:00"/>
    <s v="C898"/>
    <s v="Kristin Brown"/>
    <x v="2"/>
    <x v="2"/>
    <s v="P007"/>
    <x v="5"/>
    <x v="1"/>
    <n v="4"/>
    <n v="19454"/>
    <n v="77816"/>
    <n v="53177.599999999999"/>
    <n v="24638.400000000001"/>
    <n v="202"/>
    <n v="25"/>
    <x v="5"/>
    <n v="20"/>
    <n v="0.31662383057468901"/>
    <x v="0"/>
  </r>
  <r>
    <n v="5891"/>
    <d v="2024-03-20T00:00:00"/>
    <s v="C685"/>
    <s v="Michele Gallegos"/>
    <x v="2"/>
    <x v="2"/>
    <s v="P002"/>
    <x v="2"/>
    <x v="0"/>
    <n v="9"/>
    <n v="43357"/>
    <n v="390213"/>
    <n v="273581.96000000002"/>
    <n v="116631.03999999999"/>
    <n v="211"/>
    <n v="87"/>
    <x v="2"/>
    <n v="10"/>
    <n v="0.29889070840797205"/>
    <x v="0"/>
  </r>
  <r>
    <n v="5892"/>
    <d v="2024-08-09T00:00:00"/>
    <s v="C651"/>
    <s v="Margaret Banks"/>
    <x v="1"/>
    <x v="1"/>
    <s v="P008"/>
    <x v="7"/>
    <x v="3"/>
    <n v="2"/>
    <n v="25280"/>
    <n v="50560"/>
    <n v="42546.18"/>
    <n v="8013.82"/>
    <n v="222"/>
    <n v="88"/>
    <x v="6"/>
    <n v="15"/>
    <n v="0.15850118670886076"/>
    <x v="0"/>
  </r>
  <r>
    <n v="5893"/>
    <d v="2024-02-06T00:00:00"/>
    <s v="C475"/>
    <s v="Andrea Davila"/>
    <x v="0"/>
    <x v="0"/>
    <s v="P003"/>
    <x v="8"/>
    <x v="0"/>
    <n v="1"/>
    <n v="5769"/>
    <n v="5769"/>
    <n v="3902.39"/>
    <n v="1866.61"/>
    <n v="352"/>
    <n v="78"/>
    <x v="2"/>
    <n v="0"/>
    <n v="0.32355867568036051"/>
    <x v="0"/>
  </r>
  <r>
    <n v="5894"/>
    <d v="2024-07-28T00:00:00"/>
    <s v="C102"/>
    <s v="Anthony Snyder"/>
    <x v="0"/>
    <x v="0"/>
    <s v="P009"/>
    <x v="3"/>
    <x v="2"/>
    <n v="1"/>
    <n v="31651"/>
    <n v="31651"/>
    <n v="22645.93"/>
    <n v="9005.07"/>
    <n v="50"/>
    <n v="87"/>
    <x v="3"/>
    <n v="15"/>
    <n v="0.2845113898455025"/>
    <x v="1"/>
  </r>
  <r>
    <n v="5895"/>
    <d v="2024-12-09T00:00:00"/>
    <s v="C435"/>
    <s v="Justin Allen"/>
    <x v="1"/>
    <x v="1"/>
    <s v="P001"/>
    <x v="4"/>
    <x v="1"/>
    <n v="1"/>
    <n v="11235"/>
    <n v="11235"/>
    <n v="8162.99"/>
    <n v="3072.01"/>
    <n v="472"/>
    <n v="30"/>
    <x v="4"/>
    <n v="20"/>
    <n v="0.27343213173119718"/>
    <x v="0"/>
  </r>
  <r>
    <n v="5896"/>
    <d v="2024-10-16T00:00:00"/>
    <s v="C368"/>
    <s v="Theresa James"/>
    <x v="1"/>
    <x v="1"/>
    <s v="P003"/>
    <x v="8"/>
    <x v="0"/>
    <n v="5"/>
    <n v="15451"/>
    <n v="77255"/>
    <n v="50827.88"/>
    <n v="26427.119999999999"/>
    <n v="327"/>
    <n v="66"/>
    <x v="2"/>
    <n v="15"/>
    <n v="0.34207649990291888"/>
    <x v="0"/>
  </r>
  <r>
    <n v="5897"/>
    <d v="2024-01-19T00:00:00"/>
    <s v="C589"/>
    <s v="Stephanie Sanders"/>
    <x v="1"/>
    <x v="1"/>
    <s v="P009"/>
    <x v="3"/>
    <x v="2"/>
    <n v="10"/>
    <n v="5526"/>
    <n v="55260"/>
    <n v="40493.15"/>
    <n v="14766.85"/>
    <n v="188"/>
    <n v="82"/>
    <x v="3"/>
    <n v="5"/>
    <n v="0.26722493666304742"/>
    <x v="0"/>
  </r>
  <r>
    <n v="5898"/>
    <d v="2024-09-28T00:00:00"/>
    <s v="C779"/>
    <s v="Emily Ward"/>
    <x v="1"/>
    <x v="1"/>
    <s v="P004"/>
    <x v="1"/>
    <x v="1"/>
    <n v="9"/>
    <n v="8216"/>
    <n v="73944"/>
    <n v="50532.43"/>
    <n v="23411.57"/>
    <n v="97"/>
    <n v="66"/>
    <x v="1"/>
    <n v="0"/>
    <n v="0.31661216596343178"/>
    <x v="0"/>
  </r>
  <r>
    <n v="5899"/>
    <d v="2024-03-04T00:00:00"/>
    <s v="C123"/>
    <s v="Mrs. Christina Jones MD"/>
    <x v="0"/>
    <x v="0"/>
    <s v="P007"/>
    <x v="5"/>
    <x v="1"/>
    <n v="6"/>
    <n v="46216"/>
    <n v="277296"/>
    <n v="229032.04"/>
    <n v="48263.96"/>
    <n v="188"/>
    <n v="98"/>
    <x v="5"/>
    <n v="20"/>
    <n v="0.17405213201777162"/>
    <x v="0"/>
  </r>
  <r>
    <n v="5900"/>
    <d v="2024-02-13T00:00:00"/>
    <s v="C219"/>
    <s v="Laura Smith"/>
    <x v="2"/>
    <x v="2"/>
    <s v="P005"/>
    <x v="9"/>
    <x v="1"/>
    <n v="3"/>
    <n v="18571"/>
    <n v="55713"/>
    <n v="44682.23"/>
    <n v="11030.77"/>
    <n v="36"/>
    <n v="12"/>
    <x v="7"/>
    <n v="0"/>
    <n v="0.19799274855060758"/>
    <x v="0"/>
  </r>
  <r>
    <n v="5901"/>
    <d v="2024-06-29T00:00:00"/>
    <s v="C364"/>
    <s v="Nicholas Joseph"/>
    <x v="3"/>
    <x v="3"/>
    <s v="P008"/>
    <x v="7"/>
    <x v="3"/>
    <n v="3"/>
    <n v="12957"/>
    <n v="38871"/>
    <n v="30790.57"/>
    <n v="8080.43"/>
    <n v="385"/>
    <n v="97"/>
    <x v="6"/>
    <n v="20"/>
    <n v="0.20787810964472228"/>
    <x v="0"/>
  </r>
  <r>
    <n v="5902"/>
    <d v="2024-08-27T00:00:00"/>
    <s v="C427"/>
    <s v="Joseph Montgomery"/>
    <x v="2"/>
    <x v="2"/>
    <s v="P008"/>
    <x v="7"/>
    <x v="3"/>
    <n v="6"/>
    <n v="24301"/>
    <n v="145806"/>
    <n v="129609.21"/>
    <n v="16196.79"/>
    <n v="223"/>
    <n v="54"/>
    <x v="6"/>
    <n v="5"/>
    <n v="0.1110845232706473"/>
    <x v="0"/>
  </r>
  <r>
    <n v="5903"/>
    <d v="2024-03-07T00:00:00"/>
    <s v="C858"/>
    <s v="Lee Collier"/>
    <x v="1"/>
    <x v="1"/>
    <s v="P006"/>
    <x v="0"/>
    <x v="0"/>
    <n v="4"/>
    <n v="41905"/>
    <n v="167620"/>
    <n v="108343.6"/>
    <n v="59276.4"/>
    <n v="436"/>
    <n v="80"/>
    <x v="0"/>
    <n v="5"/>
    <n v="0.35363560434315716"/>
    <x v="0"/>
  </r>
  <r>
    <n v="5904"/>
    <d v="2024-01-21T00:00:00"/>
    <s v="C421"/>
    <s v="Connie Blair"/>
    <x v="2"/>
    <x v="2"/>
    <s v="P010"/>
    <x v="6"/>
    <x v="0"/>
    <n v="8"/>
    <n v="6782"/>
    <n v="54256"/>
    <n v="45804.55"/>
    <n v="8451.4500000000007"/>
    <n v="464"/>
    <n v="68"/>
    <x v="2"/>
    <n v="5"/>
    <n v="0.15576986877027427"/>
    <x v="0"/>
  </r>
  <r>
    <n v="5905"/>
    <d v="2024-04-19T00:00:00"/>
    <s v="C455"/>
    <s v="Dennis Bruce"/>
    <x v="1"/>
    <x v="1"/>
    <s v="P002"/>
    <x v="2"/>
    <x v="0"/>
    <n v="2"/>
    <n v="24465"/>
    <n v="48930"/>
    <n v="41206.26"/>
    <n v="7723.74"/>
    <n v="44"/>
    <n v="49"/>
    <x v="2"/>
    <n v="15"/>
    <n v="0.15785285101164928"/>
    <x v="1"/>
  </r>
  <r>
    <n v="5906"/>
    <d v="2024-11-29T00:00:00"/>
    <s v="C400"/>
    <s v="Patrick James"/>
    <x v="3"/>
    <x v="3"/>
    <s v="P002"/>
    <x v="2"/>
    <x v="0"/>
    <n v="7"/>
    <n v="21036"/>
    <n v="147252"/>
    <n v="115606.77"/>
    <n v="31645.23"/>
    <n v="305"/>
    <n v="86"/>
    <x v="2"/>
    <n v="0"/>
    <n v="0.21490526444462554"/>
    <x v="0"/>
  </r>
  <r>
    <n v="5907"/>
    <d v="2024-09-10T00:00:00"/>
    <s v="C841"/>
    <s v="Joseph Whitaker"/>
    <x v="0"/>
    <x v="0"/>
    <s v="P008"/>
    <x v="7"/>
    <x v="3"/>
    <n v="6"/>
    <n v="1950"/>
    <n v="11700"/>
    <n v="9362.64"/>
    <n v="2337.36"/>
    <n v="297"/>
    <n v="20"/>
    <x v="6"/>
    <n v="20"/>
    <n v="0.199774358974359"/>
    <x v="0"/>
  </r>
  <r>
    <n v="5908"/>
    <d v="2024-03-11T00:00:00"/>
    <s v="C838"/>
    <s v="Frances Simmons"/>
    <x v="1"/>
    <x v="1"/>
    <s v="P005"/>
    <x v="9"/>
    <x v="1"/>
    <n v="8"/>
    <n v="10094"/>
    <n v="80752"/>
    <n v="60013.14"/>
    <n v="20738.86"/>
    <n v="166"/>
    <n v="59"/>
    <x v="7"/>
    <n v="5"/>
    <n v="0.25682162670893599"/>
    <x v="0"/>
  </r>
  <r>
    <n v="5909"/>
    <d v="2024-12-16T00:00:00"/>
    <s v="C685"/>
    <s v="Robin Sexton MD"/>
    <x v="2"/>
    <x v="2"/>
    <s v="P004"/>
    <x v="1"/>
    <x v="1"/>
    <n v="3"/>
    <n v="43494"/>
    <n v="130482"/>
    <n v="84618.37"/>
    <n v="45863.63"/>
    <n v="287"/>
    <n v="91"/>
    <x v="1"/>
    <n v="0"/>
    <n v="0.35149392253337625"/>
    <x v="0"/>
  </r>
  <r>
    <n v="5910"/>
    <d v="2024-09-04T00:00:00"/>
    <s v="C614"/>
    <s v="Jose Guzman"/>
    <x v="2"/>
    <x v="2"/>
    <s v="P005"/>
    <x v="9"/>
    <x v="1"/>
    <n v="7"/>
    <n v="47852"/>
    <n v="334964"/>
    <n v="260933.51"/>
    <n v="74030.490000000005"/>
    <n v="142"/>
    <n v="49"/>
    <x v="7"/>
    <n v="0"/>
    <n v="0.22101028767270514"/>
    <x v="0"/>
  </r>
  <r>
    <n v="5911"/>
    <d v="2024-07-16T00:00:00"/>
    <s v="C116"/>
    <s v="Lisa Archer"/>
    <x v="3"/>
    <x v="3"/>
    <s v="P009"/>
    <x v="3"/>
    <x v="2"/>
    <n v="6"/>
    <n v="55993"/>
    <n v="335958"/>
    <n v="279043.7"/>
    <n v="56914.3"/>
    <n v="179"/>
    <n v="45"/>
    <x v="3"/>
    <n v="15"/>
    <n v="0.16940897374076522"/>
    <x v="0"/>
  </r>
  <r>
    <n v="5912"/>
    <d v="2024-12-25T00:00:00"/>
    <s v="C307"/>
    <s v="Jimmy Lee"/>
    <x v="3"/>
    <x v="3"/>
    <s v="P004"/>
    <x v="1"/>
    <x v="1"/>
    <n v="1"/>
    <n v="45747"/>
    <n v="45747"/>
    <n v="35350.97"/>
    <n v="10396.030000000001"/>
    <n v="40"/>
    <n v="45"/>
    <x v="1"/>
    <n v="10"/>
    <n v="0.2272505300894048"/>
    <x v="1"/>
  </r>
  <r>
    <n v="5913"/>
    <d v="2024-09-01T00:00:00"/>
    <s v="C826"/>
    <s v="Laura Zimmerman"/>
    <x v="1"/>
    <x v="1"/>
    <s v="P008"/>
    <x v="7"/>
    <x v="3"/>
    <n v="5"/>
    <n v="51153"/>
    <n v="255765"/>
    <n v="180935.9"/>
    <n v="74829.100000000006"/>
    <n v="158"/>
    <n v="30"/>
    <x v="6"/>
    <n v="10"/>
    <n v="0.29256974175512679"/>
    <x v="0"/>
  </r>
  <r>
    <n v="5914"/>
    <d v="2024-06-23T00:00:00"/>
    <s v="C577"/>
    <s v="Edward Martin"/>
    <x v="0"/>
    <x v="0"/>
    <s v="P002"/>
    <x v="2"/>
    <x v="0"/>
    <n v="5"/>
    <n v="34449"/>
    <n v="172245"/>
    <n v="154459"/>
    <n v="17786"/>
    <n v="210"/>
    <n v="55"/>
    <x v="2"/>
    <n v="5"/>
    <n v="0.1032598914337136"/>
    <x v="0"/>
  </r>
  <r>
    <n v="5915"/>
    <d v="2024-04-28T00:00:00"/>
    <s v="C299"/>
    <s v="Samantha Marshall"/>
    <x v="0"/>
    <x v="0"/>
    <s v="P003"/>
    <x v="8"/>
    <x v="0"/>
    <n v="3"/>
    <n v="14279"/>
    <n v="42837"/>
    <n v="26963.87"/>
    <n v="15873.13"/>
    <n v="198"/>
    <n v="38"/>
    <x v="2"/>
    <n v="10"/>
    <n v="0.37054719051287438"/>
    <x v="0"/>
  </r>
  <r>
    <n v="5916"/>
    <d v="2024-09-05T00:00:00"/>
    <s v="C643"/>
    <s v="Sandra Hughes"/>
    <x v="3"/>
    <x v="3"/>
    <s v="P001"/>
    <x v="4"/>
    <x v="1"/>
    <n v="1"/>
    <n v="16806"/>
    <n v="16806"/>
    <n v="11881.83"/>
    <n v="4924.17"/>
    <n v="210"/>
    <n v="49"/>
    <x v="4"/>
    <n v="10"/>
    <n v="0.29300071403070332"/>
    <x v="0"/>
  </r>
  <r>
    <n v="5917"/>
    <d v="2024-01-25T00:00:00"/>
    <s v="C398"/>
    <s v="Russell Clark"/>
    <x v="0"/>
    <x v="0"/>
    <s v="P010"/>
    <x v="6"/>
    <x v="0"/>
    <n v="2"/>
    <n v="42865"/>
    <n v="85730"/>
    <n v="75859.45"/>
    <n v="9870.5499999999993"/>
    <n v="215"/>
    <n v="100"/>
    <x v="2"/>
    <n v="15"/>
    <n v="0.11513530852677008"/>
    <x v="0"/>
  </r>
  <r>
    <n v="5918"/>
    <d v="2024-09-04T00:00:00"/>
    <s v="C805"/>
    <s v="Cindy Wells"/>
    <x v="2"/>
    <x v="2"/>
    <s v="P010"/>
    <x v="6"/>
    <x v="0"/>
    <n v="4"/>
    <n v="4145"/>
    <n v="16580"/>
    <n v="14343.24"/>
    <n v="2236.7600000000002"/>
    <n v="146"/>
    <n v="59"/>
    <x v="2"/>
    <n v="0"/>
    <n v="0.13490711700844393"/>
    <x v="0"/>
  </r>
  <r>
    <n v="5919"/>
    <d v="2024-05-08T00:00:00"/>
    <s v="C298"/>
    <s v="Jennifer Williams"/>
    <x v="0"/>
    <x v="0"/>
    <s v="P002"/>
    <x v="2"/>
    <x v="0"/>
    <n v="3"/>
    <n v="15224"/>
    <n v="45672"/>
    <n v="40678.53"/>
    <n v="4993.47"/>
    <n v="359"/>
    <n v="97"/>
    <x v="2"/>
    <n v="10"/>
    <n v="0.10933328954282712"/>
    <x v="0"/>
  </r>
  <r>
    <n v="5920"/>
    <d v="2024-05-09T00:00:00"/>
    <s v="C321"/>
    <s v="Christine Wright"/>
    <x v="1"/>
    <x v="1"/>
    <s v="P005"/>
    <x v="9"/>
    <x v="1"/>
    <n v="7"/>
    <n v="33160"/>
    <n v="232120"/>
    <n v="167080.76999999999"/>
    <n v="65039.23"/>
    <n v="19"/>
    <n v="19"/>
    <x v="7"/>
    <n v="0"/>
    <n v="0.28019657935550579"/>
    <x v="1"/>
  </r>
  <r>
    <n v="5921"/>
    <d v="2024-09-26T00:00:00"/>
    <s v="C753"/>
    <s v="Theresa Richard"/>
    <x v="2"/>
    <x v="2"/>
    <s v="P004"/>
    <x v="1"/>
    <x v="1"/>
    <n v="3"/>
    <n v="47108"/>
    <n v="141324"/>
    <n v="125241.15"/>
    <n v="16082.85"/>
    <n v="470"/>
    <n v="46"/>
    <x v="1"/>
    <n v="0"/>
    <n v="0.1138012651778891"/>
    <x v="0"/>
  </r>
  <r>
    <n v="5922"/>
    <d v="2024-02-25T00:00:00"/>
    <s v="C628"/>
    <s v="Donald Rodriguez"/>
    <x v="1"/>
    <x v="1"/>
    <s v="P010"/>
    <x v="6"/>
    <x v="0"/>
    <n v="3"/>
    <n v="20054"/>
    <n v="60162"/>
    <n v="50179.89"/>
    <n v="9982.11"/>
    <n v="161"/>
    <n v="45"/>
    <x v="2"/>
    <n v="5"/>
    <n v="0.16592051461055152"/>
    <x v="0"/>
  </r>
  <r>
    <n v="5923"/>
    <d v="2024-09-18T00:00:00"/>
    <s v="C539"/>
    <s v="Laura Glover"/>
    <x v="0"/>
    <x v="0"/>
    <s v="P002"/>
    <x v="2"/>
    <x v="0"/>
    <n v="5"/>
    <n v="2629"/>
    <n v="13145"/>
    <n v="11071.8"/>
    <n v="2073.1999999999998"/>
    <n v="408"/>
    <n v="89"/>
    <x v="2"/>
    <n v="20"/>
    <n v="0.15771776340813998"/>
    <x v="0"/>
  </r>
  <r>
    <n v="5924"/>
    <d v="2024-12-24T00:00:00"/>
    <s v="C427"/>
    <s v="Charles Wright"/>
    <x v="0"/>
    <x v="0"/>
    <s v="P001"/>
    <x v="4"/>
    <x v="1"/>
    <n v="2"/>
    <n v="25323"/>
    <n v="50646"/>
    <n v="35886.949999999997"/>
    <n v="14759.05"/>
    <n v="93"/>
    <n v="56"/>
    <x v="4"/>
    <n v="5"/>
    <n v="0.29141590648817278"/>
    <x v="0"/>
  </r>
  <r>
    <n v="5925"/>
    <d v="2024-03-21T00:00:00"/>
    <s v="C172"/>
    <s v="Hannah Stewart"/>
    <x v="0"/>
    <x v="0"/>
    <s v="P002"/>
    <x v="2"/>
    <x v="0"/>
    <n v="3"/>
    <n v="51069"/>
    <n v="153207"/>
    <n v="118956.34"/>
    <n v="34250.660000000003"/>
    <n v="35"/>
    <n v="75"/>
    <x v="2"/>
    <n v="0"/>
    <n v="0.22355806196844794"/>
    <x v="1"/>
  </r>
  <r>
    <n v="5926"/>
    <d v="2024-05-30T00:00:00"/>
    <s v="C682"/>
    <s v="Stephen Bruce"/>
    <x v="0"/>
    <x v="0"/>
    <s v="P001"/>
    <x v="4"/>
    <x v="1"/>
    <n v="8"/>
    <n v="42037"/>
    <n v="336296"/>
    <n v="253106.16"/>
    <n v="83189.84"/>
    <n v="410"/>
    <n v="12"/>
    <x v="4"/>
    <n v="5"/>
    <n v="0.24737088755144276"/>
    <x v="0"/>
  </r>
  <r>
    <n v="5927"/>
    <d v="2024-10-16T00:00:00"/>
    <s v="C899"/>
    <s v="Carrie Wallace"/>
    <x v="3"/>
    <x v="3"/>
    <s v="P002"/>
    <x v="2"/>
    <x v="0"/>
    <n v="1"/>
    <n v="49627"/>
    <n v="49627"/>
    <n v="30526.39"/>
    <n v="19100.61"/>
    <n v="111"/>
    <n v="27"/>
    <x v="2"/>
    <n v="20"/>
    <n v="0.38488343039071476"/>
    <x v="0"/>
  </r>
  <r>
    <n v="5928"/>
    <d v="2024-03-05T00:00:00"/>
    <s v="C853"/>
    <s v="Daniel Harris"/>
    <x v="2"/>
    <x v="2"/>
    <s v="P005"/>
    <x v="9"/>
    <x v="1"/>
    <n v="7"/>
    <n v="20349"/>
    <n v="142443"/>
    <n v="126840.91"/>
    <n v="15602.09"/>
    <n v="242"/>
    <n v="23"/>
    <x v="7"/>
    <n v="15"/>
    <n v="0.10953216374269006"/>
    <x v="0"/>
  </r>
  <r>
    <n v="5929"/>
    <d v="2024-05-18T00:00:00"/>
    <s v="C540"/>
    <s v="Scott Kim III"/>
    <x v="0"/>
    <x v="0"/>
    <s v="P004"/>
    <x v="1"/>
    <x v="1"/>
    <n v="9"/>
    <n v="54751"/>
    <n v="492759"/>
    <n v="364848.59"/>
    <n v="127910.41"/>
    <n v="380"/>
    <n v="15"/>
    <x v="1"/>
    <n v="0"/>
    <n v="0.25958005840583326"/>
    <x v="0"/>
  </r>
  <r>
    <n v="5930"/>
    <d v="2024-10-15T00:00:00"/>
    <s v="C411"/>
    <s v="Matthew Gonzalez"/>
    <x v="2"/>
    <x v="2"/>
    <s v="P010"/>
    <x v="6"/>
    <x v="0"/>
    <n v="2"/>
    <n v="5866"/>
    <n v="11732"/>
    <n v="7147.49"/>
    <n v="4584.51"/>
    <n v="465"/>
    <n v="29"/>
    <x v="2"/>
    <n v="0"/>
    <n v="0.39076968973747017"/>
    <x v="0"/>
  </r>
  <r>
    <n v="5931"/>
    <d v="2024-07-08T00:00:00"/>
    <s v="C617"/>
    <s v="Kelly Anderson"/>
    <x v="3"/>
    <x v="3"/>
    <s v="P003"/>
    <x v="8"/>
    <x v="0"/>
    <n v="9"/>
    <n v="29135"/>
    <n v="262215"/>
    <n v="218650.32"/>
    <n v="43564.68"/>
    <n v="356"/>
    <n v="12"/>
    <x v="2"/>
    <n v="20"/>
    <n v="0.16614106744465421"/>
    <x v="0"/>
  </r>
  <r>
    <n v="5932"/>
    <d v="2024-05-12T00:00:00"/>
    <s v="C670"/>
    <s v="Cynthia Livingston"/>
    <x v="2"/>
    <x v="2"/>
    <s v="P004"/>
    <x v="1"/>
    <x v="1"/>
    <n v="6"/>
    <n v="44679"/>
    <n v="268074"/>
    <n v="205636.08"/>
    <n v="62437.919999999998"/>
    <n v="363"/>
    <n v="48"/>
    <x v="1"/>
    <n v="20"/>
    <n v="0.23291300163387721"/>
    <x v="0"/>
  </r>
  <r>
    <n v="5933"/>
    <d v="2024-02-20T00:00:00"/>
    <s v="C645"/>
    <s v="Alan Henderson"/>
    <x v="0"/>
    <x v="0"/>
    <s v="P006"/>
    <x v="0"/>
    <x v="0"/>
    <n v="1"/>
    <n v="57575"/>
    <n v="57575"/>
    <n v="49659.76"/>
    <n v="7915.24"/>
    <n v="320"/>
    <n v="93"/>
    <x v="0"/>
    <n v="0"/>
    <n v="0.13747702996092054"/>
    <x v="0"/>
  </r>
  <r>
    <n v="5934"/>
    <d v="2024-11-18T00:00:00"/>
    <s v="C744"/>
    <s v="Linda Abbott"/>
    <x v="1"/>
    <x v="1"/>
    <s v="P001"/>
    <x v="4"/>
    <x v="1"/>
    <n v="9"/>
    <n v="34801"/>
    <n v="313209"/>
    <n v="195600.76"/>
    <n v="117608.24"/>
    <n v="299"/>
    <n v="36"/>
    <x v="4"/>
    <n v="15"/>
    <n v="0.37549444620046041"/>
    <x v="0"/>
  </r>
  <r>
    <n v="5935"/>
    <d v="2024-03-30T00:00:00"/>
    <s v="C639"/>
    <s v="Sherry Cordova"/>
    <x v="2"/>
    <x v="2"/>
    <s v="P006"/>
    <x v="0"/>
    <x v="0"/>
    <n v="8"/>
    <n v="52371"/>
    <n v="418968"/>
    <n v="270894.51"/>
    <n v="148073.49"/>
    <n v="363"/>
    <n v="98"/>
    <x v="0"/>
    <n v="5"/>
    <n v="0.35342434267056194"/>
    <x v="0"/>
  </r>
  <r>
    <n v="5936"/>
    <d v="2024-02-26T00:00:00"/>
    <s v="C910"/>
    <s v="Keith Alvarez"/>
    <x v="2"/>
    <x v="2"/>
    <s v="P007"/>
    <x v="5"/>
    <x v="1"/>
    <n v="2"/>
    <n v="5291"/>
    <n v="10582"/>
    <n v="7463.22"/>
    <n v="3118.78"/>
    <n v="333"/>
    <n v="87"/>
    <x v="5"/>
    <n v="0"/>
    <n v="0.29472500472500474"/>
    <x v="0"/>
  </r>
  <r>
    <n v="5937"/>
    <d v="2024-02-27T00:00:00"/>
    <s v="C639"/>
    <s v="Robert Mcdaniel"/>
    <x v="1"/>
    <x v="1"/>
    <s v="P010"/>
    <x v="6"/>
    <x v="0"/>
    <n v="2"/>
    <n v="46705"/>
    <n v="93410"/>
    <n v="68637.399999999994"/>
    <n v="24772.6"/>
    <n v="453"/>
    <n v="88"/>
    <x v="2"/>
    <n v="15"/>
    <n v="0.26520286907183382"/>
    <x v="0"/>
  </r>
  <r>
    <n v="5938"/>
    <d v="2024-01-15T00:00:00"/>
    <s v="C104"/>
    <s v="Kyle Kim"/>
    <x v="1"/>
    <x v="1"/>
    <s v="P002"/>
    <x v="2"/>
    <x v="0"/>
    <n v="2"/>
    <n v="29496"/>
    <n v="58992"/>
    <n v="48537.06"/>
    <n v="10454.94"/>
    <n v="461"/>
    <n v="61"/>
    <x v="2"/>
    <n v="10"/>
    <n v="0.17722640358014646"/>
    <x v="0"/>
  </r>
  <r>
    <n v="5939"/>
    <d v="2024-06-04T00:00:00"/>
    <s v="C134"/>
    <s v="Amy Perez"/>
    <x v="2"/>
    <x v="2"/>
    <s v="P003"/>
    <x v="8"/>
    <x v="0"/>
    <n v="6"/>
    <n v="34951"/>
    <n v="209706"/>
    <n v="187288.13"/>
    <n v="22417.87"/>
    <n v="363"/>
    <n v="68"/>
    <x v="2"/>
    <n v="5"/>
    <n v="0.10690142389821941"/>
    <x v="0"/>
  </r>
  <r>
    <n v="5940"/>
    <d v="2024-05-15T00:00:00"/>
    <s v="C204"/>
    <s v="Travis Davis"/>
    <x v="1"/>
    <x v="1"/>
    <s v="P009"/>
    <x v="3"/>
    <x v="2"/>
    <n v="4"/>
    <n v="27346"/>
    <n v="109384"/>
    <n v="66012.210000000006"/>
    <n v="43371.79"/>
    <n v="462"/>
    <n v="62"/>
    <x v="3"/>
    <n v="5"/>
    <n v="0.39650945293644407"/>
    <x v="0"/>
  </r>
  <r>
    <n v="5941"/>
    <d v="2024-11-05T00:00:00"/>
    <s v="C487"/>
    <s v="Dawn Lyons"/>
    <x v="0"/>
    <x v="0"/>
    <s v="P009"/>
    <x v="3"/>
    <x v="2"/>
    <n v="7"/>
    <n v="32571"/>
    <n v="227997"/>
    <n v="161211.43"/>
    <n v="66785.570000000007"/>
    <n v="180"/>
    <n v="88"/>
    <x v="3"/>
    <n v="0"/>
    <n v="0.29292302091694195"/>
    <x v="0"/>
  </r>
  <r>
    <n v="5942"/>
    <d v="2024-12-21T00:00:00"/>
    <s v="C697"/>
    <s v="Eduardo Ferguson"/>
    <x v="2"/>
    <x v="2"/>
    <s v="P001"/>
    <x v="4"/>
    <x v="1"/>
    <n v="10"/>
    <n v="28226"/>
    <n v="282260"/>
    <n v="171814.04"/>
    <n v="110445.96"/>
    <n v="449"/>
    <n v="88"/>
    <x v="4"/>
    <n v="5"/>
    <n v="0.39129157514348473"/>
    <x v="0"/>
  </r>
  <r>
    <n v="5943"/>
    <d v="2024-03-21T00:00:00"/>
    <s v="C811"/>
    <s v="Samuel Griffin"/>
    <x v="2"/>
    <x v="2"/>
    <s v="P009"/>
    <x v="3"/>
    <x v="2"/>
    <n v="6"/>
    <n v="38487"/>
    <n v="230922"/>
    <n v="146835.25"/>
    <n v="84086.75"/>
    <n v="382"/>
    <n v="79"/>
    <x v="3"/>
    <n v="5"/>
    <n v="0.36413485938975065"/>
    <x v="0"/>
  </r>
  <r>
    <n v="5944"/>
    <d v="2024-09-21T00:00:00"/>
    <s v="C760"/>
    <s v="Erica Lewis"/>
    <x v="0"/>
    <x v="0"/>
    <s v="P002"/>
    <x v="2"/>
    <x v="0"/>
    <n v="10"/>
    <n v="38585"/>
    <n v="385850"/>
    <n v="236338.87"/>
    <n v="149511.13"/>
    <n v="306"/>
    <n v="48"/>
    <x v="2"/>
    <n v="0"/>
    <n v="0.38748511079435016"/>
    <x v="0"/>
  </r>
  <r>
    <n v="5945"/>
    <d v="2024-05-22T00:00:00"/>
    <s v="C503"/>
    <s v="Michelle Levine"/>
    <x v="2"/>
    <x v="2"/>
    <s v="P007"/>
    <x v="5"/>
    <x v="1"/>
    <n v="9"/>
    <n v="24280"/>
    <n v="218520"/>
    <n v="176475.13"/>
    <n v="42044.87"/>
    <n v="132"/>
    <n v="82"/>
    <x v="5"/>
    <n v="0"/>
    <n v="0.19240742266154129"/>
    <x v="0"/>
  </r>
  <r>
    <n v="5946"/>
    <d v="2024-03-01T00:00:00"/>
    <s v="C859"/>
    <s v="Christy Williams"/>
    <x v="3"/>
    <x v="3"/>
    <s v="P002"/>
    <x v="2"/>
    <x v="0"/>
    <n v="6"/>
    <n v="45337"/>
    <n v="272022"/>
    <n v="231837.29"/>
    <n v="40184.71"/>
    <n v="111"/>
    <n v="64"/>
    <x v="2"/>
    <n v="20"/>
    <n v="0.14772595598885385"/>
    <x v="0"/>
  </r>
  <r>
    <n v="5947"/>
    <d v="2024-05-03T00:00:00"/>
    <s v="C137"/>
    <s v="Jessica Collins"/>
    <x v="2"/>
    <x v="2"/>
    <s v="P008"/>
    <x v="7"/>
    <x v="3"/>
    <n v="8"/>
    <n v="39703"/>
    <n v="317624"/>
    <n v="220359.46"/>
    <n v="97264.54"/>
    <n v="244"/>
    <n v="78"/>
    <x v="6"/>
    <n v="15"/>
    <n v="0.30622541117799662"/>
    <x v="0"/>
  </r>
  <r>
    <n v="5948"/>
    <d v="2024-04-27T00:00:00"/>
    <s v="C703"/>
    <s v="Steven French"/>
    <x v="2"/>
    <x v="2"/>
    <s v="P005"/>
    <x v="9"/>
    <x v="1"/>
    <n v="4"/>
    <n v="58783"/>
    <n v="235132"/>
    <n v="191505.75"/>
    <n v="43626.25"/>
    <n v="393"/>
    <n v="12"/>
    <x v="7"/>
    <n v="10"/>
    <n v="0.18553939914601161"/>
    <x v="0"/>
  </r>
  <r>
    <n v="5949"/>
    <d v="2024-08-30T00:00:00"/>
    <s v="C332"/>
    <s v="Matthew Fuller"/>
    <x v="2"/>
    <x v="2"/>
    <s v="P002"/>
    <x v="2"/>
    <x v="0"/>
    <n v="8"/>
    <n v="3239"/>
    <n v="25912"/>
    <n v="22802.23"/>
    <n v="3109.77"/>
    <n v="389"/>
    <n v="51"/>
    <x v="2"/>
    <n v="20"/>
    <n v="0.12001273541216424"/>
    <x v="0"/>
  </r>
  <r>
    <n v="5950"/>
    <d v="2024-12-04T00:00:00"/>
    <s v="C985"/>
    <s v="Jason Stephenson"/>
    <x v="3"/>
    <x v="3"/>
    <s v="P007"/>
    <x v="5"/>
    <x v="1"/>
    <n v="5"/>
    <n v="30089"/>
    <n v="150445"/>
    <n v="110179.18"/>
    <n v="40265.82"/>
    <n v="65"/>
    <n v="69"/>
    <x v="5"/>
    <n v="5"/>
    <n v="0.26764478713150985"/>
    <x v="1"/>
  </r>
  <r>
    <n v="5951"/>
    <d v="2024-05-06T00:00:00"/>
    <s v="C803"/>
    <s v="George Hawkins"/>
    <x v="1"/>
    <x v="1"/>
    <s v="P003"/>
    <x v="8"/>
    <x v="0"/>
    <n v="9"/>
    <n v="44505"/>
    <n v="400545"/>
    <n v="342330.03"/>
    <n v="58214.97"/>
    <n v="445"/>
    <n v="41"/>
    <x v="2"/>
    <n v="15"/>
    <n v="0.14533940006740817"/>
    <x v="0"/>
  </r>
  <r>
    <n v="5952"/>
    <d v="2024-02-17T00:00:00"/>
    <s v="C442"/>
    <s v="Paul Franklin"/>
    <x v="0"/>
    <x v="0"/>
    <s v="P002"/>
    <x v="2"/>
    <x v="0"/>
    <n v="4"/>
    <n v="38352"/>
    <n v="153408"/>
    <n v="94995.26"/>
    <n v="58412.74"/>
    <n v="375"/>
    <n v="73"/>
    <x v="2"/>
    <n v="20"/>
    <n v="0.38076723508552357"/>
    <x v="0"/>
  </r>
  <r>
    <n v="5953"/>
    <d v="2024-09-02T00:00:00"/>
    <s v="C816"/>
    <s v="Gina Farrell"/>
    <x v="3"/>
    <x v="3"/>
    <s v="P002"/>
    <x v="2"/>
    <x v="0"/>
    <n v="5"/>
    <n v="3512"/>
    <n v="17560"/>
    <n v="13579.31"/>
    <n v="3980.69"/>
    <n v="134"/>
    <n v="72"/>
    <x v="2"/>
    <n v="0"/>
    <n v="0.22669077448747152"/>
    <x v="0"/>
  </r>
  <r>
    <n v="5954"/>
    <d v="2024-02-04T00:00:00"/>
    <s v="C441"/>
    <s v="Jason Gutierrez"/>
    <x v="1"/>
    <x v="1"/>
    <s v="P008"/>
    <x v="7"/>
    <x v="3"/>
    <n v="5"/>
    <n v="14697"/>
    <n v="73485"/>
    <n v="44998.07"/>
    <n v="28486.93"/>
    <n v="109"/>
    <n v="38"/>
    <x v="6"/>
    <n v="20"/>
    <n v="0.3876563924610465"/>
    <x v="0"/>
  </r>
  <r>
    <n v="5955"/>
    <d v="2024-05-14T00:00:00"/>
    <s v="C877"/>
    <s v="Jillian Hinton"/>
    <x v="3"/>
    <x v="3"/>
    <s v="P004"/>
    <x v="1"/>
    <x v="1"/>
    <n v="3"/>
    <n v="8502"/>
    <n v="25506"/>
    <n v="18693.23"/>
    <n v="6812.77"/>
    <n v="263"/>
    <n v="41"/>
    <x v="1"/>
    <n v="10"/>
    <n v="0.26710460283854781"/>
    <x v="0"/>
  </r>
  <r>
    <n v="5956"/>
    <d v="2024-12-19T00:00:00"/>
    <s v="C131"/>
    <s v="Robert Marshall"/>
    <x v="2"/>
    <x v="2"/>
    <s v="P007"/>
    <x v="5"/>
    <x v="1"/>
    <n v="9"/>
    <n v="37055"/>
    <n v="333495"/>
    <n v="288838.89"/>
    <n v="44656.11"/>
    <n v="190"/>
    <n v="18"/>
    <x v="5"/>
    <n v="10"/>
    <n v="0.13390338685737418"/>
    <x v="0"/>
  </r>
  <r>
    <n v="5957"/>
    <d v="2024-12-17T00:00:00"/>
    <s v="C613"/>
    <s v="Yvonne Norris"/>
    <x v="0"/>
    <x v="0"/>
    <s v="P007"/>
    <x v="5"/>
    <x v="1"/>
    <n v="9"/>
    <n v="34887"/>
    <n v="313983"/>
    <n v="232453.81"/>
    <n v="81529.19"/>
    <n v="376"/>
    <n v="37"/>
    <x v="5"/>
    <n v="15"/>
    <n v="0.25966115999910822"/>
    <x v="0"/>
  </r>
  <r>
    <n v="5958"/>
    <d v="2024-01-05T00:00:00"/>
    <s v="C261"/>
    <s v="Elizabeth Cole"/>
    <x v="3"/>
    <x v="3"/>
    <s v="P008"/>
    <x v="7"/>
    <x v="3"/>
    <n v="9"/>
    <n v="47672"/>
    <n v="429048"/>
    <n v="359590.42"/>
    <n v="69457.58"/>
    <n v="497"/>
    <n v="19"/>
    <x v="6"/>
    <n v="15"/>
    <n v="0.16188766758031736"/>
    <x v="0"/>
  </r>
  <r>
    <n v="5959"/>
    <d v="2024-08-24T00:00:00"/>
    <s v="C727"/>
    <s v="Lisa Johnson"/>
    <x v="2"/>
    <x v="2"/>
    <s v="P001"/>
    <x v="4"/>
    <x v="1"/>
    <n v="4"/>
    <n v="11329"/>
    <n v="45316"/>
    <n v="30122.46"/>
    <n v="15193.54"/>
    <n v="124"/>
    <n v="37"/>
    <x v="4"/>
    <n v="0"/>
    <n v="0.33527981286962666"/>
    <x v="0"/>
  </r>
  <r>
    <n v="5960"/>
    <d v="2024-06-06T00:00:00"/>
    <s v="C699"/>
    <s v="Tina Chase"/>
    <x v="2"/>
    <x v="2"/>
    <s v="P003"/>
    <x v="8"/>
    <x v="0"/>
    <n v="8"/>
    <n v="56979"/>
    <n v="455832"/>
    <n v="375821.75"/>
    <n v="80010.25"/>
    <n v="21"/>
    <n v="13"/>
    <x v="2"/>
    <n v="10"/>
    <n v="0.175525741940013"/>
    <x v="0"/>
  </r>
  <r>
    <n v="5961"/>
    <d v="2024-10-04T00:00:00"/>
    <s v="C666"/>
    <s v="Michael Owen"/>
    <x v="3"/>
    <x v="3"/>
    <s v="P007"/>
    <x v="5"/>
    <x v="1"/>
    <n v="7"/>
    <n v="22219"/>
    <n v="155533"/>
    <n v="105984.16"/>
    <n v="49548.84"/>
    <n v="149"/>
    <n v="97"/>
    <x v="5"/>
    <n v="20"/>
    <n v="0.31857445043817068"/>
    <x v="0"/>
  </r>
  <r>
    <n v="5962"/>
    <d v="2024-12-18T00:00:00"/>
    <s v="C725"/>
    <s v="Gary Brown"/>
    <x v="0"/>
    <x v="0"/>
    <s v="P007"/>
    <x v="5"/>
    <x v="1"/>
    <n v="4"/>
    <n v="43787"/>
    <n v="175148"/>
    <n v="139745.17000000001"/>
    <n v="35402.83"/>
    <n v="344"/>
    <n v="91"/>
    <x v="5"/>
    <n v="20"/>
    <n v="0.20213094069015919"/>
    <x v="0"/>
  </r>
  <r>
    <n v="5963"/>
    <d v="2024-08-08T00:00:00"/>
    <s v="C959"/>
    <s v="Jennifer Johnson"/>
    <x v="3"/>
    <x v="3"/>
    <s v="P003"/>
    <x v="8"/>
    <x v="0"/>
    <n v="9"/>
    <n v="14135"/>
    <n v="127215"/>
    <n v="81198.2"/>
    <n v="46016.800000000003"/>
    <n v="185"/>
    <n v="63"/>
    <x v="2"/>
    <n v="10"/>
    <n v="0.36172463939000904"/>
    <x v="0"/>
  </r>
  <r>
    <n v="5964"/>
    <d v="2024-12-11T00:00:00"/>
    <s v="C649"/>
    <s v="Megan Jones"/>
    <x v="0"/>
    <x v="0"/>
    <s v="P001"/>
    <x v="4"/>
    <x v="1"/>
    <n v="10"/>
    <n v="3158"/>
    <n v="31580"/>
    <n v="27723.3"/>
    <n v="3856.7"/>
    <n v="41"/>
    <n v="28"/>
    <x v="4"/>
    <n v="20"/>
    <n v="0.1221247625079164"/>
    <x v="0"/>
  </r>
  <r>
    <n v="5965"/>
    <d v="2024-01-09T00:00:00"/>
    <s v="C868"/>
    <s v="Emily Ward"/>
    <x v="3"/>
    <x v="3"/>
    <s v="P005"/>
    <x v="9"/>
    <x v="1"/>
    <n v="2"/>
    <n v="4202"/>
    <n v="8404"/>
    <n v="5586.84"/>
    <n v="2817.16"/>
    <n v="142"/>
    <n v="53"/>
    <x v="7"/>
    <n v="15"/>
    <n v="0.33521656354117085"/>
    <x v="0"/>
  </r>
  <r>
    <n v="5966"/>
    <d v="2024-12-16T00:00:00"/>
    <s v="C316"/>
    <s v="Matthew Rogers"/>
    <x v="2"/>
    <x v="2"/>
    <s v="P007"/>
    <x v="5"/>
    <x v="1"/>
    <n v="9"/>
    <n v="2371"/>
    <n v="21339"/>
    <n v="15588.28"/>
    <n v="5750.72"/>
    <n v="183"/>
    <n v="25"/>
    <x v="5"/>
    <n v="15"/>
    <n v="0.26949341581142511"/>
    <x v="0"/>
  </r>
  <r>
    <n v="5967"/>
    <d v="2024-01-30T00:00:00"/>
    <s v="C888"/>
    <s v="Dr. Jesse Pratt"/>
    <x v="0"/>
    <x v="0"/>
    <s v="P001"/>
    <x v="4"/>
    <x v="1"/>
    <n v="8"/>
    <n v="19327"/>
    <n v="154616"/>
    <n v="98220.56"/>
    <n v="56395.44"/>
    <n v="130"/>
    <n v="18"/>
    <x v="4"/>
    <n v="0"/>
    <n v="0.36474517514358151"/>
    <x v="0"/>
  </r>
  <r>
    <n v="5968"/>
    <d v="2024-03-09T00:00:00"/>
    <s v="C554"/>
    <s v="David Fleming"/>
    <x v="0"/>
    <x v="0"/>
    <s v="P002"/>
    <x v="2"/>
    <x v="0"/>
    <n v="5"/>
    <n v="28942"/>
    <n v="144710"/>
    <n v="102641.45"/>
    <n v="42068.55"/>
    <n v="497"/>
    <n v="90"/>
    <x v="2"/>
    <n v="15"/>
    <n v="0.29070934973395068"/>
    <x v="0"/>
  </r>
  <r>
    <n v="5969"/>
    <d v="2024-02-16T00:00:00"/>
    <s v="C384"/>
    <s v="Anna Hill"/>
    <x v="1"/>
    <x v="1"/>
    <s v="P002"/>
    <x v="2"/>
    <x v="0"/>
    <n v="6"/>
    <n v="3580"/>
    <n v="21480"/>
    <n v="17257.759999999998"/>
    <n v="4222.24"/>
    <n v="224"/>
    <n v="79"/>
    <x v="2"/>
    <n v="0"/>
    <n v="0.19656610800744878"/>
    <x v="0"/>
  </r>
  <r>
    <n v="5970"/>
    <d v="2024-07-23T00:00:00"/>
    <s v="C797"/>
    <s v="Alicia Johnson"/>
    <x v="1"/>
    <x v="1"/>
    <s v="P002"/>
    <x v="2"/>
    <x v="0"/>
    <n v="1"/>
    <n v="32423"/>
    <n v="32423"/>
    <n v="22382.59"/>
    <n v="10040.41"/>
    <n v="482"/>
    <n v="61"/>
    <x v="2"/>
    <n v="0"/>
    <n v="0.30966937050858956"/>
    <x v="0"/>
  </r>
  <r>
    <n v="5971"/>
    <d v="2024-01-18T00:00:00"/>
    <s v="C295"/>
    <s v="Bernard Nelson"/>
    <x v="0"/>
    <x v="0"/>
    <s v="P002"/>
    <x v="2"/>
    <x v="0"/>
    <n v="1"/>
    <n v="19097"/>
    <n v="19097"/>
    <n v="12829.24"/>
    <n v="6267.76"/>
    <n v="267"/>
    <n v="12"/>
    <x v="2"/>
    <n v="15"/>
    <n v="0.32820652458501337"/>
    <x v="0"/>
  </r>
  <r>
    <n v="5972"/>
    <d v="2024-02-06T00:00:00"/>
    <s v="C158"/>
    <s v="Jacob Spence"/>
    <x v="2"/>
    <x v="2"/>
    <s v="P001"/>
    <x v="4"/>
    <x v="1"/>
    <n v="6"/>
    <n v="5539"/>
    <n v="33234"/>
    <n v="23277.06"/>
    <n v="9956.94"/>
    <n v="263"/>
    <n v="50"/>
    <x v="4"/>
    <n v="10"/>
    <n v="0.29960101101281822"/>
    <x v="0"/>
  </r>
  <r>
    <n v="5973"/>
    <d v="2024-01-21T00:00:00"/>
    <s v="C623"/>
    <s v="Amanda Howard"/>
    <x v="0"/>
    <x v="0"/>
    <s v="P006"/>
    <x v="0"/>
    <x v="0"/>
    <n v="2"/>
    <n v="5653"/>
    <n v="11306"/>
    <n v="6892.39"/>
    <n v="4413.6099999999997"/>
    <n v="159"/>
    <n v="17"/>
    <x v="0"/>
    <n v="10"/>
    <n v="0.39037767557049352"/>
    <x v="0"/>
  </r>
  <r>
    <n v="5974"/>
    <d v="2024-07-31T00:00:00"/>
    <s v="C204"/>
    <s v="Patrick Schmidt"/>
    <x v="0"/>
    <x v="0"/>
    <s v="P004"/>
    <x v="1"/>
    <x v="1"/>
    <n v="3"/>
    <n v="34415"/>
    <n v="103245"/>
    <n v="84442"/>
    <n v="18803"/>
    <n v="317"/>
    <n v="93"/>
    <x v="1"/>
    <n v="20"/>
    <n v="0.18212019952540073"/>
    <x v="0"/>
  </r>
  <r>
    <n v="5975"/>
    <d v="2024-08-25T00:00:00"/>
    <s v="C330"/>
    <s v="Kenneth Richards"/>
    <x v="1"/>
    <x v="1"/>
    <s v="P007"/>
    <x v="5"/>
    <x v="1"/>
    <n v="4"/>
    <n v="41207"/>
    <n v="164828"/>
    <n v="103496.2"/>
    <n v="61331.8"/>
    <n v="444"/>
    <n v="85"/>
    <x v="5"/>
    <n v="0"/>
    <n v="0.37209576042905335"/>
    <x v="0"/>
  </r>
  <r>
    <n v="5976"/>
    <d v="2024-10-13T00:00:00"/>
    <s v="C362"/>
    <s v="Javier Wolf"/>
    <x v="1"/>
    <x v="1"/>
    <s v="P003"/>
    <x v="8"/>
    <x v="0"/>
    <n v="3"/>
    <n v="45907"/>
    <n v="137721"/>
    <n v="95201.03"/>
    <n v="42519.97"/>
    <n v="363"/>
    <n v="33"/>
    <x v="2"/>
    <n v="10"/>
    <n v="0.30873991620740482"/>
    <x v="0"/>
  </r>
  <r>
    <n v="5977"/>
    <d v="2024-10-23T00:00:00"/>
    <s v="C119"/>
    <s v="Jonathan Mosley"/>
    <x v="3"/>
    <x v="3"/>
    <s v="P010"/>
    <x v="6"/>
    <x v="0"/>
    <n v="7"/>
    <n v="46403"/>
    <n v="324821"/>
    <n v="273064.33"/>
    <n v="51756.67"/>
    <n v="324"/>
    <n v="84"/>
    <x v="2"/>
    <n v="10"/>
    <n v="0.15933905135443829"/>
    <x v="0"/>
  </r>
  <r>
    <n v="5978"/>
    <d v="2024-08-19T00:00:00"/>
    <s v="C451"/>
    <s v="Virginia Christensen"/>
    <x v="2"/>
    <x v="2"/>
    <s v="P004"/>
    <x v="1"/>
    <x v="1"/>
    <n v="10"/>
    <n v="16140"/>
    <n v="161400"/>
    <n v="122462.84"/>
    <n v="38937.160000000003"/>
    <n v="390"/>
    <n v="47"/>
    <x v="1"/>
    <n v="0"/>
    <n v="0.24124634448574972"/>
    <x v="0"/>
  </r>
  <r>
    <n v="5979"/>
    <d v="2024-12-08T00:00:00"/>
    <s v="C591"/>
    <s v="Robin Clarke"/>
    <x v="2"/>
    <x v="2"/>
    <s v="P010"/>
    <x v="6"/>
    <x v="0"/>
    <n v="5"/>
    <n v="37617"/>
    <n v="188085"/>
    <n v="129729.15"/>
    <n v="58355.85"/>
    <n v="286"/>
    <n v="45"/>
    <x v="2"/>
    <n v="0"/>
    <n v="0.31026317888188848"/>
    <x v="0"/>
  </r>
  <r>
    <n v="5980"/>
    <d v="2024-04-25T00:00:00"/>
    <s v="C543"/>
    <s v="Matthew Brown"/>
    <x v="3"/>
    <x v="3"/>
    <s v="P010"/>
    <x v="6"/>
    <x v="0"/>
    <n v="5"/>
    <n v="5442"/>
    <n v="27210"/>
    <n v="19806.04"/>
    <n v="7403.96"/>
    <n v="225"/>
    <n v="41"/>
    <x v="2"/>
    <n v="10"/>
    <n v="0.27210437339213522"/>
    <x v="0"/>
  </r>
  <r>
    <n v="5981"/>
    <d v="2024-10-14T00:00:00"/>
    <s v="C480"/>
    <s v="Ann Woods"/>
    <x v="3"/>
    <x v="3"/>
    <s v="P004"/>
    <x v="1"/>
    <x v="1"/>
    <n v="1"/>
    <n v="17071"/>
    <n v="17071"/>
    <n v="11135.16"/>
    <n v="5935.84"/>
    <n v="332"/>
    <n v="64"/>
    <x v="1"/>
    <n v="20"/>
    <n v="0.34771483802940661"/>
    <x v="0"/>
  </r>
  <r>
    <n v="5982"/>
    <d v="2024-03-10T00:00:00"/>
    <s v="C536"/>
    <s v="Anthony Richmond"/>
    <x v="3"/>
    <x v="3"/>
    <s v="P009"/>
    <x v="3"/>
    <x v="2"/>
    <n v="9"/>
    <n v="33674"/>
    <n v="303066"/>
    <n v="237370.31"/>
    <n v="65695.69"/>
    <n v="248"/>
    <n v="30"/>
    <x v="3"/>
    <n v="5"/>
    <n v="0.21677024146555537"/>
    <x v="0"/>
  </r>
  <r>
    <n v="5983"/>
    <d v="2024-12-07T00:00:00"/>
    <s v="C606"/>
    <s v="Misty Schwartz"/>
    <x v="1"/>
    <x v="1"/>
    <s v="P003"/>
    <x v="8"/>
    <x v="0"/>
    <n v="9"/>
    <n v="22158"/>
    <n v="199422"/>
    <n v="123744.3"/>
    <n v="75677.7"/>
    <n v="279"/>
    <n v="83"/>
    <x v="2"/>
    <n v="15"/>
    <n v="0.37948521226344134"/>
    <x v="0"/>
  </r>
  <r>
    <n v="5984"/>
    <d v="2024-09-14T00:00:00"/>
    <s v="C800"/>
    <s v="Janet Maddox"/>
    <x v="0"/>
    <x v="0"/>
    <s v="P009"/>
    <x v="3"/>
    <x v="2"/>
    <n v="2"/>
    <n v="54632"/>
    <n v="109264"/>
    <n v="79039.210000000006"/>
    <n v="30224.79"/>
    <n v="384"/>
    <n v="57"/>
    <x v="3"/>
    <n v="5"/>
    <n v="0.27662166861912435"/>
    <x v="0"/>
  </r>
  <r>
    <n v="5985"/>
    <d v="2024-11-09T00:00:00"/>
    <s v="C491"/>
    <s v="Laura White"/>
    <x v="0"/>
    <x v="0"/>
    <s v="P007"/>
    <x v="5"/>
    <x v="1"/>
    <n v="6"/>
    <n v="59158"/>
    <n v="354948"/>
    <n v="215047.94"/>
    <n v="139900.06"/>
    <n v="209"/>
    <n v="25"/>
    <x v="5"/>
    <n v="10"/>
    <n v="0.394142409592391"/>
    <x v="0"/>
  </r>
  <r>
    <n v="5986"/>
    <d v="2024-03-27T00:00:00"/>
    <s v="C965"/>
    <s v="Andrew Ward"/>
    <x v="0"/>
    <x v="0"/>
    <s v="P003"/>
    <x v="8"/>
    <x v="0"/>
    <n v="4"/>
    <n v="3938"/>
    <n v="15752"/>
    <n v="10479.31"/>
    <n v="5272.69"/>
    <n v="425"/>
    <n v="17"/>
    <x v="2"/>
    <n v="5"/>
    <n v="0.3347314626714068"/>
    <x v="0"/>
  </r>
  <r>
    <n v="5987"/>
    <d v="2024-01-29T00:00:00"/>
    <s v="C323"/>
    <s v="Stephen Morrow"/>
    <x v="1"/>
    <x v="1"/>
    <s v="P008"/>
    <x v="7"/>
    <x v="3"/>
    <n v="8"/>
    <n v="19956"/>
    <n v="159648"/>
    <n v="118768.38"/>
    <n v="40879.620000000003"/>
    <n v="396"/>
    <n v="73"/>
    <x v="6"/>
    <n v="0"/>
    <n v="0.25606095911004212"/>
    <x v="0"/>
  </r>
  <r>
    <n v="5988"/>
    <d v="2024-11-30T00:00:00"/>
    <s v="C448"/>
    <s v="Jose Mathews"/>
    <x v="1"/>
    <x v="1"/>
    <s v="P006"/>
    <x v="0"/>
    <x v="0"/>
    <n v="10"/>
    <n v="12359"/>
    <n v="123590"/>
    <n v="85424.38"/>
    <n v="38165.620000000003"/>
    <n v="112"/>
    <n v="17"/>
    <x v="0"/>
    <n v="5"/>
    <n v="0.30880831782506679"/>
    <x v="0"/>
  </r>
  <r>
    <n v="5989"/>
    <d v="2024-02-14T00:00:00"/>
    <s v="C452"/>
    <s v="James Johnson"/>
    <x v="3"/>
    <x v="3"/>
    <s v="P007"/>
    <x v="5"/>
    <x v="1"/>
    <n v="8"/>
    <n v="5737"/>
    <n v="45896"/>
    <n v="34342.639999999999"/>
    <n v="11553.36"/>
    <n v="304"/>
    <n v="29"/>
    <x v="5"/>
    <n v="20"/>
    <n v="0.25172912672128289"/>
    <x v="0"/>
  </r>
  <r>
    <n v="5990"/>
    <d v="2024-10-15T00:00:00"/>
    <s v="C441"/>
    <s v="Elizabeth Cherry"/>
    <x v="2"/>
    <x v="2"/>
    <s v="P007"/>
    <x v="5"/>
    <x v="1"/>
    <n v="5"/>
    <n v="36058"/>
    <n v="180290"/>
    <n v="124070.25"/>
    <n v="56219.75"/>
    <n v="398"/>
    <n v="89"/>
    <x v="5"/>
    <n v="0"/>
    <n v="0.31182955238781962"/>
    <x v="0"/>
  </r>
  <r>
    <n v="5991"/>
    <d v="2024-09-21T00:00:00"/>
    <s v="C925"/>
    <s v="Chase Pierce"/>
    <x v="3"/>
    <x v="3"/>
    <s v="P010"/>
    <x v="6"/>
    <x v="0"/>
    <n v="7"/>
    <n v="36469"/>
    <n v="255283"/>
    <n v="178305.88"/>
    <n v="76977.119999999995"/>
    <n v="99"/>
    <n v="28"/>
    <x v="2"/>
    <n v="15"/>
    <n v="0.30153641253040742"/>
    <x v="0"/>
  </r>
  <r>
    <n v="5992"/>
    <d v="2024-09-15T00:00:00"/>
    <s v="C634"/>
    <s v="Jesse Smith"/>
    <x v="2"/>
    <x v="2"/>
    <s v="P002"/>
    <x v="2"/>
    <x v="0"/>
    <n v="10"/>
    <n v="31044"/>
    <n v="310440"/>
    <n v="188690.65"/>
    <n v="121749.35"/>
    <n v="261"/>
    <n v="19"/>
    <x v="2"/>
    <n v="15"/>
    <n v="0.39218319159902076"/>
    <x v="0"/>
  </r>
  <r>
    <n v="5993"/>
    <d v="2024-03-05T00:00:00"/>
    <s v="C631"/>
    <s v="Mariah Moss"/>
    <x v="1"/>
    <x v="1"/>
    <s v="P007"/>
    <x v="5"/>
    <x v="1"/>
    <n v="7"/>
    <n v="18413"/>
    <n v="128891"/>
    <n v="91239.15"/>
    <n v="37651.85"/>
    <n v="161"/>
    <n v="18"/>
    <x v="5"/>
    <n v="0"/>
    <n v="0.29212163766283139"/>
    <x v="0"/>
  </r>
  <r>
    <n v="5994"/>
    <d v="2024-11-24T00:00:00"/>
    <s v="C542"/>
    <s v="Lynn Lambert DDS"/>
    <x v="0"/>
    <x v="0"/>
    <s v="P007"/>
    <x v="5"/>
    <x v="1"/>
    <n v="8"/>
    <n v="45170"/>
    <n v="361360"/>
    <n v="323580.46000000002"/>
    <n v="37779.54"/>
    <n v="393"/>
    <n v="35"/>
    <x v="5"/>
    <n v="0"/>
    <n v="0.10454820677440779"/>
    <x v="0"/>
  </r>
  <r>
    <n v="5995"/>
    <d v="2024-08-17T00:00:00"/>
    <s v="C631"/>
    <s v="Jennifer Bruce"/>
    <x v="2"/>
    <x v="2"/>
    <s v="P006"/>
    <x v="0"/>
    <x v="0"/>
    <n v="2"/>
    <n v="30910"/>
    <n v="61820"/>
    <n v="50775.99"/>
    <n v="11044.01"/>
    <n v="172"/>
    <n v="36"/>
    <x v="0"/>
    <n v="20"/>
    <n v="0.17864784859268845"/>
    <x v="0"/>
  </r>
  <r>
    <n v="5996"/>
    <d v="2024-08-08T00:00:00"/>
    <s v="C942"/>
    <s v="David Mccall"/>
    <x v="1"/>
    <x v="1"/>
    <s v="P001"/>
    <x v="4"/>
    <x v="1"/>
    <n v="4"/>
    <n v="48057"/>
    <n v="192228"/>
    <n v="144964.04999999999"/>
    <n v="47263.95"/>
    <n v="102"/>
    <n v="41"/>
    <x v="4"/>
    <n v="20"/>
    <n v="0.2458744303639428"/>
    <x v="0"/>
  </r>
  <r>
    <n v="5997"/>
    <d v="2024-11-21T00:00:00"/>
    <s v="C689"/>
    <s v="Carol Martinez"/>
    <x v="0"/>
    <x v="0"/>
    <s v="P002"/>
    <x v="2"/>
    <x v="0"/>
    <n v="9"/>
    <n v="23837"/>
    <n v="214533"/>
    <n v="160198.84"/>
    <n v="54334.16"/>
    <n v="49"/>
    <n v="33"/>
    <x v="2"/>
    <n v="10"/>
    <n v="0.25326714305025338"/>
    <x v="0"/>
  </r>
  <r>
    <n v="5998"/>
    <d v="2024-10-19T00:00:00"/>
    <s v="C744"/>
    <s v="Austin Frederick"/>
    <x v="3"/>
    <x v="3"/>
    <s v="P006"/>
    <x v="0"/>
    <x v="0"/>
    <n v="5"/>
    <n v="34077"/>
    <n v="170385"/>
    <n v="113562.03"/>
    <n v="56822.97"/>
    <n v="41"/>
    <n v="55"/>
    <x v="0"/>
    <n v="0"/>
    <n v="0.33349749097631837"/>
    <x v="1"/>
  </r>
  <r>
    <n v="5999"/>
    <d v="2024-12-04T00:00:00"/>
    <s v="C488"/>
    <s v="John Lee"/>
    <x v="0"/>
    <x v="0"/>
    <s v="P006"/>
    <x v="0"/>
    <x v="0"/>
    <n v="3"/>
    <n v="39132"/>
    <n v="117396"/>
    <n v="81904.53"/>
    <n v="35491.47"/>
    <n v="361"/>
    <n v="63"/>
    <x v="0"/>
    <n v="10"/>
    <n v="0.30232265153838289"/>
    <x v="0"/>
  </r>
  <r>
    <n v="6000"/>
    <d v="2024-10-18T00:00:00"/>
    <s v="C657"/>
    <s v="Patricia Peters"/>
    <x v="0"/>
    <x v="0"/>
    <s v="P004"/>
    <x v="1"/>
    <x v="1"/>
    <n v="1"/>
    <n v="39222"/>
    <n v="39222"/>
    <n v="30586.23"/>
    <n v="8635.77"/>
    <n v="352"/>
    <n v="45"/>
    <x v="1"/>
    <n v="5"/>
    <n v="0.2201766865534649"/>
    <x v="0"/>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4542476-DA8E-4F64-8EE5-6F9CF1E29E21}" sourceName="Region">
  <data>
    <tabular pivotCacheId="120636030">
      <items count="4">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868DEC7-D499-4105-B8EC-A36EDB36F441}" sourceName="Category">
  <data>
    <tabular pivotCacheId="120636030">
      <items count="4">
        <i x="0" s="1"/>
        <i x="1"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 xr10:uid="{C6A2EED2-7AE8-4334-B28A-DAA33E264B10}" sourceName="Supplier">
  <data>
    <tabular pivotCacheId="120636030">
      <items count="8">
        <i x="4" s="1"/>
        <i x="7" s="1"/>
        <i x="3" s="1"/>
        <i x="5" s="1"/>
        <i x="2" s="1"/>
        <i x="1" s="1"/>
        <i x="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42A12C6F-3103-4B7F-9AB4-5BBA7166EE14}" cache="Slicer_Region" caption="Region" rowHeight="241300"/>
  <slicer name="Category 1" xr10:uid="{213BDB6E-C199-4C6B-8E53-33356ABA63A6}" cache="Slicer_Category" caption="Category" rowHeight="241300"/>
  <slicer name="Supplier 1" xr10:uid="{8DC961E1-8FBA-4113-8E17-215908E41F31}" cache="Slicer_Supplier" caption="Suppli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50530BC-6AFD-4E5A-AD13-1F3D69682DD4}" name="Table1" displayName="Table1" ref="A1:T5001" totalsRowShown="0" headerRowDxfId="21" dataDxfId="20">
  <autoFilter ref="A1:T5001" xr:uid="{E50530BC-6AFD-4E5A-AD13-1F3D69682DD4}"/>
  <tableColumns count="20">
    <tableColumn id="1" xr3:uid="{78FF6298-B107-4B55-8FEC-8129C641520B}" name="Order_ID" dataDxfId="19"/>
    <tableColumn id="2" xr3:uid="{BE679907-873B-4123-B28D-68CD637AF0CE}" name="Order_Date" dataDxfId="18"/>
    <tableColumn id="3" xr3:uid="{EE85D9D1-8F06-4988-A1D0-9884A5FA02F3}" name="Customer_ID" dataDxfId="17"/>
    <tableColumn id="4" xr3:uid="{D6A1C03D-2CF6-48CF-8DD3-4F03B0324D5A}" name="Customer_Name" dataDxfId="16"/>
    <tableColumn id="5" xr3:uid="{C3DC15F1-ADBD-4222-9421-22F65DAB3369}" name="Region" dataDxfId="15"/>
    <tableColumn id="6" xr3:uid="{067D730E-F83E-4967-A73C-819853E709D2}" name="State" dataDxfId="14"/>
    <tableColumn id="7" xr3:uid="{CE49C734-3DAC-4597-9F89-1552EF824FB5}" name="Product_ID" dataDxfId="13"/>
    <tableColumn id="8" xr3:uid="{A6246E32-6330-4E2B-B615-63DE0D292986}" name="Product_Name" dataDxfId="12"/>
    <tableColumn id="9" xr3:uid="{994B112A-3756-458D-BDBD-4BC58E2C81A3}" name="Category" dataDxfId="11"/>
    <tableColumn id="10" xr3:uid="{ACA5E6D2-4431-42FE-BA93-554771C31F4F}" name="Quantity_Sold" dataDxfId="10"/>
    <tableColumn id="11" xr3:uid="{39D13375-F774-4401-B2EA-DC6465033FF5}" name="Unit_Price" dataDxfId="9"/>
    <tableColumn id="12" xr3:uid="{E468FAB4-F2DA-4CA2-8327-DFCA367AB5E8}" name="Sales" dataDxfId="8"/>
    <tableColumn id="13" xr3:uid="{F8031D10-97AA-4892-9742-ADCF3F8672F9}" name="Cost" dataDxfId="7"/>
    <tableColumn id="14" xr3:uid="{2BAF05B0-E0F5-4F61-91F5-23FE08267295}" name="Profit" dataDxfId="6"/>
    <tableColumn id="15" xr3:uid="{86C673C5-9142-4ACB-B91D-1CE5CF96F6A9}" name="Inventory_Level" dataDxfId="5"/>
    <tableColumn id="16" xr3:uid="{04544405-C964-452E-9C08-70F3EEEB2B51}" name="Reorder_Point" dataDxfId="4"/>
    <tableColumn id="17" xr3:uid="{1451F5BD-DD37-4573-AB23-0C6AA2370453}" name="Supplier" dataDxfId="3"/>
    <tableColumn id="18" xr3:uid="{FB7DE0B3-6BF7-47D8-B426-D351E5C39C40}" name="Discount" dataDxfId="2"/>
    <tableColumn id="19" xr3:uid="{DEBB85CB-D3F3-478B-AD70-D8C3C1EC475D}" name="Profit_Margin" dataDxfId="1">
      <calculatedColumnFormula>IFERROR(Table1[[#This Row],[Profit]]/Table1[[#This Row],[Sales]],0)</calculatedColumnFormula>
    </tableColumn>
    <tableColumn id="20" xr3:uid="{5B07D687-8C0B-41AF-AC7E-0A6015E00152}" name="Inventory_Status" dataDxfId="0">
      <calculatedColumnFormula>IF(O2&gt;P2,"Reorder Needed","Sufficient")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035AA-C228-40DA-809F-7DCD7FB6CAD1}">
  <dimension ref="A1:T5001"/>
  <sheetViews>
    <sheetView tabSelected="1" workbookViewId="0"/>
  </sheetViews>
  <sheetFormatPr defaultRowHeight="14" x14ac:dyDescent="0.3"/>
  <cols>
    <col min="1" max="1" width="12.1796875" style="2" customWidth="1"/>
    <col min="2" max="2" width="14.1796875" style="2" customWidth="1"/>
    <col min="3" max="3" width="15.36328125" style="2" customWidth="1"/>
    <col min="4" max="4" width="24.453125" style="2" bestFit="1" customWidth="1"/>
    <col min="5" max="5" width="9.36328125" style="2" customWidth="1"/>
    <col min="6" max="6" width="11.08984375" style="2" bestFit="1" customWidth="1"/>
    <col min="7" max="7" width="13.81640625" style="2" customWidth="1"/>
    <col min="8" max="8" width="16.81640625" style="2" customWidth="1"/>
    <col min="9" max="9" width="11.453125" style="2" customWidth="1"/>
    <col min="10" max="10" width="16.36328125" style="2" customWidth="1"/>
    <col min="11" max="11" width="13" style="2" customWidth="1"/>
    <col min="12" max="12" width="7.54296875" style="2" customWidth="1"/>
    <col min="13" max="14" width="9.81640625" style="2" bestFit="1" customWidth="1"/>
    <col min="15" max="15" width="18.08984375" style="2" customWidth="1"/>
    <col min="16" max="16" width="16.7265625" style="2" customWidth="1"/>
    <col min="17" max="17" width="10.81640625" style="2" customWidth="1"/>
    <col min="18" max="18" width="11" style="2" customWidth="1"/>
    <col min="19" max="19" width="19.08984375" style="5" bestFit="1" customWidth="1"/>
    <col min="20" max="20" width="21.36328125" style="2" bestFit="1" customWidth="1"/>
    <col min="21" max="16384" width="8.7265625" style="2"/>
  </cols>
  <sheetData>
    <row r="1" spans="1:20" ht="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4" t="s">
        <v>5740</v>
      </c>
      <c r="T1" s="1" t="s">
        <v>5741</v>
      </c>
    </row>
    <row r="2" spans="1:20" x14ac:dyDescent="0.3">
      <c r="A2" s="2">
        <v>1001</v>
      </c>
      <c r="B2" s="3">
        <v>45467</v>
      </c>
      <c r="C2" s="2" t="s">
        <v>18</v>
      </c>
      <c r="D2" s="2" t="s">
        <v>19</v>
      </c>
      <c r="E2" s="2" t="s">
        <v>20</v>
      </c>
      <c r="F2" s="2" t="s">
        <v>21</v>
      </c>
      <c r="G2" s="2" t="s">
        <v>22</v>
      </c>
      <c r="H2" s="2" t="s">
        <v>23</v>
      </c>
      <c r="I2" s="2" t="s">
        <v>24</v>
      </c>
      <c r="J2" s="2">
        <v>8</v>
      </c>
      <c r="K2" s="2">
        <v>53023</v>
      </c>
      <c r="L2" s="2">
        <v>424184</v>
      </c>
      <c r="M2" s="2">
        <v>322606.53999999998</v>
      </c>
      <c r="N2" s="2">
        <v>101577.46</v>
      </c>
      <c r="O2" s="2">
        <v>219</v>
      </c>
      <c r="P2" s="2">
        <v>69</v>
      </c>
      <c r="Q2" s="2" t="s">
        <v>25</v>
      </c>
      <c r="R2" s="2">
        <v>0</v>
      </c>
      <c r="S2" s="5">
        <f>IFERROR(Table1[[#This Row],[Profit]]/Table1[[#This Row],[Sales]],0)</f>
        <v>0.23946556211455408</v>
      </c>
      <c r="T2" s="2" t="str">
        <f>IF(O2&gt;P2,"Reorder Needed","Sufficient")</f>
        <v>Reorder Needed</v>
      </c>
    </row>
    <row r="3" spans="1:20" x14ac:dyDescent="0.3">
      <c r="A3" s="2">
        <v>1002</v>
      </c>
      <c r="B3" s="3">
        <v>45362</v>
      </c>
      <c r="C3" s="2" t="s">
        <v>26</v>
      </c>
      <c r="D3" s="2" t="s">
        <v>27</v>
      </c>
      <c r="E3" s="2" t="s">
        <v>28</v>
      </c>
      <c r="F3" s="2" t="s">
        <v>29</v>
      </c>
      <c r="G3" s="2" t="s">
        <v>30</v>
      </c>
      <c r="H3" s="2" t="s">
        <v>31</v>
      </c>
      <c r="I3" s="2" t="s">
        <v>32</v>
      </c>
      <c r="J3" s="2">
        <v>5</v>
      </c>
      <c r="K3" s="2">
        <v>19356</v>
      </c>
      <c r="L3" s="2">
        <v>96780</v>
      </c>
      <c r="M3" s="2">
        <v>80728.91</v>
      </c>
      <c r="N3" s="2">
        <v>16051.09</v>
      </c>
      <c r="O3" s="2">
        <v>440</v>
      </c>
      <c r="P3" s="2">
        <v>94</v>
      </c>
      <c r="Q3" s="2" t="s">
        <v>33</v>
      </c>
      <c r="R3" s="2">
        <v>20</v>
      </c>
      <c r="S3" s="5">
        <f>IFERROR(Table1[[#This Row],[Profit]]/Table1[[#This Row],[Sales]],0)</f>
        <v>0.16585131225459807</v>
      </c>
      <c r="T3" s="2" t="str">
        <f t="shared" ref="T3:T65" si="0">IF(O3&gt;P3,"Reorder Needed","Sufficient")</f>
        <v>Reorder Needed</v>
      </c>
    </row>
    <row r="4" spans="1:20" x14ac:dyDescent="0.3">
      <c r="A4" s="2">
        <v>1003</v>
      </c>
      <c r="B4" s="3">
        <v>45628</v>
      </c>
      <c r="C4" s="2" t="s">
        <v>34</v>
      </c>
      <c r="D4" s="2" t="s">
        <v>35</v>
      </c>
      <c r="E4" s="2" t="s">
        <v>36</v>
      </c>
      <c r="F4" s="2" t="s">
        <v>37</v>
      </c>
      <c r="G4" s="2" t="s">
        <v>22</v>
      </c>
      <c r="H4" s="2" t="s">
        <v>23</v>
      </c>
      <c r="I4" s="2" t="s">
        <v>24</v>
      </c>
      <c r="J4" s="2">
        <v>2</v>
      </c>
      <c r="K4" s="2">
        <v>22620</v>
      </c>
      <c r="L4" s="2">
        <v>45240</v>
      </c>
      <c r="M4" s="2">
        <v>39220.04</v>
      </c>
      <c r="N4" s="2">
        <v>6019.96</v>
      </c>
      <c r="O4" s="2">
        <v>304</v>
      </c>
      <c r="P4" s="2">
        <v>94</v>
      </c>
      <c r="Q4" s="2" t="s">
        <v>25</v>
      </c>
      <c r="R4" s="2">
        <v>5</v>
      </c>
      <c r="S4" s="5">
        <f>IFERROR(Table1[[#This Row],[Profit]]/Table1[[#This Row],[Sales]],0)</f>
        <v>0.13306719717064544</v>
      </c>
      <c r="T4" s="2" t="str">
        <f t="shared" si="0"/>
        <v>Reorder Needed</v>
      </c>
    </row>
    <row r="5" spans="1:20" x14ac:dyDescent="0.3">
      <c r="A5" s="2">
        <v>1004</v>
      </c>
      <c r="B5" s="3">
        <v>45296</v>
      </c>
      <c r="C5" s="2" t="s">
        <v>38</v>
      </c>
      <c r="D5" s="2" t="s">
        <v>39</v>
      </c>
      <c r="E5" s="2" t="s">
        <v>20</v>
      </c>
      <c r="F5" s="2" t="s">
        <v>21</v>
      </c>
      <c r="G5" s="2" t="s">
        <v>40</v>
      </c>
      <c r="H5" s="2" t="s">
        <v>41</v>
      </c>
      <c r="I5" s="2" t="s">
        <v>24</v>
      </c>
      <c r="J5" s="2">
        <v>1</v>
      </c>
      <c r="K5" s="2">
        <v>22863</v>
      </c>
      <c r="L5" s="2">
        <v>22863</v>
      </c>
      <c r="M5" s="2">
        <v>16487.150000000001</v>
      </c>
      <c r="N5" s="2">
        <v>6375.85</v>
      </c>
      <c r="O5" s="2">
        <v>147</v>
      </c>
      <c r="P5" s="2">
        <v>53</v>
      </c>
      <c r="Q5" s="2" t="s">
        <v>42</v>
      </c>
      <c r="R5" s="2">
        <v>10</v>
      </c>
      <c r="S5" s="5">
        <f>IFERROR(Table1[[#This Row],[Profit]]/Table1[[#This Row],[Sales]],0)</f>
        <v>0.27887197655600754</v>
      </c>
      <c r="T5" s="2" t="str">
        <f t="shared" si="0"/>
        <v>Reorder Needed</v>
      </c>
    </row>
    <row r="6" spans="1:20" x14ac:dyDescent="0.3">
      <c r="A6" s="2">
        <v>1005</v>
      </c>
      <c r="B6" s="3">
        <v>45467</v>
      </c>
      <c r="C6" s="2" t="s">
        <v>43</v>
      </c>
      <c r="D6" s="2" t="s">
        <v>44</v>
      </c>
      <c r="E6" s="2" t="s">
        <v>45</v>
      </c>
      <c r="F6" s="2" t="s">
        <v>46</v>
      </c>
      <c r="G6" s="2" t="s">
        <v>40</v>
      </c>
      <c r="H6" s="2" t="s">
        <v>41</v>
      </c>
      <c r="I6" s="2" t="s">
        <v>24</v>
      </c>
      <c r="J6" s="2">
        <v>8</v>
      </c>
      <c r="K6" s="2">
        <v>10510</v>
      </c>
      <c r="L6" s="2">
        <v>84080</v>
      </c>
      <c r="M6" s="2">
        <v>62697.06</v>
      </c>
      <c r="N6" s="2">
        <v>21382.94</v>
      </c>
      <c r="O6" s="2">
        <v>486</v>
      </c>
      <c r="P6" s="2">
        <v>59</v>
      </c>
      <c r="Q6" s="2" t="s">
        <v>42</v>
      </c>
      <c r="R6" s="2">
        <v>5</v>
      </c>
      <c r="S6" s="5">
        <f>IFERROR(Table1[[#This Row],[Profit]]/Table1[[#This Row],[Sales]],0)</f>
        <v>0.25431660323501426</v>
      </c>
      <c r="T6" s="2" t="str">
        <f t="shared" si="0"/>
        <v>Reorder Needed</v>
      </c>
    </row>
    <row r="7" spans="1:20" x14ac:dyDescent="0.3">
      <c r="A7" s="2">
        <v>1006</v>
      </c>
      <c r="B7" s="3">
        <v>45585</v>
      </c>
      <c r="C7" s="2" t="s">
        <v>47</v>
      </c>
      <c r="D7" s="2" t="s">
        <v>48</v>
      </c>
      <c r="E7" s="2" t="s">
        <v>36</v>
      </c>
      <c r="F7" s="2" t="s">
        <v>37</v>
      </c>
      <c r="G7" s="2" t="s">
        <v>49</v>
      </c>
      <c r="H7" s="2" t="s">
        <v>50</v>
      </c>
      <c r="I7" s="2" t="s">
        <v>51</v>
      </c>
      <c r="J7" s="2">
        <v>3</v>
      </c>
      <c r="K7" s="2">
        <v>53874</v>
      </c>
      <c r="L7" s="2">
        <v>161622</v>
      </c>
      <c r="M7" s="2">
        <v>101896.25</v>
      </c>
      <c r="N7" s="2">
        <v>59725.75</v>
      </c>
      <c r="O7" s="2">
        <v>105</v>
      </c>
      <c r="P7" s="2">
        <v>42</v>
      </c>
      <c r="Q7" s="2" t="s">
        <v>52</v>
      </c>
      <c r="R7" s="2">
        <v>20</v>
      </c>
      <c r="S7" s="5">
        <f>IFERROR(Table1[[#This Row],[Profit]]/Table1[[#This Row],[Sales]],0)</f>
        <v>0.36953972850230787</v>
      </c>
      <c r="T7" s="2" t="str">
        <f t="shared" si="0"/>
        <v>Reorder Needed</v>
      </c>
    </row>
    <row r="8" spans="1:20" x14ac:dyDescent="0.3">
      <c r="A8" s="2">
        <v>1007</v>
      </c>
      <c r="B8" s="3">
        <v>45562</v>
      </c>
      <c r="C8" s="2" t="s">
        <v>53</v>
      </c>
      <c r="D8" s="2" t="s">
        <v>54</v>
      </c>
      <c r="E8" s="2" t="s">
        <v>28</v>
      </c>
      <c r="F8" s="2" t="s">
        <v>29</v>
      </c>
      <c r="G8" s="2" t="s">
        <v>55</v>
      </c>
      <c r="H8" s="2" t="s">
        <v>56</v>
      </c>
      <c r="I8" s="2" t="s">
        <v>32</v>
      </c>
      <c r="J8" s="2">
        <v>1</v>
      </c>
      <c r="K8" s="2">
        <v>27807</v>
      </c>
      <c r="L8" s="2">
        <v>27807</v>
      </c>
      <c r="M8" s="2">
        <v>20956.18</v>
      </c>
      <c r="N8" s="2">
        <v>6850.82</v>
      </c>
      <c r="O8" s="2">
        <v>348</v>
      </c>
      <c r="P8" s="2">
        <v>48</v>
      </c>
      <c r="Q8" s="2" t="s">
        <v>57</v>
      </c>
      <c r="R8" s="2">
        <v>15</v>
      </c>
      <c r="S8" s="5">
        <f>IFERROR(Table1[[#This Row],[Profit]]/Table1[[#This Row],[Sales]],0)</f>
        <v>0.246370338403999</v>
      </c>
      <c r="T8" s="2" t="str">
        <f t="shared" si="0"/>
        <v>Reorder Needed</v>
      </c>
    </row>
    <row r="9" spans="1:20" x14ac:dyDescent="0.3">
      <c r="A9" s="2">
        <v>1008</v>
      </c>
      <c r="B9" s="3">
        <v>45519</v>
      </c>
      <c r="C9" s="2" t="s">
        <v>58</v>
      </c>
      <c r="D9" s="2" t="s">
        <v>59</v>
      </c>
      <c r="E9" s="2" t="s">
        <v>36</v>
      </c>
      <c r="F9" s="2" t="s">
        <v>37</v>
      </c>
      <c r="G9" s="2" t="s">
        <v>60</v>
      </c>
      <c r="H9" s="2" t="s">
        <v>61</v>
      </c>
      <c r="I9" s="2" t="s">
        <v>32</v>
      </c>
      <c r="J9" s="2">
        <v>4</v>
      </c>
      <c r="K9" s="2">
        <v>20411</v>
      </c>
      <c r="L9" s="2">
        <v>81644</v>
      </c>
      <c r="M9" s="2">
        <v>54813.31</v>
      </c>
      <c r="N9" s="2">
        <v>26830.69</v>
      </c>
      <c r="O9" s="2">
        <v>436</v>
      </c>
      <c r="P9" s="2">
        <v>59</v>
      </c>
      <c r="Q9" s="2" t="s">
        <v>62</v>
      </c>
      <c r="R9" s="2">
        <v>10</v>
      </c>
      <c r="S9" s="5">
        <f>IFERROR(Table1[[#This Row],[Profit]]/Table1[[#This Row],[Sales]],0)</f>
        <v>0.32863027289206798</v>
      </c>
      <c r="T9" s="2" t="str">
        <f t="shared" si="0"/>
        <v>Reorder Needed</v>
      </c>
    </row>
    <row r="10" spans="1:20" x14ac:dyDescent="0.3">
      <c r="A10" s="2">
        <v>1009</v>
      </c>
      <c r="B10" s="3">
        <v>45344</v>
      </c>
      <c r="C10" s="2" t="s">
        <v>63</v>
      </c>
      <c r="D10" s="2" t="s">
        <v>64</v>
      </c>
      <c r="E10" s="2" t="s">
        <v>36</v>
      </c>
      <c r="F10" s="2" t="s">
        <v>37</v>
      </c>
      <c r="G10" s="2" t="s">
        <v>55</v>
      </c>
      <c r="H10" s="2" t="s">
        <v>56</v>
      </c>
      <c r="I10" s="2" t="s">
        <v>32</v>
      </c>
      <c r="J10" s="2">
        <v>6</v>
      </c>
      <c r="K10" s="2">
        <v>2254</v>
      </c>
      <c r="L10" s="2">
        <v>13524</v>
      </c>
      <c r="M10" s="2">
        <v>11036.82</v>
      </c>
      <c r="N10" s="2">
        <v>2487.1799999999998</v>
      </c>
      <c r="O10" s="2">
        <v>401</v>
      </c>
      <c r="P10" s="2">
        <v>75</v>
      </c>
      <c r="Q10" s="2" t="s">
        <v>57</v>
      </c>
      <c r="R10" s="2">
        <v>5</v>
      </c>
      <c r="S10" s="5">
        <f>IFERROR(Table1[[#This Row],[Profit]]/Table1[[#This Row],[Sales]],0)</f>
        <v>0.18390860692102928</v>
      </c>
      <c r="T10" s="2" t="str">
        <f t="shared" si="0"/>
        <v>Reorder Needed</v>
      </c>
    </row>
    <row r="11" spans="1:20" x14ac:dyDescent="0.3">
      <c r="A11" s="2">
        <v>1010</v>
      </c>
      <c r="B11" s="3">
        <v>45304</v>
      </c>
      <c r="C11" s="2" t="s">
        <v>65</v>
      </c>
      <c r="D11" s="2" t="s">
        <v>66</v>
      </c>
      <c r="E11" s="2" t="s">
        <v>36</v>
      </c>
      <c r="F11" s="2" t="s">
        <v>37</v>
      </c>
      <c r="G11" s="2" t="s">
        <v>67</v>
      </c>
      <c r="H11" s="2" t="s">
        <v>68</v>
      </c>
      <c r="I11" s="2" t="s">
        <v>24</v>
      </c>
      <c r="J11" s="2">
        <v>4</v>
      </c>
      <c r="K11" s="2">
        <v>25030</v>
      </c>
      <c r="L11" s="2">
        <v>100120</v>
      </c>
      <c r="M11" s="2">
        <v>77670.89</v>
      </c>
      <c r="N11" s="2">
        <v>22449.11</v>
      </c>
      <c r="O11" s="2">
        <v>261</v>
      </c>
      <c r="P11" s="2">
        <v>57</v>
      </c>
      <c r="Q11" s="2" t="s">
        <v>42</v>
      </c>
      <c r="R11" s="2">
        <v>15</v>
      </c>
      <c r="S11" s="5">
        <f>IFERROR(Table1[[#This Row],[Profit]]/Table1[[#This Row],[Sales]],0)</f>
        <v>0.22422203355972833</v>
      </c>
      <c r="T11" s="2" t="str">
        <f t="shared" si="0"/>
        <v>Reorder Needed</v>
      </c>
    </row>
    <row r="12" spans="1:20" x14ac:dyDescent="0.3">
      <c r="A12" s="2">
        <v>1011</v>
      </c>
      <c r="B12" s="3">
        <v>45316</v>
      </c>
      <c r="C12" s="2" t="s">
        <v>69</v>
      </c>
      <c r="D12" s="2" t="s">
        <v>70</v>
      </c>
      <c r="E12" s="2" t="s">
        <v>36</v>
      </c>
      <c r="F12" s="2" t="s">
        <v>37</v>
      </c>
      <c r="G12" s="2" t="s">
        <v>30</v>
      </c>
      <c r="H12" s="2" t="s">
        <v>31</v>
      </c>
      <c r="I12" s="2" t="s">
        <v>32</v>
      </c>
      <c r="J12" s="2">
        <v>7</v>
      </c>
      <c r="K12" s="2">
        <v>12200</v>
      </c>
      <c r="L12" s="2">
        <v>85400</v>
      </c>
      <c r="M12" s="2">
        <v>59271.51</v>
      </c>
      <c r="N12" s="2">
        <v>26128.49</v>
      </c>
      <c r="O12" s="2">
        <v>208</v>
      </c>
      <c r="P12" s="2">
        <v>39</v>
      </c>
      <c r="Q12" s="2" t="s">
        <v>33</v>
      </c>
      <c r="R12" s="2">
        <v>5</v>
      </c>
      <c r="S12" s="5">
        <f>IFERROR(Table1[[#This Row],[Profit]]/Table1[[#This Row],[Sales]],0)</f>
        <v>0.30595421545667451</v>
      </c>
      <c r="T12" s="2" t="str">
        <f t="shared" si="0"/>
        <v>Reorder Needed</v>
      </c>
    </row>
    <row r="13" spans="1:20" x14ac:dyDescent="0.3">
      <c r="A13" s="2">
        <v>1012</v>
      </c>
      <c r="B13" s="3">
        <v>45393</v>
      </c>
      <c r="C13" s="2" t="s">
        <v>71</v>
      </c>
      <c r="D13" s="2" t="s">
        <v>72</v>
      </c>
      <c r="E13" s="2" t="s">
        <v>20</v>
      </c>
      <c r="F13" s="2" t="s">
        <v>21</v>
      </c>
      <c r="G13" s="2" t="s">
        <v>22</v>
      </c>
      <c r="H13" s="2" t="s">
        <v>23</v>
      </c>
      <c r="I13" s="2" t="s">
        <v>24</v>
      </c>
      <c r="J13" s="2">
        <v>9</v>
      </c>
      <c r="K13" s="2">
        <v>37150</v>
      </c>
      <c r="L13" s="2">
        <v>334350</v>
      </c>
      <c r="M13" s="2">
        <v>261201.73</v>
      </c>
      <c r="N13" s="2">
        <v>73148.27</v>
      </c>
      <c r="O13" s="2">
        <v>108</v>
      </c>
      <c r="P13" s="2">
        <v>15</v>
      </c>
      <c r="Q13" s="2" t="s">
        <v>25</v>
      </c>
      <c r="R13" s="2">
        <v>10</v>
      </c>
      <c r="S13" s="5">
        <f>IFERROR(Table1[[#This Row],[Profit]]/Table1[[#This Row],[Sales]],0)</f>
        <v>0.21877753850755197</v>
      </c>
      <c r="T13" s="2" t="str">
        <f t="shared" si="0"/>
        <v>Reorder Needed</v>
      </c>
    </row>
    <row r="14" spans="1:20" x14ac:dyDescent="0.3">
      <c r="A14" s="2">
        <v>1013</v>
      </c>
      <c r="B14" s="3">
        <v>45645</v>
      </c>
      <c r="C14" s="2" t="s">
        <v>73</v>
      </c>
      <c r="D14" s="2" t="s">
        <v>74</v>
      </c>
      <c r="E14" s="2" t="s">
        <v>45</v>
      </c>
      <c r="F14" s="2" t="s">
        <v>46</v>
      </c>
      <c r="G14" s="2" t="s">
        <v>75</v>
      </c>
      <c r="H14" s="2" t="s">
        <v>76</v>
      </c>
      <c r="I14" s="2" t="s">
        <v>77</v>
      </c>
      <c r="J14" s="2">
        <v>10</v>
      </c>
      <c r="K14" s="2">
        <v>17166</v>
      </c>
      <c r="L14" s="2">
        <v>171660</v>
      </c>
      <c r="M14" s="2">
        <v>131538.94</v>
      </c>
      <c r="N14" s="2">
        <v>40121.06</v>
      </c>
      <c r="O14" s="2">
        <v>92</v>
      </c>
      <c r="P14" s="2">
        <v>73</v>
      </c>
      <c r="Q14" s="2" t="s">
        <v>78</v>
      </c>
      <c r="R14" s="2">
        <v>20</v>
      </c>
      <c r="S14" s="5">
        <f>IFERROR(Table1[[#This Row],[Profit]]/Table1[[#This Row],[Sales]],0)</f>
        <v>0.23372398928113711</v>
      </c>
      <c r="T14" s="2" t="str">
        <f t="shared" si="0"/>
        <v>Reorder Needed</v>
      </c>
    </row>
    <row r="15" spans="1:20" x14ac:dyDescent="0.3">
      <c r="A15" s="2">
        <v>1014</v>
      </c>
      <c r="B15" s="3">
        <v>45623</v>
      </c>
      <c r="C15" s="2" t="s">
        <v>79</v>
      </c>
      <c r="D15" s="2" t="s">
        <v>80</v>
      </c>
      <c r="E15" s="2" t="s">
        <v>36</v>
      </c>
      <c r="F15" s="2" t="s">
        <v>37</v>
      </c>
      <c r="G15" s="2" t="s">
        <v>81</v>
      </c>
      <c r="H15" s="2" t="s">
        <v>82</v>
      </c>
      <c r="I15" s="2" t="s">
        <v>24</v>
      </c>
      <c r="J15" s="2">
        <v>10</v>
      </c>
      <c r="K15" s="2">
        <v>28455</v>
      </c>
      <c r="L15" s="2">
        <v>284550</v>
      </c>
      <c r="M15" s="2">
        <v>218227.92</v>
      </c>
      <c r="N15" s="2">
        <v>66322.080000000002</v>
      </c>
      <c r="O15" s="2">
        <v>77</v>
      </c>
      <c r="P15" s="2">
        <v>87</v>
      </c>
      <c r="Q15" s="2" t="s">
        <v>42</v>
      </c>
      <c r="R15" s="2">
        <v>10</v>
      </c>
      <c r="S15" s="5">
        <f>IFERROR(Table1[[#This Row],[Profit]]/Table1[[#This Row],[Sales]],0)</f>
        <v>0.23307706905640485</v>
      </c>
      <c r="T15" s="2" t="str">
        <f t="shared" si="0"/>
        <v>Sufficient</v>
      </c>
    </row>
    <row r="16" spans="1:20" x14ac:dyDescent="0.3">
      <c r="A16" s="2">
        <v>1015</v>
      </c>
      <c r="B16" s="3">
        <v>45371</v>
      </c>
      <c r="C16" s="2" t="s">
        <v>83</v>
      </c>
      <c r="D16" s="2" t="s">
        <v>84</v>
      </c>
      <c r="E16" s="2" t="s">
        <v>36</v>
      </c>
      <c r="F16" s="2" t="s">
        <v>37</v>
      </c>
      <c r="G16" s="2" t="s">
        <v>67</v>
      </c>
      <c r="H16" s="2" t="s">
        <v>68</v>
      </c>
      <c r="I16" s="2" t="s">
        <v>24</v>
      </c>
      <c r="J16" s="2">
        <v>5</v>
      </c>
      <c r="K16" s="2">
        <v>37446</v>
      </c>
      <c r="L16" s="2">
        <v>187230</v>
      </c>
      <c r="M16" s="2">
        <v>130888.15</v>
      </c>
      <c r="N16" s="2">
        <v>56341.85</v>
      </c>
      <c r="O16" s="2">
        <v>57</v>
      </c>
      <c r="P16" s="2">
        <v>46</v>
      </c>
      <c r="Q16" s="2" t="s">
        <v>42</v>
      </c>
      <c r="R16" s="2">
        <v>0</v>
      </c>
      <c r="S16" s="5">
        <f>IFERROR(Table1[[#This Row],[Profit]]/Table1[[#This Row],[Sales]],0)</f>
        <v>0.30092319606900603</v>
      </c>
      <c r="T16" s="2" t="str">
        <f t="shared" si="0"/>
        <v>Reorder Needed</v>
      </c>
    </row>
    <row r="17" spans="1:20" x14ac:dyDescent="0.3">
      <c r="A17" s="2">
        <v>1016</v>
      </c>
      <c r="B17" s="3">
        <v>45654</v>
      </c>
      <c r="C17" s="2" t="s">
        <v>85</v>
      </c>
      <c r="D17" s="2" t="s">
        <v>86</v>
      </c>
      <c r="E17" s="2" t="s">
        <v>45</v>
      </c>
      <c r="F17" s="2" t="s">
        <v>46</v>
      </c>
      <c r="G17" s="2" t="s">
        <v>60</v>
      </c>
      <c r="H17" s="2" t="s">
        <v>61</v>
      </c>
      <c r="I17" s="2" t="s">
        <v>32</v>
      </c>
      <c r="J17" s="2">
        <v>3</v>
      </c>
      <c r="K17" s="2">
        <v>28286</v>
      </c>
      <c r="L17" s="2">
        <v>84858</v>
      </c>
      <c r="M17" s="2">
        <v>75598.92</v>
      </c>
      <c r="N17" s="2">
        <v>9259.08</v>
      </c>
      <c r="O17" s="2">
        <v>23</v>
      </c>
      <c r="P17" s="2">
        <v>75</v>
      </c>
      <c r="Q17" s="2" t="s">
        <v>62</v>
      </c>
      <c r="R17" s="2">
        <v>0</v>
      </c>
      <c r="S17" s="5">
        <f>IFERROR(Table1[[#This Row],[Profit]]/Table1[[#This Row],[Sales]],0)</f>
        <v>0.10911263522590681</v>
      </c>
      <c r="T17" s="2" t="str">
        <f t="shared" si="0"/>
        <v>Sufficient</v>
      </c>
    </row>
    <row r="18" spans="1:20" x14ac:dyDescent="0.3">
      <c r="A18" s="2">
        <v>1017</v>
      </c>
      <c r="B18" s="3">
        <v>45589</v>
      </c>
      <c r="C18" s="2" t="s">
        <v>87</v>
      </c>
      <c r="D18" s="2" t="s">
        <v>88</v>
      </c>
      <c r="E18" s="2" t="s">
        <v>28</v>
      </c>
      <c r="F18" s="2" t="s">
        <v>29</v>
      </c>
      <c r="G18" s="2" t="s">
        <v>60</v>
      </c>
      <c r="H18" s="2" t="s">
        <v>61</v>
      </c>
      <c r="I18" s="2" t="s">
        <v>32</v>
      </c>
      <c r="J18" s="2">
        <v>6</v>
      </c>
      <c r="K18" s="2">
        <v>21586</v>
      </c>
      <c r="L18" s="2">
        <v>129516</v>
      </c>
      <c r="M18" s="2">
        <v>105561.16</v>
      </c>
      <c r="N18" s="2">
        <v>23954.84</v>
      </c>
      <c r="O18" s="2">
        <v>323</v>
      </c>
      <c r="P18" s="2">
        <v>93</v>
      </c>
      <c r="Q18" s="2" t="s">
        <v>62</v>
      </c>
      <c r="R18" s="2">
        <v>0</v>
      </c>
      <c r="S18" s="5">
        <f>IFERROR(Table1[[#This Row],[Profit]]/Table1[[#This Row],[Sales]],0)</f>
        <v>0.18495660767781588</v>
      </c>
      <c r="T18" s="2" t="str">
        <f t="shared" si="0"/>
        <v>Reorder Needed</v>
      </c>
    </row>
    <row r="19" spans="1:20" x14ac:dyDescent="0.3">
      <c r="A19" s="2">
        <v>1018</v>
      </c>
      <c r="B19" s="3">
        <v>45301</v>
      </c>
      <c r="C19" s="2" t="s">
        <v>89</v>
      </c>
      <c r="D19" s="2" t="s">
        <v>90</v>
      </c>
      <c r="E19" s="2" t="s">
        <v>36</v>
      </c>
      <c r="F19" s="2" t="s">
        <v>37</v>
      </c>
      <c r="G19" s="2" t="s">
        <v>67</v>
      </c>
      <c r="H19" s="2" t="s">
        <v>68</v>
      </c>
      <c r="I19" s="2" t="s">
        <v>24</v>
      </c>
      <c r="J19" s="2">
        <v>8</v>
      </c>
      <c r="K19" s="2">
        <v>22955</v>
      </c>
      <c r="L19" s="2">
        <v>183640</v>
      </c>
      <c r="M19" s="2">
        <v>136340.89000000001</v>
      </c>
      <c r="N19" s="2">
        <v>47299.11</v>
      </c>
      <c r="O19" s="2">
        <v>206</v>
      </c>
      <c r="P19" s="2">
        <v>92</v>
      </c>
      <c r="Q19" s="2" t="s">
        <v>42</v>
      </c>
      <c r="R19" s="2">
        <v>10</v>
      </c>
      <c r="S19" s="5">
        <f>IFERROR(Table1[[#This Row],[Profit]]/Table1[[#This Row],[Sales]],0)</f>
        <v>0.25756431060771073</v>
      </c>
      <c r="T19" s="2" t="str">
        <f t="shared" si="0"/>
        <v>Reorder Needed</v>
      </c>
    </row>
    <row r="20" spans="1:20" x14ac:dyDescent="0.3">
      <c r="A20" s="2">
        <v>1019</v>
      </c>
      <c r="B20" s="3">
        <v>45652</v>
      </c>
      <c r="C20" s="2" t="s">
        <v>91</v>
      </c>
      <c r="D20" s="2" t="s">
        <v>92</v>
      </c>
      <c r="E20" s="2" t="s">
        <v>36</v>
      </c>
      <c r="F20" s="2" t="s">
        <v>37</v>
      </c>
      <c r="G20" s="2" t="s">
        <v>55</v>
      </c>
      <c r="H20" s="2" t="s">
        <v>56</v>
      </c>
      <c r="I20" s="2" t="s">
        <v>32</v>
      </c>
      <c r="J20" s="2">
        <v>4</v>
      </c>
      <c r="K20" s="2">
        <v>38197</v>
      </c>
      <c r="L20" s="2">
        <v>152788</v>
      </c>
      <c r="M20" s="2">
        <v>98353.61</v>
      </c>
      <c r="N20" s="2">
        <v>54434.39</v>
      </c>
      <c r="O20" s="2">
        <v>69</v>
      </c>
      <c r="P20" s="2">
        <v>19</v>
      </c>
      <c r="Q20" s="2" t="s">
        <v>57</v>
      </c>
      <c r="R20" s="2">
        <v>5</v>
      </c>
      <c r="S20" s="5">
        <f>IFERROR(Table1[[#This Row],[Profit]]/Table1[[#This Row],[Sales]],0)</f>
        <v>0.3562739874859282</v>
      </c>
      <c r="T20" s="2" t="str">
        <f t="shared" si="0"/>
        <v>Reorder Needed</v>
      </c>
    </row>
    <row r="21" spans="1:20" x14ac:dyDescent="0.3">
      <c r="A21" s="2">
        <v>1020</v>
      </c>
      <c r="B21" s="3">
        <v>45574</v>
      </c>
      <c r="C21" s="2" t="s">
        <v>93</v>
      </c>
      <c r="D21" s="2" t="s">
        <v>94</v>
      </c>
      <c r="E21" s="2" t="s">
        <v>28</v>
      </c>
      <c r="F21" s="2" t="s">
        <v>29</v>
      </c>
      <c r="G21" s="2" t="s">
        <v>67</v>
      </c>
      <c r="H21" s="2" t="s">
        <v>68</v>
      </c>
      <c r="I21" s="2" t="s">
        <v>24</v>
      </c>
      <c r="J21" s="2">
        <v>1</v>
      </c>
      <c r="K21" s="2">
        <v>33414</v>
      </c>
      <c r="L21" s="2">
        <v>33414</v>
      </c>
      <c r="M21" s="2">
        <v>26047.75</v>
      </c>
      <c r="N21" s="2">
        <v>7366.25</v>
      </c>
      <c r="O21" s="2">
        <v>381</v>
      </c>
      <c r="P21" s="2">
        <v>65</v>
      </c>
      <c r="Q21" s="2" t="s">
        <v>42</v>
      </c>
      <c r="R21" s="2">
        <v>5</v>
      </c>
      <c r="S21" s="5">
        <f>IFERROR(Table1[[#This Row],[Profit]]/Table1[[#This Row],[Sales]],0)</f>
        <v>0.22045400131681331</v>
      </c>
      <c r="T21" s="2" t="str">
        <f t="shared" si="0"/>
        <v>Reorder Needed</v>
      </c>
    </row>
    <row r="22" spans="1:20" x14ac:dyDescent="0.3">
      <c r="A22" s="2">
        <v>1021</v>
      </c>
      <c r="B22" s="3">
        <v>45387</v>
      </c>
      <c r="C22" s="2" t="s">
        <v>95</v>
      </c>
      <c r="D22" s="2" t="s">
        <v>96</v>
      </c>
      <c r="E22" s="2" t="s">
        <v>20</v>
      </c>
      <c r="F22" s="2" t="s">
        <v>21</v>
      </c>
      <c r="G22" s="2" t="s">
        <v>97</v>
      </c>
      <c r="H22" s="2" t="s">
        <v>98</v>
      </c>
      <c r="I22" s="2" t="s">
        <v>32</v>
      </c>
      <c r="J22" s="2">
        <v>6</v>
      </c>
      <c r="K22" s="2">
        <v>15807</v>
      </c>
      <c r="L22" s="2">
        <v>94842</v>
      </c>
      <c r="M22" s="2">
        <v>83396.649999999994</v>
      </c>
      <c r="N22" s="2">
        <v>11445.35</v>
      </c>
      <c r="O22" s="2">
        <v>201</v>
      </c>
      <c r="P22" s="2">
        <v>89</v>
      </c>
      <c r="Q22" s="2" t="s">
        <v>99</v>
      </c>
      <c r="R22" s="2">
        <v>20</v>
      </c>
      <c r="S22" s="5">
        <f>IFERROR(Table1[[#This Row],[Profit]]/Table1[[#This Row],[Sales]],0)</f>
        <v>0.12067807511440079</v>
      </c>
      <c r="T22" s="2" t="str">
        <f t="shared" si="0"/>
        <v>Reorder Needed</v>
      </c>
    </row>
    <row r="23" spans="1:20" x14ac:dyDescent="0.3">
      <c r="A23" s="2">
        <v>1022</v>
      </c>
      <c r="B23" s="3">
        <v>45357</v>
      </c>
      <c r="C23" s="2" t="s">
        <v>100</v>
      </c>
      <c r="D23" s="2" t="s">
        <v>101</v>
      </c>
      <c r="E23" s="2" t="s">
        <v>45</v>
      </c>
      <c r="F23" s="2" t="s">
        <v>46</v>
      </c>
      <c r="G23" s="2" t="s">
        <v>60</v>
      </c>
      <c r="H23" s="2" t="s">
        <v>61</v>
      </c>
      <c r="I23" s="2" t="s">
        <v>32</v>
      </c>
      <c r="J23" s="2">
        <v>1</v>
      </c>
      <c r="K23" s="2">
        <v>20149</v>
      </c>
      <c r="L23" s="2">
        <v>20149</v>
      </c>
      <c r="M23" s="2">
        <v>15252.11</v>
      </c>
      <c r="N23" s="2">
        <v>4896.8900000000003</v>
      </c>
      <c r="O23" s="2">
        <v>202</v>
      </c>
      <c r="P23" s="2">
        <v>54</v>
      </c>
      <c r="Q23" s="2" t="s">
        <v>62</v>
      </c>
      <c r="R23" s="2">
        <v>20</v>
      </c>
      <c r="S23" s="5">
        <f>IFERROR(Table1[[#This Row],[Profit]]/Table1[[#This Row],[Sales]],0)</f>
        <v>0.24303389746389401</v>
      </c>
      <c r="T23" s="2" t="str">
        <f t="shared" si="0"/>
        <v>Reorder Needed</v>
      </c>
    </row>
    <row r="24" spans="1:20" x14ac:dyDescent="0.3">
      <c r="A24" s="2">
        <v>1023</v>
      </c>
      <c r="B24" s="3">
        <v>45323</v>
      </c>
      <c r="C24" s="2" t="s">
        <v>102</v>
      </c>
      <c r="D24" s="2" t="s">
        <v>103</v>
      </c>
      <c r="E24" s="2" t="s">
        <v>36</v>
      </c>
      <c r="F24" s="2" t="s">
        <v>37</v>
      </c>
      <c r="G24" s="2" t="s">
        <v>60</v>
      </c>
      <c r="H24" s="2" t="s">
        <v>61</v>
      </c>
      <c r="I24" s="2" t="s">
        <v>32</v>
      </c>
      <c r="J24" s="2">
        <v>7</v>
      </c>
      <c r="K24" s="2">
        <v>57952</v>
      </c>
      <c r="L24" s="2">
        <v>405664</v>
      </c>
      <c r="M24" s="2">
        <v>308744.08</v>
      </c>
      <c r="N24" s="2">
        <v>96919.92</v>
      </c>
      <c r="O24" s="2">
        <v>405</v>
      </c>
      <c r="P24" s="2">
        <v>62</v>
      </c>
      <c r="Q24" s="2" t="s">
        <v>62</v>
      </c>
      <c r="R24" s="2">
        <v>5</v>
      </c>
      <c r="S24" s="5">
        <f>IFERROR(Table1[[#This Row],[Profit]]/Table1[[#This Row],[Sales]],0)</f>
        <v>0.23891673897609844</v>
      </c>
      <c r="T24" s="2" t="str">
        <f t="shared" si="0"/>
        <v>Reorder Needed</v>
      </c>
    </row>
    <row r="25" spans="1:20" x14ac:dyDescent="0.3">
      <c r="A25" s="2">
        <v>1024</v>
      </c>
      <c r="B25" s="3">
        <v>45530</v>
      </c>
      <c r="C25" s="2" t="s">
        <v>104</v>
      </c>
      <c r="D25" s="2" t="s">
        <v>105</v>
      </c>
      <c r="E25" s="2" t="s">
        <v>28</v>
      </c>
      <c r="F25" s="2" t="s">
        <v>29</v>
      </c>
      <c r="G25" s="2" t="s">
        <v>30</v>
      </c>
      <c r="H25" s="2" t="s">
        <v>31</v>
      </c>
      <c r="I25" s="2" t="s">
        <v>32</v>
      </c>
      <c r="J25" s="2">
        <v>2</v>
      </c>
      <c r="K25" s="2">
        <v>36100</v>
      </c>
      <c r="L25" s="2">
        <v>72200</v>
      </c>
      <c r="M25" s="2">
        <v>62791.53</v>
      </c>
      <c r="N25" s="2">
        <v>9408.4699999999993</v>
      </c>
      <c r="O25" s="2">
        <v>480</v>
      </c>
      <c r="P25" s="2">
        <v>92</v>
      </c>
      <c r="Q25" s="2" t="s">
        <v>33</v>
      </c>
      <c r="R25" s="2">
        <v>15</v>
      </c>
      <c r="S25" s="5">
        <f>IFERROR(Table1[[#This Row],[Profit]]/Table1[[#This Row],[Sales]],0)</f>
        <v>0.1303112188365651</v>
      </c>
      <c r="T25" s="2" t="str">
        <f t="shared" si="0"/>
        <v>Reorder Needed</v>
      </c>
    </row>
    <row r="26" spans="1:20" x14ac:dyDescent="0.3">
      <c r="A26" s="2">
        <v>1025</v>
      </c>
      <c r="B26" s="3">
        <v>45649</v>
      </c>
      <c r="C26" s="2" t="s">
        <v>106</v>
      </c>
      <c r="D26" s="2" t="s">
        <v>107</v>
      </c>
      <c r="E26" s="2" t="s">
        <v>20</v>
      </c>
      <c r="F26" s="2" t="s">
        <v>21</v>
      </c>
      <c r="G26" s="2" t="s">
        <v>49</v>
      </c>
      <c r="H26" s="2" t="s">
        <v>50</v>
      </c>
      <c r="I26" s="2" t="s">
        <v>51</v>
      </c>
      <c r="J26" s="2">
        <v>9</v>
      </c>
      <c r="K26" s="2">
        <v>45672</v>
      </c>
      <c r="L26" s="2">
        <v>411048</v>
      </c>
      <c r="M26" s="2">
        <v>261330.22</v>
      </c>
      <c r="N26" s="2">
        <v>149717.78</v>
      </c>
      <c r="O26" s="2">
        <v>109</v>
      </c>
      <c r="P26" s="2">
        <v>79</v>
      </c>
      <c r="Q26" s="2" t="s">
        <v>52</v>
      </c>
      <c r="R26" s="2">
        <v>5</v>
      </c>
      <c r="S26" s="5">
        <f>IFERROR(Table1[[#This Row],[Profit]]/Table1[[#This Row],[Sales]],0)</f>
        <v>0.36423429867071483</v>
      </c>
      <c r="T26" s="2" t="str">
        <f t="shared" si="0"/>
        <v>Reorder Needed</v>
      </c>
    </row>
    <row r="27" spans="1:20" x14ac:dyDescent="0.3">
      <c r="A27" s="2">
        <v>1026</v>
      </c>
      <c r="B27" s="3">
        <v>45633</v>
      </c>
      <c r="C27" s="2" t="s">
        <v>108</v>
      </c>
      <c r="D27" s="2" t="s">
        <v>109</v>
      </c>
      <c r="E27" s="2" t="s">
        <v>36</v>
      </c>
      <c r="F27" s="2" t="s">
        <v>37</v>
      </c>
      <c r="G27" s="2" t="s">
        <v>55</v>
      </c>
      <c r="H27" s="2" t="s">
        <v>56</v>
      </c>
      <c r="I27" s="2" t="s">
        <v>32</v>
      </c>
      <c r="J27" s="2">
        <v>6</v>
      </c>
      <c r="K27" s="2">
        <v>11954</v>
      </c>
      <c r="L27" s="2">
        <v>71724</v>
      </c>
      <c r="M27" s="2">
        <v>47061.49</v>
      </c>
      <c r="N27" s="2">
        <v>24662.51</v>
      </c>
      <c r="O27" s="2">
        <v>477</v>
      </c>
      <c r="P27" s="2">
        <v>39</v>
      </c>
      <c r="Q27" s="2" t="s">
        <v>57</v>
      </c>
      <c r="R27" s="2">
        <v>5</v>
      </c>
      <c r="S27" s="5">
        <f>IFERROR(Table1[[#This Row],[Profit]]/Table1[[#This Row],[Sales]],0)</f>
        <v>0.34385296414031563</v>
      </c>
      <c r="T27" s="2" t="str">
        <f t="shared" si="0"/>
        <v>Reorder Needed</v>
      </c>
    </row>
    <row r="28" spans="1:20" x14ac:dyDescent="0.3">
      <c r="A28" s="2">
        <v>1027</v>
      </c>
      <c r="B28" s="3">
        <v>45341</v>
      </c>
      <c r="C28" s="2" t="s">
        <v>110</v>
      </c>
      <c r="D28" s="2" t="s">
        <v>111</v>
      </c>
      <c r="E28" s="2" t="s">
        <v>28</v>
      </c>
      <c r="F28" s="2" t="s">
        <v>29</v>
      </c>
      <c r="G28" s="2" t="s">
        <v>67</v>
      </c>
      <c r="H28" s="2" t="s">
        <v>68</v>
      </c>
      <c r="I28" s="2" t="s">
        <v>24</v>
      </c>
      <c r="J28" s="2">
        <v>3</v>
      </c>
      <c r="K28" s="2">
        <v>52715</v>
      </c>
      <c r="L28" s="2">
        <v>158145</v>
      </c>
      <c r="M28" s="2">
        <v>99420.62</v>
      </c>
      <c r="N28" s="2">
        <v>58724.38</v>
      </c>
      <c r="O28" s="2">
        <v>97</v>
      </c>
      <c r="P28" s="2">
        <v>96</v>
      </c>
      <c r="Q28" s="2" t="s">
        <v>42</v>
      </c>
      <c r="R28" s="2">
        <v>10</v>
      </c>
      <c r="S28" s="5">
        <f>IFERROR(Table1[[#This Row],[Profit]]/Table1[[#This Row],[Sales]],0)</f>
        <v>0.37133251130291817</v>
      </c>
      <c r="T28" s="2" t="str">
        <f t="shared" si="0"/>
        <v>Reorder Needed</v>
      </c>
    </row>
    <row r="29" spans="1:20" x14ac:dyDescent="0.3">
      <c r="A29" s="2">
        <v>1028</v>
      </c>
      <c r="B29" s="3">
        <v>45626</v>
      </c>
      <c r="C29" s="2" t="s">
        <v>112</v>
      </c>
      <c r="D29" s="2" t="s">
        <v>113</v>
      </c>
      <c r="E29" s="2" t="s">
        <v>28</v>
      </c>
      <c r="F29" s="2" t="s">
        <v>29</v>
      </c>
      <c r="G29" s="2" t="s">
        <v>60</v>
      </c>
      <c r="H29" s="2" t="s">
        <v>61</v>
      </c>
      <c r="I29" s="2" t="s">
        <v>32</v>
      </c>
      <c r="J29" s="2">
        <v>2</v>
      </c>
      <c r="K29" s="2">
        <v>939</v>
      </c>
      <c r="L29" s="2">
        <v>1878</v>
      </c>
      <c r="M29" s="2">
        <v>1667.72</v>
      </c>
      <c r="N29" s="2">
        <v>210.28</v>
      </c>
      <c r="O29" s="2">
        <v>371</v>
      </c>
      <c r="P29" s="2">
        <v>63</v>
      </c>
      <c r="Q29" s="2" t="s">
        <v>62</v>
      </c>
      <c r="R29" s="2">
        <v>20</v>
      </c>
      <c r="S29" s="5">
        <f>IFERROR(Table1[[#This Row],[Profit]]/Table1[[#This Row],[Sales]],0)</f>
        <v>0.11197018104366348</v>
      </c>
      <c r="T29" s="2" t="str">
        <f t="shared" si="0"/>
        <v>Reorder Needed</v>
      </c>
    </row>
    <row r="30" spans="1:20" x14ac:dyDescent="0.3">
      <c r="A30" s="2">
        <v>1029</v>
      </c>
      <c r="B30" s="3">
        <v>45295</v>
      </c>
      <c r="C30" s="2" t="s">
        <v>114</v>
      </c>
      <c r="D30" s="2" t="s">
        <v>115</v>
      </c>
      <c r="E30" s="2" t="s">
        <v>28</v>
      </c>
      <c r="F30" s="2" t="s">
        <v>29</v>
      </c>
      <c r="G30" s="2" t="s">
        <v>30</v>
      </c>
      <c r="H30" s="2" t="s">
        <v>31</v>
      </c>
      <c r="I30" s="2" t="s">
        <v>32</v>
      </c>
      <c r="J30" s="2">
        <v>7</v>
      </c>
      <c r="K30" s="2">
        <v>4973</v>
      </c>
      <c r="L30" s="2">
        <v>34811</v>
      </c>
      <c r="M30" s="2">
        <v>26545.51</v>
      </c>
      <c r="N30" s="2">
        <v>8265.49</v>
      </c>
      <c r="O30" s="2">
        <v>34</v>
      </c>
      <c r="P30" s="2">
        <v>80</v>
      </c>
      <c r="Q30" s="2" t="s">
        <v>33</v>
      </c>
      <c r="R30" s="2">
        <v>0</v>
      </c>
      <c r="S30" s="5">
        <f>IFERROR(Table1[[#This Row],[Profit]]/Table1[[#This Row],[Sales]],0)</f>
        <v>0.23743902789348195</v>
      </c>
      <c r="T30" s="2" t="str">
        <f t="shared" si="0"/>
        <v>Sufficient</v>
      </c>
    </row>
    <row r="31" spans="1:20" x14ac:dyDescent="0.3">
      <c r="A31" s="2">
        <v>1030</v>
      </c>
      <c r="B31" s="3">
        <v>45467</v>
      </c>
      <c r="C31" s="2" t="s">
        <v>116</v>
      </c>
      <c r="D31" s="2" t="s">
        <v>117</v>
      </c>
      <c r="E31" s="2" t="s">
        <v>36</v>
      </c>
      <c r="F31" s="2" t="s">
        <v>37</v>
      </c>
      <c r="G31" s="2" t="s">
        <v>49</v>
      </c>
      <c r="H31" s="2" t="s">
        <v>50</v>
      </c>
      <c r="I31" s="2" t="s">
        <v>51</v>
      </c>
      <c r="J31" s="2">
        <v>8</v>
      </c>
      <c r="K31" s="2">
        <v>24773</v>
      </c>
      <c r="L31" s="2">
        <v>198184</v>
      </c>
      <c r="M31" s="2">
        <v>164093.43</v>
      </c>
      <c r="N31" s="2">
        <v>34090.57</v>
      </c>
      <c r="O31" s="2">
        <v>143</v>
      </c>
      <c r="P31" s="2">
        <v>29</v>
      </c>
      <c r="Q31" s="2" t="s">
        <v>52</v>
      </c>
      <c r="R31" s="2">
        <v>20</v>
      </c>
      <c r="S31" s="5">
        <f>IFERROR(Table1[[#This Row],[Profit]]/Table1[[#This Row],[Sales]],0)</f>
        <v>0.17201474387437937</v>
      </c>
      <c r="T31" s="2" t="str">
        <f t="shared" si="0"/>
        <v>Reorder Needed</v>
      </c>
    </row>
    <row r="32" spans="1:20" x14ac:dyDescent="0.3">
      <c r="A32" s="2">
        <v>1031</v>
      </c>
      <c r="B32" s="3">
        <v>45322</v>
      </c>
      <c r="C32" s="2" t="s">
        <v>118</v>
      </c>
      <c r="D32" s="2" t="s">
        <v>119</v>
      </c>
      <c r="E32" s="2" t="s">
        <v>28</v>
      </c>
      <c r="F32" s="2" t="s">
        <v>29</v>
      </c>
      <c r="G32" s="2" t="s">
        <v>60</v>
      </c>
      <c r="H32" s="2" t="s">
        <v>61</v>
      </c>
      <c r="I32" s="2" t="s">
        <v>32</v>
      </c>
      <c r="J32" s="2">
        <v>7</v>
      </c>
      <c r="K32" s="2">
        <v>49678</v>
      </c>
      <c r="L32" s="2">
        <v>347746</v>
      </c>
      <c r="M32" s="2">
        <v>229182.65</v>
      </c>
      <c r="N32" s="2">
        <v>118563.35</v>
      </c>
      <c r="O32" s="2">
        <v>481</v>
      </c>
      <c r="P32" s="2">
        <v>79</v>
      </c>
      <c r="Q32" s="2" t="s">
        <v>62</v>
      </c>
      <c r="R32" s="2">
        <v>10</v>
      </c>
      <c r="S32" s="5">
        <f>IFERROR(Table1[[#This Row],[Profit]]/Table1[[#This Row],[Sales]],0)</f>
        <v>0.34094813455798201</v>
      </c>
      <c r="T32" s="2" t="str">
        <f t="shared" si="0"/>
        <v>Reorder Needed</v>
      </c>
    </row>
    <row r="33" spans="1:20" x14ac:dyDescent="0.3">
      <c r="A33" s="2">
        <v>1032</v>
      </c>
      <c r="B33" s="3">
        <v>45402</v>
      </c>
      <c r="C33" s="2" t="s">
        <v>38</v>
      </c>
      <c r="D33" s="2" t="s">
        <v>120</v>
      </c>
      <c r="E33" s="2" t="s">
        <v>45</v>
      </c>
      <c r="F33" s="2" t="s">
        <v>46</v>
      </c>
      <c r="G33" s="2" t="s">
        <v>22</v>
      </c>
      <c r="H33" s="2" t="s">
        <v>23</v>
      </c>
      <c r="I33" s="2" t="s">
        <v>24</v>
      </c>
      <c r="J33" s="2">
        <v>5</v>
      </c>
      <c r="K33" s="2">
        <v>27440</v>
      </c>
      <c r="L33" s="2">
        <v>137200</v>
      </c>
      <c r="M33" s="2">
        <v>114837.34</v>
      </c>
      <c r="N33" s="2">
        <v>22362.66</v>
      </c>
      <c r="O33" s="2">
        <v>437</v>
      </c>
      <c r="P33" s="2">
        <v>11</v>
      </c>
      <c r="Q33" s="2" t="s">
        <v>25</v>
      </c>
      <c r="R33" s="2">
        <v>0</v>
      </c>
      <c r="S33" s="5">
        <f>IFERROR(Table1[[#This Row],[Profit]]/Table1[[#This Row],[Sales]],0)</f>
        <v>0.16299314868804665</v>
      </c>
      <c r="T33" s="2" t="str">
        <f t="shared" si="0"/>
        <v>Reorder Needed</v>
      </c>
    </row>
    <row r="34" spans="1:20" x14ac:dyDescent="0.3">
      <c r="A34" s="2">
        <v>1033</v>
      </c>
      <c r="B34" s="3">
        <v>45592</v>
      </c>
      <c r="C34" s="2" t="s">
        <v>121</v>
      </c>
      <c r="D34" s="2" t="s">
        <v>122</v>
      </c>
      <c r="E34" s="2" t="s">
        <v>20</v>
      </c>
      <c r="F34" s="2" t="s">
        <v>21</v>
      </c>
      <c r="G34" s="2" t="s">
        <v>30</v>
      </c>
      <c r="H34" s="2" t="s">
        <v>31</v>
      </c>
      <c r="I34" s="2" t="s">
        <v>32</v>
      </c>
      <c r="J34" s="2">
        <v>10</v>
      </c>
      <c r="K34" s="2">
        <v>54236</v>
      </c>
      <c r="L34" s="2">
        <v>542360</v>
      </c>
      <c r="M34" s="2">
        <v>355818.21</v>
      </c>
      <c r="N34" s="2">
        <v>186541.79</v>
      </c>
      <c r="O34" s="2">
        <v>467</v>
      </c>
      <c r="P34" s="2">
        <v>61</v>
      </c>
      <c r="Q34" s="2" t="s">
        <v>33</v>
      </c>
      <c r="R34" s="2">
        <v>15</v>
      </c>
      <c r="S34" s="5">
        <f>IFERROR(Table1[[#This Row],[Profit]]/Table1[[#This Row],[Sales]],0)</f>
        <v>0.34394459399660743</v>
      </c>
      <c r="T34" s="2" t="str">
        <f t="shared" si="0"/>
        <v>Reorder Needed</v>
      </c>
    </row>
    <row r="35" spans="1:20" x14ac:dyDescent="0.3">
      <c r="A35" s="2">
        <v>1034</v>
      </c>
      <c r="B35" s="3">
        <v>45476</v>
      </c>
      <c r="C35" s="2" t="s">
        <v>123</v>
      </c>
      <c r="D35" s="2" t="s">
        <v>124</v>
      </c>
      <c r="E35" s="2" t="s">
        <v>36</v>
      </c>
      <c r="F35" s="2" t="s">
        <v>37</v>
      </c>
      <c r="G35" s="2" t="s">
        <v>40</v>
      </c>
      <c r="H35" s="2" t="s">
        <v>41</v>
      </c>
      <c r="I35" s="2" t="s">
        <v>24</v>
      </c>
      <c r="J35" s="2">
        <v>8</v>
      </c>
      <c r="K35" s="2">
        <v>12853</v>
      </c>
      <c r="L35" s="2">
        <v>102824</v>
      </c>
      <c r="M35" s="2">
        <v>82754.64</v>
      </c>
      <c r="N35" s="2">
        <v>20069.36</v>
      </c>
      <c r="O35" s="2">
        <v>58</v>
      </c>
      <c r="P35" s="2">
        <v>47</v>
      </c>
      <c r="Q35" s="2" t="s">
        <v>42</v>
      </c>
      <c r="R35" s="2">
        <v>0</v>
      </c>
      <c r="S35" s="5">
        <f>IFERROR(Table1[[#This Row],[Profit]]/Table1[[#This Row],[Sales]],0)</f>
        <v>0.19518166964910916</v>
      </c>
      <c r="T35" s="2" t="str">
        <f t="shared" si="0"/>
        <v>Reorder Needed</v>
      </c>
    </row>
    <row r="36" spans="1:20" x14ac:dyDescent="0.3">
      <c r="A36" s="2">
        <v>1035</v>
      </c>
      <c r="B36" s="3">
        <v>45396</v>
      </c>
      <c r="C36" s="2" t="s">
        <v>125</v>
      </c>
      <c r="D36" s="2" t="s">
        <v>126</v>
      </c>
      <c r="E36" s="2" t="s">
        <v>36</v>
      </c>
      <c r="F36" s="2" t="s">
        <v>37</v>
      </c>
      <c r="G36" s="2" t="s">
        <v>75</v>
      </c>
      <c r="H36" s="2" t="s">
        <v>76</v>
      </c>
      <c r="I36" s="2" t="s">
        <v>77</v>
      </c>
      <c r="J36" s="2">
        <v>2</v>
      </c>
      <c r="K36" s="2">
        <v>41347</v>
      </c>
      <c r="L36" s="2">
        <v>82694</v>
      </c>
      <c r="M36" s="2">
        <v>53531.54</v>
      </c>
      <c r="N36" s="2">
        <v>29162.46</v>
      </c>
      <c r="O36" s="2">
        <v>70</v>
      </c>
      <c r="P36" s="2">
        <v>61</v>
      </c>
      <c r="Q36" s="2" t="s">
        <v>78</v>
      </c>
      <c r="R36" s="2">
        <v>10</v>
      </c>
      <c r="S36" s="5">
        <f>IFERROR(Table1[[#This Row],[Profit]]/Table1[[#This Row],[Sales]],0)</f>
        <v>0.35265508984932398</v>
      </c>
      <c r="T36" s="2" t="str">
        <f t="shared" si="0"/>
        <v>Reorder Needed</v>
      </c>
    </row>
    <row r="37" spans="1:20" x14ac:dyDescent="0.3">
      <c r="A37" s="2">
        <v>1036</v>
      </c>
      <c r="B37" s="3">
        <v>45554</v>
      </c>
      <c r="C37" s="2" t="s">
        <v>127</v>
      </c>
      <c r="D37" s="2" t="s">
        <v>128</v>
      </c>
      <c r="E37" s="2" t="s">
        <v>36</v>
      </c>
      <c r="F37" s="2" t="s">
        <v>37</v>
      </c>
      <c r="G37" s="2" t="s">
        <v>30</v>
      </c>
      <c r="H37" s="2" t="s">
        <v>31</v>
      </c>
      <c r="I37" s="2" t="s">
        <v>32</v>
      </c>
      <c r="J37" s="2">
        <v>2</v>
      </c>
      <c r="K37" s="2">
        <v>26247</v>
      </c>
      <c r="L37" s="2">
        <v>52494</v>
      </c>
      <c r="M37" s="2">
        <v>42904.68</v>
      </c>
      <c r="N37" s="2">
        <v>9589.32</v>
      </c>
      <c r="O37" s="2">
        <v>109</v>
      </c>
      <c r="P37" s="2">
        <v>19</v>
      </c>
      <c r="Q37" s="2" t="s">
        <v>33</v>
      </c>
      <c r="R37" s="2">
        <v>15</v>
      </c>
      <c r="S37" s="5">
        <f>IFERROR(Table1[[#This Row],[Profit]]/Table1[[#This Row],[Sales]],0)</f>
        <v>0.1826745913818722</v>
      </c>
      <c r="T37" s="2" t="str">
        <f t="shared" si="0"/>
        <v>Reorder Needed</v>
      </c>
    </row>
    <row r="38" spans="1:20" x14ac:dyDescent="0.3">
      <c r="A38" s="2">
        <v>1037</v>
      </c>
      <c r="B38" s="3">
        <v>45442</v>
      </c>
      <c r="C38" s="2" t="s">
        <v>129</v>
      </c>
      <c r="D38" s="2" t="s">
        <v>130</v>
      </c>
      <c r="E38" s="2" t="s">
        <v>45</v>
      </c>
      <c r="F38" s="2" t="s">
        <v>46</v>
      </c>
      <c r="G38" s="2" t="s">
        <v>67</v>
      </c>
      <c r="H38" s="2" t="s">
        <v>68</v>
      </c>
      <c r="I38" s="2" t="s">
        <v>24</v>
      </c>
      <c r="J38" s="2">
        <v>3</v>
      </c>
      <c r="K38" s="2">
        <v>38508</v>
      </c>
      <c r="L38" s="2">
        <v>115524</v>
      </c>
      <c r="M38" s="2">
        <v>95224.18</v>
      </c>
      <c r="N38" s="2">
        <v>20299.82</v>
      </c>
      <c r="O38" s="2">
        <v>72</v>
      </c>
      <c r="P38" s="2">
        <v>36</v>
      </c>
      <c r="Q38" s="2" t="s">
        <v>42</v>
      </c>
      <c r="R38" s="2">
        <v>10</v>
      </c>
      <c r="S38" s="5">
        <f>IFERROR(Table1[[#This Row],[Profit]]/Table1[[#This Row],[Sales]],0)</f>
        <v>0.17571950417229321</v>
      </c>
      <c r="T38" s="2" t="str">
        <f t="shared" si="0"/>
        <v>Reorder Needed</v>
      </c>
    </row>
    <row r="39" spans="1:20" x14ac:dyDescent="0.3">
      <c r="A39" s="2">
        <v>1038</v>
      </c>
      <c r="B39" s="3">
        <v>45392</v>
      </c>
      <c r="C39" s="2" t="s">
        <v>131</v>
      </c>
      <c r="D39" s="2" t="s">
        <v>132</v>
      </c>
      <c r="E39" s="2" t="s">
        <v>45</v>
      </c>
      <c r="F39" s="2" t="s">
        <v>46</v>
      </c>
      <c r="G39" s="2" t="s">
        <v>60</v>
      </c>
      <c r="H39" s="2" t="s">
        <v>61</v>
      </c>
      <c r="I39" s="2" t="s">
        <v>32</v>
      </c>
      <c r="J39" s="2">
        <v>8</v>
      </c>
      <c r="K39" s="2">
        <v>23192</v>
      </c>
      <c r="L39" s="2">
        <v>185536</v>
      </c>
      <c r="M39" s="2">
        <v>150932.95000000001</v>
      </c>
      <c r="N39" s="2">
        <v>34603.050000000003</v>
      </c>
      <c r="O39" s="2">
        <v>73</v>
      </c>
      <c r="P39" s="2">
        <v>54</v>
      </c>
      <c r="Q39" s="2" t="s">
        <v>62</v>
      </c>
      <c r="R39" s="2">
        <v>20</v>
      </c>
      <c r="S39" s="5">
        <f>IFERROR(Table1[[#This Row],[Profit]]/Table1[[#This Row],[Sales]],0)</f>
        <v>0.18650315841669543</v>
      </c>
      <c r="T39" s="2" t="str">
        <f t="shared" si="0"/>
        <v>Reorder Needed</v>
      </c>
    </row>
    <row r="40" spans="1:20" x14ac:dyDescent="0.3">
      <c r="A40" s="2">
        <v>1039</v>
      </c>
      <c r="B40" s="3">
        <v>45567</v>
      </c>
      <c r="C40" s="2" t="s">
        <v>133</v>
      </c>
      <c r="D40" s="2" t="s">
        <v>134</v>
      </c>
      <c r="E40" s="2" t="s">
        <v>45</v>
      </c>
      <c r="F40" s="2" t="s">
        <v>46</v>
      </c>
      <c r="G40" s="2" t="s">
        <v>22</v>
      </c>
      <c r="H40" s="2" t="s">
        <v>23</v>
      </c>
      <c r="I40" s="2" t="s">
        <v>24</v>
      </c>
      <c r="J40" s="2">
        <v>5</v>
      </c>
      <c r="K40" s="2">
        <v>40621</v>
      </c>
      <c r="L40" s="2">
        <v>203105</v>
      </c>
      <c r="M40" s="2">
        <v>181749.11</v>
      </c>
      <c r="N40" s="2">
        <v>21355.89</v>
      </c>
      <c r="O40" s="2">
        <v>103</v>
      </c>
      <c r="P40" s="2">
        <v>63</v>
      </c>
      <c r="Q40" s="2" t="s">
        <v>25</v>
      </c>
      <c r="R40" s="2">
        <v>0</v>
      </c>
      <c r="S40" s="5">
        <f>IFERROR(Table1[[#This Row],[Profit]]/Table1[[#This Row],[Sales]],0)</f>
        <v>0.105147042170306</v>
      </c>
      <c r="T40" s="2" t="str">
        <f t="shared" si="0"/>
        <v>Reorder Needed</v>
      </c>
    </row>
    <row r="41" spans="1:20" x14ac:dyDescent="0.3">
      <c r="A41" s="2">
        <v>1040</v>
      </c>
      <c r="B41" s="3">
        <v>45553</v>
      </c>
      <c r="C41" s="2" t="s">
        <v>135</v>
      </c>
      <c r="D41" s="2" t="s">
        <v>136</v>
      </c>
      <c r="E41" s="2" t="s">
        <v>28</v>
      </c>
      <c r="F41" s="2" t="s">
        <v>29</v>
      </c>
      <c r="G41" s="2" t="s">
        <v>40</v>
      </c>
      <c r="H41" s="2" t="s">
        <v>41</v>
      </c>
      <c r="I41" s="2" t="s">
        <v>24</v>
      </c>
      <c r="J41" s="2">
        <v>3</v>
      </c>
      <c r="K41" s="2">
        <v>36493</v>
      </c>
      <c r="L41" s="2">
        <v>109479</v>
      </c>
      <c r="M41" s="2">
        <v>72356.570000000007</v>
      </c>
      <c r="N41" s="2">
        <v>37122.43</v>
      </c>
      <c r="O41" s="2">
        <v>488</v>
      </c>
      <c r="P41" s="2">
        <v>27</v>
      </c>
      <c r="Q41" s="2" t="s">
        <v>42</v>
      </c>
      <c r="R41" s="2">
        <v>20</v>
      </c>
      <c r="S41" s="5">
        <f>IFERROR(Table1[[#This Row],[Profit]]/Table1[[#This Row],[Sales]],0)</f>
        <v>0.33908265512107344</v>
      </c>
      <c r="T41" s="2" t="str">
        <f t="shared" si="0"/>
        <v>Reorder Needed</v>
      </c>
    </row>
    <row r="42" spans="1:20" x14ac:dyDescent="0.3">
      <c r="A42" s="2">
        <v>1041</v>
      </c>
      <c r="B42" s="3">
        <v>45301</v>
      </c>
      <c r="C42" s="2" t="s">
        <v>137</v>
      </c>
      <c r="D42" s="2" t="s">
        <v>138</v>
      </c>
      <c r="E42" s="2" t="s">
        <v>45</v>
      </c>
      <c r="F42" s="2" t="s">
        <v>46</v>
      </c>
      <c r="G42" s="2" t="s">
        <v>49</v>
      </c>
      <c r="H42" s="2" t="s">
        <v>50</v>
      </c>
      <c r="I42" s="2" t="s">
        <v>51</v>
      </c>
      <c r="J42" s="2">
        <v>10</v>
      </c>
      <c r="K42" s="2">
        <v>5376</v>
      </c>
      <c r="L42" s="2">
        <v>53760</v>
      </c>
      <c r="M42" s="2">
        <v>38574.589999999997</v>
      </c>
      <c r="N42" s="2">
        <v>15185.41</v>
      </c>
      <c r="O42" s="2">
        <v>497</v>
      </c>
      <c r="P42" s="2">
        <v>22</v>
      </c>
      <c r="Q42" s="2" t="s">
        <v>52</v>
      </c>
      <c r="R42" s="2">
        <v>10</v>
      </c>
      <c r="S42" s="5">
        <f>IFERROR(Table1[[#This Row],[Profit]]/Table1[[#This Row],[Sales]],0)</f>
        <v>0.2824667038690476</v>
      </c>
      <c r="T42" s="2" t="str">
        <f t="shared" si="0"/>
        <v>Reorder Needed</v>
      </c>
    </row>
    <row r="43" spans="1:20" x14ac:dyDescent="0.3">
      <c r="A43" s="2">
        <v>1042</v>
      </c>
      <c r="B43" s="3">
        <v>45550</v>
      </c>
      <c r="C43" s="2" t="s">
        <v>129</v>
      </c>
      <c r="D43" s="2" t="s">
        <v>139</v>
      </c>
      <c r="E43" s="2" t="s">
        <v>20</v>
      </c>
      <c r="F43" s="2" t="s">
        <v>21</v>
      </c>
      <c r="G43" s="2" t="s">
        <v>55</v>
      </c>
      <c r="H43" s="2" t="s">
        <v>56</v>
      </c>
      <c r="I43" s="2" t="s">
        <v>32</v>
      </c>
      <c r="J43" s="2">
        <v>10</v>
      </c>
      <c r="K43" s="2">
        <v>42343</v>
      </c>
      <c r="L43" s="2">
        <v>423430</v>
      </c>
      <c r="M43" s="2">
        <v>342131.5</v>
      </c>
      <c r="N43" s="2">
        <v>81298.5</v>
      </c>
      <c r="O43" s="2">
        <v>254</v>
      </c>
      <c r="P43" s="2">
        <v>99</v>
      </c>
      <c r="Q43" s="2" t="s">
        <v>57</v>
      </c>
      <c r="R43" s="2">
        <v>20</v>
      </c>
      <c r="S43" s="5">
        <f>IFERROR(Table1[[#This Row],[Profit]]/Table1[[#This Row],[Sales]],0)</f>
        <v>0.19199985830007321</v>
      </c>
      <c r="T43" s="2" t="str">
        <f t="shared" si="0"/>
        <v>Reorder Needed</v>
      </c>
    </row>
    <row r="44" spans="1:20" x14ac:dyDescent="0.3">
      <c r="A44" s="2">
        <v>1043</v>
      </c>
      <c r="B44" s="3">
        <v>45617</v>
      </c>
      <c r="C44" s="2" t="s">
        <v>140</v>
      </c>
      <c r="D44" s="2" t="s">
        <v>141</v>
      </c>
      <c r="E44" s="2" t="s">
        <v>28</v>
      </c>
      <c r="F44" s="2" t="s">
        <v>29</v>
      </c>
      <c r="G44" s="2" t="s">
        <v>30</v>
      </c>
      <c r="H44" s="2" t="s">
        <v>31</v>
      </c>
      <c r="I44" s="2" t="s">
        <v>32</v>
      </c>
      <c r="J44" s="2">
        <v>7</v>
      </c>
      <c r="K44" s="2">
        <v>41991</v>
      </c>
      <c r="L44" s="2">
        <v>293937</v>
      </c>
      <c r="M44" s="2">
        <v>181268.31</v>
      </c>
      <c r="N44" s="2">
        <v>112668.69</v>
      </c>
      <c r="O44" s="2">
        <v>409</v>
      </c>
      <c r="P44" s="2">
        <v>43</v>
      </c>
      <c r="Q44" s="2" t="s">
        <v>33</v>
      </c>
      <c r="R44" s="2">
        <v>10</v>
      </c>
      <c r="S44" s="5">
        <f>IFERROR(Table1[[#This Row],[Profit]]/Table1[[#This Row],[Sales]],0)</f>
        <v>0.38330897437205935</v>
      </c>
      <c r="T44" s="2" t="str">
        <f t="shared" si="0"/>
        <v>Reorder Needed</v>
      </c>
    </row>
    <row r="45" spans="1:20" x14ac:dyDescent="0.3">
      <c r="A45" s="2">
        <v>1044</v>
      </c>
      <c r="B45" s="3">
        <v>45594</v>
      </c>
      <c r="C45" s="2" t="s">
        <v>142</v>
      </c>
      <c r="D45" s="2" t="s">
        <v>143</v>
      </c>
      <c r="E45" s="2" t="s">
        <v>36</v>
      </c>
      <c r="F45" s="2" t="s">
        <v>37</v>
      </c>
      <c r="G45" s="2" t="s">
        <v>60</v>
      </c>
      <c r="H45" s="2" t="s">
        <v>61</v>
      </c>
      <c r="I45" s="2" t="s">
        <v>32</v>
      </c>
      <c r="J45" s="2">
        <v>9</v>
      </c>
      <c r="K45" s="2">
        <v>50916</v>
      </c>
      <c r="L45" s="2">
        <v>458244</v>
      </c>
      <c r="M45" s="2">
        <v>338433.32</v>
      </c>
      <c r="N45" s="2">
        <v>119810.68</v>
      </c>
      <c r="O45" s="2">
        <v>315</v>
      </c>
      <c r="P45" s="2">
        <v>90</v>
      </c>
      <c r="Q45" s="2" t="s">
        <v>62</v>
      </c>
      <c r="R45" s="2">
        <v>0</v>
      </c>
      <c r="S45" s="5">
        <f>IFERROR(Table1[[#This Row],[Profit]]/Table1[[#This Row],[Sales]],0)</f>
        <v>0.26145608016689798</v>
      </c>
      <c r="T45" s="2" t="str">
        <f t="shared" si="0"/>
        <v>Reorder Needed</v>
      </c>
    </row>
    <row r="46" spans="1:20" x14ac:dyDescent="0.3">
      <c r="A46" s="2">
        <v>1045</v>
      </c>
      <c r="B46" s="3">
        <v>45387</v>
      </c>
      <c r="C46" s="2" t="s">
        <v>133</v>
      </c>
      <c r="D46" s="2" t="s">
        <v>144</v>
      </c>
      <c r="E46" s="2" t="s">
        <v>45</v>
      </c>
      <c r="F46" s="2" t="s">
        <v>46</v>
      </c>
      <c r="G46" s="2" t="s">
        <v>75</v>
      </c>
      <c r="H46" s="2" t="s">
        <v>76</v>
      </c>
      <c r="I46" s="2" t="s">
        <v>77</v>
      </c>
      <c r="J46" s="2">
        <v>6</v>
      </c>
      <c r="K46" s="2">
        <v>32625</v>
      </c>
      <c r="L46" s="2">
        <v>195750</v>
      </c>
      <c r="M46" s="2">
        <v>166027.21</v>
      </c>
      <c r="N46" s="2">
        <v>29722.79</v>
      </c>
      <c r="O46" s="2">
        <v>382</v>
      </c>
      <c r="P46" s="2">
        <v>24</v>
      </c>
      <c r="Q46" s="2" t="s">
        <v>78</v>
      </c>
      <c r="R46" s="2">
        <v>20</v>
      </c>
      <c r="S46" s="5">
        <f>IFERROR(Table1[[#This Row],[Profit]]/Table1[[#This Row],[Sales]],0)</f>
        <v>0.15184056194125159</v>
      </c>
      <c r="T46" s="2" t="str">
        <f t="shared" si="0"/>
        <v>Reorder Needed</v>
      </c>
    </row>
    <row r="47" spans="1:20" x14ac:dyDescent="0.3">
      <c r="A47" s="2">
        <v>1046</v>
      </c>
      <c r="B47" s="3">
        <v>45572</v>
      </c>
      <c r="C47" s="2" t="s">
        <v>145</v>
      </c>
      <c r="D47" s="2" t="s">
        <v>146</v>
      </c>
      <c r="E47" s="2" t="s">
        <v>20</v>
      </c>
      <c r="F47" s="2" t="s">
        <v>21</v>
      </c>
      <c r="G47" s="2" t="s">
        <v>67</v>
      </c>
      <c r="H47" s="2" t="s">
        <v>68</v>
      </c>
      <c r="I47" s="2" t="s">
        <v>24</v>
      </c>
      <c r="J47" s="2">
        <v>2</v>
      </c>
      <c r="K47" s="2">
        <v>38663</v>
      </c>
      <c r="L47" s="2">
        <v>77326</v>
      </c>
      <c r="M47" s="2">
        <v>50105.24</v>
      </c>
      <c r="N47" s="2">
        <v>27220.76</v>
      </c>
      <c r="O47" s="2">
        <v>407</v>
      </c>
      <c r="P47" s="2">
        <v>55</v>
      </c>
      <c r="Q47" s="2" t="s">
        <v>42</v>
      </c>
      <c r="R47" s="2">
        <v>15</v>
      </c>
      <c r="S47" s="5">
        <f>IFERROR(Table1[[#This Row],[Profit]]/Table1[[#This Row],[Sales]],0)</f>
        <v>0.35202596797972219</v>
      </c>
      <c r="T47" s="2" t="str">
        <f t="shared" si="0"/>
        <v>Reorder Needed</v>
      </c>
    </row>
    <row r="48" spans="1:20" x14ac:dyDescent="0.3">
      <c r="A48" s="2">
        <v>1047</v>
      </c>
      <c r="B48" s="3">
        <v>45512</v>
      </c>
      <c r="C48" s="2" t="s">
        <v>147</v>
      </c>
      <c r="D48" s="2" t="s">
        <v>148</v>
      </c>
      <c r="E48" s="2" t="s">
        <v>45</v>
      </c>
      <c r="F48" s="2" t="s">
        <v>46</v>
      </c>
      <c r="G48" s="2" t="s">
        <v>30</v>
      </c>
      <c r="H48" s="2" t="s">
        <v>31</v>
      </c>
      <c r="I48" s="2" t="s">
        <v>32</v>
      </c>
      <c r="J48" s="2">
        <v>9</v>
      </c>
      <c r="K48" s="2">
        <v>32496</v>
      </c>
      <c r="L48" s="2">
        <v>292464</v>
      </c>
      <c r="M48" s="2">
        <v>227076.4</v>
      </c>
      <c r="N48" s="2">
        <v>65387.6</v>
      </c>
      <c r="O48" s="2">
        <v>41</v>
      </c>
      <c r="P48" s="2">
        <v>29</v>
      </c>
      <c r="Q48" s="2" t="s">
        <v>33</v>
      </c>
      <c r="R48" s="2">
        <v>20</v>
      </c>
      <c r="S48" s="5">
        <f>IFERROR(Table1[[#This Row],[Profit]]/Table1[[#This Row],[Sales]],0)</f>
        <v>0.22357486733409923</v>
      </c>
      <c r="T48" s="2" t="str">
        <f t="shared" si="0"/>
        <v>Reorder Needed</v>
      </c>
    </row>
    <row r="49" spans="1:20" x14ac:dyDescent="0.3">
      <c r="A49" s="2">
        <v>1048</v>
      </c>
      <c r="B49" s="3">
        <v>45517</v>
      </c>
      <c r="C49" s="2" t="s">
        <v>58</v>
      </c>
      <c r="D49" s="2" t="s">
        <v>149</v>
      </c>
      <c r="E49" s="2" t="s">
        <v>45</v>
      </c>
      <c r="F49" s="2" t="s">
        <v>46</v>
      </c>
      <c r="G49" s="2" t="s">
        <v>67</v>
      </c>
      <c r="H49" s="2" t="s">
        <v>68</v>
      </c>
      <c r="I49" s="2" t="s">
        <v>24</v>
      </c>
      <c r="J49" s="2">
        <v>4</v>
      </c>
      <c r="K49" s="2">
        <v>42319</v>
      </c>
      <c r="L49" s="2">
        <v>169276</v>
      </c>
      <c r="M49" s="2">
        <v>117175.4</v>
      </c>
      <c r="N49" s="2">
        <v>52100.6</v>
      </c>
      <c r="O49" s="2">
        <v>351</v>
      </c>
      <c r="P49" s="2">
        <v>48</v>
      </c>
      <c r="Q49" s="2" t="s">
        <v>42</v>
      </c>
      <c r="R49" s="2">
        <v>5</v>
      </c>
      <c r="S49" s="5">
        <f>IFERROR(Table1[[#This Row],[Profit]]/Table1[[#This Row],[Sales]],0)</f>
        <v>0.3077849193033862</v>
      </c>
      <c r="T49" s="2" t="str">
        <f t="shared" si="0"/>
        <v>Reorder Needed</v>
      </c>
    </row>
    <row r="50" spans="1:20" x14ac:dyDescent="0.3">
      <c r="A50" s="2">
        <v>1049</v>
      </c>
      <c r="B50" s="3">
        <v>45450</v>
      </c>
      <c r="C50" s="2" t="s">
        <v>150</v>
      </c>
      <c r="D50" s="2" t="s">
        <v>151</v>
      </c>
      <c r="E50" s="2" t="s">
        <v>20</v>
      </c>
      <c r="F50" s="2" t="s">
        <v>21</v>
      </c>
      <c r="G50" s="2" t="s">
        <v>55</v>
      </c>
      <c r="H50" s="2" t="s">
        <v>56</v>
      </c>
      <c r="I50" s="2" t="s">
        <v>32</v>
      </c>
      <c r="J50" s="2">
        <v>5</v>
      </c>
      <c r="K50" s="2">
        <v>10817</v>
      </c>
      <c r="L50" s="2">
        <v>54085</v>
      </c>
      <c r="M50" s="2">
        <v>42982.44</v>
      </c>
      <c r="N50" s="2">
        <v>11102.56</v>
      </c>
      <c r="O50" s="2">
        <v>353</v>
      </c>
      <c r="P50" s="2">
        <v>95</v>
      </c>
      <c r="Q50" s="2" t="s">
        <v>57</v>
      </c>
      <c r="R50" s="2">
        <v>0</v>
      </c>
      <c r="S50" s="5">
        <f>IFERROR(Table1[[#This Row],[Profit]]/Table1[[#This Row],[Sales]],0)</f>
        <v>0.20527983729314966</v>
      </c>
      <c r="T50" s="2" t="str">
        <f t="shared" si="0"/>
        <v>Reorder Needed</v>
      </c>
    </row>
    <row r="51" spans="1:20" x14ac:dyDescent="0.3">
      <c r="A51" s="2">
        <v>1050</v>
      </c>
      <c r="B51" s="3">
        <v>45438</v>
      </c>
      <c r="C51" s="2" t="s">
        <v>152</v>
      </c>
      <c r="D51" s="2" t="s">
        <v>153</v>
      </c>
      <c r="E51" s="2" t="s">
        <v>36</v>
      </c>
      <c r="F51" s="2" t="s">
        <v>37</v>
      </c>
      <c r="G51" s="2" t="s">
        <v>40</v>
      </c>
      <c r="H51" s="2" t="s">
        <v>41</v>
      </c>
      <c r="I51" s="2" t="s">
        <v>24</v>
      </c>
      <c r="J51" s="2">
        <v>2</v>
      </c>
      <c r="K51" s="2">
        <v>51064</v>
      </c>
      <c r="L51" s="2">
        <v>102128</v>
      </c>
      <c r="M51" s="2">
        <v>79963.490000000005</v>
      </c>
      <c r="N51" s="2">
        <v>22164.51</v>
      </c>
      <c r="O51" s="2">
        <v>450</v>
      </c>
      <c r="P51" s="2">
        <v>90</v>
      </c>
      <c r="Q51" s="2" t="s">
        <v>42</v>
      </c>
      <c r="R51" s="2">
        <v>20</v>
      </c>
      <c r="S51" s="5">
        <f>IFERROR(Table1[[#This Row],[Profit]]/Table1[[#This Row],[Sales]],0)</f>
        <v>0.21702677032743223</v>
      </c>
      <c r="T51" s="2" t="str">
        <f t="shared" si="0"/>
        <v>Reorder Needed</v>
      </c>
    </row>
    <row r="52" spans="1:20" x14ac:dyDescent="0.3">
      <c r="A52" s="2">
        <v>1051</v>
      </c>
      <c r="B52" s="3">
        <v>45589</v>
      </c>
      <c r="C52" s="2" t="s">
        <v>154</v>
      </c>
      <c r="D52" s="2" t="s">
        <v>155</v>
      </c>
      <c r="E52" s="2" t="s">
        <v>28</v>
      </c>
      <c r="F52" s="2" t="s">
        <v>29</v>
      </c>
      <c r="G52" s="2" t="s">
        <v>75</v>
      </c>
      <c r="H52" s="2" t="s">
        <v>76</v>
      </c>
      <c r="I52" s="2" t="s">
        <v>77</v>
      </c>
      <c r="J52" s="2">
        <v>1</v>
      </c>
      <c r="K52" s="2">
        <v>28023</v>
      </c>
      <c r="L52" s="2">
        <v>28023</v>
      </c>
      <c r="M52" s="2">
        <v>18818.02</v>
      </c>
      <c r="N52" s="2">
        <v>9204.98</v>
      </c>
      <c r="O52" s="2">
        <v>129</v>
      </c>
      <c r="P52" s="2">
        <v>73</v>
      </c>
      <c r="Q52" s="2" t="s">
        <v>78</v>
      </c>
      <c r="R52" s="2">
        <v>0</v>
      </c>
      <c r="S52" s="5">
        <f>IFERROR(Table1[[#This Row],[Profit]]/Table1[[#This Row],[Sales]],0)</f>
        <v>0.3284794632980052</v>
      </c>
      <c r="T52" s="2" t="str">
        <f t="shared" si="0"/>
        <v>Reorder Needed</v>
      </c>
    </row>
    <row r="53" spans="1:20" x14ac:dyDescent="0.3">
      <c r="A53" s="2">
        <v>1052</v>
      </c>
      <c r="B53" s="3">
        <v>45408</v>
      </c>
      <c r="C53" s="2" t="s">
        <v>156</v>
      </c>
      <c r="D53" s="2" t="s">
        <v>157</v>
      </c>
      <c r="E53" s="2" t="s">
        <v>36</v>
      </c>
      <c r="F53" s="2" t="s">
        <v>37</v>
      </c>
      <c r="G53" s="2" t="s">
        <v>67</v>
      </c>
      <c r="H53" s="2" t="s">
        <v>68</v>
      </c>
      <c r="I53" s="2" t="s">
        <v>24</v>
      </c>
      <c r="J53" s="2">
        <v>10</v>
      </c>
      <c r="K53" s="2">
        <v>29301</v>
      </c>
      <c r="L53" s="2">
        <v>293010</v>
      </c>
      <c r="M53" s="2">
        <v>207842.55</v>
      </c>
      <c r="N53" s="2">
        <v>85167.45</v>
      </c>
      <c r="O53" s="2">
        <v>203</v>
      </c>
      <c r="P53" s="2">
        <v>19</v>
      </c>
      <c r="Q53" s="2" t="s">
        <v>42</v>
      </c>
      <c r="R53" s="2">
        <v>20</v>
      </c>
      <c r="S53" s="5">
        <f>IFERROR(Table1[[#This Row],[Profit]]/Table1[[#This Row],[Sales]],0)</f>
        <v>0.29066397051295179</v>
      </c>
      <c r="T53" s="2" t="str">
        <f t="shared" si="0"/>
        <v>Reorder Needed</v>
      </c>
    </row>
    <row r="54" spans="1:20" x14ac:dyDescent="0.3">
      <c r="A54" s="2">
        <v>1053</v>
      </c>
      <c r="B54" s="3">
        <v>45493</v>
      </c>
      <c r="C54" s="2" t="s">
        <v>158</v>
      </c>
      <c r="D54" s="2" t="s">
        <v>159</v>
      </c>
      <c r="E54" s="2" t="s">
        <v>45</v>
      </c>
      <c r="F54" s="2" t="s">
        <v>46</v>
      </c>
      <c r="G54" s="2" t="s">
        <v>30</v>
      </c>
      <c r="H54" s="2" t="s">
        <v>31</v>
      </c>
      <c r="I54" s="2" t="s">
        <v>32</v>
      </c>
      <c r="J54" s="2">
        <v>2</v>
      </c>
      <c r="K54" s="2">
        <v>18179</v>
      </c>
      <c r="L54" s="2">
        <v>36358</v>
      </c>
      <c r="M54" s="2">
        <v>23836.75</v>
      </c>
      <c r="N54" s="2">
        <v>12521.25</v>
      </c>
      <c r="O54" s="2">
        <v>228</v>
      </c>
      <c r="P54" s="2">
        <v>75</v>
      </c>
      <c r="Q54" s="2" t="s">
        <v>33</v>
      </c>
      <c r="R54" s="2">
        <v>5</v>
      </c>
      <c r="S54" s="5">
        <f>IFERROR(Table1[[#This Row],[Profit]]/Table1[[#This Row],[Sales]],0)</f>
        <v>0.34438775510204084</v>
      </c>
      <c r="T54" s="2" t="str">
        <f t="shared" si="0"/>
        <v>Reorder Needed</v>
      </c>
    </row>
    <row r="55" spans="1:20" x14ac:dyDescent="0.3">
      <c r="A55" s="2">
        <v>1054</v>
      </c>
      <c r="B55" s="3">
        <v>45642</v>
      </c>
      <c r="C55" s="2" t="s">
        <v>160</v>
      </c>
      <c r="D55" s="2" t="s">
        <v>161</v>
      </c>
      <c r="E55" s="2" t="s">
        <v>28</v>
      </c>
      <c r="F55" s="2" t="s">
        <v>29</v>
      </c>
      <c r="G55" s="2" t="s">
        <v>97</v>
      </c>
      <c r="H55" s="2" t="s">
        <v>98</v>
      </c>
      <c r="I55" s="2" t="s">
        <v>32</v>
      </c>
      <c r="J55" s="2">
        <v>2</v>
      </c>
      <c r="K55" s="2">
        <v>7165</v>
      </c>
      <c r="L55" s="2">
        <v>14330</v>
      </c>
      <c r="M55" s="2">
        <v>12662.93</v>
      </c>
      <c r="N55" s="2">
        <v>1667.07</v>
      </c>
      <c r="O55" s="2">
        <v>411</v>
      </c>
      <c r="P55" s="2">
        <v>74</v>
      </c>
      <c r="Q55" s="2" t="s">
        <v>99</v>
      </c>
      <c r="R55" s="2">
        <v>10</v>
      </c>
      <c r="S55" s="5">
        <f>IFERROR(Table1[[#This Row],[Profit]]/Table1[[#This Row],[Sales]],0)</f>
        <v>0.11633426378227495</v>
      </c>
      <c r="T55" s="2" t="str">
        <f t="shared" si="0"/>
        <v>Reorder Needed</v>
      </c>
    </row>
    <row r="56" spans="1:20" x14ac:dyDescent="0.3">
      <c r="A56" s="2">
        <v>1055</v>
      </c>
      <c r="B56" s="3">
        <v>45365</v>
      </c>
      <c r="C56" s="2" t="s">
        <v>162</v>
      </c>
      <c r="D56" s="2" t="s">
        <v>163</v>
      </c>
      <c r="E56" s="2" t="s">
        <v>28</v>
      </c>
      <c r="F56" s="2" t="s">
        <v>29</v>
      </c>
      <c r="G56" s="2" t="s">
        <v>60</v>
      </c>
      <c r="H56" s="2" t="s">
        <v>61</v>
      </c>
      <c r="I56" s="2" t="s">
        <v>32</v>
      </c>
      <c r="J56" s="2">
        <v>3</v>
      </c>
      <c r="K56" s="2">
        <v>32719</v>
      </c>
      <c r="L56" s="2">
        <v>98157</v>
      </c>
      <c r="M56" s="2">
        <v>59174.35</v>
      </c>
      <c r="N56" s="2">
        <v>38982.65</v>
      </c>
      <c r="O56" s="2">
        <v>71</v>
      </c>
      <c r="P56" s="2">
        <v>32</v>
      </c>
      <c r="Q56" s="2" t="s">
        <v>62</v>
      </c>
      <c r="R56" s="2">
        <v>10</v>
      </c>
      <c r="S56" s="5">
        <f>IFERROR(Table1[[#This Row],[Profit]]/Table1[[#This Row],[Sales]],0)</f>
        <v>0.39714589891704111</v>
      </c>
      <c r="T56" s="2" t="str">
        <f t="shared" si="0"/>
        <v>Reorder Needed</v>
      </c>
    </row>
    <row r="57" spans="1:20" x14ac:dyDescent="0.3">
      <c r="A57" s="2">
        <v>1056</v>
      </c>
      <c r="B57" s="3">
        <v>45473</v>
      </c>
      <c r="C57" s="2" t="s">
        <v>164</v>
      </c>
      <c r="D57" s="2" t="s">
        <v>165</v>
      </c>
      <c r="E57" s="2" t="s">
        <v>36</v>
      </c>
      <c r="F57" s="2" t="s">
        <v>37</v>
      </c>
      <c r="G57" s="2" t="s">
        <v>30</v>
      </c>
      <c r="H57" s="2" t="s">
        <v>31</v>
      </c>
      <c r="I57" s="2" t="s">
        <v>32</v>
      </c>
      <c r="J57" s="2">
        <v>2</v>
      </c>
      <c r="K57" s="2">
        <v>37586</v>
      </c>
      <c r="L57" s="2">
        <v>75172</v>
      </c>
      <c r="M57" s="2">
        <v>54730.01</v>
      </c>
      <c r="N57" s="2">
        <v>20441.990000000002</v>
      </c>
      <c r="O57" s="2">
        <v>306</v>
      </c>
      <c r="P57" s="2">
        <v>32</v>
      </c>
      <c r="Q57" s="2" t="s">
        <v>33</v>
      </c>
      <c r="R57" s="2">
        <v>20</v>
      </c>
      <c r="S57" s="5">
        <f>IFERROR(Table1[[#This Row],[Profit]]/Table1[[#This Row],[Sales]],0)</f>
        <v>0.27193622625445646</v>
      </c>
      <c r="T57" s="2" t="str">
        <f t="shared" si="0"/>
        <v>Reorder Needed</v>
      </c>
    </row>
    <row r="58" spans="1:20" x14ac:dyDescent="0.3">
      <c r="A58" s="2">
        <v>1057</v>
      </c>
      <c r="B58" s="3">
        <v>45463</v>
      </c>
      <c r="C58" s="2" t="s">
        <v>166</v>
      </c>
      <c r="D58" s="2" t="s">
        <v>167</v>
      </c>
      <c r="E58" s="2" t="s">
        <v>36</v>
      </c>
      <c r="F58" s="2" t="s">
        <v>37</v>
      </c>
      <c r="G58" s="2" t="s">
        <v>75</v>
      </c>
      <c r="H58" s="2" t="s">
        <v>76</v>
      </c>
      <c r="I58" s="2" t="s">
        <v>77</v>
      </c>
      <c r="J58" s="2">
        <v>3</v>
      </c>
      <c r="K58" s="2">
        <v>56616</v>
      </c>
      <c r="L58" s="2">
        <v>169848</v>
      </c>
      <c r="M58" s="2">
        <v>139816.54999999999</v>
      </c>
      <c r="N58" s="2">
        <v>30031.45</v>
      </c>
      <c r="O58" s="2">
        <v>48</v>
      </c>
      <c r="P58" s="2">
        <v>79</v>
      </c>
      <c r="Q58" s="2" t="s">
        <v>78</v>
      </c>
      <c r="R58" s="2">
        <v>10</v>
      </c>
      <c r="S58" s="5">
        <f>IFERROR(Table1[[#This Row],[Profit]]/Table1[[#This Row],[Sales]],0)</f>
        <v>0.1768136804672413</v>
      </c>
      <c r="T58" s="2" t="str">
        <f t="shared" si="0"/>
        <v>Sufficient</v>
      </c>
    </row>
    <row r="59" spans="1:20" x14ac:dyDescent="0.3">
      <c r="A59" s="2">
        <v>1058</v>
      </c>
      <c r="B59" s="3">
        <v>45547</v>
      </c>
      <c r="C59" s="2" t="s">
        <v>168</v>
      </c>
      <c r="D59" s="2" t="s">
        <v>169</v>
      </c>
      <c r="E59" s="2" t="s">
        <v>45</v>
      </c>
      <c r="F59" s="2" t="s">
        <v>46</v>
      </c>
      <c r="G59" s="2" t="s">
        <v>30</v>
      </c>
      <c r="H59" s="2" t="s">
        <v>31</v>
      </c>
      <c r="I59" s="2" t="s">
        <v>32</v>
      </c>
      <c r="J59" s="2">
        <v>2</v>
      </c>
      <c r="K59" s="2">
        <v>43440</v>
      </c>
      <c r="L59" s="2">
        <v>86880</v>
      </c>
      <c r="M59" s="2">
        <v>54631.56</v>
      </c>
      <c r="N59" s="2">
        <v>32248.44</v>
      </c>
      <c r="O59" s="2">
        <v>418</v>
      </c>
      <c r="P59" s="2">
        <v>10</v>
      </c>
      <c r="Q59" s="2" t="s">
        <v>33</v>
      </c>
      <c r="R59" s="2">
        <v>20</v>
      </c>
      <c r="S59" s="5">
        <f>IFERROR(Table1[[#This Row],[Profit]]/Table1[[#This Row],[Sales]],0)</f>
        <v>0.37118370165745856</v>
      </c>
      <c r="T59" s="2" t="str">
        <f t="shared" si="0"/>
        <v>Reorder Needed</v>
      </c>
    </row>
    <row r="60" spans="1:20" x14ac:dyDescent="0.3">
      <c r="A60" s="2">
        <v>1059</v>
      </c>
      <c r="B60" s="3">
        <v>45411</v>
      </c>
      <c r="C60" s="2" t="s">
        <v>170</v>
      </c>
      <c r="D60" s="2" t="s">
        <v>171</v>
      </c>
      <c r="E60" s="2" t="s">
        <v>36</v>
      </c>
      <c r="F60" s="2" t="s">
        <v>37</v>
      </c>
      <c r="G60" s="2" t="s">
        <v>30</v>
      </c>
      <c r="H60" s="2" t="s">
        <v>31</v>
      </c>
      <c r="I60" s="2" t="s">
        <v>32</v>
      </c>
      <c r="J60" s="2">
        <v>10</v>
      </c>
      <c r="K60" s="2">
        <v>42712</v>
      </c>
      <c r="L60" s="2">
        <v>427120</v>
      </c>
      <c r="M60" s="2">
        <v>384071.21</v>
      </c>
      <c r="N60" s="2">
        <v>43048.79</v>
      </c>
      <c r="O60" s="2">
        <v>79</v>
      </c>
      <c r="P60" s="2">
        <v>99</v>
      </c>
      <c r="Q60" s="2" t="s">
        <v>33</v>
      </c>
      <c r="R60" s="2">
        <v>5</v>
      </c>
      <c r="S60" s="5">
        <f>IFERROR(Table1[[#This Row],[Profit]]/Table1[[#This Row],[Sales]],0)</f>
        <v>0.10078851376662297</v>
      </c>
      <c r="T60" s="2" t="str">
        <f t="shared" si="0"/>
        <v>Sufficient</v>
      </c>
    </row>
    <row r="61" spans="1:20" x14ac:dyDescent="0.3">
      <c r="A61" s="2">
        <v>1060</v>
      </c>
      <c r="B61" s="3">
        <v>45472</v>
      </c>
      <c r="C61" s="2" t="s">
        <v>172</v>
      </c>
      <c r="D61" s="2" t="s">
        <v>173</v>
      </c>
      <c r="E61" s="2" t="s">
        <v>20</v>
      </c>
      <c r="F61" s="2" t="s">
        <v>21</v>
      </c>
      <c r="G61" s="2" t="s">
        <v>60</v>
      </c>
      <c r="H61" s="2" t="s">
        <v>61</v>
      </c>
      <c r="I61" s="2" t="s">
        <v>32</v>
      </c>
      <c r="J61" s="2">
        <v>5</v>
      </c>
      <c r="K61" s="2">
        <v>59584</v>
      </c>
      <c r="L61" s="2">
        <v>297920</v>
      </c>
      <c r="M61" s="2">
        <v>194479.48</v>
      </c>
      <c r="N61" s="2">
        <v>103440.52</v>
      </c>
      <c r="O61" s="2">
        <v>242</v>
      </c>
      <c r="P61" s="2">
        <v>27</v>
      </c>
      <c r="Q61" s="2" t="s">
        <v>62</v>
      </c>
      <c r="R61" s="2">
        <v>20</v>
      </c>
      <c r="S61" s="5">
        <f>IFERROR(Table1[[#This Row],[Profit]]/Table1[[#This Row],[Sales]],0)</f>
        <v>0.34720904940923741</v>
      </c>
      <c r="T61" s="2" t="str">
        <f t="shared" si="0"/>
        <v>Reorder Needed</v>
      </c>
    </row>
    <row r="62" spans="1:20" x14ac:dyDescent="0.3">
      <c r="A62" s="2">
        <v>1061</v>
      </c>
      <c r="B62" s="3">
        <v>45326</v>
      </c>
      <c r="C62" s="2" t="s">
        <v>174</v>
      </c>
      <c r="D62" s="2" t="s">
        <v>175</v>
      </c>
      <c r="E62" s="2" t="s">
        <v>45</v>
      </c>
      <c r="F62" s="2" t="s">
        <v>46</v>
      </c>
      <c r="G62" s="2" t="s">
        <v>55</v>
      </c>
      <c r="H62" s="2" t="s">
        <v>56</v>
      </c>
      <c r="I62" s="2" t="s">
        <v>32</v>
      </c>
      <c r="J62" s="2">
        <v>9</v>
      </c>
      <c r="K62" s="2">
        <v>27246</v>
      </c>
      <c r="L62" s="2">
        <v>245214</v>
      </c>
      <c r="M62" s="2">
        <v>217465.15</v>
      </c>
      <c r="N62" s="2">
        <v>27748.85</v>
      </c>
      <c r="O62" s="2">
        <v>403</v>
      </c>
      <c r="P62" s="2">
        <v>34</v>
      </c>
      <c r="Q62" s="2" t="s">
        <v>57</v>
      </c>
      <c r="R62" s="2">
        <v>10</v>
      </c>
      <c r="S62" s="5">
        <f>IFERROR(Table1[[#This Row],[Profit]]/Table1[[#This Row],[Sales]],0)</f>
        <v>0.11316176890389618</v>
      </c>
      <c r="T62" s="2" t="str">
        <f t="shared" si="0"/>
        <v>Reorder Needed</v>
      </c>
    </row>
    <row r="63" spans="1:20" x14ac:dyDescent="0.3">
      <c r="A63" s="2">
        <v>1062</v>
      </c>
      <c r="B63" s="3">
        <v>45334</v>
      </c>
      <c r="C63" s="2" t="s">
        <v>176</v>
      </c>
      <c r="D63" s="2" t="s">
        <v>177</v>
      </c>
      <c r="E63" s="2" t="s">
        <v>45</v>
      </c>
      <c r="F63" s="2" t="s">
        <v>46</v>
      </c>
      <c r="G63" s="2" t="s">
        <v>22</v>
      </c>
      <c r="H63" s="2" t="s">
        <v>23</v>
      </c>
      <c r="I63" s="2" t="s">
        <v>24</v>
      </c>
      <c r="J63" s="2">
        <v>1</v>
      </c>
      <c r="K63" s="2">
        <v>15006</v>
      </c>
      <c r="L63" s="2">
        <v>15006</v>
      </c>
      <c r="M63" s="2">
        <v>10726.56</v>
      </c>
      <c r="N63" s="2">
        <v>4279.4399999999996</v>
      </c>
      <c r="O63" s="2">
        <v>93</v>
      </c>
      <c r="P63" s="2">
        <v>72</v>
      </c>
      <c r="Q63" s="2" t="s">
        <v>25</v>
      </c>
      <c r="R63" s="2">
        <v>5</v>
      </c>
      <c r="S63" s="5">
        <f>IFERROR(Table1[[#This Row],[Profit]]/Table1[[#This Row],[Sales]],0)</f>
        <v>0.28518192722910835</v>
      </c>
      <c r="T63" s="2" t="str">
        <f t="shared" si="0"/>
        <v>Reorder Needed</v>
      </c>
    </row>
    <row r="64" spans="1:20" x14ac:dyDescent="0.3">
      <c r="A64" s="2">
        <v>1063</v>
      </c>
      <c r="B64" s="3">
        <v>45643</v>
      </c>
      <c r="C64" s="2" t="s">
        <v>178</v>
      </c>
      <c r="D64" s="2" t="s">
        <v>179</v>
      </c>
      <c r="E64" s="2" t="s">
        <v>45</v>
      </c>
      <c r="F64" s="2" t="s">
        <v>46</v>
      </c>
      <c r="G64" s="2" t="s">
        <v>55</v>
      </c>
      <c r="H64" s="2" t="s">
        <v>56</v>
      </c>
      <c r="I64" s="2" t="s">
        <v>32</v>
      </c>
      <c r="J64" s="2">
        <v>2</v>
      </c>
      <c r="K64" s="2">
        <v>27823</v>
      </c>
      <c r="L64" s="2">
        <v>55646</v>
      </c>
      <c r="M64" s="2">
        <v>46313.61</v>
      </c>
      <c r="N64" s="2">
        <v>9332.39</v>
      </c>
      <c r="O64" s="2">
        <v>425</v>
      </c>
      <c r="P64" s="2">
        <v>99</v>
      </c>
      <c r="Q64" s="2" t="s">
        <v>57</v>
      </c>
      <c r="R64" s="2">
        <v>0</v>
      </c>
      <c r="S64" s="5">
        <f>IFERROR(Table1[[#This Row],[Profit]]/Table1[[#This Row],[Sales]],0)</f>
        <v>0.16770998813930921</v>
      </c>
      <c r="T64" s="2" t="str">
        <f t="shared" si="0"/>
        <v>Reorder Needed</v>
      </c>
    </row>
    <row r="65" spans="1:20" x14ac:dyDescent="0.3">
      <c r="A65" s="2">
        <v>1064</v>
      </c>
      <c r="B65" s="3">
        <v>45567</v>
      </c>
      <c r="C65" s="2" t="s">
        <v>180</v>
      </c>
      <c r="D65" s="2" t="s">
        <v>181</v>
      </c>
      <c r="E65" s="2" t="s">
        <v>28</v>
      </c>
      <c r="F65" s="2" t="s">
        <v>29</v>
      </c>
      <c r="G65" s="2" t="s">
        <v>40</v>
      </c>
      <c r="H65" s="2" t="s">
        <v>41</v>
      </c>
      <c r="I65" s="2" t="s">
        <v>24</v>
      </c>
      <c r="J65" s="2">
        <v>2</v>
      </c>
      <c r="K65" s="2">
        <v>21949</v>
      </c>
      <c r="L65" s="2">
        <v>43898</v>
      </c>
      <c r="M65" s="2">
        <v>35261.589999999997</v>
      </c>
      <c r="N65" s="2">
        <v>8636.41</v>
      </c>
      <c r="O65" s="2">
        <v>83</v>
      </c>
      <c r="P65" s="2">
        <v>56</v>
      </c>
      <c r="Q65" s="2" t="s">
        <v>42</v>
      </c>
      <c r="R65" s="2">
        <v>10</v>
      </c>
      <c r="S65" s="5">
        <f>IFERROR(Table1[[#This Row],[Profit]]/Table1[[#This Row],[Sales]],0)</f>
        <v>0.19673812018770787</v>
      </c>
      <c r="T65" s="2" t="str">
        <f t="shared" si="0"/>
        <v>Reorder Needed</v>
      </c>
    </row>
    <row r="66" spans="1:20" x14ac:dyDescent="0.3">
      <c r="A66" s="2">
        <v>1065</v>
      </c>
      <c r="B66" s="3">
        <v>45634</v>
      </c>
      <c r="C66" s="2" t="s">
        <v>182</v>
      </c>
      <c r="D66" s="2" t="s">
        <v>183</v>
      </c>
      <c r="E66" s="2" t="s">
        <v>28</v>
      </c>
      <c r="F66" s="2" t="s">
        <v>29</v>
      </c>
      <c r="G66" s="2" t="s">
        <v>55</v>
      </c>
      <c r="H66" s="2" t="s">
        <v>56</v>
      </c>
      <c r="I66" s="2" t="s">
        <v>32</v>
      </c>
      <c r="J66" s="2">
        <v>1</v>
      </c>
      <c r="K66" s="2">
        <v>2244</v>
      </c>
      <c r="L66" s="2">
        <v>2244</v>
      </c>
      <c r="M66" s="2">
        <v>1449.48</v>
      </c>
      <c r="N66" s="2">
        <v>794.52</v>
      </c>
      <c r="O66" s="2">
        <v>407</v>
      </c>
      <c r="P66" s="2">
        <v>13</v>
      </c>
      <c r="Q66" s="2" t="s">
        <v>57</v>
      </c>
      <c r="R66" s="2">
        <v>0</v>
      </c>
      <c r="S66" s="5">
        <f>IFERROR(Table1[[#This Row],[Profit]]/Table1[[#This Row],[Sales]],0)</f>
        <v>0.35406417112299465</v>
      </c>
      <c r="T66" s="2" t="str">
        <f t="shared" ref="T66:T129" si="1">IF(O66&gt;P66,"Reorder Needed","Sufficient")</f>
        <v>Reorder Needed</v>
      </c>
    </row>
    <row r="67" spans="1:20" x14ac:dyDescent="0.3">
      <c r="A67" s="2">
        <v>1066</v>
      </c>
      <c r="B67" s="3">
        <v>45582</v>
      </c>
      <c r="C67" s="2" t="s">
        <v>184</v>
      </c>
      <c r="D67" s="2" t="s">
        <v>185</v>
      </c>
      <c r="E67" s="2" t="s">
        <v>20</v>
      </c>
      <c r="F67" s="2" t="s">
        <v>21</v>
      </c>
      <c r="G67" s="2" t="s">
        <v>60</v>
      </c>
      <c r="H67" s="2" t="s">
        <v>61</v>
      </c>
      <c r="I67" s="2" t="s">
        <v>32</v>
      </c>
      <c r="J67" s="2">
        <v>10</v>
      </c>
      <c r="K67" s="2">
        <v>36486</v>
      </c>
      <c r="L67" s="2">
        <v>364860</v>
      </c>
      <c r="M67" s="2">
        <v>244924.1</v>
      </c>
      <c r="N67" s="2">
        <v>119935.9</v>
      </c>
      <c r="O67" s="2">
        <v>120</v>
      </c>
      <c r="P67" s="2">
        <v>21</v>
      </c>
      <c r="Q67" s="2" t="s">
        <v>62</v>
      </c>
      <c r="R67" s="2">
        <v>5</v>
      </c>
      <c r="S67" s="5">
        <f>IFERROR(Table1[[#This Row],[Profit]]/Table1[[#This Row],[Sales]],0)</f>
        <v>0.32871759030861153</v>
      </c>
      <c r="T67" s="2" t="str">
        <f t="shared" si="1"/>
        <v>Reorder Needed</v>
      </c>
    </row>
    <row r="68" spans="1:20" x14ac:dyDescent="0.3">
      <c r="A68" s="2">
        <v>1067</v>
      </c>
      <c r="B68" s="3">
        <v>45454</v>
      </c>
      <c r="C68" s="2" t="s">
        <v>186</v>
      </c>
      <c r="D68" s="2" t="s">
        <v>187</v>
      </c>
      <c r="E68" s="2" t="s">
        <v>28</v>
      </c>
      <c r="F68" s="2" t="s">
        <v>29</v>
      </c>
      <c r="G68" s="2" t="s">
        <v>75</v>
      </c>
      <c r="H68" s="2" t="s">
        <v>76</v>
      </c>
      <c r="I68" s="2" t="s">
        <v>77</v>
      </c>
      <c r="J68" s="2">
        <v>2</v>
      </c>
      <c r="K68" s="2">
        <v>26011</v>
      </c>
      <c r="L68" s="2">
        <v>52022</v>
      </c>
      <c r="M68" s="2">
        <v>41966.69</v>
      </c>
      <c r="N68" s="2">
        <v>10055.31</v>
      </c>
      <c r="O68" s="2">
        <v>365</v>
      </c>
      <c r="P68" s="2">
        <v>37</v>
      </c>
      <c r="Q68" s="2" t="s">
        <v>78</v>
      </c>
      <c r="R68" s="2">
        <v>0</v>
      </c>
      <c r="S68" s="5">
        <f>IFERROR(Table1[[#This Row],[Profit]]/Table1[[#This Row],[Sales]],0)</f>
        <v>0.1932895697973934</v>
      </c>
      <c r="T68" s="2" t="str">
        <f t="shared" si="1"/>
        <v>Reorder Needed</v>
      </c>
    </row>
    <row r="69" spans="1:20" x14ac:dyDescent="0.3">
      <c r="A69" s="2">
        <v>1068</v>
      </c>
      <c r="B69" s="3">
        <v>45530</v>
      </c>
      <c r="C69" s="2" t="s">
        <v>188</v>
      </c>
      <c r="D69" s="2" t="s">
        <v>189</v>
      </c>
      <c r="E69" s="2" t="s">
        <v>20</v>
      </c>
      <c r="F69" s="2" t="s">
        <v>21</v>
      </c>
      <c r="G69" s="2" t="s">
        <v>49</v>
      </c>
      <c r="H69" s="2" t="s">
        <v>50</v>
      </c>
      <c r="I69" s="2" t="s">
        <v>51</v>
      </c>
      <c r="J69" s="2">
        <v>6</v>
      </c>
      <c r="K69" s="2">
        <v>22291</v>
      </c>
      <c r="L69" s="2">
        <v>133746</v>
      </c>
      <c r="M69" s="2">
        <v>104496.62</v>
      </c>
      <c r="N69" s="2">
        <v>29249.38</v>
      </c>
      <c r="O69" s="2">
        <v>242</v>
      </c>
      <c r="P69" s="2">
        <v>99</v>
      </c>
      <c r="Q69" s="2" t="s">
        <v>52</v>
      </c>
      <c r="R69" s="2">
        <v>10</v>
      </c>
      <c r="S69" s="5">
        <f>IFERROR(Table1[[#This Row],[Profit]]/Table1[[#This Row],[Sales]],0)</f>
        <v>0.2186934936371929</v>
      </c>
      <c r="T69" s="2" t="str">
        <f t="shared" si="1"/>
        <v>Reorder Needed</v>
      </c>
    </row>
    <row r="70" spans="1:20" x14ac:dyDescent="0.3">
      <c r="A70" s="2">
        <v>1069</v>
      </c>
      <c r="B70" s="3">
        <v>45327</v>
      </c>
      <c r="C70" s="2" t="s">
        <v>190</v>
      </c>
      <c r="D70" s="2" t="s">
        <v>191</v>
      </c>
      <c r="E70" s="2" t="s">
        <v>36</v>
      </c>
      <c r="F70" s="2" t="s">
        <v>37</v>
      </c>
      <c r="G70" s="2" t="s">
        <v>22</v>
      </c>
      <c r="H70" s="2" t="s">
        <v>23</v>
      </c>
      <c r="I70" s="2" t="s">
        <v>24</v>
      </c>
      <c r="J70" s="2">
        <v>2</v>
      </c>
      <c r="K70" s="2">
        <v>8967</v>
      </c>
      <c r="L70" s="2">
        <v>17934</v>
      </c>
      <c r="M70" s="2">
        <v>15228.55</v>
      </c>
      <c r="N70" s="2">
        <v>2705.45</v>
      </c>
      <c r="O70" s="2">
        <v>206</v>
      </c>
      <c r="P70" s="2">
        <v>14</v>
      </c>
      <c r="Q70" s="2" t="s">
        <v>25</v>
      </c>
      <c r="R70" s="2">
        <v>10</v>
      </c>
      <c r="S70" s="5">
        <f>IFERROR(Table1[[#This Row],[Profit]]/Table1[[#This Row],[Sales]],0)</f>
        <v>0.15085591613694657</v>
      </c>
      <c r="T70" s="2" t="str">
        <f t="shared" si="1"/>
        <v>Reorder Needed</v>
      </c>
    </row>
    <row r="71" spans="1:20" x14ac:dyDescent="0.3">
      <c r="A71" s="2">
        <v>1070</v>
      </c>
      <c r="B71" s="3">
        <v>45631</v>
      </c>
      <c r="C71" s="2" t="s">
        <v>192</v>
      </c>
      <c r="D71" s="2" t="s">
        <v>193</v>
      </c>
      <c r="E71" s="2" t="s">
        <v>36</v>
      </c>
      <c r="F71" s="2" t="s">
        <v>37</v>
      </c>
      <c r="G71" s="2" t="s">
        <v>30</v>
      </c>
      <c r="H71" s="2" t="s">
        <v>31</v>
      </c>
      <c r="I71" s="2" t="s">
        <v>32</v>
      </c>
      <c r="J71" s="2">
        <v>6</v>
      </c>
      <c r="K71" s="2">
        <v>4839</v>
      </c>
      <c r="L71" s="2">
        <v>29034</v>
      </c>
      <c r="M71" s="2">
        <v>24661.56</v>
      </c>
      <c r="N71" s="2">
        <v>4372.4399999999996</v>
      </c>
      <c r="O71" s="2">
        <v>424</v>
      </c>
      <c r="P71" s="2">
        <v>30</v>
      </c>
      <c r="Q71" s="2" t="s">
        <v>33</v>
      </c>
      <c r="R71" s="2">
        <v>15</v>
      </c>
      <c r="S71" s="5">
        <f>IFERROR(Table1[[#This Row],[Profit]]/Table1[[#This Row],[Sales]],0)</f>
        <v>0.15059723083281668</v>
      </c>
      <c r="T71" s="2" t="str">
        <f t="shared" si="1"/>
        <v>Reorder Needed</v>
      </c>
    </row>
    <row r="72" spans="1:20" x14ac:dyDescent="0.3">
      <c r="A72" s="2">
        <v>1071</v>
      </c>
      <c r="B72" s="3">
        <v>45609</v>
      </c>
      <c r="C72" s="2" t="s">
        <v>194</v>
      </c>
      <c r="D72" s="2" t="s">
        <v>195</v>
      </c>
      <c r="E72" s="2" t="s">
        <v>28</v>
      </c>
      <c r="F72" s="2" t="s">
        <v>29</v>
      </c>
      <c r="G72" s="2" t="s">
        <v>67</v>
      </c>
      <c r="H72" s="2" t="s">
        <v>68</v>
      </c>
      <c r="I72" s="2" t="s">
        <v>24</v>
      </c>
      <c r="J72" s="2">
        <v>8</v>
      </c>
      <c r="K72" s="2">
        <v>6739</v>
      </c>
      <c r="L72" s="2">
        <v>53912</v>
      </c>
      <c r="M72" s="2">
        <v>46596.7</v>
      </c>
      <c r="N72" s="2">
        <v>7315.3</v>
      </c>
      <c r="O72" s="2">
        <v>345</v>
      </c>
      <c r="P72" s="2">
        <v>39</v>
      </c>
      <c r="Q72" s="2" t="s">
        <v>42</v>
      </c>
      <c r="R72" s="2">
        <v>20</v>
      </c>
      <c r="S72" s="5">
        <f>IFERROR(Table1[[#This Row],[Profit]]/Table1[[#This Row],[Sales]],0)</f>
        <v>0.13568964238017511</v>
      </c>
      <c r="T72" s="2" t="str">
        <f t="shared" si="1"/>
        <v>Reorder Needed</v>
      </c>
    </row>
    <row r="73" spans="1:20" x14ac:dyDescent="0.3">
      <c r="A73" s="2">
        <v>1072</v>
      </c>
      <c r="B73" s="3">
        <v>45425</v>
      </c>
      <c r="C73" s="2" t="s">
        <v>196</v>
      </c>
      <c r="D73" s="2" t="s">
        <v>197</v>
      </c>
      <c r="E73" s="2" t="s">
        <v>20</v>
      </c>
      <c r="F73" s="2" t="s">
        <v>21</v>
      </c>
      <c r="G73" s="2" t="s">
        <v>49</v>
      </c>
      <c r="H73" s="2" t="s">
        <v>50</v>
      </c>
      <c r="I73" s="2" t="s">
        <v>51</v>
      </c>
      <c r="J73" s="2">
        <v>2</v>
      </c>
      <c r="K73" s="2">
        <v>34614</v>
      </c>
      <c r="L73" s="2">
        <v>69228</v>
      </c>
      <c r="M73" s="2">
        <v>46505.56</v>
      </c>
      <c r="N73" s="2">
        <v>22722.44</v>
      </c>
      <c r="O73" s="2">
        <v>478</v>
      </c>
      <c r="P73" s="2">
        <v>24</v>
      </c>
      <c r="Q73" s="2" t="s">
        <v>52</v>
      </c>
      <c r="R73" s="2">
        <v>10</v>
      </c>
      <c r="S73" s="5">
        <f>IFERROR(Table1[[#This Row],[Profit]]/Table1[[#This Row],[Sales]],0)</f>
        <v>0.32822615126827293</v>
      </c>
      <c r="T73" s="2" t="str">
        <f t="shared" si="1"/>
        <v>Reorder Needed</v>
      </c>
    </row>
    <row r="74" spans="1:20" x14ac:dyDescent="0.3">
      <c r="A74" s="2">
        <v>1073</v>
      </c>
      <c r="B74" s="3">
        <v>45516</v>
      </c>
      <c r="C74" s="2" t="s">
        <v>198</v>
      </c>
      <c r="D74" s="2" t="s">
        <v>199</v>
      </c>
      <c r="E74" s="2" t="s">
        <v>45</v>
      </c>
      <c r="F74" s="2" t="s">
        <v>46</v>
      </c>
      <c r="G74" s="2" t="s">
        <v>22</v>
      </c>
      <c r="H74" s="2" t="s">
        <v>23</v>
      </c>
      <c r="I74" s="2" t="s">
        <v>24</v>
      </c>
      <c r="J74" s="2">
        <v>5</v>
      </c>
      <c r="K74" s="2">
        <v>47329</v>
      </c>
      <c r="L74" s="2">
        <v>236645</v>
      </c>
      <c r="M74" s="2">
        <v>206058.41</v>
      </c>
      <c r="N74" s="2">
        <v>30586.59</v>
      </c>
      <c r="O74" s="2">
        <v>50</v>
      </c>
      <c r="P74" s="2">
        <v>54</v>
      </c>
      <c r="Q74" s="2" t="s">
        <v>25</v>
      </c>
      <c r="R74" s="2">
        <v>5</v>
      </c>
      <c r="S74" s="5">
        <f>IFERROR(Table1[[#This Row],[Profit]]/Table1[[#This Row],[Sales]],0)</f>
        <v>0.12925094550909591</v>
      </c>
      <c r="T74" s="2" t="str">
        <f t="shared" si="1"/>
        <v>Sufficient</v>
      </c>
    </row>
    <row r="75" spans="1:20" x14ac:dyDescent="0.3">
      <c r="A75" s="2">
        <v>1074</v>
      </c>
      <c r="B75" s="3">
        <v>45609</v>
      </c>
      <c r="C75" s="2" t="s">
        <v>79</v>
      </c>
      <c r="D75" s="2" t="s">
        <v>200</v>
      </c>
      <c r="E75" s="2" t="s">
        <v>36</v>
      </c>
      <c r="F75" s="2" t="s">
        <v>37</v>
      </c>
      <c r="G75" s="2" t="s">
        <v>75</v>
      </c>
      <c r="H75" s="2" t="s">
        <v>76</v>
      </c>
      <c r="I75" s="2" t="s">
        <v>77</v>
      </c>
      <c r="J75" s="2">
        <v>1</v>
      </c>
      <c r="K75" s="2">
        <v>42010</v>
      </c>
      <c r="L75" s="2">
        <v>42010</v>
      </c>
      <c r="M75" s="2">
        <v>26384.73</v>
      </c>
      <c r="N75" s="2">
        <v>15625.27</v>
      </c>
      <c r="O75" s="2">
        <v>51</v>
      </c>
      <c r="P75" s="2">
        <v>20</v>
      </c>
      <c r="Q75" s="2" t="s">
        <v>78</v>
      </c>
      <c r="R75" s="2">
        <v>5</v>
      </c>
      <c r="S75" s="5">
        <f>IFERROR(Table1[[#This Row],[Profit]]/Table1[[#This Row],[Sales]],0)</f>
        <v>0.37194168055224947</v>
      </c>
      <c r="T75" s="2" t="str">
        <f t="shared" si="1"/>
        <v>Reorder Needed</v>
      </c>
    </row>
    <row r="76" spans="1:20" x14ac:dyDescent="0.3">
      <c r="A76" s="2">
        <v>1075</v>
      </c>
      <c r="B76" s="3">
        <v>45546</v>
      </c>
      <c r="C76" s="2" t="s">
        <v>201</v>
      </c>
      <c r="D76" s="2" t="s">
        <v>202</v>
      </c>
      <c r="E76" s="2" t="s">
        <v>20</v>
      </c>
      <c r="F76" s="2" t="s">
        <v>21</v>
      </c>
      <c r="G76" s="2" t="s">
        <v>60</v>
      </c>
      <c r="H76" s="2" t="s">
        <v>61</v>
      </c>
      <c r="I76" s="2" t="s">
        <v>32</v>
      </c>
      <c r="J76" s="2">
        <v>3</v>
      </c>
      <c r="K76" s="2">
        <v>44885</v>
      </c>
      <c r="L76" s="2">
        <v>134655</v>
      </c>
      <c r="M76" s="2">
        <v>86683.71</v>
      </c>
      <c r="N76" s="2">
        <v>47971.29</v>
      </c>
      <c r="O76" s="2">
        <v>80</v>
      </c>
      <c r="P76" s="2">
        <v>77</v>
      </c>
      <c r="Q76" s="2" t="s">
        <v>62</v>
      </c>
      <c r="R76" s="2">
        <v>10</v>
      </c>
      <c r="S76" s="5">
        <f>IFERROR(Table1[[#This Row],[Profit]]/Table1[[#This Row],[Sales]],0)</f>
        <v>0.35625331402472987</v>
      </c>
      <c r="T76" s="2" t="str">
        <f t="shared" si="1"/>
        <v>Reorder Needed</v>
      </c>
    </row>
    <row r="77" spans="1:20" x14ac:dyDescent="0.3">
      <c r="A77" s="2">
        <v>1076</v>
      </c>
      <c r="B77" s="3">
        <v>45495</v>
      </c>
      <c r="C77" s="2" t="s">
        <v>140</v>
      </c>
      <c r="D77" s="2" t="s">
        <v>203</v>
      </c>
      <c r="E77" s="2" t="s">
        <v>36</v>
      </c>
      <c r="F77" s="2" t="s">
        <v>37</v>
      </c>
      <c r="G77" s="2" t="s">
        <v>40</v>
      </c>
      <c r="H77" s="2" t="s">
        <v>41</v>
      </c>
      <c r="I77" s="2" t="s">
        <v>24</v>
      </c>
      <c r="J77" s="2">
        <v>3</v>
      </c>
      <c r="K77" s="2">
        <v>43824</v>
      </c>
      <c r="L77" s="2">
        <v>131472</v>
      </c>
      <c r="M77" s="2">
        <v>101068.27</v>
      </c>
      <c r="N77" s="2">
        <v>30403.73</v>
      </c>
      <c r="O77" s="2">
        <v>431</v>
      </c>
      <c r="P77" s="2">
        <v>23</v>
      </c>
      <c r="Q77" s="2" t="s">
        <v>42</v>
      </c>
      <c r="R77" s="2">
        <v>15</v>
      </c>
      <c r="S77" s="5">
        <f>IFERROR(Table1[[#This Row],[Profit]]/Table1[[#This Row],[Sales]],0)</f>
        <v>0.23125631313131312</v>
      </c>
      <c r="T77" s="2" t="str">
        <f t="shared" si="1"/>
        <v>Reorder Needed</v>
      </c>
    </row>
    <row r="78" spans="1:20" x14ac:dyDescent="0.3">
      <c r="A78" s="2">
        <v>1077</v>
      </c>
      <c r="B78" s="3">
        <v>45433</v>
      </c>
      <c r="C78" s="2" t="s">
        <v>204</v>
      </c>
      <c r="D78" s="2" t="s">
        <v>205</v>
      </c>
      <c r="E78" s="2" t="s">
        <v>45</v>
      </c>
      <c r="F78" s="2" t="s">
        <v>46</v>
      </c>
      <c r="G78" s="2" t="s">
        <v>81</v>
      </c>
      <c r="H78" s="2" t="s">
        <v>82</v>
      </c>
      <c r="I78" s="2" t="s">
        <v>24</v>
      </c>
      <c r="J78" s="2">
        <v>5</v>
      </c>
      <c r="K78" s="2">
        <v>35659</v>
      </c>
      <c r="L78" s="2">
        <v>178295</v>
      </c>
      <c r="M78" s="2">
        <v>136842.25</v>
      </c>
      <c r="N78" s="2">
        <v>41452.75</v>
      </c>
      <c r="O78" s="2">
        <v>379</v>
      </c>
      <c r="P78" s="2">
        <v>61</v>
      </c>
      <c r="Q78" s="2" t="s">
        <v>42</v>
      </c>
      <c r="R78" s="2">
        <v>10</v>
      </c>
      <c r="S78" s="5">
        <f>IFERROR(Table1[[#This Row],[Profit]]/Table1[[#This Row],[Sales]],0)</f>
        <v>0.2324953027286239</v>
      </c>
      <c r="T78" s="2" t="str">
        <f t="shared" si="1"/>
        <v>Reorder Needed</v>
      </c>
    </row>
    <row r="79" spans="1:20" x14ac:dyDescent="0.3">
      <c r="A79" s="2">
        <v>1078</v>
      </c>
      <c r="B79" s="3">
        <v>45638</v>
      </c>
      <c r="C79" s="2" t="s">
        <v>206</v>
      </c>
      <c r="D79" s="2" t="s">
        <v>207</v>
      </c>
      <c r="E79" s="2" t="s">
        <v>28</v>
      </c>
      <c r="F79" s="2" t="s">
        <v>29</v>
      </c>
      <c r="G79" s="2" t="s">
        <v>75</v>
      </c>
      <c r="H79" s="2" t="s">
        <v>76</v>
      </c>
      <c r="I79" s="2" t="s">
        <v>77</v>
      </c>
      <c r="J79" s="2">
        <v>10</v>
      </c>
      <c r="K79" s="2">
        <v>25620</v>
      </c>
      <c r="L79" s="2">
        <v>256200</v>
      </c>
      <c r="M79" s="2">
        <v>174901.43</v>
      </c>
      <c r="N79" s="2">
        <v>81298.570000000007</v>
      </c>
      <c r="O79" s="2">
        <v>130</v>
      </c>
      <c r="P79" s="2">
        <v>16</v>
      </c>
      <c r="Q79" s="2" t="s">
        <v>78</v>
      </c>
      <c r="R79" s="2">
        <v>15</v>
      </c>
      <c r="S79" s="5">
        <f>IFERROR(Table1[[#This Row],[Profit]]/Table1[[#This Row],[Sales]],0)</f>
        <v>0.31732462919594068</v>
      </c>
      <c r="T79" s="2" t="str">
        <f t="shared" si="1"/>
        <v>Reorder Needed</v>
      </c>
    </row>
    <row r="80" spans="1:20" x14ac:dyDescent="0.3">
      <c r="A80" s="2">
        <v>1079</v>
      </c>
      <c r="B80" s="3">
        <v>45585</v>
      </c>
      <c r="C80" s="2" t="s">
        <v>208</v>
      </c>
      <c r="D80" s="2" t="s">
        <v>209</v>
      </c>
      <c r="E80" s="2" t="s">
        <v>20</v>
      </c>
      <c r="F80" s="2" t="s">
        <v>21</v>
      </c>
      <c r="G80" s="2" t="s">
        <v>22</v>
      </c>
      <c r="H80" s="2" t="s">
        <v>23</v>
      </c>
      <c r="I80" s="2" t="s">
        <v>24</v>
      </c>
      <c r="J80" s="2">
        <v>7</v>
      </c>
      <c r="K80" s="2">
        <v>1139</v>
      </c>
      <c r="L80" s="2">
        <v>7973</v>
      </c>
      <c r="M80" s="2">
        <v>6087.83</v>
      </c>
      <c r="N80" s="2">
        <v>1885.17</v>
      </c>
      <c r="O80" s="2">
        <v>50</v>
      </c>
      <c r="P80" s="2">
        <v>69</v>
      </c>
      <c r="Q80" s="2" t="s">
        <v>25</v>
      </c>
      <c r="R80" s="2">
        <v>5</v>
      </c>
      <c r="S80" s="5">
        <f>IFERROR(Table1[[#This Row],[Profit]]/Table1[[#This Row],[Sales]],0)</f>
        <v>0.23644424934152766</v>
      </c>
      <c r="T80" s="2" t="str">
        <f t="shared" si="1"/>
        <v>Sufficient</v>
      </c>
    </row>
    <row r="81" spans="1:20" x14ac:dyDescent="0.3">
      <c r="A81" s="2">
        <v>1080</v>
      </c>
      <c r="B81" s="3">
        <v>45599</v>
      </c>
      <c r="C81" s="2" t="s">
        <v>210</v>
      </c>
      <c r="D81" s="2" t="s">
        <v>211</v>
      </c>
      <c r="E81" s="2" t="s">
        <v>36</v>
      </c>
      <c r="F81" s="2" t="s">
        <v>37</v>
      </c>
      <c r="G81" s="2" t="s">
        <v>22</v>
      </c>
      <c r="H81" s="2" t="s">
        <v>23</v>
      </c>
      <c r="I81" s="2" t="s">
        <v>24</v>
      </c>
      <c r="J81" s="2">
        <v>5</v>
      </c>
      <c r="K81" s="2">
        <v>43057</v>
      </c>
      <c r="L81" s="2">
        <v>215285</v>
      </c>
      <c r="M81" s="2">
        <v>142994</v>
      </c>
      <c r="N81" s="2">
        <v>72291</v>
      </c>
      <c r="O81" s="2">
        <v>400</v>
      </c>
      <c r="P81" s="2">
        <v>82</v>
      </c>
      <c r="Q81" s="2" t="s">
        <v>25</v>
      </c>
      <c r="R81" s="2">
        <v>20</v>
      </c>
      <c r="S81" s="5">
        <f>IFERROR(Table1[[#This Row],[Profit]]/Table1[[#This Row],[Sales]],0)</f>
        <v>0.33579208955570522</v>
      </c>
      <c r="T81" s="2" t="str">
        <f t="shared" si="1"/>
        <v>Reorder Needed</v>
      </c>
    </row>
    <row r="82" spans="1:20" x14ac:dyDescent="0.3">
      <c r="A82" s="2">
        <v>1081</v>
      </c>
      <c r="B82" s="3">
        <v>45411</v>
      </c>
      <c r="C82" s="2" t="s">
        <v>212</v>
      </c>
      <c r="D82" s="2" t="s">
        <v>213</v>
      </c>
      <c r="E82" s="2" t="s">
        <v>20</v>
      </c>
      <c r="F82" s="2" t="s">
        <v>21</v>
      </c>
      <c r="G82" s="2" t="s">
        <v>30</v>
      </c>
      <c r="H82" s="2" t="s">
        <v>31</v>
      </c>
      <c r="I82" s="2" t="s">
        <v>32</v>
      </c>
      <c r="J82" s="2">
        <v>1</v>
      </c>
      <c r="K82" s="2">
        <v>4361</v>
      </c>
      <c r="L82" s="2">
        <v>4361</v>
      </c>
      <c r="M82" s="2">
        <v>3693.41</v>
      </c>
      <c r="N82" s="2">
        <v>667.59</v>
      </c>
      <c r="O82" s="2">
        <v>32</v>
      </c>
      <c r="P82" s="2">
        <v>100</v>
      </c>
      <c r="Q82" s="2" t="s">
        <v>33</v>
      </c>
      <c r="R82" s="2">
        <v>10</v>
      </c>
      <c r="S82" s="5">
        <f>IFERROR(Table1[[#This Row],[Profit]]/Table1[[#This Row],[Sales]],0)</f>
        <v>0.15308186195826645</v>
      </c>
      <c r="T82" s="2" t="str">
        <f t="shared" si="1"/>
        <v>Sufficient</v>
      </c>
    </row>
    <row r="83" spans="1:20" x14ac:dyDescent="0.3">
      <c r="A83" s="2">
        <v>1082</v>
      </c>
      <c r="B83" s="3">
        <v>45521</v>
      </c>
      <c r="C83" s="2" t="s">
        <v>214</v>
      </c>
      <c r="D83" s="2" t="s">
        <v>215</v>
      </c>
      <c r="E83" s="2" t="s">
        <v>28</v>
      </c>
      <c r="F83" s="2" t="s">
        <v>29</v>
      </c>
      <c r="G83" s="2" t="s">
        <v>60</v>
      </c>
      <c r="H83" s="2" t="s">
        <v>61</v>
      </c>
      <c r="I83" s="2" t="s">
        <v>32</v>
      </c>
      <c r="J83" s="2">
        <v>6</v>
      </c>
      <c r="K83" s="2">
        <v>29908</v>
      </c>
      <c r="L83" s="2">
        <v>179448</v>
      </c>
      <c r="M83" s="2">
        <v>143519.76999999999</v>
      </c>
      <c r="N83" s="2">
        <v>35928.230000000003</v>
      </c>
      <c r="O83" s="2">
        <v>41</v>
      </c>
      <c r="P83" s="2">
        <v>42</v>
      </c>
      <c r="Q83" s="2" t="s">
        <v>62</v>
      </c>
      <c r="R83" s="2">
        <v>5</v>
      </c>
      <c r="S83" s="5">
        <f>IFERROR(Table1[[#This Row],[Profit]]/Table1[[#This Row],[Sales]],0)</f>
        <v>0.20021527127635863</v>
      </c>
      <c r="T83" s="2" t="str">
        <f t="shared" si="1"/>
        <v>Sufficient</v>
      </c>
    </row>
    <row r="84" spans="1:20" x14ac:dyDescent="0.3">
      <c r="A84" s="2">
        <v>1083</v>
      </c>
      <c r="B84" s="3">
        <v>45316</v>
      </c>
      <c r="C84" s="2" t="s">
        <v>216</v>
      </c>
      <c r="D84" s="2" t="s">
        <v>217</v>
      </c>
      <c r="E84" s="2" t="s">
        <v>28</v>
      </c>
      <c r="F84" s="2" t="s">
        <v>29</v>
      </c>
      <c r="G84" s="2" t="s">
        <v>49</v>
      </c>
      <c r="H84" s="2" t="s">
        <v>50</v>
      </c>
      <c r="I84" s="2" t="s">
        <v>51</v>
      </c>
      <c r="J84" s="2">
        <v>2</v>
      </c>
      <c r="K84" s="2">
        <v>12548</v>
      </c>
      <c r="L84" s="2">
        <v>25096</v>
      </c>
      <c r="M84" s="2">
        <v>17364.16</v>
      </c>
      <c r="N84" s="2">
        <v>7731.84</v>
      </c>
      <c r="O84" s="2">
        <v>394</v>
      </c>
      <c r="P84" s="2">
        <v>32</v>
      </c>
      <c r="Q84" s="2" t="s">
        <v>52</v>
      </c>
      <c r="R84" s="2">
        <v>15</v>
      </c>
      <c r="S84" s="5">
        <f>IFERROR(Table1[[#This Row],[Profit]]/Table1[[#This Row],[Sales]],0)</f>
        <v>0.3080905323557539</v>
      </c>
      <c r="T84" s="2" t="str">
        <f t="shared" si="1"/>
        <v>Reorder Needed</v>
      </c>
    </row>
    <row r="85" spans="1:20" x14ac:dyDescent="0.3">
      <c r="A85" s="2">
        <v>1084</v>
      </c>
      <c r="B85" s="3">
        <v>45529</v>
      </c>
      <c r="C85" s="2" t="s">
        <v>91</v>
      </c>
      <c r="D85" s="2" t="s">
        <v>218</v>
      </c>
      <c r="E85" s="2" t="s">
        <v>36</v>
      </c>
      <c r="F85" s="2" t="s">
        <v>37</v>
      </c>
      <c r="G85" s="2" t="s">
        <v>60</v>
      </c>
      <c r="H85" s="2" t="s">
        <v>61</v>
      </c>
      <c r="I85" s="2" t="s">
        <v>32</v>
      </c>
      <c r="J85" s="2">
        <v>1</v>
      </c>
      <c r="K85" s="2">
        <v>29804</v>
      </c>
      <c r="L85" s="2">
        <v>29804</v>
      </c>
      <c r="M85" s="2">
        <v>25969.69</v>
      </c>
      <c r="N85" s="2">
        <v>3834.31</v>
      </c>
      <c r="O85" s="2">
        <v>460</v>
      </c>
      <c r="P85" s="2">
        <v>56</v>
      </c>
      <c r="Q85" s="2" t="s">
        <v>62</v>
      </c>
      <c r="R85" s="2">
        <v>5</v>
      </c>
      <c r="S85" s="5">
        <f>IFERROR(Table1[[#This Row],[Profit]]/Table1[[#This Row],[Sales]],0)</f>
        <v>0.12865085223459938</v>
      </c>
      <c r="T85" s="2" t="str">
        <f t="shared" si="1"/>
        <v>Reorder Needed</v>
      </c>
    </row>
    <row r="86" spans="1:20" x14ac:dyDescent="0.3">
      <c r="A86" s="2">
        <v>1085</v>
      </c>
      <c r="B86" s="3">
        <v>45460</v>
      </c>
      <c r="C86" s="2" t="s">
        <v>219</v>
      </c>
      <c r="D86" s="2" t="s">
        <v>220</v>
      </c>
      <c r="E86" s="2" t="s">
        <v>45</v>
      </c>
      <c r="F86" s="2" t="s">
        <v>46</v>
      </c>
      <c r="G86" s="2" t="s">
        <v>97</v>
      </c>
      <c r="H86" s="2" t="s">
        <v>98</v>
      </c>
      <c r="I86" s="2" t="s">
        <v>32</v>
      </c>
      <c r="J86" s="2">
        <v>8</v>
      </c>
      <c r="K86" s="2">
        <v>49144</v>
      </c>
      <c r="L86" s="2">
        <v>393152</v>
      </c>
      <c r="M86" s="2">
        <v>327984.46000000002</v>
      </c>
      <c r="N86" s="2">
        <v>65167.54</v>
      </c>
      <c r="O86" s="2">
        <v>174</v>
      </c>
      <c r="P86" s="2">
        <v>22</v>
      </c>
      <c r="Q86" s="2" t="s">
        <v>99</v>
      </c>
      <c r="R86" s="2">
        <v>20</v>
      </c>
      <c r="S86" s="5">
        <f>IFERROR(Table1[[#This Row],[Profit]]/Table1[[#This Row],[Sales]],0)</f>
        <v>0.16575660304411524</v>
      </c>
      <c r="T86" s="2" t="str">
        <f t="shared" si="1"/>
        <v>Reorder Needed</v>
      </c>
    </row>
    <row r="87" spans="1:20" x14ac:dyDescent="0.3">
      <c r="A87" s="2">
        <v>1086</v>
      </c>
      <c r="B87" s="3">
        <v>45592</v>
      </c>
      <c r="C87" s="2" t="s">
        <v>221</v>
      </c>
      <c r="D87" s="2" t="s">
        <v>222</v>
      </c>
      <c r="E87" s="2" t="s">
        <v>45</v>
      </c>
      <c r="F87" s="2" t="s">
        <v>46</v>
      </c>
      <c r="G87" s="2" t="s">
        <v>81</v>
      </c>
      <c r="H87" s="2" t="s">
        <v>82</v>
      </c>
      <c r="I87" s="2" t="s">
        <v>24</v>
      </c>
      <c r="J87" s="2">
        <v>4</v>
      </c>
      <c r="K87" s="2">
        <v>41921</v>
      </c>
      <c r="L87" s="2">
        <v>167684</v>
      </c>
      <c r="M87" s="2">
        <v>101749.68</v>
      </c>
      <c r="N87" s="2">
        <v>65934.320000000007</v>
      </c>
      <c r="O87" s="2">
        <v>207</v>
      </c>
      <c r="P87" s="2">
        <v>25</v>
      </c>
      <c r="Q87" s="2" t="s">
        <v>42</v>
      </c>
      <c r="R87" s="2">
        <v>10</v>
      </c>
      <c r="S87" s="5">
        <f>IFERROR(Table1[[#This Row],[Profit]]/Table1[[#This Row],[Sales]],0)</f>
        <v>0.39320579184656856</v>
      </c>
      <c r="T87" s="2" t="str">
        <f t="shared" si="1"/>
        <v>Reorder Needed</v>
      </c>
    </row>
    <row r="88" spans="1:20" x14ac:dyDescent="0.3">
      <c r="A88" s="2">
        <v>1087</v>
      </c>
      <c r="B88" s="3">
        <v>45399</v>
      </c>
      <c r="C88" s="2" t="s">
        <v>223</v>
      </c>
      <c r="D88" s="2" t="s">
        <v>224</v>
      </c>
      <c r="E88" s="2" t="s">
        <v>45</v>
      </c>
      <c r="F88" s="2" t="s">
        <v>46</v>
      </c>
      <c r="G88" s="2" t="s">
        <v>40</v>
      </c>
      <c r="H88" s="2" t="s">
        <v>41</v>
      </c>
      <c r="I88" s="2" t="s">
        <v>24</v>
      </c>
      <c r="J88" s="2">
        <v>3</v>
      </c>
      <c r="K88" s="2">
        <v>59862</v>
      </c>
      <c r="L88" s="2">
        <v>179586</v>
      </c>
      <c r="M88" s="2">
        <v>150774.87</v>
      </c>
      <c r="N88" s="2">
        <v>28811.13</v>
      </c>
      <c r="O88" s="2">
        <v>452</v>
      </c>
      <c r="P88" s="2">
        <v>62</v>
      </c>
      <c r="Q88" s="2" t="s">
        <v>42</v>
      </c>
      <c r="R88" s="2">
        <v>15</v>
      </c>
      <c r="S88" s="5">
        <f>IFERROR(Table1[[#This Row],[Profit]]/Table1[[#This Row],[Sales]],0)</f>
        <v>0.16043082422906019</v>
      </c>
      <c r="T88" s="2" t="str">
        <f t="shared" si="1"/>
        <v>Reorder Needed</v>
      </c>
    </row>
    <row r="89" spans="1:20" x14ac:dyDescent="0.3">
      <c r="A89" s="2">
        <v>1088</v>
      </c>
      <c r="B89" s="3">
        <v>45368</v>
      </c>
      <c r="C89" s="2" t="s">
        <v>225</v>
      </c>
      <c r="D89" s="2" t="s">
        <v>226</v>
      </c>
      <c r="E89" s="2" t="s">
        <v>28</v>
      </c>
      <c r="F89" s="2" t="s">
        <v>29</v>
      </c>
      <c r="G89" s="2" t="s">
        <v>75</v>
      </c>
      <c r="H89" s="2" t="s">
        <v>76</v>
      </c>
      <c r="I89" s="2" t="s">
        <v>77</v>
      </c>
      <c r="J89" s="2">
        <v>10</v>
      </c>
      <c r="K89" s="2">
        <v>16134</v>
      </c>
      <c r="L89" s="2">
        <v>161340</v>
      </c>
      <c r="M89" s="2">
        <v>140342.78</v>
      </c>
      <c r="N89" s="2">
        <v>20997.22</v>
      </c>
      <c r="O89" s="2">
        <v>37</v>
      </c>
      <c r="P89" s="2">
        <v>73</v>
      </c>
      <c r="Q89" s="2" t="s">
        <v>78</v>
      </c>
      <c r="R89" s="2">
        <v>0</v>
      </c>
      <c r="S89" s="5">
        <f>IFERROR(Table1[[#This Row],[Profit]]/Table1[[#This Row],[Sales]],0)</f>
        <v>0.13014268005454321</v>
      </c>
      <c r="T89" s="2" t="str">
        <f t="shared" si="1"/>
        <v>Sufficient</v>
      </c>
    </row>
    <row r="90" spans="1:20" x14ac:dyDescent="0.3">
      <c r="A90" s="2">
        <v>1089</v>
      </c>
      <c r="B90" s="3">
        <v>45575</v>
      </c>
      <c r="C90" s="2" t="s">
        <v>227</v>
      </c>
      <c r="D90" s="2" t="s">
        <v>228</v>
      </c>
      <c r="E90" s="2" t="s">
        <v>36</v>
      </c>
      <c r="F90" s="2" t="s">
        <v>37</v>
      </c>
      <c r="G90" s="2" t="s">
        <v>55</v>
      </c>
      <c r="H90" s="2" t="s">
        <v>56</v>
      </c>
      <c r="I90" s="2" t="s">
        <v>32</v>
      </c>
      <c r="J90" s="2">
        <v>2</v>
      </c>
      <c r="K90" s="2">
        <v>43447</v>
      </c>
      <c r="L90" s="2">
        <v>86894</v>
      </c>
      <c r="M90" s="2">
        <v>65121.51</v>
      </c>
      <c r="N90" s="2">
        <v>21772.49</v>
      </c>
      <c r="O90" s="2">
        <v>338</v>
      </c>
      <c r="P90" s="2">
        <v>21</v>
      </c>
      <c r="Q90" s="2" t="s">
        <v>57</v>
      </c>
      <c r="R90" s="2">
        <v>15</v>
      </c>
      <c r="S90" s="5">
        <f>IFERROR(Table1[[#This Row],[Profit]]/Table1[[#This Row],[Sales]],0)</f>
        <v>0.25056379036527265</v>
      </c>
      <c r="T90" s="2" t="str">
        <f t="shared" si="1"/>
        <v>Reorder Needed</v>
      </c>
    </row>
    <row r="91" spans="1:20" x14ac:dyDescent="0.3">
      <c r="A91" s="2">
        <v>1090</v>
      </c>
      <c r="B91" s="3">
        <v>45335</v>
      </c>
      <c r="C91" s="2" t="s">
        <v>229</v>
      </c>
      <c r="D91" s="2" t="s">
        <v>230</v>
      </c>
      <c r="E91" s="2" t="s">
        <v>28</v>
      </c>
      <c r="F91" s="2" t="s">
        <v>29</v>
      </c>
      <c r="G91" s="2" t="s">
        <v>75</v>
      </c>
      <c r="H91" s="2" t="s">
        <v>76</v>
      </c>
      <c r="I91" s="2" t="s">
        <v>77</v>
      </c>
      <c r="J91" s="2">
        <v>4</v>
      </c>
      <c r="K91" s="2">
        <v>43435</v>
      </c>
      <c r="L91" s="2">
        <v>173740</v>
      </c>
      <c r="M91" s="2">
        <v>146962.23999999999</v>
      </c>
      <c r="N91" s="2">
        <v>26777.759999999998</v>
      </c>
      <c r="O91" s="2">
        <v>346</v>
      </c>
      <c r="P91" s="2">
        <v>39</v>
      </c>
      <c r="Q91" s="2" t="s">
        <v>78</v>
      </c>
      <c r="R91" s="2">
        <v>5</v>
      </c>
      <c r="S91" s="5">
        <f>IFERROR(Table1[[#This Row],[Profit]]/Table1[[#This Row],[Sales]],0)</f>
        <v>0.15412547484747322</v>
      </c>
      <c r="T91" s="2" t="str">
        <f t="shared" si="1"/>
        <v>Reorder Needed</v>
      </c>
    </row>
    <row r="92" spans="1:20" x14ac:dyDescent="0.3">
      <c r="A92" s="2">
        <v>1091</v>
      </c>
      <c r="B92" s="3">
        <v>45442</v>
      </c>
      <c r="C92" s="2" t="s">
        <v>145</v>
      </c>
      <c r="D92" s="2" t="s">
        <v>231</v>
      </c>
      <c r="E92" s="2" t="s">
        <v>45</v>
      </c>
      <c r="F92" s="2" t="s">
        <v>46</v>
      </c>
      <c r="G92" s="2" t="s">
        <v>55</v>
      </c>
      <c r="H92" s="2" t="s">
        <v>56</v>
      </c>
      <c r="I92" s="2" t="s">
        <v>32</v>
      </c>
      <c r="J92" s="2">
        <v>4</v>
      </c>
      <c r="K92" s="2">
        <v>11197</v>
      </c>
      <c r="L92" s="2">
        <v>44788</v>
      </c>
      <c r="M92" s="2">
        <v>31990.73</v>
      </c>
      <c r="N92" s="2">
        <v>12797.27</v>
      </c>
      <c r="O92" s="2">
        <v>334</v>
      </c>
      <c r="P92" s="2">
        <v>72</v>
      </c>
      <c r="Q92" s="2" t="s">
        <v>57</v>
      </c>
      <c r="R92" s="2">
        <v>15</v>
      </c>
      <c r="S92" s="5">
        <f>IFERROR(Table1[[#This Row],[Profit]]/Table1[[#This Row],[Sales]],0)</f>
        <v>0.28572988300437618</v>
      </c>
      <c r="T92" s="2" t="str">
        <f t="shared" si="1"/>
        <v>Reorder Needed</v>
      </c>
    </row>
    <row r="93" spans="1:20" x14ac:dyDescent="0.3">
      <c r="A93" s="2">
        <v>1092</v>
      </c>
      <c r="B93" s="3">
        <v>45303</v>
      </c>
      <c r="C93" s="2" t="s">
        <v>114</v>
      </c>
      <c r="D93" s="2" t="s">
        <v>232</v>
      </c>
      <c r="E93" s="2" t="s">
        <v>20</v>
      </c>
      <c r="F93" s="2" t="s">
        <v>21</v>
      </c>
      <c r="G93" s="2" t="s">
        <v>75</v>
      </c>
      <c r="H93" s="2" t="s">
        <v>76</v>
      </c>
      <c r="I93" s="2" t="s">
        <v>77</v>
      </c>
      <c r="J93" s="2">
        <v>9</v>
      </c>
      <c r="K93" s="2">
        <v>52854</v>
      </c>
      <c r="L93" s="2">
        <v>475686</v>
      </c>
      <c r="M93" s="2">
        <v>358842.19</v>
      </c>
      <c r="N93" s="2">
        <v>116843.81</v>
      </c>
      <c r="O93" s="2">
        <v>86</v>
      </c>
      <c r="P93" s="2">
        <v>57</v>
      </c>
      <c r="Q93" s="2" t="s">
        <v>78</v>
      </c>
      <c r="R93" s="2">
        <v>10</v>
      </c>
      <c r="S93" s="5">
        <f>IFERROR(Table1[[#This Row],[Profit]]/Table1[[#This Row],[Sales]],0)</f>
        <v>0.24563222377787028</v>
      </c>
      <c r="T93" s="2" t="str">
        <f t="shared" si="1"/>
        <v>Reorder Needed</v>
      </c>
    </row>
    <row r="94" spans="1:20" x14ac:dyDescent="0.3">
      <c r="A94" s="2">
        <v>1093</v>
      </c>
      <c r="B94" s="3">
        <v>45410</v>
      </c>
      <c r="C94" s="2" t="s">
        <v>233</v>
      </c>
      <c r="D94" s="2" t="s">
        <v>234</v>
      </c>
      <c r="E94" s="2" t="s">
        <v>45</v>
      </c>
      <c r="F94" s="2" t="s">
        <v>46</v>
      </c>
      <c r="G94" s="2" t="s">
        <v>49</v>
      </c>
      <c r="H94" s="2" t="s">
        <v>50</v>
      </c>
      <c r="I94" s="2" t="s">
        <v>51</v>
      </c>
      <c r="J94" s="2">
        <v>3</v>
      </c>
      <c r="K94" s="2">
        <v>16147</v>
      </c>
      <c r="L94" s="2">
        <v>48441</v>
      </c>
      <c r="M94" s="2">
        <v>36446.019999999997</v>
      </c>
      <c r="N94" s="2">
        <v>11994.98</v>
      </c>
      <c r="O94" s="2">
        <v>482</v>
      </c>
      <c r="P94" s="2">
        <v>87</v>
      </c>
      <c r="Q94" s="2" t="s">
        <v>52</v>
      </c>
      <c r="R94" s="2">
        <v>15</v>
      </c>
      <c r="S94" s="5">
        <f>IFERROR(Table1[[#This Row],[Profit]]/Table1[[#This Row],[Sales]],0)</f>
        <v>0.24762040420305112</v>
      </c>
      <c r="T94" s="2" t="str">
        <f t="shared" si="1"/>
        <v>Reorder Needed</v>
      </c>
    </row>
    <row r="95" spans="1:20" x14ac:dyDescent="0.3">
      <c r="A95" s="2">
        <v>1094</v>
      </c>
      <c r="B95" s="3">
        <v>45604</v>
      </c>
      <c r="C95" s="2" t="s">
        <v>235</v>
      </c>
      <c r="D95" s="2" t="s">
        <v>236</v>
      </c>
      <c r="E95" s="2" t="s">
        <v>45</v>
      </c>
      <c r="F95" s="2" t="s">
        <v>46</v>
      </c>
      <c r="G95" s="2" t="s">
        <v>81</v>
      </c>
      <c r="H95" s="2" t="s">
        <v>82</v>
      </c>
      <c r="I95" s="2" t="s">
        <v>24</v>
      </c>
      <c r="J95" s="2">
        <v>2</v>
      </c>
      <c r="K95" s="2">
        <v>27963</v>
      </c>
      <c r="L95" s="2">
        <v>55926</v>
      </c>
      <c r="M95" s="2">
        <v>35166.410000000003</v>
      </c>
      <c r="N95" s="2">
        <v>20759.59</v>
      </c>
      <c r="O95" s="2">
        <v>204</v>
      </c>
      <c r="P95" s="2">
        <v>10</v>
      </c>
      <c r="Q95" s="2" t="s">
        <v>42</v>
      </c>
      <c r="R95" s="2">
        <v>5</v>
      </c>
      <c r="S95" s="5">
        <f>IFERROR(Table1[[#This Row],[Profit]]/Table1[[#This Row],[Sales]],0)</f>
        <v>0.37119747523513213</v>
      </c>
      <c r="T95" s="2" t="str">
        <f t="shared" si="1"/>
        <v>Reorder Needed</v>
      </c>
    </row>
    <row r="96" spans="1:20" x14ac:dyDescent="0.3">
      <c r="A96" s="2">
        <v>1095</v>
      </c>
      <c r="B96" s="3">
        <v>45455</v>
      </c>
      <c r="C96" s="2" t="s">
        <v>237</v>
      </c>
      <c r="D96" s="2" t="s">
        <v>238</v>
      </c>
      <c r="E96" s="2" t="s">
        <v>20</v>
      </c>
      <c r="F96" s="2" t="s">
        <v>21</v>
      </c>
      <c r="G96" s="2" t="s">
        <v>60</v>
      </c>
      <c r="H96" s="2" t="s">
        <v>61</v>
      </c>
      <c r="I96" s="2" t="s">
        <v>32</v>
      </c>
      <c r="J96" s="2">
        <v>8</v>
      </c>
      <c r="K96" s="2">
        <v>52413</v>
      </c>
      <c r="L96" s="2">
        <v>419304</v>
      </c>
      <c r="M96" s="2">
        <v>359629.18</v>
      </c>
      <c r="N96" s="2">
        <v>59674.82</v>
      </c>
      <c r="O96" s="2">
        <v>34</v>
      </c>
      <c r="P96" s="2">
        <v>58</v>
      </c>
      <c r="Q96" s="2" t="s">
        <v>62</v>
      </c>
      <c r="R96" s="2">
        <v>15</v>
      </c>
      <c r="S96" s="5">
        <f>IFERROR(Table1[[#This Row],[Profit]]/Table1[[#This Row],[Sales]],0)</f>
        <v>0.14231874725735982</v>
      </c>
      <c r="T96" s="2" t="str">
        <f t="shared" si="1"/>
        <v>Sufficient</v>
      </c>
    </row>
    <row r="97" spans="1:20" x14ac:dyDescent="0.3">
      <c r="A97" s="2">
        <v>1096</v>
      </c>
      <c r="B97" s="3">
        <v>45523</v>
      </c>
      <c r="C97" s="2" t="s">
        <v>239</v>
      </c>
      <c r="D97" s="2" t="s">
        <v>240</v>
      </c>
      <c r="E97" s="2" t="s">
        <v>28</v>
      </c>
      <c r="F97" s="2" t="s">
        <v>29</v>
      </c>
      <c r="G97" s="2" t="s">
        <v>22</v>
      </c>
      <c r="H97" s="2" t="s">
        <v>23</v>
      </c>
      <c r="I97" s="2" t="s">
        <v>24</v>
      </c>
      <c r="J97" s="2">
        <v>5</v>
      </c>
      <c r="K97" s="2">
        <v>21119</v>
      </c>
      <c r="L97" s="2">
        <v>105595</v>
      </c>
      <c r="M97" s="2">
        <v>89400.93</v>
      </c>
      <c r="N97" s="2">
        <v>16194.07</v>
      </c>
      <c r="O97" s="2">
        <v>146</v>
      </c>
      <c r="P97" s="2">
        <v>94</v>
      </c>
      <c r="Q97" s="2" t="s">
        <v>25</v>
      </c>
      <c r="R97" s="2">
        <v>15</v>
      </c>
      <c r="S97" s="5">
        <f>IFERROR(Table1[[#This Row],[Profit]]/Table1[[#This Row],[Sales]],0)</f>
        <v>0.15336019697902362</v>
      </c>
      <c r="T97" s="2" t="str">
        <f t="shared" si="1"/>
        <v>Reorder Needed</v>
      </c>
    </row>
    <row r="98" spans="1:20" x14ac:dyDescent="0.3">
      <c r="A98" s="2">
        <v>1097</v>
      </c>
      <c r="B98" s="3">
        <v>45340</v>
      </c>
      <c r="C98" s="2" t="s">
        <v>241</v>
      </c>
      <c r="D98" s="2" t="s">
        <v>242</v>
      </c>
      <c r="E98" s="2" t="s">
        <v>28</v>
      </c>
      <c r="F98" s="2" t="s">
        <v>29</v>
      </c>
      <c r="G98" s="2" t="s">
        <v>75</v>
      </c>
      <c r="H98" s="2" t="s">
        <v>76</v>
      </c>
      <c r="I98" s="2" t="s">
        <v>77</v>
      </c>
      <c r="J98" s="2">
        <v>1</v>
      </c>
      <c r="K98" s="2">
        <v>41708</v>
      </c>
      <c r="L98" s="2">
        <v>41708</v>
      </c>
      <c r="M98" s="2">
        <v>32998.480000000003</v>
      </c>
      <c r="N98" s="2">
        <v>8709.52</v>
      </c>
      <c r="O98" s="2">
        <v>419</v>
      </c>
      <c r="P98" s="2">
        <v>87</v>
      </c>
      <c r="Q98" s="2" t="s">
        <v>78</v>
      </c>
      <c r="R98" s="2">
        <v>20</v>
      </c>
      <c r="S98" s="5">
        <f>IFERROR(Table1[[#This Row],[Profit]]/Table1[[#This Row],[Sales]],0)</f>
        <v>0.20882132924139254</v>
      </c>
      <c r="T98" s="2" t="str">
        <f t="shared" si="1"/>
        <v>Reorder Needed</v>
      </c>
    </row>
    <row r="99" spans="1:20" x14ac:dyDescent="0.3">
      <c r="A99" s="2">
        <v>1098</v>
      </c>
      <c r="B99" s="3">
        <v>45432</v>
      </c>
      <c r="C99" s="2" t="s">
        <v>223</v>
      </c>
      <c r="D99" s="2" t="s">
        <v>243</v>
      </c>
      <c r="E99" s="2" t="s">
        <v>45</v>
      </c>
      <c r="F99" s="2" t="s">
        <v>46</v>
      </c>
      <c r="G99" s="2" t="s">
        <v>67</v>
      </c>
      <c r="H99" s="2" t="s">
        <v>68</v>
      </c>
      <c r="I99" s="2" t="s">
        <v>24</v>
      </c>
      <c r="J99" s="2">
        <v>9</v>
      </c>
      <c r="K99" s="2">
        <v>51140</v>
      </c>
      <c r="L99" s="2">
        <v>460260</v>
      </c>
      <c r="M99" s="2">
        <v>321106.51</v>
      </c>
      <c r="N99" s="2">
        <v>139153.49</v>
      </c>
      <c r="O99" s="2">
        <v>250</v>
      </c>
      <c r="P99" s="2">
        <v>61</v>
      </c>
      <c r="Q99" s="2" t="s">
        <v>42</v>
      </c>
      <c r="R99" s="2">
        <v>20</v>
      </c>
      <c r="S99" s="5">
        <f>IFERROR(Table1[[#This Row],[Profit]]/Table1[[#This Row],[Sales]],0)</f>
        <v>0.30233670099508969</v>
      </c>
      <c r="T99" s="2" t="str">
        <f t="shared" si="1"/>
        <v>Reorder Needed</v>
      </c>
    </row>
    <row r="100" spans="1:20" x14ac:dyDescent="0.3">
      <c r="A100" s="2">
        <v>1099</v>
      </c>
      <c r="B100" s="3">
        <v>45629</v>
      </c>
      <c r="C100" s="2" t="s">
        <v>244</v>
      </c>
      <c r="D100" s="2" t="s">
        <v>245</v>
      </c>
      <c r="E100" s="2" t="s">
        <v>20</v>
      </c>
      <c r="F100" s="2" t="s">
        <v>21</v>
      </c>
      <c r="G100" s="2" t="s">
        <v>22</v>
      </c>
      <c r="H100" s="2" t="s">
        <v>23</v>
      </c>
      <c r="I100" s="2" t="s">
        <v>24</v>
      </c>
      <c r="J100" s="2">
        <v>2</v>
      </c>
      <c r="K100" s="2">
        <v>1656</v>
      </c>
      <c r="L100" s="2">
        <v>3312</v>
      </c>
      <c r="M100" s="2">
        <v>2436.36</v>
      </c>
      <c r="N100" s="2">
        <v>875.64</v>
      </c>
      <c r="O100" s="2">
        <v>499</v>
      </c>
      <c r="P100" s="2">
        <v>77</v>
      </c>
      <c r="Q100" s="2" t="s">
        <v>25</v>
      </c>
      <c r="R100" s="2">
        <v>10</v>
      </c>
      <c r="S100" s="5">
        <f>IFERROR(Table1[[#This Row],[Profit]]/Table1[[#This Row],[Sales]],0)</f>
        <v>0.2643840579710145</v>
      </c>
      <c r="T100" s="2" t="str">
        <f t="shared" si="1"/>
        <v>Reorder Needed</v>
      </c>
    </row>
    <row r="101" spans="1:20" x14ac:dyDescent="0.3">
      <c r="A101" s="2">
        <v>1100</v>
      </c>
      <c r="B101" s="3">
        <v>45299</v>
      </c>
      <c r="C101" s="2" t="s">
        <v>246</v>
      </c>
      <c r="D101" s="2" t="s">
        <v>247</v>
      </c>
      <c r="E101" s="2" t="s">
        <v>28</v>
      </c>
      <c r="F101" s="2" t="s">
        <v>29</v>
      </c>
      <c r="G101" s="2" t="s">
        <v>49</v>
      </c>
      <c r="H101" s="2" t="s">
        <v>50</v>
      </c>
      <c r="I101" s="2" t="s">
        <v>51</v>
      </c>
      <c r="J101" s="2">
        <v>10</v>
      </c>
      <c r="K101" s="2">
        <v>31613</v>
      </c>
      <c r="L101" s="2">
        <v>316130</v>
      </c>
      <c r="M101" s="2">
        <v>205275.24</v>
      </c>
      <c r="N101" s="2">
        <v>110854.76</v>
      </c>
      <c r="O101" s="2">
        <v>77</v>
      </c>
      <c r="P101" s="2">
        <v>55</v>
      </c>
      <c r="Q101" s="2" t="s">
        <v>52</v>
      </c>
      <c r="R101" s="2">
        <v>20</v>
      </c>
      <c r="S101" s="5">
        <f>IFERROR(Table1[[#This Row],[Profit]]/Table1[[#This Row],[Sales]],0)</f>
        <v>0.35066194287160346</v>
      </c>
      <c r="T101" s="2" t="str">
        <f t="shared" si="1"/>
        <v>Reorder Needed</v>
      </c>
    </row>
    <row r="102" spans="1:20" x14ac:dyDescent="0.3">
      <c r="A102" s="2">
        <v>1101</v>
      </c>
      <c r="B102" s="3">
        <v>45628</v>
      </c>
      <c r="C102" s="2" t="s">
        <v>248</v>
      </c>
      <c r="D102" s="2" t="s">
        <v>249</v>
      </c>
      <c r="E102" s="2" t="s">
        <v>36</v>
      </c>
      <c r="F102" s="2" t="s">
        <v>37</v>
      </c>
      <c r="G102" s="2" t="s">
        <v>30</v>
      </c>
      <c r="H102" s="2" t="s">
        <v>31</v>
      </c>
      <c r="I102" s="2" t="s">
        <v>32</v>
      </c>
      <c r="J102" s="2">
        <v>2</v>
      </c>
      <c r="K102" s="2">
        <v>56303</v>
      </c>
      <c r="L102" s="2">
        <v>112606</v>
      </c>
      <c r="M102" s="2">
        <v>73032.73</v>
      </c>
      <c r="N102" s="2">
        <v>39573.269999999997</v>
      </c>
      <c r="O102" s="2">
        <v>365</v>
      </c>
      <c r="P102" s="2">
        <v>89</v>
      </c>
      <c r="Q102" s="2" t="s">
        <v>33</v>
      </c>
      <c r="R102" s="2">
        <v>10</v>
      </c>
      <c r="S102" s="5">
        <f>IFERROR(Table1[[#This Row],[Profit]]/Table1[[#This Row],[Sales]],0)</f>
        <v>0.35143127364438836</v>
      </c>
      <c r="T102" s="2" t="str">
        <f t="shared" si="1"/>
        <v>Reorder Needed</v>
      </c>
    </row>
    <row r="103" spans="1:20" x14ac:dyDescent="0.3">
      <c r="A103" s="2">
        <v>1102</v>
      </c>
      <c r="B103" s="3">
        <v>45540</v>
      </c>
      <c r="C103" s="2" t="s">
        <v>250</v>
      </c>
      <c r="D103" s="2" t="s">
        <v>251</v>
      </c>
      <c r="E103" s="2" t="s">
        <v>36</v>
      </c>
      <c r="F103" s="2" t="s">
        <v>37</v>
      </c>
      <c r="G103" s="2" t="s">
        <v>30</v>
      </c>
      <c r="H103" s="2" t="s">
        <v>31</v>
      </c>
      <c r="I103" s="2" t="s">
        <v>32</v>
      </c>
      <c r="J103" s="2">
        <v>1</v>
      </c>
      <c r="K103" s="2">
        <v>58172</v>
      </c>
      <c r="L103" s="2">
        <v>58172</v>
      </c>
      <c r="M103" s="2">
        <v>35652.81</v>
      </c>
      <c r="N103" s="2">
        <v>22519.19</v>
      </c>
      <c r="O103" s="2">
        <v>339</v>
      </c>
      <c r="P103" s="2">
        <v>91</v>
      </c>
      <c r="Q103" s="2" t="s">
        <v>33</v>
      </c>
      <c r="R103" s="2">
        <v>0</v>
      </c>
      <c r="S103" s="5">
        <f>IFERROR(Table1[[#This Row],[Profit]]/Table1[[#This Row],[Sales]],0)</f>
        <v>0.38711390359623182</v>
      </c>
      <c r="T103" s="2" t="str">
        <f t="shared" si="1"/>
        <v>Reorder Needed</v>
      </c>
    </row>
    <row r="104" spans="1:20" x14ac:dyDescent="0.3">
      <c r="A104" s="2">
        <v>1103</v>
      </c>
      <c r="B104" s="3">
        <v>45317</v>
      </c>
      <c r="C104" s="2" t="s">
        <v>252</v>
      </c>
      <c r="D104" s="2" t="s">
        <v>253</v>
      </c>
      <c r="E104" s="2" t="s">
        <v>20</v>
      </c>
      <c r="F104" s="2" t="s">
        <v>21</v>
      </c>
      <c r="G104" s="2" t="s">
        <v>22</v>
      </c>
      <c r="H104" s="2" t="s">
        <v>23</v>
      </c>
      <c r="I104" s="2" t="s">
        <v>24</v>
      </c>
      <c r="J104" s="2">
        <v>1</v>
      </c>
      <c r="K104" s="2">
        <v>21924</v>
      </c>
      <c r="L104" s="2">
        <v>21924</v>
      </c>
      <c r="M104" s="2">
        <v>19140.849999999999</v>
      </c>
      <c r="N104" s="2">
        <v>2783.15</v>
      </c>
      <c r="O104" s="2">
        <v>344</v>
      </c>
      <c r="P104" s="2">
        <v>54</v>
      </c>
      <c r="Q104" s="2" t="s">
        <v>25</v>
      </c>
      <c r="R104" s="2">
        <v>5</v>
      </c>
      <c r="S104" s="5">
        <f>IFERROR(Table1[[#This Row],[Profit]]/Table1[[#This Row],[Sales]],0)</f>
        <v>0.12694535668673601</v>
      </c>
      <c r="T104" s="2" t="str">
        <f t="shared" si="1"/>
        <v>Reorder Needed</v>
      </c>
    </row>
    <row r="105" spans="1:20" x14ac:dyDescent="0.3">
      <c r="A105" s="2">
        <v>1104</v>
      </c>
      <c r="B105" s="3">
        <v>45486</v>
      </c>
      <c r="C105" s="2" t="s">
        <v>254</v>
      </c>
      <c r="D105" s="2" t="s">
        <v>255</v>
      </c>
      <c r="E105" s="2" t="s">
        <v>36</v>
      </c>
      <c r="F105" s="2" t="s">
        <v>37</v>
      </c>
      <c r="G105" s="2" t="s">
        <v>75</v>
      </c>
      <c r="H105" s="2" t="s">
        <v>76</v>
      </c>
      <c r="I105" s="2" t="s">
        <v>77</v>
      </c>
      <c r="J105" s="2">
        <v>5</v>
      </c>
      <c r="K105" s="2">
        <v>25453</v>
      </c>
      <c r="L105" s="2">
        <v>127265</v>
      </c>
      <c r="M105" s="2">
        <v>110215.28</v>
      </c>
      <c r="N105" s="2">
        <v>17049.72</v>
      </c>
      <c r="O105" s="2">
        <v>31</v>
      </c>
      <c r="P105" s="2">
        <v>31</v>
      </c>
      <c r="Q105" s="2" t="s">
        <v>78</v>
      </c>
      <c r="R105" s="2">
        <v>5</v>
      </c>
      <c r="S105" s="5">
        <f>IFERROR(Table1[[#This Row],[Profit]]/Table1[[#This Row],[Sales]],0)</f>
        <v>0.13397021962047698</v>
      </c>
      <c r="T105" s="2" t="str">
        <f t="shared" si="1"/>
        <v>Sufficient</v>
      </c>
    </row>
    <row r="106" spans="1:20" x14ac:dyDescent="0.3">
      <c r="A106" s="2">
        <v>1105</v>
      </c>
      <c r="B106" s="3">
        <v>45602</v>
      </c>
      <c r="C106" s="2" t="s">
        <v>256</v>
      </c>
      <c r="D106" s="2" t="s">
        <v>257</v>
      </c>
      <c r="E106" s="2" t="s">
        <v>28</v>
      </c>
      <c r="F106" s="2" t="s">
        <v>29</v>
      </c>
      <c r="G106" s="2" t="s">
        <v>30</v>
      </c>
      <c r="H106" s="2" t="s">
        <v>31</v>
      </c>
      <c r="I106" s="2" t="s">
        <v>32</v>
      </c>
      <c r="J106" s="2">
        <v>5</v>
      </c>
      <c r="K106" s="2">
        <v>9930</v>
      </c>
      <c r="L106" s="2">
        <v>49650</v>
      </c>
      <c r="M106" s="2">
        <v>31982.93</v>
      </c>
      <c r="N106" s="2">
        <v>17667.07</v>
      </c>
      <c r="O106" s="2">
        <v>283</v>
      </c>
      <c r="P106" s="2">
        <v>56</v>
      </c>
      <c r="Q106" s="2" t="s">
        <v>33</v>
      </c>
      <c r="R106" s="2">
        <v>20</v>
      </c>
      <c r="S106" s="5">
        <f>IFERROR(Table1[[#This Row],[Profit]]/Table1[[#This Row],[Sales]],0)</f>
        <v>0.35583222557905336</v>
      </c>
      <c r="T106" s="2" t="str">
        <f t="shared" si="1"/>
        <v>Reorder Needed</v>
      </c>
    </row>
    <row r="107" spans="1:20" x14ac:dyDescent="0.3">
      <c r="A107" s="2">
        <v>1106</v>
      </c>
      <c r="B107" s="3">
        <v>45638</v>
      </c>
      <c r="C107" s="2" t="s">
        <v>258</v>
      </c>
      <c r="D107" s="2" t="s">
        <v>259</v>
      </c>
      <c r="E107" s="2" t="s">
        <v>36</v>
      </c>
      <c r="F107" s="2" t="s">
        <v>37</v>
      </c>
      <c r="G107" s="2" t="s">
        <v>49</v>
      </c>
      <c r="H107" s="2" t="s">
        <v>50</v>
      </c>
      <c r="I107" s="2" t="s">
        <v>51</v>
      </c>
      <c r="J107" s="2">
        <v>3</v>
      </c>
      <c r="K107" s="2">
        <v>52571</v>
      </c>
      <c r="L107" s="2">
        <v>157713</v>
      </c>
      <c r="M107" s="2">
        <v>115581.82</v>
      </c>
      <c r="N107" s="2">
        <v>42131.18</v>
      </c>
      <c r="O107" s="2">
        <v>129</v>
      </c>
      <c r="P107" s="2">
        <v>99</v>
      </c>
      <c r="Q107" s="2" t="s">
        <v>52</v>
      </c>
      <c r="R107" s="2">
        <v>0</v>
      </c>
      <c r="S107" s="5">
        <f>IFERROR(Table1[[#This Row],[Profit]]/Table1[[#This Row],[Sales]],0)</f>
        <v>0.26713828283020424</v>
      </c>
      <c r="T107" s="2" t="str">
        <f t="shared" si="1"/>
        <v>Reorder Needed</v>
      </c>
    </row>
    <row r="108" spans="1:20" x14ac:dyDescent="0.3">
      <c r="A108" s="2">
        <v>1107</v>
      </c>
      <c r="B108" s="3">
        <v>45450</v>
      </c>
      <c r="C108" s="2" t="s">
        <v>260</v>
      </c>
      <c r="D108" s="2" t="s">
        <v>261</v>
      </c>
      <c r="E108" s="2" t="s">
        <v>20</v>
      </c>
      <c r="F108" s="2" t="s">
        <v>21</v>
      </c>
      <c r="G108" s="2" t="s">
        <v>22</v>
      </c>
      <c r="H108" s="2" t="s">
        <v>23</v>
      </c>
      <c r="I108" s="2" t="s">
        <v>24</v>
      </c>
      <c r="J108" s="2">
        <v>3</v>
      </c>
      <c r="K108" s="2">
        <v>51908</v>
      </c>
      <c r="L108" s="2">
        <v>155724</v>
      </c>
      <c r="M108" s="2">
        <v>111997.51</v>
      </c>
      <c r="N108" s="2">
        <v>43726.49</v>
      </c>
      <c r="O108" s="2">
        <v>59</v>
      </c>
      <c r="P108" s="2">
        <v>31</v>
      </c>
      <c r="Q108" s="2" t="s">
        <v>25</v>
      </c>
      <c r="R108" s="2">
        <v>0</v>
      </c>
      <c r="S108" s="5">
        <f>IFERROR(Table1[[#This Row],[Profit]]/Table1[[#This Row],[Sales]],0)</f>
        <v>0.28079480362692966</v>
      </c>
      <c r="T108" s="2" t="str">
        <f t="shared" si="1"/>
        <v>Reorder Needed</v>
      </c>
    </row>
    <row r="109" spans="1:20" x14ac:dyDescent="0.3">
      <c r="A109" s="2">
        <v>1108</v>
      </c>
      <c r="B109" s="3">
        <v>45492</v>
      </c>
      <c r="C109" s="2" t="s">
        <v>262</v>
      </c>
      <c r="D109" s="2" t="s">
        <v>263</v>
      </c>
      <c r="E109" s="2" t="s">
        <v>36</v>
      </c>
      <c r="F109" s="2" t="s">
        <v>37</v>
      </c>
      <c r="G109" s="2" t="s">
        <v>30</v>
      </c>
      <c r="H109" s="2" t="s">
        <v>31</v>
      </c>
      <c r="I109" s="2" t="s">
        <v>32</v>
      </c>
      <c r="J109" s="2">
        <v>3</v>
      </c>
      <c r="K109" s="2">
        <v>16565</v>
      </c>
      <c r="L109" s="2">
        <v>49695</v>
      </c>
      <c r="M109" s="2">
        <v>31768.48</v>
      </c>
      <c r="N109" s="2">
        <v>17926.52</v>
      </c>
      <c r="O109" s="2">
        <v>270</v>
      </c>
      <c r="P109" s="2">
        <v>20</v>
      </c>
      <c r="Q109" s="2" t="s">
        <v>33</v>
      </c>
      <c r="R109" s="2">
        <v>5</v>
      </c>
      <c r="S109" s="5">
        <f>IFERROR(Table1[[#This Row],[Profit]]/Table1[[#This Row],[Sales]],0)</f>
        <v>0.36073085823523493</v>
      </c>
      <c r="T109" s="2" t="str">
        <f t="shared" si="1"/>
        <v>Reorder Needed</v>
      </c>
    </row>
    <row r="110" spans="1:20" x14ac:dyDescent="0.3">
      <c r="A110" s="2">
        <v>1109</v>
      </c>
      <c r="B110" s="3">
        <v>45554</v>
      </c>
      <c r="C110" s="2" t="s">
        <v>264</v>
      </c>
      <c r="D110" s="2" t="s">
        <v>265</v>
      </c>
      <c r="E110" s="2" t="s">
        <v>20</v>
      </c>
      <c r="F110" s="2" t="s">
        <v>21</v>
      </c>
      <c r="G110" s="2" t="s">
        <v>81</v>
      </c>
      <c r="H110" s="2" t="s">
        <v>82</v>
      </c>
      <c r="I110" s="2" t="s">
        <v>24</v>
      </c>
      <c r="J110" s="2">
        <v>1</v>
      </c>
      <c r="K110" s="2">
        <v>55954</v>
      </c>
      <c r="L110" s="2">
        <v>55954</v>
      </c>
      <c r="M110" s="2">
        <v>42019.56</v>
      </c>
      <c r="N110" s="2">
        <v>13934.44</v>
      </c>
      <c r="O110" s="2">
        <v>253</v>
      </c>
      <c r="P110" s="2">
        <v>22</v>
      </c>
      <c r="Q110" s="2" t="s">
        <v>42</v>
      </c>
      <c r="R110" s="2">
        <v>15</v>
      </c>
      <c r="S110" s="5">
        <f>IFERROR(Table1[[#This Row],[Profit]]/Table1[[#This Row],[Sales]],0)</f>
        <v>0.2490338492332988</v>
      </c>
      <c r="T110" s="2" t="str">
        <f t="shared" si="1"/>
        <v>Reorder Needed</v>
      </c>
    </row>
    <row r="111" spans="1:20" x14ac:dyDescent="0.3">
      <c r="A111" s="2">
        <v>1110</v>
      </c>
      <c r="B111" s="3">
        <v>45349</v>
      </c>
      <c r="C111" s="2" t="s">
        <v>266</v>
      </c>
      <c r="D111" s="2" t="s">
        <v>267</v>
      </c>
      <c r="E111" s="2" t="s">
        <v>36</v>
      </c>
      <c r="F111" s="2" t="s">
        <v>37</v>
      </c>
      <c r="G111" s="2" t="s">
        <v>60</v>
      </c>
      <c r="H111" s="2" t="s">
        <v>61</v>
      </c>
      <c r="I111" s="2" t="s">
        <v>32</v>
      </c>
      <c r="J111" s="2">
        <v>2</v>
      </c>
      <c r="K111" s="2">
        <v>41317</v>
      </c>
      <c r="L111" s="2">
        <v>82634</v>
      </c>
      <c r="M111" s="2">
        <v>63383.81</v>
      </c>
      <c r="N111" s="2">
        <v>19250.189999999999</v>
      </c>
      <c r="O111" s="2">
        <v>16</v>
      </c>
      <c r="P111" s="2">
        <v>29</v>
      </c>
      <c r="Q111" s="2" t="s">
        <v>62</v>
      </c>
      <c r="R111" s="2">
        <v>10</v>
      </c>
      <c r="S111" s="5">
        <f>IFERROR(Table1[[#This Row],[Profit]]/Table1[[#This Row],[Sales]],0)</f>
        <v>0.2329572573032892</v>
      </c>
      <c r="T111" s="2" t="str">
        <f t="shared" si="1"/>
        <v>Sufficient</v>
      </c>
    </row>
    <row r="112" spans="1:20" x14ac:dyDescent="0.3">
      <c r="A112" s="2">
        <v>1111</v>
      </c>
      <c r="B112" s="3">
        <v>45506</v>
      </c>
      <c r="C112" s="2" t="s">
        <v>268</v>
      </c>
      <c r="D112" s="2" t="s">
        <v>269</v>
      </c>
      <c r="E112" s="2" t="s">
        <v>36</v>
      </c>
      <c r="F112" s="2" t="s">
        <v>37</v>
      </c>
      <c r="G112" s="2" t="s">
        <v>75</v>
      </c>
      <c r="H112" s="2" t="s">
        <v>76</v>
      </c>
      <c r="I112" s="2" t="s">
        <v>77</v>
      </c>
      <c r="J112" s="2">
        <v>7</v>
      </c>
      <c r="K112" s="2">
        <v>31130</v>
      </c>
      <c r="L112" s="2">
        <v>217910</v>
      </c>
      <c r="M112" s="2">
        <v>190782.67</v>
      </c>
      <c r="N112" s="2">
        <v>27127.33</v>
      </c>
      <c r="O112" s="2">
        <v>309</v>
      </c>
      <c r="P112" s="2">
        <v>86</v>
      </c>
      <c r="Q112" s="2" t="s">
        <v>78</v>
      </c>
      <c r="R112" s="2">
        <v>0</v>
      </c>
      <c r="S112" s="5">
        <f>IFERROR(Table1[[#This Row],[Profit]]/Table1[[#This Row],[Sales]],0)</f>
        <v>0.12448868799045479</v>
      </c>
      <c r="T112" s="2" t="str">
        <f t="shared" si="1"/>
        <v>Reorder Needed</v>
      </c>
    </row>
    <row r="113" spans="1:20" x14ac:dyDescent="0.3">
      <c r="A113" s="2">
        <v>1112</v>
      </c>
      <c r="B113" s="3">
        <v>45650</v>
      </c>
      <c r="C113" s="2" t="s">
        <v>270</v>
      </c>
      <c r="D113" s="2" t="s">
        <v>271</v>
      </c>
      <c r="E113" s="2" t="s">
        <v>20</v>
      </c>
      <c r="F113" s="2" t="s">
        <v>21</v>
      </c>
      <c r="G113" s="2" t="s">
        <v>30</v>
      </c>
      <c r="H113" s="2" t="s">
        <v>31</v>
      </c>
      <c r="I113" s="2" t="s">
        <v>32</v>
      </c>
      <c r="J113" s="2">
        <v>2</v>
      </c>
      <c r="K113" s="2">
        <v>41135</v>
      </c>
      <c r="L113" s="2">
        <v>82270</v>
      </c>
      <c r="M113" s="2">
        <v>73636.399999999994</v>
      </c>
      <c r="N113" s="2">
        <v>8633.6</v>
      </c>
      <c r="O113" s="2">
        <v>204</v>
      </c>
      <c r="P113" s="2">
        <v>28</v>
      </c>
      <c r="Q113" s="2" t="s">
        <v>33</v>
      </c>
      <c r="R113" s="2">
        <v>0</v>
      </c>
      <c r="S113" s="5">
        <f>IFERROR(Table1[[#This Row],[Profit]]/Table1[[#This Row],[Sales]],0)</f>
        <v>0.10494226327944574</v>
      </c>
      <c r="T113" s="2" t="str">
        <f t="shared" si="1"/>
        <v>Reorder Needed</v>
      </c>
    </row>
    <row r="114" spans="1:20" x14ac:dyDescent="0.3">
      <c r="A114" s="2">
        <v>1113</v>
      </c>
      <c r="B114" s="3">
        <v>45351</v>
      </c>
      <c r="C114" s="2" t="s">
        <v>272</v>
      </c>
      <c r="D114" s="2" t="s">
        <v>273</v>
      </c>
      <c r="E114" s="2" t="s">
        <v>20</v>
      </c>
      <c r="F114" s="2" t="s">
        <v>21</v>
      </c>
      <c r="G114" s="2" t="s">
        <v>67</v>
      </c>
      <c r="H114" s="2" t="s">
        <v>68</v>
      </c>
      <c r="I114" s="2" t="s">
        <v>24</v>
      </c>
      <c r="J114" s="2">
        <v>3</v>
      </c>
      <c r="K114" s="2">
        <v>39771</v>
      </c>
      <c r="L114" s="2">
        <v>119313</v>
      </c>
      <c r="M114" s="2">
        <v>92301.28</v>
      </c>
      <c r="N114" s="2">
        <v>27011.72</v>
      </c>
      <c r="O114" s="2">
        <v>296</v>
      </c>
      <c r="P114" s="2">
        <v>25</v>
      </c>
      <c r="Q114" s="2" t="s">
        <v>42</v>
      </c>
      <c r="R114" s="2">
        <v>5</v>
      </c>
      <c r="S114" s="5">
        <f>IFERROR(Table1[[#This Row],[Profit]]/Table1[[#This Row],[Sales]],0)</f>
        <v>0.22639377100567415</v>
      </c>
      <c r="T114" s="2" t="str">
        <f t="shared" si="1"/>
        <v>Reorder Needed</v>
      </c>
    </row>
    <row r="115" spans="1:20" x14ac:dyDescent="0.3">
      <c r="A115" s="2">
        <v>1114</v>
      </c>
      <c r="B115" s="3">
        <v>45459</v>
      </c>
      <c r="C115" s="2" t="s">
        <v>274</v>
      </c>
      <c r="D115" s="2" t="s">
        <v>275</v>
      </c>
      <c r="E115" s="2" t="s">
        <v>28</v>
      </c>
      <c r="F115" s="2" t="s">
        <v>29</v>
      </c>
      <c r="G115" s="2" t="s">
        <v>67</v>
      </c>
      <c r="H115" s="2" t="s">
        <v>68</v>
      </c>
      <c r="I115" s="2" t="s">
        <v>24</v>
      </c>
      <c r="J115" s="2">
        <v>6</v>
      </c>
      <c r="K115" s="2">
        <v>14516</v>
      </c>
      <c r="L115" s="2">
        <v>87096</v>
      </c>
      <c r="M115" s="2">
        <v>76652.37</v>
      </c>
      <c r="N115" s="2">
        <v>10443.629999999999</v>
      </c>
      <c r="O115" s="2">
        <v>10</v>
      </c>
      <c r="P115" s="2">
        <v>42</v>
      </c>
      <c r="Q115" s="2" t="s">
        <v>42</v>
      </c>
      <c r="R115" s="2">
        <v>0</v>
      </c>
      <c r="S115" s="5">
        <f>IFERROR(Table1[[#This Row],[Profit]]/Table1[[#This Row],[Sales]],0)</f>
        <v>0.11990941030586938</v>
      </c>
      <c r="T115" s="2" t="str">
        <f t="shared" si="1"/>
        <v>Sufficient</v>
      </c>
    </row>
    <row r="116" spans="1:20" x14ac:dyDescent="0.3">
      <c r="A116" s="2">
        <v>1115</v>
      </c>
      <c r="B116" s="3">
        <v>45383</v>
      </c>
      <c r="C116" s="2" t="s">
        <v>276</v>
      </c>
      <c r="D116" s="2" t="s">
        <v>277</v>
      </c>
      <c r="E116" s="2" t="s">
        <v>28</v>
      </c>
      <c r="F116" s="2" t="s">
        <v>29</v>
      </c>
      <c r="G116" s="2" t="s">
        <v>49</v>
      </c>
      <c r="H116" s="2" t="s">
        <v>50</v>
      </c>
      <c r="I116" s="2" t="s">
        <v>51</v>
      </c>
      <c r="J116" s="2">
        <v>1</v>
      </c>
      <c r="K116" s="2">
        <v>5380</v>
      </c>
      <c r="L116" s="2">
        <v>5380</v>
      </c>
      <c r="M116" s="2">
        <v>3426.13</v>
      </c>
      <c r="N116" s="2">
        <v>1953.87</v>
      </c>
      <c r="O116" s="2">
        <v>375</v>
      </c>
      <c r="P116" s="2">
        <v>54</v>
      </c>
      <c r="Q116" s="2" t="s">
        <v>52</v>
      </c>
      <c r="R116" s="2">
        <v>0</v>
      </c>
      <c r="S116" s="5">
        <f>IFERROR(Table1[[#This Row],[Profit]]/Table1[[#This Row],[Sales]],0)</f>
        <v>0.36317286245353159</v>
      </c>
      <c r="T116" s="2" t="str">
        <f t="shared" si="1"/>
        <v>Reorder Needed</v>
      </c>
    </row>
    <row r="117" spans="1:20" x14ac:dyDescent="0.3">
      <c r="A117" s="2">
        <v>1116</v>
      </c>
      <c r="B117" s="3">
        <v>45438</v>
      </c>
      <c r="C117" s="2" t="s">
        <v>278</v>
      </c>
      <c r="D117" s="2" t="s">
        <v>279</v>
      </c>
      <c r="E117" s="2" t="s">
        <v>45</v>
      </c>
      <c r="F117" s="2" t="s">
        <v>46</v>
      </c>
      <c r="G117" s="2" t="s">
        <v>30</v>
      </c>
      <c r="H117" s="2" t="s">
        <v>31</v>
      </c>
      <c r="I117" s="2" t="s">
        <v>32</v>
      </c>
      <c r="J117" s="2">
        <v>10</v>
      </c>
      <c r="K117" s="2">
        <v>31477</v>
      </c>
      <c r="L117" s="2">
        <v>314770</v>
      </c>
      <c r="M117" s="2">
        <v>254093.46</v>
      </c>
      <c r="N117" s="2">
        <v>60676.54</v>
      </c>
      <c r="O117" s="2">
        <v>260</v>
      </c>
      <c r="P117" s="2">
        <v>27</v>
      </c>
      <c r="Q117" s="2" t="s">
        <v>33</v>
      </c>
      <c r="R117" s="2">
        <v>0</v>
      </c>
      <c r="S117" s="5">
        <f>IFERROR(Table1[[#This Row],[Profit]]/Table1[[#This Row],[Sales]],0)</f>
        <v>0.19276468532579344</v>
      </c>
      <c r="T117" s="2" t="str">
        <f t="shared" si="1"/>
        <v>Reorder Needed</v>
      </c>
    </row>
    <row r="118" spans="1:20" x14ac:dyDescent="0.3">
      <c r="A118" s="2">
        <v>1117</v>
      </c>
      <c r="B118" s="3">
        <v>45502</v>
      </c>
      <c r="C118" s="2" t="s">
        <v>239</v>
      </c>
      <c r="D118" s="2" t="s">
        <v>280</v>
      </c>
      <c r="E118" s="2" t="s">
        <v>28</v>
      </c>
      <c r="F118" s="2" t="s">
        <v>29</v>
      </c>
      <c r="G118" s="2" t="s">
        <v>22</v>
      </c>
      <c r="H118" s="2" t="s">
        <v>23</v>
      </c>
      <c r="I118" s="2" t="s">
        <v>24</v>
      </c>
      <c r="J118" s="2">
        <v>1</v>
      </c>
      <c r="K118" s="2">
        <v>32472</v>
      </c>
      <c r="L118" s="2">
        <v>32472</v>
      </c>
      <c r="M118" s="2">
        <v>27143.49</v>
      </c>
      <c r="N118" s="2">
        <v>5328.51</v>
      </c>
      <c r="O118" s="2">
        <v>391</v>
      </c>
      <c r="P118" s="2">
        <v>70</v>
      </c>
      <c r="Q118" s="2" t="s">
        <v>25</v>
      </c>
      <c r="R118" s="2">
        <v>0</v>
      </c>
      <c r="S118" s="5">
        <f>IFERROR(Table1[[#This Row],[Profit]]/Table1[[#This Row],[Sales]],0)</f>
        <v>0.16409552845528455</v>
      </c>
      <c r="T118" s="2" t="str">
        <f t="shared" si="1"/>
        <v>Reorder Needed</v>
      </c>
    </row>
    <row r="119" spans="1:20" x14ac:dyDescent="0.3">
      <c r="A119" s="2">
        <v>1118</v>
      </c>
      <c r="B119" s="3">
        <v>45308</v>
      </c>
      <c r="C119" s="2" t="s">
        <v>256</v>
      </c>
      <c r="D119" s="2" t="s">
        <v>281</v>
      </c>
      <c r="E119" s="2" t="s">
        <v>36</v>
      </c>
      <c r="F119" s="2" t="s">
        <v>37</v>
      </c>
      <c r="G119" s="2" t="s">
        <v>55</v>
      </c>
      <c r="H119" s="2" t="s">
        <v>56</v>
      </c>
      <c r="I119" s="2" t="s">
        <v>32</v>
      </c>
      <c r="J119" s="2">
        <v>7</v>
      </c>
      <c r="K119" s="2">
        <v>23577</v>
      </c>
      <c r="L119" s="2">
        <v>165039</v>
      </c>
      <c r="M119" s="2">
        <v>109242.75</v>
      </c>
      <c r="N119" s="2">
        <v>55796.25</v>
      </c>
      <c r="O119" s="2">
        <v>487</v>
      </c>
      <c r="P119" s="2">
        <v>34</v>
      </c>
      <c r="Q119" s="2" t="s">
        <v>57</v>
      </c>
      <c r="R119" s="2">
        <v>10</v>
      </c>
      <c r="S119" s="5">
        <f>IFERROR(Table1[[#This Row],[Profit]]/Table1[[#This Row],[Sales]],0)</f>
        <v>0.33807918128442366</v>
      </c>
      <c r="T119" s="2" t="str">
        <f t="shared" si="1"/>
        <v>Reorder Needed</v>
      </c>
    </row>
    <row r="120" spans="1:20" x14ac:dyDescent="0.3">
      <c r="A120" s="2">
        <v>1119</v>
      </c>
      <c r="B120" s="3">
        <v>45471</v>
      </c>
      <c r="C120" s="2" t="s">
        <v>282</v>
      </c>
      <c r="D120" s="2" t="s">
        <v>283</v>
      </c>
      <c r="E120" s="2" t="s">
        <v>36</v>
      </c>
      <c r="F120" s="2" t="s">
        <v>37</v>
      </c>
      <c r="G120" s="2" t="s">
        <v>22</v>
      </c>
      <c r="H120" s="2" t="s">
        <v>23</v>
      </c>
      <c r="I120" s="2" t="s">
        <v>24</v>
      </c>
      <c r="J120" s="2">
        <v>9</v>
      </c>
      <c r="K120" s="2">
        <v>40763</v>
      </c>
      <c r="L120" s="2">
        <v>366867</v>
      </c>
      <c r="M120" s="2">
        <v>234123.56</v>
      </c>
      <c r="N120" s="2">
        <v>132743.44</v>
      </c>
      <c r="O120" s="2">
        <v>239</v>
      </c>
      <c r="P120" s="2">
        <v>74</v>
      </c>
      <c r="Q120" s="2" t="s">
        <v>25</v>
      </c>
      <c r="R120" s="2">
        <v>5</v>
      </c>
      <c r="S120" s="5">
        <f>IFERROR(Table1[[#This Row],[Profit]]/Table1[[#This Row],[Sales]],0)</f>
        <v>0.36182987295123303</v>
      </c>
      <c r="T120" s="2" t="str">
        <f t="shared" si="1"/>
        <v>Reorder Needed</v>
      </c>
    </row>
    <row r="121" spans="1:20" x14ac:dyDescent="0.3">
      <c r="A121" s="2">
        <v>1120</v>
      </c>
      <c r="B121" s="3">
        <v>45412</v>
      </c>
      <c r="C121" s="2" t="s">
        <v>284</v>
      </c>
      <c r="D121" s="2" t="s">
        <v>285</v>
      </c>
      <c r="E121" s="2" t="s">
        <v>20</v>
      </c>
      <c r="F121" s="2" t="s">
        <v>21</v>
      </c>
      <c r="G121" s="2" t="s">
        <v>49</v>
      </c>
      <c r="H121" s="2" t="s">
        <v>50</v>
      </c>
      <c r="I121" s="2" t="s">
        <v>51</v>
      </c>
      <c r="J121" s="2">
        <v>8</v>
      </c>
      <c r="K121" s="2">
        <v>23736</v>
      </c>
      <c r="L121" s="2">
        <v>189888</v>
      </c>
      <c r="M121" s="2">
        <v>135895.1</v>
      </c>
      <c r="N121" s="2">
        <v>53992.9</v>
      </c>
      <c r="O121" s="2">
        <v>246</v>
      </c>
      <c r="P121" s="2">
        <v>18</v>
      </c>
      <c r="Q121" s="2" t="s">
        <v>52</v>
      </c>
      <c r="R121" s="2">
        <v>5</v>
      </c>
      <c r="S121" s="5">
        <f>IFERROR(Table1[[#This Row],[Profit]]/Table1[[#This Row],[Sales]],0)</f>
        <v>0.28434076929558477</v>
      </c>
      <c r="T121" s="2" t="str">
        <f t="shared" si="1"/>
        <v>Reorder Needed</v>
      </c>
    </row>
    <row r="122" spans="1:20" x14ac:dyDescent="0.3">
      <c r="A122" s="2">
        <v>1121</v>
      </c>
      <c r="B122" s="3">
        <v>45545</v>
      </c>
      <c r="C122" s="2" t="s">
        <v>286</v>
      </c>
      <c r="D122" s="2" t="s">
        <v>287</v>
      </c>
      <c r="E122" s="2" t="s">
        <v>28</v>
      </c>
      <c r="F122" s="2" t="s">
        <v>29</v>
      </c>
      <c r="G122" s="2" t="s">
        <v>55</v>
      </c>
      <c r="H122" s="2" t="s">
        <v>56</v>
      </c>
      <c r="I122" s="2" t="s">
        <v>32</v>
      </c>
      <c r="J122" s="2">
        <v>2</v>
      </c>
      <c r="K122" s="2">
        <v>41466</v>
      </c>
      <c r="L122" s="2">
        <v>82932</v>
      </c>
      <c r="M122" s="2">
        <v>70991.09</v>
      </c>
      <c r="N122" s="2">
        <v>11940.91</v>
      </c>
      <c r="O122" s="2">
        <v>31</v>
      </c>
      <c r="P122" s="2">
        <v>53</v>
      </c>
      <c r="Q122" s="2" t="s">
        <v>57</v>
      </c>
      <c r="R122" s="2">
        <v>10</v>
      </c>
      <c r="S122" s="5">
        <f>IFERROR(Table1[[#This Row],[Profit]]/Table1[[#This Row],[Sales]],0)</f>
        <v>0.14398434862296822</v>
      </c>
      <c r="T122" s="2" t="str">
        <f t="shared" si="1"/>
        <v>Sufficient</v>
      </c>
    </row>
    <row r="123" spans="1:20" x14ac:dyDescent="0.3">
      <c r="A123" s="2">
        <v>1122</v>
      </c>
      <c r="B123" s="3">
        <v>45300</v>
      </c>
      <c r="C123" s="2" t="s">
        <v>288</v>
      </c>
      <c r="D123" s="2" t="s">
        <v>289</v>
      </c>
      <c r="E123" s="2" t="s">
        <v>28</v>
      </c>
      <c r="F123" s="2" t="s">
        <v>29</v>
      </c>
      <c r="G123" s="2" t="s">
        <v>97</v>
      </c>
      <c r="H123" s="2" t="s">
        <v>98</v>
      </c>
      <c r="I123" s="2" t="s">
        <v>32</v>
      </c>
      <c r="J123" s="2">
        <v>4</v>
      </c>
      <c r="K123" s="2">
        <v>53322</v>
      </c>
      <c r="L123" s="2">
        <v>213288</v>
      </c>
      <c r="M123" s="2">
        <v>164228.9</v>
      </c>
      <c r="N123" s="2">
        <v>49059.1</v>
      </c>
      <c r="O123" s="2">
        <v>180</v>
      </c>
      <c r="P123" s="2">
        <v>86</v>
      </c>
      <c r="Q123" s="2" t="s">
        <v>99</v>
      </c>
      <c r="R123" s="2">
        <v>0</v>
      </c>
      <c r="S123" s="5">
        <f>IFERROR(Table1[[#This Row],[Profit]]/Table1[[#This Row],[Sales]],0)</f>
        <v>0.23001340909943363</v>
      </c>
      <c r="T123" s="2" t="str">
        <f t="shared" si="1"/>
        <v>Reorder Needed</v>
      </c>
    </row>
    <row r="124" spans="1:20" x14ac:dyDescent="0.3">
      <c r="A124" s="2">
        <v>1123</v>
      </c>
      <c r="B124" s="3">
        <v>45298</v>
      </c>
      <c r="C124" s="2" t="s">
        <v>290</v>
      </c>
      <c r="D124" s="2" t="s">
        <v>291</v>
      </c>
      <c r="E124" s="2" t="s">
        <v>45</v>
      </c>
      <c r="F124" s="2" t="s">
        <v>46</v>
      </c>
      <c r="G124" s="2" t="s">
        <v>30</v>
      </c>
      <c r="H124" s="2" t="s">
        <v>31</v>
      </c>
      <c r="I124" s="2" t="s">
        <v>32</v>
      </c>
      <c r="J124" s="2">
        <v>5</v>
      </c>
      <c r="K124" s="2">
        <v>15485</v>
      </c>
      <c r="L124" s="2">
        <v>77425</v>
      </c>
      <c r="M124" s="2">
        <v>47833.55</v>
      </c>
      <c r="N124" s="2">
        <v>29591.45</v>
      </c>
      <c r="O124" s="2">
        <v>40</v>
      </c>
      <c r="P124" s="2">
        <v>21</v>
      </c>
      <c r="Q124" s="2" t="s">
        <v>33</v>
      </c>
      <c r="R124" s="2">
        <v>15</v>
      </c>
      <c r="S124" s="5">
        <f>IFERROR(Table1[[#This Row],[Profit]]/Table1[[#This Row],[Sales]],0)</f>
        <v>0.38219502744591544</v>
      </c>
      <c r="T124" s="2" t="str">
        <f t="shared" si="1"/>
        <v>Reorder Needed</v>
      </c>
    </row>
    <row r="125" spans="1:20" x14ac:dyDescent="0.3">
      <c r="A125" s="2">
        <v>1124</v>
      </c>
      <c r="B125" s="3">
        <v>45311</v>
      </c>
      <c r="C125" s="2" t="s">
        <v>292</v>
      </c>
      <c r="D125" s="2" t="s">
        <v>293</v>
      </c>
      <c r="E125" s="2" t="s">
        <v>20</v>
      </c>
      <c r="F125" s="2" t="s">
        <v>21</v>
      </c>
      <c r="G125" s="2" t="s">
        <v>67</v>
      </c>
      <c r="H125" s="2" t="s">
        <v>68</v>
      </c>
      <c r="I125" s="2" t="s">
        <v>24</v>
      </c>
      <c r="J125" s="2">
        <v>8</v>
      </c>
      <c r="K125" s="2">
        <v>48512</v>
      </c>
      <c r="L125" s="2">
        <v>388096</v>
      </c>
      <c r="M125" s="2">
        <v>235100.51</v>
      </c>
      <c r="N125" s="2">
        <v>152995.49</v>
      </c>
      <c r="O125" s="2">
        <v>485</v>
      </c>
      <c r="P125" s="2">
        <v>43</v>
      </c>
      <c r="Q125" s="2" t="s">
        <v>42</v>
      </c>
      <c r="R125" s="2">
        <v>10</v>
      </c>
      <c r="S125" s="5">
        <f>IFERROR(Table1[[#This Row],[Profit]]/Table1[[#This Row],[Sales]],0)</f>
        <v>0.39422073404518465</v>
      </c>
      <c r="T125" s="2" t="str">
        <f t="shared" si="1"/>
        <v>Reorder Needed</v>
      </c>
    </row>
    <row r="126" spans="1:20" x14ac:dyDescent="0.3">
      <c r="A126" s="2">
        <v>1125</v>
      </c>
      <c r="B126" s="3">
        <v>45477</v>
      </c>
      <c r="C126" s="2" t="s">
        <v>112</v>
      </c>
      <c r="D126" s="2" t="s">
        <v>294</v>
      </c>
      <c r="E126" s="2" t="s">
        <v>28</v>
      </c>
      <c r="F126" s="2" t="s">
        <v>29</v>
      </c>
      <c r="G126" s="2" t="s">
        <v>67</v>
      </c>
      <c r="H126" s="2" t="s">
        <v>68</v>
      </c>
      <c r="I126" s="2" t="s">
        <v>24</v>
      </c>
      <c r="J126" s="2">
        <v>3</v>
      </c>
      <c r="K126" s="2">
        <v>27316</v>
      </c>
      <c r="L126" s="2">
        <v>81948</v>
      </c>
      <c r="M126" s="2">
        <v>51118.720000000001</v>
      </c>
      <c r="N126" s="2">
        <v>30829.279999999999</v>
      </c>
      <c r="O126" s="2">
        <v>279</v>
      </c>
      <c r="P126" s="2">
        <v>20</v>
      </c>
      <c r="Q126" s="2" t="s">
        <v>42</v>
      </c>
      <c r="R126" s="2">
        <v>10</v>
      </c>
      <c r="S126" s="5">
        <f>IFERROR(Table1[[#This Row],[Profit]]/Table1[[#This Row],[Sales]],0)</f>
        <v>0.37620539854541901</v>
      </c>
      <c r="T126" s="2" t="str">
        <f t="shared" si="1"/>
        <v>Reorder Needed</v>
      </c>
    </row>
    <row r="127" spans="1:20" x14ac:dyDescent="0.3">
      <c r="A127" s="2">
        <v>1126</v>
      </c>
      <c r="B127" s="3">
        <v>45526</v>
      </c>
      <c r="C127" s="2" t="s">
        <v>295</v>
      </c>
      <c r="D127" s="2" t="s">
        <v>296</v>
      </c>
      <c r="E127" s="2" t="s">
        <v>20</v>
      </c>
      <c r="F127" s="2" t="s">
        <v>21</v>
      </c>
      <c r="G127" s="2" t="s">
        <v>40</v>
      </c>
      <c r="H127" s="2" t="s">
        <v>41</v>
      </c>
      <c r="I127" s="2" t="s">
        <v>24</v>
      </c>
      <c r="J127" s="2">
        <v>4</v>
      </c>
      <c r="K127" s="2">
        <v>5112</v>
      </c>
      <c r="L127" s="2">
        <v>20448</v>
      </c>
      <c r="M127" s="2">
        <v>16222.81</v>
      </c>
      <c r="N127" s="2">
        <v>4225.1899999999996</v>
      </c>
      <c r="O127" s="2">
        <v>149</v>
      </c>
      <c r="P127" s="2">
        <v>33</v>
      </c>
      <c r="Q127" s="2" t="s">
        <v>42</v>
      </c>
      <c r="R127" s="2">
        <v>5</v>
      </c>
      <c r="S127" s="5">
        <f>IFERROR(Table1[[#This Row],[Profit]]/Table1[[#This Row],[Sales]],0)</f>
        <v>0.20663096635367761</v>
      </c>
      <c r="T127" s="2" t="str">
        <f t="shared" si="1"/>
        <v>Reorder Needed</v>
      </c>
    </row>
    <row r="128" spans="1:20" x14ac:dyDescent="0.3">
      <c r="A128" s="2">
        <v>1127</v>
      </c>
      <c r="B128" s="3">
        <v>45513</v>
      </c>
      <c r="C128" s="2" t="s">
        <v>210</v>
      </c>
      <c r="D128" s="2" t="s">
        <v>297</v>
      </c>
      <c r="E128" s="2" t="s">
        <v>45</v>
      </c>
      <c r="F128" s="2" t="s">
        <v>46</v>
      </c>
      <c r="G128" s="2" t="s">
        <v>67</v>
      </c>
      <c r="H128" s="2" t="s">
        <v>68</v>
      </c>
      <c r="I128" s="2" t="s">
        <v>24</v>
      </c>
      <c r="J128" s="2">
        <v>8</v>
      </c>
      <c r="K128" s="2">
        <v>17431</v>
      </c>
      <c r="L128" s="2">
        <v>139448</v>
      </c>
      <c r="M128" s="2">
        <v>86595.38</v>
      </c>
      <c r="N128" s="2">
        <v>52852.62</v>
      </c>
      <c r="O128" s="2">
        <v>445</v>
      </c>
      <c r="P128" s="2">
        <v>67</v>
      </c>
      <c r="Q128" s="2" t="s">
        <v>42</v>
      </c>
      <c r="R128" s="2">
        <v>10</v>
      </c>
      <c r="S128" s="5">
        <f>IFERROR(Table1[[#This Row],[Profit]]/Table1[[#This Row],[Sales]],0)</f>
        <v>0.37901310882909761</v>
      </c>
      <c r="T128" s="2" t="str">
        <f t="shared" si="1"/>
        <v>Reorder Needed</v>
      </c>
    </row>
    <row r="129" spans="1:20" x14ac:dyDescent="0.3">
      <c r="A129" s="2">
        <v>1128</v>
      </c>
      <c r="B129" s="3">
        <v>45598</v>
      </c>
      <c r="C129" s="2" t="s">
        <v>298</v>
      </c>
      <c r="D129" s="2" t="s">
        <v>299</v>
      </c>
      <c r="E129" s="2" t="s">
        <v>28</v>
      </c>
      <c r="F129" s="2" t="s">
        <v>29</v>
      </c>
      <c r="G129" s="2" t="s">
        <v>49</v>
      </c>
      <c r="H129" s="2" t="s">
        <v>50</v>
      </c>
      <c r="I129" s="2" t="s">
        <v>51</v>
      </c>
      <c r="J129" s="2">
        <v>10</v>
      </c>
      <c r="K129" s="2">
        <v>50767</v>
      </c>
      <c r="L129" s="2">
        <v>507670</v>
      </c>
      <c r="M129" s="2">
        <v>305360.31</v>
      </c>
      <c r="N129" s="2">
        <v>202309.69</v>
      </c>
      <c r="O129" s="2">
        <v>466</v>
      </c>
      <c r="P129" s="2">
        <v>56</v>
      </c>
      <c r="Q129" s="2" t="s">
        <v>52</v>
      </c>
      <c r="R129" s="2">
        <v>20</v>
      </c>
      <c r="S129" s="5">
        <f>IFERROR(Table1[[#This Row],[Profit]]/Table1[[#This Row],[Sales]],0)</f>
        <v>0.39850629345834893</v>
      </c>
      <c r="T129" s="2" t="str">
        <f t="shared" si="1"/>
        <v>Reorder Needed</v>
      </c>
    </row>
    <row r="130" spans="1:20" x14ac:dyDescent="0.3">
      <c r="A130" s="2">
        <v>1129</v>
      </c>
      <c r="B130" s="3">
        <v>45577</v>
      </c>
      <c r="C130" s="2" t="s">
        <v>300</v>
      </c>
      <c r="D130" s="2" t="s">
        <v>301</v>
      </c>
      <c r="E130" s="2" t="s">
        <v>45</v>
      </c>
      <c r="F130" s="2" t="s">
        <v>46</v>
      </c>
      <c r="G130" s="2" t="s">
        <v>97</v>
      </c>
      <c r="H130" s="2" t="s">
        <v>98</v>
      </c>
      <c r="I130" s="2" t="s">
        <v>32</v>
      </c>
      <c r="J130" s="2">
        <v>4</v>
      </c>
      <c r="K130" s="2">
        <v>14176</v>
      </c>
      <c r="L130" s="2">
        <v>56704</v>
      </c>
      <c r="M130" s="2">
        <v>43300.53</v>
      </c>
      <c r="N130" s="2">
        <v>13403.47</v>
      </c>
      <c r="O130" s="2">
        <v>474</v>
      </c>
      <c r="P130" s="2">
        <v>16</v>
      </c>
      <c r="Q130" s="2" t="s">
        <v>99</v>
      </c>
      <c r="R130" s="2">
        <v>15</v>
      </c>
      <c r="S130" s="5">
        <f>IFERROR(Table1[[#This Row],[Profit]]/Table1[[#This Row],[Sales]],0)</f>
        <v>0.23637609339729118</v>
      </c>
      <c r="T130" s="2" t="str">
        <f t="shared" ref="T130:T193" si="2">IF(O130&gt;P130,"Reorder Needed","Sufficient")</f>
        <v>Reorder Needed</v>
      </c>
    </row>
    <row r="131" spans="1:20" x14ac:dyDescent="0.3">
      <c r="A131" s="2">
        <v>1130</v>
      </c>
      <c r="B131" s="3">
        <v>45603</v>
      </c>
      <c r="C131" s="2" t="s">
        <v>295</v>
      </c>
      <c r="D131" s="2" t="s">
        <v>302</v>
      </c>
      <c r="E131" s="2" t="s">
        <v>45</v>
      </c>
      <c r="F131" s="2" t="s">
        <v>46</v>
      </c>
      <c r="G131" s="2" t="s">
        <v>60</v>
      </c>
      <c r="H131" s="2" t="s">
        <v>61</v>
      </c>
      <c r="I131" s="2" t="s">
        <v>32</v>
      </c>
      <c r="J131" s="2">
        <v>4</v>
      </c>
      <c r="K131" s="2">
        <v>54859</v>
      </c>
      <c r="L131" s="2">
        <v>219436</v>
      </c>
      <c r="M131" s="2">
        <v>170560.95</v>
      </c>
      <c r="N131" s="2">
        <v>48875.05</v>
      </c>
      <c r="O131" s="2">
        <v>277</v>
      </c>
      <c r="P131" s="2">
        <v>28</v>
      </c>
      <c r="Q131" s="2" t="s">
        <v>62</v>
      </c>
      <c r="R131" s="2">
        <v>10</v>
      </c>
      <c r="S131" s="5">
        <f>IFERROR(Table1[[#This Row],[Profit]]/Table1[[#This Row],[Sales]],0)</f>
        <v>0.22273031772361873</v>
      </c>
      <c r="T131" s="2" t="str">
        <f t="shared" si="2"/>
        <v>Reorder Needed</v>
      </c>
    </row>
    <row r="132" spans="1:20" x14ac:dyDescent="0.3">
      <c r="A132" s="2">
        <v>1131</v>
      </c>
      <c r="B132" s="3">
        <v>45442</v>
      </c>
      <c r="C132" s="2" t="s">
        <v>303</v>
      </c>
      <c r="D132" s="2" t="s">
        <v>304</v>
      </c>
      <c r="E132" s="2" t="s">
        <v>36</v>
      </c>
      <c r="F132" s="2" t="s">
        <v>37</v>
      </c>
      <c r="G132" s="2" t="s">
        <v>22</v>
      </c>
      <c r="H132" s="2" t="s">
        <v>23</v>
      </c>
      <c r="I132" s="2" t="s">
        <v>24</v>
      </c>
      <c r="J132" s="2">
        <v>9</v>
      </c>
      <c r="K132" s="2">
        <v>15326</v>
      </c>
      <c r="L132" s="2">
        <v>137934</v>
      </c>
      <c r="M132" s="2">
        <v>121821.04</v>
      </c>
      <c r="N132" s="2">
        <v>16112.96</v>
      </c>
      <c r="O132" s="2">
        <v>315</v>
      </c>
      <c r="P132" s="2">
        <v>22</v>
      </c>
      <c r="Q132" s="2" t="s">
        <v>25</v>
      </c>
      <c r="R132" s="2">
        <v>15</v>
      </c>
      <c r="S132" s="5">
        <f>IFERROR(Table1[[#This Row],[Profit]]/Table1[[#This Row],[Sales]],0)</f>
        <v>0.1168164484463584</v>
      </c>
      <c r="T132" s="2" t="str">
        <f t="shared" si="2"/>
        <v>Reorder Needed</v>
      </c>
    </row>
    <row r="133" spans="1:20" x14ac:dyDescent="0.3">
      <c r="A133" s="2">
        <v>1132</v>
      </c>
      <c r="B133" s="3">
        <v>45470</v>
      </c>
      <c r="C133" s="2" t="s">
        <v>140</v>
      </c>
      <c r="D133" s="2" t="s">
        <v>305</v>
      </c>
      <c r="E133" s="2" t="s">
        <v>28</v>
      </c>
      <c r="F133" s="2" t="s">
        <v>29</v>
      </c>
      <c r="G133" s="2" t="s">
        <v>60</v>
      </c>
      <c r="H133" s="2" t="s">
        <v>61</v>
      </c>
      <c r="I133" s="2" t="s">
        <v>32</v>
      </c>
      <c r="J133" s="2">
        <v>7</v>
      </c>
      <c r="K133" s="2">
        <v>32193</v>
      </c>
      <c r="L133" s="2">
        <v>225351</v>
      </c>
      <c r="M133" s="2">
        <v>155002.12</v>
      </c>
      <c r="N133" s="2">
        <v>70348.88</v>
      </c>
      <c r="O133" s="2">
        <v>122</v>
      </c>
      <c r="P133" s="2">
        <v>28</v>
      </c>
      <c r="Q133" s="2" t="s">
        <v>62</v>
      </c>
      <c r="R133" s="2">
        <v>5</v>
      </c>
      <c r="S133" s="5">
        <f>IFERROR(Table1[[#This Row],[Profit]]/Table1[[#This Row],[Sales]],0)</f>
        <v>0.31217469636256329</v>
      </c>
      <c r="T133" s="2" t="str">
        <f t="shared" si="2"/>
        <v>Reorder Needed</v>
      </c>
    </row>
    <row r="134" spans="1:20" x14ac:dyDescent="0.3">
      <c r="A134" s="2">
        <v>1133</v>
      </c>
      <c r="B134" s="3">
        <v>45350</v>
      </c>
      <c r="C134" s="2" t="s">
        <v>306</v>
      </c>
      <c r="D134" s="2" t="s">
        <v>307</v>
      </c>
      <c r="E134" s="2" t="s">
        <v>20</v>
      </c>
      <c r="F134" s="2" t="s">
        <v>21</v>
      </c>
      <c r="G134" s="2" t="s">
        <v>40</v>
      </c>
      <c r="H134" s="2" t="s">
        <v>41</v>
      </c>
      <c r="I134" s="2" t="s">
        <v>24</v>
      </c>
      <c r="J134" s="2">
        <v>4</v>
      </c>
      <c r="K134" s="2">
        <v>53231</v>
      </c>
      <c r="L134" s="2">
        <v>212924</v>
      </c>
      <c r="M134" s="2">
        <v>145219.93</v>
      </c>
      <c r="N134" s="2">
        <v>67704.070000000007</v>
      </c>
      <c r="O134" s="2">
        <v>67</v>
      </c>
      <c r="P134" s="2">
        <v>74</v>
      </c>
      <c r="Q134" s="2" t="s">
        <v>42</v>
      </c>
      <c r="R134" s="2">
        <v>0</v>
      </c>
      <c r="S134" s="5">
        <f>IFERROR(Table1[[#This Row],[Profit]]/Table1[[#This Row],[Sales]],0)</f>
        <v>0.31797293870113286</v>
      </c>
      <c r="T134" s="2" t="str">
        <f t="shared" si="2"/>
        <v>Sufficient</v>
      </c>
    </row>
    <row r="135" spans="1:20" x14ac:dyDescent="0.3">
      <c r="A135" s="2">
        <v>1134</v>
      </c>
      <c r="B135" s="3">
        <v>45364</v>
      </c>
      <c r="C135" s="2" t="s">
        <v>34</v>
      </c>
      <c r="D135" s="2" t="s">
        <v>308</v>
      </c>
      <c r="E135" s="2" t="s">
        <v>28</v>
      </c>
      <c r="F135" s="2" t="s">
        <v>29</v>
      </c>
      <c r="G135" s="2" t="s">
        <v>81</v>
      </c>
      <c r="H135" s="2" t="s">
        <v>82</v>
      </c>
      <c r="I135" s="2" t="s">
        <v>24</v>
      </c>
      <c r="J135" s="2">
        <v>10</v>
      </c>
      <c r="K135" s="2">
        <v>10508</v>
      </c>
      <c r="L135" s="2">
        <v>105080</v>
      </c>
      <c r="M135" s="2">
        <v>69648.009999999995</v>
      </c>
      <c r="N135" s="2">
        <v>35431.99</v>
      </c>
      <c r="O135" s="2">
        <v>218</v>
      </c>
      <c r="P135" s="2">
        <v>51</v>
      </c>
      <c r="Q135" s="2" t="s">
        <v>42</v>
      </c>
      <c r="R135" s="2">
        <v>15</v>
      </c>
      <c r="S135" s="5">
        <f>IFERROR(Table1[[#This Row],[Profit]]/Table1[[#This Row],[Sales]],0)</f>
        <v>0.33719061667301103</v>
      </c>
      <c r="T135" s="2" t="str">
        <f t="shared" si="2"/>
        <v>Reorder Needed</v>
      </c>
    </row>
    <row r="136" spans="1:20" x14ac:dyDescent="0.3">
      <c r="A136" s="2">
        <v>1135</v>
      </c>
      <c r="B136" s="3">
        <v>45344</v>
      </c>
      <c r="C136" s="2" t="s">
        <v>309</v>
      </c>
      <c r="D136" s="2" t="s">
        <v>310</v>
      </c>
      <c r="E136" s="2" t="s">
        <v>45</v>
      </c>
      <c r="F136" s="2" t="s">
        <v>46</v>
      </c>
      <c r="G136" s="2" t="s">
        <v>49</v>
      </c>
      <c r="H136" s="2" t="s">
        <v>50</v>
      </c>
      <c r="I136" s="2" t="s">
        <v>51</v>
      </c>
      <c r="J136" s="2">
        <v>4</v>
      </c>
      <c r="K136" s="2">
        <v>32883</v>
      </c>
      <c r="L136" s="2">
        <v>131532</v>
      </c>
      <c r="M136" s="2">
        <v>102953.28</v>
      </c>
      <c r="N136" s="2">
        <v>28578.720000000001</v>
      </c>
      <c r="O136" s="2">
        <v>277</v>
      </c>
      <c r="P136" s="2">
        <v>55</v>
      </c>
      <c r="Q136" s="2" t="s">
        <v>52</v>
      </c>
      <c r="R136" s="2">
        <v>0</v>
      </c>
      <c r="S136" s="5">
        <f>IFERROR(Table1[[#This Row],[Profit]]/Table1[[#This Row],[Sales]],0)</f>
        <v>0.21727579600401425</v>
      </c>
      <c r="T136" s="2" t="str">
        <f t="shared" si="2"/>
        <v>Reorder Needed</v>
      </c>
    </row>
    <row r="137" spans="1:20" x14ac:dyDescent="0.3">
      <c r="A137" s="2">
        <v>1136</v>
      </c>
      <c r="B137" s="3">
        <v>45585</v>
      </c>
      <c r="C137" s="2" t="s">
        <v>311</v>
      </c>
      <c r="D137" s="2" t="s">
        <v>312</v>
      </c>
      <c r="E137" s="2" t="s">
        <v>45</v>
      </c>
      <c r="F137" s="2" t="s">
        <v>46</v>
      </c>
      <c r="G137" s="2" t="s">
        <v>49</v>
      </c>
      <c r="H137" s="2" t="s">
        <v>50</v>
      </c>
      <c r="I137" s="2" t="s">
        <v>51</v>
      </c>
      <c r="J137" s="2">
        <v>3</v>
      </c>
      <c r="K137" s="2">
        <v>20652</v>
      </c>
      <c r="L137" s="2">
        <v>61956</v>
      </c>
      <c r="M137" s="2">
        <v>41334.94</v>
      </c>
      <c r="N137" s="2">
        <v>20621.060000000001</v>
      </c>
      <c r="O137" s="2">
        <v>143</v>
      </c>
      <c r="P137" s="2">
        <v>58</v>
      </c>
      <c r="Q137" s="2" t="s">
        <v>52</v>
      </c>
      <c r="R137" s="2">
        <v>10</v>
      </c>
      <c r="S137" s="5">
        <f>IFERROR(Table1[[#This Row],[Profit]]/Table1[[#This Row],[Sales]],0)</f>
        <v>0.33283394667183164</v>
      </c>
      <c r="T137" s="2" t="str">
        <f t="shared" si="2"/>
        <v>Reorder Needed</v>
      </c>
    </row>
    <row r="138" spans="1:20" x14ac:dyDescent="0.3">
      <c r="A138" s="2">
        <v>1137</v>
      </c>
      <c r="B138" s="3">
        <v>45363</v>
      </c>
      <c r="C138" s="2" t="s">
        <v>313</v>
      </c>
      <c r="D138" s="2" t="s">
        <v>175</v>
      </c>
      <c r="E138" s="2" t="s">
        <v>36</v>
      </c>
      <c r="F138" s="2" t="s">
        <v>37</v>
      </c>
      <c r="G138" s="2" t="s">
        <v>60</v>
      </c>
      <c r="H138" s="2" t="s">
        <v>61</v>
      </c>
      <c r="I138" s="2" t="s">
        <v>32</v>
      </c>
      <c r="J138" s="2">
        <v>7</v>
      </c>
      <c r="K138" s="2">
        <v>49069</v>
      </c>
      <c r="L138" s="2">
        <v>343483</v>
      </c>
      <c r="M138" s="2">
        <v>265008.38</v>
      </c>
      <c r="N138" s="2">
        <v>78474.62</v>
      </c>
      <c r="O138" s="2">
        <v>289</v>
      </c>
      <c r="P138" s="2">
        <v>58</v>
      </c>
      <c r="Q138" s="2" t="s">
        <v>62</v>
      </c>
      <c r="R138" s="2">
        <v>10</v>
      </c>
      <c r="S138" s="5">
        <f>IFERROR(Table1[[#This Row],[Profit]]/Table1[[#This Row],[Sales]],0)</f>
        <v>0.2284672603884326</v>
      </c>
      <c r="T138" s="2" t="str">
        <f t="shared" si="2"/>
        <v>Reorder Needed</v>
      </c>
    </row>
    <row r="139" spans="1:20" x14ac:dyDescent="0.3">
      <c r="A139" s="2">
        <v>1138</v>
      </c>
      <c r="B139" s="3">
        <v>45340</v>
      </c>
      <c r="C139" s="2" t="s">
        <v>314</v>
      </c>
      <c r="D139" s="2" t="s">
        <v>315</v>
      </c>
      <c r="E139" s="2" t="s">
        <v>36</v>
      </c>
      <c r="F139" s="2" t="s">
        <v>37</v>
      </c>
      <c r="G139" s="2" t="s">
        <v>67</v>
      </c>
      <c r="H139" s="2" t="s">
        <v>68</v>
      </c>
      <c r="I139" s="2" t="s">
        <v>24</v>
      </c>
      <c r="J139" s="2">
        <v>2</v>
      </c>
      <c r="K139" s="2">
        <v>26566</v>
      </c>
      <c r="L139" s="2">
        <v>53132</v>
      </c>
      <c r="M139" s="2">
        <v>46477.3</v>
      </c>
      <c r="N139" s="2">
        <v>6654.7</v>
      </c>
      <c r="O139" s="2">
        <v>402</v>
      </c>
      <c r="P139" s="2">
        <v>94</v>
      </c>
      <c r="Q139" s="2" t="s">
        <v>42</v>
      </c>
      <c r="R139" s="2">
        <v>5</v>
      </c>
      <c r="S139" s="5">
        <f>IFERROR(Table1[[#This Row],[Profit]]/Table1[[#This Row],[Sales]],0)</f>
        <v>0.12524843785289466</v>
      </c>
      <c r="T139" s="2" t="str">
        <f t="shared" si="2"/>
        <v>Reorder Needed</v>
      </c>
    </row>
    <row r="140" spans="1:20" x14ac:dyDescent="0.3">
      <c r="A140" s="2">
        <v>1139</v>
      </c>
      <c r="B140" s="3">
        <v>45394</v>
      </c>
      <c r="C140" s="2" t="s">
        <v>53</v>
      </c>
      <c r="D140" s="2" t="s">
        <v>316</v>
      </c>
      <c r="E140" s="2" t="s">
        <v>20</v>
      </c>
      <c r="F140" s="2" t="s">
        <v>21</v>
      </c>
      <c r="G140" s="2" t="s">
        <v>30</v>
      </c>
      <c r="H140" s="2" t="s">
        <v>31</v>
      </c>
      <c r="I140" s="2" t="s">
        <v>32</v>
      </c>
      <c r="J140" s="2">
        <v>3</v>
      </c>
      <c r="K140" s="2">
        <v>32815</v>
      </c>
      <c r="L140" s="2">
        <v>98445</v>
      </c>
      <c r="M140" s="2">
        <v>59252.5</v>
      </c>
      <c r="N140" s="2">
        <v>39192.5</v>
      </c>
      <c r="O140" s="2">
        <v>166</v>
      </c>
      <c r="P140" s="2">
        <v>35</v>
      </c>
      <c r="Q140" s="2" t="s">
        <v>33</v>
      </c>
      <c r="R140" s="2">
        <v>15</v>
      </c>
      <c r="S140" s="5">
        <f>IFERROR(Table1[[#This Row],[Profit]]/Table1[[#This Row],[Sales]],0)</f>
        <v>0.39811569912133676</v>
      </c>
      <c r="T140" s="2" t="str">
        <f t="shared" si="2"/>
        <v>Reorder Needed</v>
      </c>
    </row>
    <row r="141" spans="1:20" x14ac:dyDescent="0.3">
      <c r="A141" s="2">
        <v>1140</v>
      </c>
      <c r="B141" s="3">
        <v>45492</v>
      </c>
      <c r="C141" s="2" t="s">
        <v>317</v>
      </c>
      <c r="D141" s="2" t="s">
        <v>318</v>
      </c>
      <c r="E141" s="2" t="s">
        <v>20</v>
      </c>
      <c r="F141" s="2" t="s">
        <v>21</v>
      </c>
      <c r="G141" s="2" t="s">
        <v>60</v>
      </c>
      <c r="H141" s="2" t="s">
        <v>61</v>
      </c>
      <c r="I141" s="2" t="s">
        <v>32</v>
      </c>
      <c r="J141" s="2">
        <v>2</v>
      </c>
      <c r="K141" s="2">
        <v>21304</v>
      </c>
      <c r="L141" s="2">
        <v>42608</v>
      </c>
      <c r="M141" s="2">
        <v>35097.24</v>
      </c>
      <c r="N141" s="2">
        <v>7510.76</v>
      </c>
      <c r="O141" s="2">
        <v>168</v>
      </c>
      <c r="P141" s="2">
        <v>31</v>
      </c>
      <c r="Q141" s="2" t="s">
        <v>62</v>
      </c>
      <c r="R141" s="2">
        <v>0</v>
      </c>
      <c r="S141" s="5">
        <f>IFERROR(Table1[[#This Row],[Profit]]/Table1[[#This Row],[Sales]],0)</f>
        <v>0.17627581674802856</v>
      </c>
      <c r="T141" s="2" t="str">
        <f t="shared" si="2"/>
        <v>Reorder Needed</v>
      </c>
    </row>
    <row r="142" spans="1:20" x14ac:dyDescent="0.3">
      <c r="A142" s="2">
        <v>1141</v>
      </c>
      <c r="B142" s="3">
        <v>45553</v>
      </c>
      <c r="C142" s="2" t="s">
        <v>319</v>
      </c>
      <c r="D142" s="2" t="s">
        <v>320</v>
      </c>
      <c r="E142" s="2" t="s">
        <v>36</v>
      </c>
      <c r="F142" s="2" t="s">
        <v>37</v>
      </c>
      <c r="G142" s="2" t="s">
        <v>40</v>
      </c>
      <c r="H142" s="2" t="s">
        <v>41</v>
      </c>
      <c r="I142" s="2" t="s">
        <v>24</v>
      </c>
      <c r="J142" s="2">
        <v>4</v>
      </c>
      <c r="K142" s="2">
        <v>21260</v>
      </c>
      <c r="L142" s="2">
        <v>85040</v>
      </c>
      <c r="M142" s="2">
        <v>57315.47</v>
      </c>
      <c r="N142" s="2">
        <v>27724.53</v>
      </c>
      <c r="O142" s="2">
        <v>110</v>
      </c>
      <c r="P142" s="2">
        <v>45</v>
      </c>
      <c r="Q142" s="2" t="s">
        <v>42</v>
      </c>
      <c r="R142" s="2">
        <v>20</v>
      </c>
      <c r="S142" s="5">
        <f>IFERROR(Table1[[#This Row],[Profit]]/Table1[[#This Row],[Sales]],0)</f>
        <v>0.32601752116650984</v>
      </c>
      <c r="T142" s="2" t="str">
        <f t="shared" si="2"/>
        <v>Reorder Needed</v>
      </c>
    </row>
    <row r="143" spans="1:20" x14ac:dyDescent="0.3">
      <c r="A143" s="2">
        <v>1142</v>
      </c>
      <c r="B143" s="3">
        <v>45448</v>
      </c>
      <c r="C143" s="2" t="s">
        <v>321</v>
      </c>
      <c r="D143" s="2" t="s">
        <v>322</v>
      </c>
      <c r="E143" s="2" t="s">
        <v>36</v>
      </c>
      <c r="F143" s="2" t="s">
        <v>37</v>
      </c>
      <c r="G143" s="2" t="s">
        <v>49</v>
      </c>
      <c r="H143" s="2" t="s">
        <v>50</v>
      </c>
      <c r="I143" s="2" t="s">
        <v>51</v>
      </c>
      <c r="J143" s="2">
        <v>2</v>
      </c>
      <c r="K143" s="2">
        <v>13219</v>
      </c>
      <c r="L143" s="2">
        <v>26438</v>
      </c>
      <c r="M143" s="2">
        <v>19122.36</v>
      </c>
      <c r="N143" s="2">
        <v>7315.64</v>
      </c>
      <c r="O143" s="2">
        <v>396</v>
      </c>
      <c r="P143" s="2">
        <v>88</v>
      </c>
      <c r="Q143" s="2" t="s">
        <v>52</v>
      </c>
      <c r="R143" s="2">
        <v>0</v>
      </c>
      <c r="S143" s="5">
        <f>IFERROR(Table1[[#This Row],[Profit]]/Table1[[#This Row],[Sales]],0)</f>
        <v>0.27670928209395568</v>
      </c>
      <c r="T143" s="2" t="str">
        <f t="shared" si="2"/>
        <v>Reorder Needed</v>
      </c>
    </row>
    <row r="144" spans="1:20" x14ac:dyDescent="0.3">
      <c r="A144" s="2">
        <v>1143</v>
      </c>
      <c r="B144" s="3">
        <v>45539</v>
      </c>
      <c r="C144" s="2" t="s">
        <v>323</v>
      </c>
      <c r="D144" s="2" t="s">
        <v>324</v>
      </c>
      <c r="E144" s="2" t="s">
        <v>28</v>
      </c>
      <c r="F144" s="2" t="s">
        <v>29</v>
      </c>
      <c r="G144" s="2" t="s">
        <v>49</v>
      </c>
      <c r="H144" s="2" t="s">
        <v>50</v>
      </c>
      <c r="I144" s="2" t="s">
        <v>51</v>
      </c>
      <c r="J144" s="2">
        <v>5</v>
      </c>
      <c r="K144" s="2">
        <v>24264</v>
      </c>
      <c r="L144" s="2">
        <v>121320</v>
      </c>
      <c r="M144" s="2">
        <v>104490.74</v>
      </c>
      <c r="N144" s="2">
        <v>16829.259999999998</v>
      </c>
      <c r="O144" s="2">
        <v>241</v>
      </c>
      <c r="P144" s="2">
        <v>31</v>
      </c>
      <c r="Q144" s="2" t="s">
        <v>52</v>
      </c>
      <c r="R144" s="2">
        <v>10</v>
      </c>
      <c r="S144" s="5">
        <f>IFERROR(Table1[[#This Row],[Profit]]/Table1[[#This Row],[Sales]],0)</f>
        <v>0.13871793603692711</v>
      </c>
      <c r="T144" s="2" t="str">
        <f t="shared" si="2"/>
        <v>Reorder Needed</v>
      </c>
    </row>
    <row r="145" spans="1:20" x14ac:dyDescent="0.3">
      <c r="A145" s="2">
        <v>1144</v>
      </c>
      <c r="B145" s="3">
        <v>45405</v>
      </c>
      <c r="C145" s="2" t="s">
        <v>325</v>
      </c>
      <c r="D145" s="2" t="s">
        <v>326</v>
      </c>
      <c r="E145" s="2" t="s">
        <v>45</v>
      </c>
      <c r="F145" s="2" t="s">
        <v>46</v>
      </c>
      <c r="G145" s="2" t="s">
        <v>22</v>
      </c>
      <c r="H145" s="2" t="s">
        <v>23</v>
      </c>
      <c r="I145" s="2" t="s">
        <v>24</v>
      </c>
      <c r="J145" s="2">
        <v>2</v>
      </c>
      <c r="K145" s="2">
        <v>33365</v>
      </c>
      <c r="L145" s="2">
        <v>66730</v>
      </c>
      <c r="M145" s="2">
        <v>44874.74</v>
      </c>
      <c r="N145" s="2">
        <v>21855.26</v>
      </c>
      <c r="O145" s="2">
        <v>289</v>
      </c>
      <c r="P145" s="2">
        <v>74</v>
      </c>
      <c r="Q145" s="2" t="s">
        <v>25</v>
      </c>
      <c r="R145" s="2">
        <v>20</v>
      </c>
      <c r="S145" s="5">
        <f>IFERROR(Table1[[#This Row],[Profit]]/Table1[[#This Row],[Sales]],0)</f>
        <v>0.32751775812977668</v>
      </c>
      <c r="T145" s="2" t="str">
        <f t="shared" si="2"/>
        <v>Reorder Needed</v>
      </c>
    </row>
    <row r="146" spans="1:20" x14ac:dyDescent="0.3">
      <c r="A146" s="2">
        <v>1145</v>
      </c>
      <c r="B146" s="3">
        <v>45419</v>
      </c>
      <c r="C146" s="2" t="s">
        <v>327</v>
      </c>
      <c r="D146" s="2" t="s">
        <v>328</v>
      </c>
      <c r="E146" s="2" t="s">
        <v>45</v>
      </c>
      <c r="F146" s="2" t="s">
        <v>46</v>
      </c>
      <c r="G146" s="2" t="s">
        <v>40</v>
      </c>
      <c r="H146" s="2" t="s">
        <v>41</v>
      </c>
      <c r="I146" s="2" t="s">
        <v>24</v>
      </c>
      <c r="J146" s="2">
        <v>9</v>
      </c>
      <c r="K146" s="2">
        <v>5436</v>
      </c>
      <c r="L146" s="2">
        <v>48924</v>
      </c>
      <c r="M146" s="2">
        <v>41093.33</v>
      </c>
      <c r="N146" s="2">
        <v>7830.67</v>
      </c>
      <c r="O146" s="2">
        <v>74</v>
      </c>
      <c r="P146" s="2">
        <v>69</v>
      </c>
      <c r="Q146" s="2" t="s">
        <v>42</v>
      </c>
      <c r="R146" s="2">
        <v>15</v>
      </c>
      <c r="S146" s="5">
        <f>IFERROR(Table1[[#This Row],[Profit]]/Table1[[#This Row],[Sales]],0)</f>
        <v>0.16005784482053798</v>
      </c>
      <c r="T146" s="2" t="str">
        <f t="shared" si="2"/>
        <v>Reorder Needed</v>
      </c>
    </row>
    <row r="147" spans="1:20" x14ac:dyDescent="0.3">
      <c r="A147" s="2">
        <v>1146</v>
      </c>
      <c r="B147" s="3">
        <v>45455</v>
      </c>
      <c r="C147" s="2" t="s">
        <v>329</v>
      </c>
      <c r="D147" s="2" t="s">
        <v>330</v>
      </c>
      <c r="E147" s="2" t="s">
        <v>28</v>
      </c>
      <c r="F147" s="2" t="s">
        <v>29</v>
      </c>
      <c r="G147" s="2" t="s">
        <v>60</v>
      </c>
      <c r="H147" s="2" t="s">
        <v>61</v>
      </c>
      <c r="I147" s="2" t="s">
        <v>32</v>
      </c>
      <c r="J147" s="2">
        <v>2</v>
      </c>
      <c r="K147" s="2">
        <v>49385</v>
      </c>
      <c r="L147" s="2">
        <v>98770</v>
      </c>
      <c r="M147" s="2">
        <v>83054.820000000007</v>
      </c>
      <c r="N147" s="2">
        <v>15715.18</v>
      </c>
      <c r="O147" s="2">
        <v>407</v>
      </c>
      <c r="P147" s="2">
        <v>27</v>
      </c>
      <c r="Q147" s="2" t="s">
        <v>62</v>
      </c>
      <c r="R147" s="2">
        <v>5</v>
      </c>
      <c r="S147" s="5">
        <f>IFERROR(Table1[[#This Row],[Profit]]/Table1[[#This Row],[Sales]],0)</f>
        <v>0.15910883871620937</v>
      </c>
      <c r="T147" s="2" t="str">
        <f t="shared" si="2"/>
        <v>Reorder Needed</v>
      </c>
    </row>
    <row r="148" spans="1:20" x14ac:dyDescent="0.3">
      <c r="A148" s="2">
        <v>1147</v>
      </c>
      <c r="B148" s="3">
        <v>45562</v>
      </c>
      <c r="C148" s="2" t="s">
        <v>331</v>
      </c>
      <c r="D148" s="2" t="s">
        <v>332</v>
      </c>
      <c r="E148" s="2" t="s">
        <v>36</v>
      </c>
      <c r="F148" s="2" t="s">
        <v>37</v>
      </c>
      <c r="G148" s="2" t="s">
        <v>97</v>
      </c>
      <c r="H148" s="2" t="s">
        <v>98</v>
      </c>
      <c r="I148" s="2" t="s">
        <v>32</v>
      </c>
      <c r="J148" s="2">
        <v>9</v>
      </c>
      <c r="K148" s="2">
        <v>4119</v>
      </c>
      <c r="L148" s="2">
        <v>37071</v>
      </c>
      <c r="M148" s="2">
        <v>32202.82</v>
      </c>
      <c r="N148" s="2">
        <v>4868.18</v>
      </c>
      <c r="O148" s="2">
        <v>473</v>
      </c>
      <c r="P148" s="2">
        <v>78</v>
      </c>
      <c r="Q148" s="2" t="s">
        <v>99</v>
      </c>
      <c r="R148" s="2">
        <v>15</v>
      </c>
      <c r="S148" s="5">
        <f>IFERROR(Table1[[#This Row],[Profit]]/Table1[[#This Row],[Sales]],0)</f>
        <v>0.13132043915729277</v>
      </c>
      <c r="T148" s="2" t="str">
        <f t="shared" si="2"/>
        <v>Reorder Needed</v>
      </c>
    </row>
    <row r="149" spans="1:20" x14ac:dyDescent="0.3">
      <c r="A149" s="2">
        <v>1148</v>
      </c>
      <c r="B149" s="3">
        <v>45573</v>
      </c>
      <c r="C149" s="2" t="s">
        <v>333</v>
      </c>
      <c r="D149" s="2" t="s">
        <v>334</v>
      </c>
      <c r="E149" s="2" t="s">
        <v>36</v>
      </c>
      <c r="F149" s="2" t="s">
        <v>37</v>
      </c>
      <c r="G149" s="2" t="s">
        <v>81</v>
      </c>
      <c r="H149" s="2" t="s">
        <v>82</v>
      </c>
      <c r="I149" s="2" t="s">
        <v>24</v>
      </c>
      <c r="J149" s="2">
        <v>3</v>
      </c>
      <c r="K149" s="2">
        <v>27334</v>
      </c>
      <c r="L149" s="2">
        <v>82002</v>
      </c>
      <c r="M149" s="2">
        <v>56227.83</v>
      </c>
      <c r="N149" s="2">
        <v>25774.17</v>
      </c>
      <c r="O149" s="2">
        <v>358</v>
      </c>
      <c r="P149" s="2">
        <v>12</v>
      </c>
      <c r="Q149" s="2" t="s">
        <v>42</v>
      </c>
      <c r="R149" s="2">
        <v>15</v>
      </c>
      <c r="S149" s="5">
        <f>IFERROR(Table1[[#This Row],[Profit]]/Table1[[#This Row],[Sales]],0)</f>
        <v>0.31431148020779981</v>
      </c>
      <c r="T149" s="2" t="str">
        <f t="shared" si="2"/>
        <v>Reorder Needed</v>
      </c>
    </row>
    <row r="150" spans="1:20" x14ac:dyDescent="0.3">
      <c r="A150" s="2">
        <v>1149</v>
      </c>
      <c r="B150" s="3">
        <v>45574</v>
      </c>
      <c r="C150" s="2" t="s">
        <v>335</v>
      </c>
      <c r="D150" s="2" t="s">
        <v>336</v>
      </c>
      <c r="E150" s="2" t="s">
        <v>45</v>
      </c>
      <c r="F150" s="2" t="s">
        <v>46</v>
      </c>
      <c r="G150" s="2" t="s">
        <v>49</v>
      </c>
      <c r="H150" s="2" t="s">
        <v>50</v>
      </c>
      <c r="I150" s="2" t="s">
        <v>51</v>
      </c>
      <c r="J150" s="2">
        <v>6</v>
      </c>
      <c r="K150" s="2">
        <v>28745</v>
      </c>
      <c r="L150" s="2">
        <v>172470</v>
      </c>
      <c r="M150" s="2">
        <v>109305.07</v>
      </c>
      <c r="N150" s="2">
        <v>63164.93</v>
      </c>
      <c r="O150" s="2">
        <v>465</v>
      </c>
      <c r="P150" s="2">
        <v>41</v>
      </c>
      <c r="Q150" s="2" t="s">
        <v>52</v>
      </c>
      <c r="R150" s="2">
        <v>0</v>
      </c>
      <c r="S150" s="5">
        <f>IFERROR(Table1[[#This Row],[Profit]]/Table1[[#This Row],[Sales]],0)</f>
        <v>0.36623720067258075</v>
      </c>
      <c r="T150" s="2" t="str">
        <f t="shared" si="2"/>
        <v>Reorder Needed</v>
      </c>
    </row>
    <row r="151" spans="1:20" x14ac:dyDescent="0.3">
      <c r="A151" s="2">
        <v>1150</v>
      </c>
      <c r="B151" s="3">
        <v>45324</v>
      </c>
      <c r="C151" s="2" t="s">
        <v>337</v>
      </c>
      <c r="D151" s="2" t="s">
        <v>338</v>
      </c>
      <c r="E151" s="2" t="s">
        <v>45</v>
      </c>
      <c r="F151" s="2" t="s">
        <v>46</v>
      </c>
      <c r="G151" s="2" t="s">
        <v>55</v>
      </c>
      <c r="H151" s="2" t="s">
        <v>56</v>
      </c>
      <c r="I151" s="2" t="s">
        <v>32</v>
      </c>
      <c r="J151" s="2">
        <v>1</v>
      </c>
      <c r="K151" s="2">
        <v>34765</v>
      </c>
      <c r="L151" s="2">
        <v>34765</v>
      </c>
      <c r="M151" s="2">
        <v>29464.2</v>
      </c>
      <c r="N151" s="2">
        <v>5300.8</v>
      </c>
      <c r="O151" s="2">
        <v>399</v>
      </c>
      <c r="P151" s="2">
        <v>51</v>
      </c>
      <c r="Q151" s="2" t="s">
        <v>57</v>
      </c>
      <c r="R151" s="2">
        <v>15</v>
      </c>
      <c r="S151" s="5">
        <f>IFERROR(Table1[[#This Row],[Profit]]/Table1[[#This Row],[Sales]],0)</f>
        <v>0.15247519056522366</v>
      </c>
      <c r="T151" s="2" t="str">
        <f t="shared" si="2"/>
        <v>Reorder Needed</v>
      </c>
    </row>
    <row r="152" spans="1:20" x14ac:dyDescent="0.3">
      <c r="A152" s="2">
        <v>1151</v>
      </c>
      <c r="B152" s="3">
        <v>45374</v>
      </c>
      <c r="C152" s="2" t="s">
        <v>339</v>
      </c>
      <c r="D152" s="2" t="s">
        <v>340</v>
      </c>
      <c r="E152" s="2" t="s">
        <v>36</v>
      </c>
      <c r="F152" s="2" t="s">
        <v>37</v>
      </c>
      <c r="G152" s="2" t="s">
        <v>40</v>
      </c>
      <c r="H152" s="2" t="s">
        <v>41</v>
      </c>
      <c r="I152" s="2" t="s">
        <v>24</v>
      </c>
      <c r="J152" s="2">
        <v>10</v>
      </c>
      <c r="K152" s="2">
        <v>12188</v>
      </c>
      <c r="L152" s="2">
        <v>121880</v>
      </c>
      <c r="M152" s="2">
        <v>88708.93</v>
      </c>
      <c r="N152" s="2">
        <v>33171.07</v>
      </c>
      <c r="O152" s="2">
        <v>400</v>
      </c>
      <c r="P152" s="2">
        <v>75</v>
      </c>
      <c r="Q152" s="2" t="s">
        <v>42</v>
      </c>
      <c r="R152" s="2">
        <v>0</v>
      </c>
      <c r="S152" s="5">
        <f>IFERROR(Table1[[#This Row],[Profit]]/Table1[[#This Row],[Sales]],0)</f>
        <v>0.27216171644240233</v>
      </c>
      <c r="T152" s="2" t="str">
        <f t="shared" si="2"/>
        <v>Reorder Needed</v>
      </c>
    </row>
    <row r="153" spans="1:20" x14ac:dyDescent="0.3">
      <c r="A153" s="2">
        <v>1152</v>
      </c>
      <c r="B153" s="3">
        <v>45439</v>
      </c>
      <c r="C153" s="2" t="s">
        <v>341</v>
      </c>
      <c r="D153" s="2" t="s">
        <v>342</v>
      </c>
      <c r="E153" s="2" t="s">
        <v>36</v>
      </c>
      <c r="F153" s="2" t="s">
        <v>37</v>
      </c>
      <c r="G153" s="2" t="s">
        <v>81</v>
      </c>
      <c r="H153" s="2" t="s">
        <v>82</v>
      </c>
      <c r="I153" s="2" t="s">
        <v>24</v>
      </c>
      <c r="J153" s="2">
        <v>10</v>
      </c>
      <c r="K153" s="2">
        <v>49260</v>
      </c>
      <c r="L153" s="2">
        <v>492600</v>
      </c>
      <c r="M153" s="2">
        <v>378243.52</v>
      </c>
      <c r="N153" s="2">
        <v>114356.48</v>
      </c>
      <c r="O153" s="2">
        <v>414</v>
      </c>
      <c r="P153" s="2">
        <v>70</v>
      </c>
      <c r="Q153" s="2" t="s">
        <v>42</v>
      </c>
      <c r="R153" s="2">
        <v>5</v>
      </c>
      <c r="S153" s="5">
        <f>IFERROR(Table1[[#This Row],[Profit]]/Table1[[#This Row],[Sales]],0)</f>
        <v>0.2321487616727568</v>
      </c>
      <c r="T153" s="2" t="str">
        <f t="shared" si="2"/>
        <v>Reorder Needed</v>
      </c>
    </row>
    <row r="154" spans="1:20" x14ac:dyDescent="0.3">
      <c r="A154" s="2">
        <v>1153</v>
      </c>
      <c r="B154" s="3">
        <v>45571</v>
      </c>
      <c r="C154" s="2" t="s">
        <v>313</v>
      </c>
      <c r="D154" s="2" t="s">
        <v>343</v>
      </c>
      <c r="E154" s="2" t="s">
        <v>36</v>
      </c>
      <c r="F154" s="2" t="s">
        <v>37</v>
      </c>
      <c r="G154" s="2" t="s">
        <v>49</v>
      </c>
      <c r="H154" s="2" t="s">
        <v>50</v>
      </c>
      <c r="I154" s="2" t="s">
        <v>51</v>
      </c>
      <c r="J154" s="2">
        <v>1</v>
      </c>
      <c r="K154" s="2">
        <v>9566</v>
      </c>
      <c r="L154" s="2">
        <v>9566</v>
      </c>
      <c r="M154" s="2">
        <v>6532.15</v>
      </c>
      <c r="N154" s="2">
        <v>3033.85</v>
      </c>
      <c r="O154" s="2">
        <v>315</v>
      </c>
      <c r="P154" s="2">
        <v>61</v>
      </c>
      <c r="Q154" s="2" t="s">
        <v>52</v>
      </c>
      <c r="R154" s="2">
        <v>0</v>
      </c>
      <c r="S154" s="5">
        <f>IFERROR(Table1[[#This Row],[Profit]]/Table1[[#This Row],[Sales]],0)</f>
        <v>0.31714927869537946</v>
      </c>
      <c r="T154" s="2" t="str">
        <f t="shared" si="2"/>
        <v>Reorder Needed</v>
      </c>
    </row>
    <row r="155" spans="1:20" x14ac:dyDescent="0.3">
      <c r="A155" s="2">
        <v>1154</v>
      </c>
      <c r="B155" s="3">
        <v>45548</v>
      </c>
      <c r="C155" s="2" t="s">
        <v>344</v>
      </c>
      <c r="D155" s="2" t="s">
        <v>345</v>
      </c>
      <c r="E155" s="2" t="s">
        <v>45</v>
      </c>
      <c r="F155" s="2" t="s">
        <v>46</v>
      </c>
      <c r="G155" s="2" t="s">
        <v>55</v>
      </c>
      <c r="H155" s="2" t="s">
        <v>56</v>
      </c>
      <c r="I155" s="2" t="s">
        <v>32</v>
      </c>
      <c r="J155" s="2">
        <v>8</v>
      </c>
      <c r="K155" s="2">
        <v>5837</v>
      </c>
      <c r="L155" s="2">
        <v>46696</v>
      </c>
      <c r="M155" s="2">
        <v>29284.89</v>
      </c>
      <c r="N155" s="2">
        <v>17411.11</v>
      </c>
      <c r="O155" s="2">
        <v>268</v>
      </c>
      <c r="P155" s="2">
        <v>93</v>
      </c>
      <c r="Q155" s="2" t="s">
        <v>57</v>
      </c>
      <c r="R155" s="2">
        <v>20</v>
      </c>
      <c r="S155" s="5">
        <f>IFERROR(Table1[[#This Row],[Profit]]/Table1[[#This Row],[Sales]],0)</f>
        <v>0.37286084461195823</v>
      </c>
      <c r="T155" s="2" t="str">
        <f t="shared" si="2"/>
        <v>Reorder Needed</v>
      </c>
    </row>
    <row r="156" spans="1:20" x14ac:dyDescent="0.3">
      <c r="A156" s="2">
        <v>1155</v>
      </c>
      <c r="B156" s="3">
        <v>45378</v>
      </c>
      <c r="C156" s="2" t="s">
        <v>346</v>
      </c>
      <c r="D156" s="2" t="s">
        <v>347</v>
      </c>
      <c r="E156" s="2" t="s">
        <v>28</v>
      </c>
      <c r="F156" s="2" t="s">
        <v>29</v>
      </c>
      <c r="G156" s="2" t="s">
        <v>40</v>
      </c>
      <c r="H156" s="2" t="s">
        <v>41</v>
      </c>
      <c r="I156" s="2" t="s">
        <v>24</v>
      </c>
      <c r="J156" s="2">
        <v>7</v>
      </c>
      <c r="K156" s="2">
        <v>18957</v>
      </c>
      <c r="L156" s="2">
        <v>132699</v>
      </c>
      <c r="M156" s="2">
        <v>90911.41</v>
      </c>
      <c r="N156" s="2">
        <v>41787.589999999997</v>
      </c>
      <c r="O156" s="2">
        <v>135</v>
      </c>
      <c r="P156" s="2">
        <v>97</v>
      </c>
      <c r="Q156" s="2" t="s">
        <v>42</v>
      </c>
      <c r="R156" s="2">
        <v>15</v>
      </c>
      <c r="S156" s="5">
        <f>IFERROR(Table1[[#This Row],[Profit]]/Table1[[#This Row],[Sales]],0)</f>
        <v>0.31490508594638994</v>
      </c>
      <c r="T156" s="2" t="str">
        <f t="shared" si="2"/>
        <v>Reorder Needed</v>
      </c>
    </row>
    <row r="157" spans="1:20" x14ac:dyDescent="0.3">
      <c r="A157" s="2">
        <v>1156</v>
      </c>
      <c r="B157" s="3">
        <v>45447</v>
      </c>
      <c r="C157" s="2" t="s">
        <v>348</v>
      </c>
      <c r="D157" s="2" t="s">
        <v>349</v>
      </c>
      <c r="E157" s="2" t="s">
        <v>45</v>
      </c>
      <c r="F157" s="2" t="s">
        <v>46</v>
      </c>
      <c r="G157" s="2" t="s">
        <v>60</v>
      </c>
      <c r="H157" s="2" t="s">
        <v>61</v>
      </c>
      <c r="I157" s="2" t="s">
        <v>32</v>
      </c>
      <c r="J157" s="2">
        <v>1</v>
      </c>
      <c r="K157" s="2">
        <v>43486</v>
      </c>
      <c r="L157" s="2">
        <v>43486</v>
      </c>
      <c r="M157" s="2">
        <v>35881.5</v>
      </c>
      <c r="N157" s="2">
        <v>7604.5</v>
      </c>
      <c r="O157" s="2">
        <v>92</v>
      </c>
      <c r="P157" s="2">
        <v>96</v>
      </c>
      <c r="Q157" s="2" t="s">
        <v>62</v>
      </c>
      <c r="R157" s="2">
        <v>0</v>
      </c>
      <c r="S157" s="5">
        <f>IFERROR(Table1[[#This Row],[Profit]]/Table1[[#This Row],[Sales]],0)</f>
        <v>0.17487237271765627</v>
      </c>
      <c r="T157" s="2" t="str">
        <f t="shared" si="2"/>
        <v>Sufficient</v>
      </c>
    </row>
    <row r="158" spans="1:20" x14ac:dyDescent="0.3">
      <c r="A158" s="2">
        <v>1157</v>
      </c>
      <c r="B158" s="3">
        <v>45466</v>
      </c>
      <c r="C158" s="2" t="s">
        <v>246</v>
      </c>
      <c r="D158" s="2" t="s">
        <v>350</v>
      </c>
      <c r="E158" s="2" t="s">
        <v>45</v>
      </c>
      <c r="F158" s="2" t="s">
        <v>46</v>
      </c>
      <c r="G158" s="2" t="s">
        <v>75</v>
      </c>
      <c r="H158" s="2" t="s">
        <v>76</v>
      </c>
      <c r="I158" s="2" t="s">
        <v>77</v>
      </c>
      <c r="J158" s="2">
        <v>9</v>
      </c>
      <c r="K158" s="2">
        <v>45665</v>
      </c>
      <c r="L158" s="2">
        <v>410985</v>
      </c>
      <c r="M158" s="2">
        <v>323561.25</v>
      </c>
      <c r="N158" s="2">
        <v>87423.75</v>
      </c>
      <c r="O158" s="2">
        <v>334</v>
      </c>
      <c r="P158" s="2">
        <v>91</v>
      </c>
      <c r="Q158" s="2" t="s">
        <v>78</v>
      </c>
      <c r="R158" s="2">
        <v>5</v>
      </c>
      <c r="S158" s="5">
        <f>IFERROR(Table1[[#This Row],[Profit]]/Table1[[#This Row],[Sales]],0)</f>
        <v>0.21271761743129311</v>
      </c>
      <c r="T158" s="2" t="str">
        <f t="shared" si="2"/>
        <v>Reorder Needed</v>
      </c>
    </row>
    <row r="159" spans="1:20" x14ac:dyDescent="0.3">
      <c r="A159" s="2">
        <v>1158</v>
      </c>
      <c r="B159" s="3">
        <v>45478</v>
      </c>
      <c r="C159" s="2" t="s">
        <v>351</v>
      </c>
      <c r="D159" s="2" t="s">
        <v>352</v>
      </c>
      <c r="E159" s="2" t="s">
        <v>20</v>
      </c>
      <c r="F159" s="2" t="s">
        <v>21</v>
      </c>
      <c r="G159" s="2" t="s">
        <v>30</v>
      </c>
      <c r="H159" s="2" t="s">
        <v>31</v>
      </c>
      <c r="I159" s="2" t="s">
        <v>32</v>
      </c>
      <c r="J159" s="2">
        <v>3</v>
      </c>
      <c r="K159" s="2">
        <v>36694</v>
      </c>
      <c r="L159" s="2">
        <v>110082</v>
      </c>
      <c r="M159" s="2">
        <v>83419.13</v>
      </c>
      <c r="N159" s="2">
        <v>26662.87</v>
      </c>
      <c r="O159" s="2">
        <v>202</v>
      </c>
      <c r="P159" s="2">
        <v>51</v>
      </c>
      <c r="Q159" s="2" t="s">
        <v>33</v>
      </c>
      <c r="R159" s="2">
        <v>5</v>
      </c>
      <c r="S159" s="5">
        <f>IFERROR(Table1[[#This Row],[Profit]]/Table1[[#This Row],[Sales]],0)</f>
        <v>0.24220917134499736</v>
      </c>
      <c r="T159" s="2" t="str">
        <f t="shared" si="2"/>
        <v>Reorder Needed</v>
      </c>
    </row>
    <row r="160" spans="1:20" x14ac:dyDescent="0.3">
      <c r="A160" s="2">
        <v>1159</v>
      </c>
      <c r="B160" s="3">
        <v>45418</v>
      </c>
      <c r="C160" s="2" t="s">
        <v>353</v>
      </c>
      <c r="D160" s="2" t="s">
        <v>354</v>
      </c>
      <c r="E160" s="2" t="s">
        <v>36</v>
      </c>
      <c r="F160" s="2" t="s">
        <v>37</v>
      </c>
      <c r="G160" s="2" t="s">
        <v>75</v>
      </c>
      <c r="H160" s="2" t="s">
        <v>76</v>
      </c>
      <c r="I160" s="2" t="s">
        <v>77</v>
      </c>
      <c r="J160" s="2">
        <v>5</v>
      </c>
      <c r="K160" s="2">
        <v>43907</v>
      </c>
      <c r="L160" s="2">
        <v>219535</v>
      </c>
      <c r="M160" s="2">
        <v>194865.1</v>
      </c>
      <c r="N160" s="2">
        <v>24669.9</v>
      </c>
      <c r="O160" s="2">
        <v>275</v>
      </c>
      <c r="P160" s="2">
        <v>52</v>
      </c>
      <c r="Q160" s="2" t="s">
        <v>78</v>
      </c>
      <c r="R160" s="2">
        <v>0</v>
      </c>
      <c r="S160" s="5">
        <f>IFERROR(Table1[[#This Row],[Profit]]/Table1[[#This Row],[Sales]],0)</f>
        <v>0.11237342564966862</v>
      </c>
      <c r="T160" s="2" t="str">
        <f t="shared" si="2"/>
        <v>Reorder Needed</v>
      </c>
    </row>
    <row r="161" spans="1:20" x14ac:dyDescent="0.3">
      <c r="A161" s="2">
        <v>1160</v>
      </c>
      <c r="B161" s="3">
        <v>45560</v>
      </c>
      <c r="C161" s="2" t="s">
        <v>355</v>
      </c>
      <c r="D161" s="2" t="s">
        <v>356</v>
      </c>
      <c r="E161" s="2" t="s">
        <v>36</v>
      </c>
      <c r="F161" s="2" t="s">
        <v>37</v>
      </c>
      <c r="G161" s="2" t="s">
        <v>30</v>
      </c>
      <c r="H161" s="2" t="s">
        <v>31</v>
      </c>
      <c r="I161" s="2" t="s">
        <v>32</v>
      </c>
      <c r="J161" s="2">
        <v>5</v>
      </c>
      <c r="K161" s="2">
        <v>41758</v>
      </c>
      <c r="L161" s="2">
        <v>208790</v>
      </c>
      <c r="M161" s="2">
        <v>176930.73</v>
      </c>
      <c r="N161" s="2">
        <v>31859.27</v>
      </c>
      <c r="O161" s="2">
        <v>24</v>
      </c>
      <c r="P161" s="2">
        <v>52</v>
      </c>
      <c r="Q161" s="2" t="s">
        <v>33</v>
      </c>
      <c r="R161" s="2">
        <v>10</v>
      </c>
      <c r="S161" s="5">
        <f>IFERROR(Table1[[#This Row],[Profit]]/Table1[[#This Row],[Sales]],0)</f>
        <v>0.1525900186790555</v>
      </c>
      <c r="T161" s="2" t="str">
        <f t="shared" si="2"/>
        <v>Sufficient</v>
      </c>
    </row>
    <row r="162" spans="1:20" x14ac:dyDescent="0.3">
      <c r="A162" s="2">
        <v>1161</v>
      </c>
      <c r="B162" s="3">
        <v>45598</v>
      </c>
      <c r="C162" s="2" t="s">
        <v>357</v>
      </c>
      <c r="D162" s="2" t="s">
        <v>358</v>
      </c>
      <c r="E162" s="2" t="s">
        <v>36</v>
      </c>
      <c r="F162" s="2" t="s">
        <v>37</v>
      </c>
      <c r="G162" s="2" t="s">
        <v>75</v>
      </c>
      <c r="H162" s="2" t="s">
        <v>76</v>
      </c>
      <c r="I162" s="2" t="s">
        <v>77</v>
      </c>
      <c r="J162" s="2">
        <v>9</v>
      </c>
      <c r="K162" s="2">
        <v>21965</v>
      </c>
      <c r="L162" s="2">
        <v>197685</v>
      </c>
      <c r="M162" s="2">
        <v>167472.94</v>
      </c>
      <c r="N162" s="2">
        <v>30212.06</v>
      </c>
      <c r="O162" s="2">
        <v>73</v>
      </c>
      <c r="P162" s="2">
        <v>47</v>
      </c>
      <c r="Q162" s="2" t="s">
        <v>78</v>
      </c>
      <c r="R162" s="2">
        <v>10</v>
      </c>
      <c r="S162" s="5">
        <f>IFERROR(Table1[[#This Row],[Profit]]/Table1[[#This Row],[Sales]],0)</f>
        <v>0.15282929913751675</v>
      </c>
      <c r="T162" s="2" t="str">
        <f t="shared" si="2"/>
        <v>Reorder Needed</v>
      </c>
    </row>
    <row r="163" spans="1:20" x14ac:dyDescent="0.3">
      <c r="A163" s="2">
        <v>1162</v>
      </c>
      <c r="B163" s="3">
        <v>45319</v>
      </c>
      <c r="C163" s="2" t="s">
        <v>359</v>
      </c>
      <c r="D163" s="2" t="s">
        <v>360</v>
      </c>
      <c r="E163" s="2" t="s">
        <v>45</v>
      </c>
      <c r="F163" s="2" t="s">
        <v>46</v>
      </c>
      <c r="G163" s="2" t="s">
        <v>60</v>
      </c>
      <c r="H163" s="2" t="s">
        <v>61</v>
      </c>
      <c r="I163" s="2" t="s">
        <v>32</v>
      </c>
      <c r="J163" s="2">
        <v>6</v>
      </c>
      <c r="K163" s="2">
        <v>17267</v>
      </c>
      <c r="L163" s="2">
        <v>103602</v>
      </c>
      <c r="M163" s="2">
        <v>64561.25</v>
      </c>
      <c r="N163" s="2">
        <v>39040.75</v>
      </c>
      <c r="O163" s="2">
        <v>30</v>
      </c>
      <c r="P163" s="2">
        <v>10</v>
      </c>
      <c r="Q163" s="2" t="s">
        <v>62</v>
      </c>
      <c r="R163" s="2">
        <v>0</v>
      </c>
      <c r="S163" s="5">
        <f>IFERROR(Table1[[#This Row],[Profit]]/Table1[[#This Row],[Sales]],0)</f>
        <v>0.37683394142970211</v>
      </c>
      <c r="T163" s="2" t="str">
        <f t="shared" si="2"/>
        <v>Reorder Needed</v>
      </c>
    </row>
    <row r="164" spans="1:20" x14ac:dyDescent="0.3">
      <c r="A164" s="2">
        <v>1163</v>
      </c>
      <c r="B164" s="3">
        <v>45439</v>
      </c>
      <c r="C164" s="2" t="s">
        <v>361</v>
      </c>
      <c r="D164" s="2" t="s">
        <v>362</v>
      </c>
      <c r="E164" s="2" t="s">
        <v>45</v>
      </c>
      <c r="F164" s="2" t="s">
        <v>46</v>
      </c>
      <c r="G164" s="2" t="s">
        <v>97</v>
      </c>
      <c r="H164" s="2" t="s">
        <v>98</v>
      </c>
      <c r="I164" s="2" t="s">
        <v>32</v>
      </c>
      <c r="J164" s="2">
        <v>7</v>
      </c>
      <c r="K164" s="2">
        <v>18401</v>
      </c>
      <c r="L164" s="2">
        <v>128807</v>
      </c>
      <c r="M164" s="2">
        <v>115340.25</v>
      </c>
      <c r="N164" s="2">
        <v>13466.75</v>
      </c>
      <c r="O164" s="2">
        <v>390</v>
      </c>
      <c r="P164" s="2">
        <v>55</v>
      </c>
      <c r="Q164" s="2" t="s">
        <v>99</v>
      </c>
      <c r="R164" s="2">
        <v>0</v>
      </c>
      <c r="S164" s="5">
        <f>IFERROR(Table1[[#This Row],[Profit]]/Table1[[#This Row],[Sales]],0)</f>
        <v>0.10454983036636208</v>
      </c>
      <c r="T164" s="2" t="str">
        <f t="shared" si="2"/>
        <v>Reorder Needed</v>
      </c>
    </row>
    <row r="165" spans="1:20" x14ac:dyDescent="0.3">
      <c r="A165" s="2">
        <v>1164</v>
      </c>
      <c r="B165" s="3">
        <v>45300</v>
      </c>
      <c r="C165" s="2" t="s">
        <v>363</v>
      </c>
      <c r="D165" s="2" t="s">
        <v>364</v>
      </c>
      <c r="E165" s="2" t="s">
        <v>36</v>
      </c>
      <c r="F165" s="2" t="s">
        <v>37</v>
      </c>
      <c r="G165" s="2" t="s">
        <v>81</v>
      </c>
      <c r="H165" s="2" t="s">
        <v>82</v>
      </c>
      <c r="I165" s="2" t="s">
        <v>24</v>
      </c>
      <c r="J165" s="2">
        <v>3</v>
      </c>
      <c r="K165" s="2">
        <v>40092</v>
      </c>
      <c r="L165" s="2">
        <v>120276</v>
      </c>
      <c r="M165" s="2">
        <v>72821.179999999993</v>
      </c>
      <c r="N165" s="2">
        <v>47454.82</v>
      </c>
      <c r="O165" s="2">
        <v>492</v>
      </c>
      <c r="P165" s="2">
        <v>32</v>
      </c>
      <c r="Q165" s="2" t="s">
        <v>42</v>
      </c>
      <c r="R165" s="2">
        <v>5</v>
      </c>
      <c r="S165" s="5">
        <f>IFERROR(Table1[[#This Row],[Profit]]/Table1[[#This Row],[Sales]],0)</f>
        <v>0.39454936978283284</v>
      </c>
      <c r="T165" s="2" t="str">
        <f t="shared" si="2"/>
        <v>Reorder Needed</v>
      </c>
    </row>
    <row r="166" spans="1:20" x14ac:dyDescent="0.3">
      <c r="A166" s="2">
        <v>1165</v>
      </c>
      <c r="B166" s="3">
        <v>45550</v>
      </c>
      <c r="C166" s="2" t="s">
        <v>365</v>
      </c>
      <c r="D166" s="2" t="s">
        <v>366</v>
      </c>
      <c r="E166" s="2" t="s">
        <v>20</v>
      </c>
      <c r="F166" s="2" t="s">
        <v>21</v>
      </c>
      <c r="G166" s="2" t="s">
        <v>97</v>
      </c>
      <c r="H166" s="2" t="s">
        <v>98</v>
      </c>
      <c r="I166" s="2" t="s">
        <v>32</v>
      </c>
      <c r="J166" s="2">
        <v>9</v>
      </c>
      <c r="K166" s="2">
        <v>25779</v>
      </c>
      <c r="L166" s="2">
        <v>232011</v>
      </c>
      <c r="M166" s="2">
        <v>194065.27</v>
      </c>
      <c r="N166" s="2">
        <v>37945.730000000003</v>
      </c>
      <c r="O166" s="2">
        <v>38</v>
      </c>
      <c r="P166" s="2">
        <v>64</v>
      </c>
      <c r="Q166" s="2" t="s">
        <v>99</v>
      </c>
      <c r="R166" s="2">
        <v>0</v>
      </c>
      <c r="S166" s="5">
        <f>IFERROR(Table1[[#This Row],[Profit]]/Table1[[#This Row],[Sales]],0)</f>
        <v>0.16355142644098772</v>
      </c>
      <c r="T166" s="2" t="str">
        <f t="shared" si="2"/>
        <v>Sufficient</v>
      </c>
    </row>
    <row r="167" spans="1:20" x14ac:dyDescent="0.3">
      <c r="A167" s="2">
        <v>1166</v>
      </c>
      <c r="B167" s="3">
        <v>45455</v>
      </c>
      <c r="C167" s="2" t="s">
        <v>367</v>
      </c>
      <c r="D167" s="2" t="s">
        <v>368</v>
      </c>
      <c r="E167" s="2" t="s">
        <v>20</v>
      </c>
      <c r="F167" s="2" t="s">
        <v>21</v>
      </c>
      <c r="G167" s="2" t="s">
        <v>30</v>
      </c>
      <c r="H167" s="2" t="s">
        <v>31</v>
      </c>
      <c r="I167" s="2" t="s">
        <v>32</v>
      </c>
      <c r="J167" s="2">
        <v>9</v>
      </c>
      <c r="K167" s="2">
        <v>12749</v>
      </c>
      <c r="L167" s="2">
        <v>114741</v>
      </c>
      <c r="M167" s="2">
        <v>77288.55</v>
      </c>
      <c r="N167" s="2">
        <v>37452.449999999997</v>
      </c>
      <c r="O167" s="2">
        <v>346</v>
      </c>
      <c r="P167" s="2">
        <v>58</v>
      </c>
      <c r="Q167" s="2" t="s">
        <v>33</v>
      </c>
      <c r="R167" s="2">
        <v>20</v>
      </c>
      <c r="S167" s="5">
        <f>IFERROR(Table1[[#This Row],[Profit]]/Table1[[#This Row],[Sales]],0)</f>
        <v>0.32640860721102305</v>
      </c>
      <c r="T167" s="2" t="str">
        <f t="shared" si="2"/>
        <v>Reorder Needed</v>
      </c>
    </row>
    <row r="168" spans="1:20" x14ac:dyDescent="0.3">
      <c r="A168" s="2">
        <v>1167</v>
      </c>
      <c r="B168" s="3">
        <v>45383</v>
      </c>
      <c r="C168" s="2" t="s">
        <v>369</v>
      </c>
      <c r="D168" s="2" t="s">
        <v>370</v>
      </c>
      <c r="E168" s="2" t="s">
        <v>36</v>
      </c>
      <c r="F168" s="2" t="s">
        <v>37</v>
      </c>
      <c r="G168" s="2" t="s">
        <v>40</v>
      </c>
      <c r="H168" s="2" t="s">
        <v>41</v>
      </c>
      <c r="I168" s="2" t="s">
        <v>24</v>
      </c>
      <c r="J168" s="2">
        <v>10</v>
      </c>
      <c r="K168" s="2">
        <v>17777</v>
      </c>
      <c r="L168" s="2">
        <v>177770</v>
      </c>
      <c r="M168" s="2">
        <v>132402.32999999999</v>
      </c>
      <c r="N168" s="2">
        <v>45367.67</v>
      </c>
      <c r="O168" s="2">
        <v>309</v>
      </c>
      <c r="P168" s="2">
        <v>54</v>
      </c>
      <c r="Q168" s="2" t="s">
        <v>42</v>
      </c>
      <c r="R168" s="2">
        <v>10</v>
      </c>
      <c r="S168" s="5">
        <f>IFERROR(Table1[[#This Row],[Profit]]/Table1[[#This Row],[Sales]],0)</f>
        <v>0.25520430893851603</v>
      </c>
      <c r="T168" s="2" t="str">
        <f t="shared" si="2"/>
        <v>Reorder Needed</v>
      </c>
    </row>
    <row r="169" spans="1:20" x14ac:dyDescent="0.3">
      <c r="A169" s="2">
        <v>1168</v>
      </c>
      <c r="B169" s="3">
        <v>45405</v>
      </c>
      <c r="C169" s="2" t="s">
        <v>371</v>
      </c>
      <c r="D169" s="2" t="s">
        <v>372</v>
      </c>
      <c r="E169" s="2" t="s">
        <v>45</v>
      </c>
      <c r="F169" s="2" t="s">
        <v>46</v>
      </c>
      <c r="G169" s="2" t="s">
        <v>60</v>
      </c>
      <c r="H169" s="2" t="s">
        <v>61</v>
      </c>
      <c r="I169" s="2" t="s">
        <v>32</v>
      </c>
      <c r="J169" s="2">
        <v>7</v>
      </c>
      <c r="K169" s="2">
        <v>4766</v>
      </c>
      <c r="L169" s="2">
        <v>33362</v>
      </c>
      <c r="M169" s="2">
        <v>22785.119999999999</v>
      </c>
      <c r="N169" s="2">
        <v>10576.88</v>
      </c>
      <c r="O169" s="2">
        <v>174</v>
      </c>
      <c r="P169" s="2">
        <v>18</v>
      </c>
      <c r="Q169" s="2" t="s">
        <v>62</v>
      </c>
      <c r="R169" s="2">
        <v>0</v>
      </c>
      <c r="S169" s="5">
        <f>IFERROR(Table1[[#This Row],[Profit]]/Table1[[#This Row],[Sales]],0)</f>
        <v>0.3170337509741622</v>
      </c>
      <c r="T169" s="2" t="str">
        <f t="shared" si="2"/>
        <v>Reorder Needed</v>
      </c>
    </row>
    <row r="170" spans="1:20" x14ac:dyDescent="0.3">
      <c r="A170" s="2">
        <v>1169</v>
      </c>
      <c r="B170" s="3">
        <v>45336</v>
      </c>
      <c r="C170" s="2" t="s">
        <v>373</v>
      </c>
      <c r="D170" s="2" t="s">
        <v>374</v>
      </c>
      <c r="E170" s="2" t="s">
        <v>36</v>
      </c>
      <c r="F170" s="2" t="s">
        <v>37</v>
      </c>
      <c r="G170" s="2" t="s">
        <v>55</v>
      </c>
      <c r="H170" s="2" t="s">
        <v>56</v>
      </c>
      <c r="I170" s="2" t="s">
        <v>32</v>
      </c>
      <c r="J170" s="2">
        <v>1</v>
      </c>
      <c r="K170" s="2">
        <v>19021</v>
      </c>
      <c r="L170" s="2">
        <v>19021</v>
      </c>
      <c r="M170" s="2">
        <v>12114.38</v>
      </c>
      <c r="N170" s="2">
        <v>6906.62</v>
      </c>
      <c r="O170" s="2">
        <v>463</v>
      </c>
      <c r="P170" s="2">
        <v>22</v>
      </c>
      <c r="Q170" s="2" t="s">
        <v>57</v>
      </c>
      <c r="R170" s="2">
        <v>15</v>
      </c>
      <c r="S170" s="5">
        <f>IFERROR(Table1[[#This Row],[Profit]]/Table1[[#This Row],[Sales]],0)</f>
        <v>0.36310498922243833</v>
      </c>
      <c r="T170" s="2" t="str">
        <f t="shared" si="2"/>
        <v>Reorder Needed</v>
      </c>
    </row>
    <row r="171" spans="1:20" x14ac:dyDescent="0.3">
      <c r="A171" s="2">
        <v>1170</v>
      </c>
      <c r="B171" s="3">
        <v>45411</v>
      </c>
      <c r="C171" s="2" t="s">
        <v>375</v>
      </c>
      <c r="D171" s="2" t="s">
        <v>376</v>
      </c>
      <c r="E171" s="2" t="s">
        <v>20</v>
      </c>
      <c r="F171" s="2" t="s">
        <v>21</v>
      </c>
      <c r="G171" s="2" t="s">
        <v>75</v>
      </c>
      <c r="H171" s="2" t="s">
        <v>76</v>
      </c>
      <c r="I171" s="2" t="s">
        <v>77</v>
      </c>
      <c r="J171" s="2">
        <v>2</v>
      </c>
      <c r="K171" s="2">
        <v>11536</v>
      </c>
      <c r="L171" s="2">
        <v>23072</v>
      </c>
      <c r="M171" s="2">
        <v>16559.96</v>
      </c>
      <c r="N171" s="2">
        <v>6512.04</v>
      </c>
      <c r="O171" s="2">
        <v>245</v>
      </c>
      <c r="P171" s="2">
        <v>41</v>
      </c>
      <c r="Q171" s="2" t="s">
        <v>78</v>
      </c>
      <c r="R171" s="2">
        <v>10</v>
      </c>
      <c r="S171" s="5">
        <f>IFERROR(Table1[[#This Row],[Profit]]/Table1[[#This Row],[Sales]],0)</f>
        <v>0.28224861303744797</v>
      </c>
      <c r="T171" s="2" t="str">
        <f t="shared" si="2"/>
        <v>Reorder Needed</v>
      </c>
    </row>
    <row r="172" spans="1:20" x14ac:dyDescent="0.3">
      <c r="A172" s="2">
        <v>1171</v>
      </c>
      <c r="B172" s="3">
        <v>45447</v>
      </c>
      <c r="C172" s="2" t="s">
        <v>377</v>
      </c>
      <c r="D172" s="2" t="s">
        <v>378</v>
      </c>
      <c r="E172" s="2" t="s">
        <v>20</v>
      </c>
      <c r="F172" s="2" t="s">
        <v>21</v>
      </c>
      <c r="G172" s="2" t="s">
        <v>30</v>
      </c>
      <c r="H172" s="2" t="s">
        <v>31</v>
      </c>
      <c r="I172" s="2" t="s">
        <v>32</v>
      </c>
      <c r="J172" s="2">
        <v>5</v>
      </c>
      <c r="K172" s="2">
        <v>25342</v>
      </c>
      <c r="L172" s="2">
        <v>126710</v>
      </c>
      <c r="M172" s="2">
        <v>76579.740000000005</v>
      </c>
      <c r="N172" s="2">
        <v>50130.26</v>
      </c>
      <c r="O172" s="2">
        <v>425</v>
      </c>
      <c r="P172" s="2">
        <v>35</v>
      </c>
      <c r="Q172" s="2" t="s">
        <v>33</v>
      </c>
      <c r="R172" s="2">
        <v>20</v>
      </c>
      <c r="S172" s="5">
        <f>IFERROR(Table1[[#This Row],[Profit]]/Table1[[#This Row],[Sales]],0)</f>
        <v>0.39562986346776102</v>
      </c>
      <c r="T172" s="2" t="str">
        <f t="shared" si="2"/>
        <v>Reorder Needed</v>
      </c>
    </row>
    <row r="173" spans="1:20" x14ac:dyDescent="0.3">
      <c r="A173" s="2">
        <v>1172</v>
      </c>
      <c r="B173" s="3">
        <v>45534</v>
      </c>
      <c r="C173" s="2" t="s">
        <v>379</v>
      </c>
      <c r="D173" s="2" t="s">
        <v>380</v>
      </c>
      <c r="E173" s="2" t="s">
        <v>20</v>
      </c>
      <c r="F173" s="2" t="s">
        <v>21</v>
      </c>
      <c r="G173" s="2" t="s">
        <v>75</v>
      </c>
      <c r="H173" s="2" t="s">
        <v>76</v>
      </c>
      <c r="I173" s="2" t="s">
        <v>77</v>
      </c>
      <c r="J173" s="2">
        <v>1</v>
      </c>
      <c r="K173" s="2">
        <v>21614</v>
      </c>
      <c r="L173" s="2">
        <v>21614</v>
      </c>
      <c r="M173" s="2">
        <v>13625.38</v>
      </c>
      <c r="N173" s="2">
        <v>7988.62</v>
      </c>
      <c r="O173" s="2">
        <v>40</v>
      </c>
      <c r="P173" s="2">
        <v>31</v>
      </c>
      <c r="Q173" s="2" t="s">
        <v>78</v>
      </c>
      <c r="R173" s="2">
        <v>20</v>
      </c>
      <c r="S173" s="5">
        <f>IFERROR(Table1[[#This Row],[Profit]]/Table1[[#This Row],[Sales]],0)</f>
        <v>0.3696039603960396</v>
      </c>
      <c r="T173" s="2" t="str">
        <f t="shared" si="2"/>
        <v>Reorder Needed</v>
      </c>
    </row>
    <row r="174" spans="1:20" x14ac:dyDescent="0.3">
      <c r="A174" s="2">
        <v>1173</v>
      </c>
      <c r="B174" s="3">
        <v>45552</v>
      </c>
      <c r="C174" s="2" t="s">
        <v>381</v>
      </c>
      <c r="D174" s="2" t="s">
        <v>382</v>
      </c>
      <c r="E174" s="2" t="s">
        <v>45</v>
      </c>
      <c r="F174" s="2" t="s">
        <v>46</v>
      </c>
      <c r="G174" s="2" t="s">
        <v>97</v>
      </c>
      <c r="H174" s="2" t="s">
        <v>98</v>
      </c>
      <c r="I174" s="2" t="s">
        <v>32</v>
      </c>
      <c r="J174" s="2">
        <v>8</v>
      </c>
      <c r="K174" s="2">
        <v>22857</v>
      </c>
      <c r="L174" s="2">
        <v>182856</v>
      </c>
      <c r="M174" s="2">
        <v>160406.82</v>
      </c>
      <c r="N174" s="2">
        <v>22449.18</v>
      </c>
      <c r="O174" s="2">
        <v>140</v>
      </c>
      <c r="P174" s="2">
        <v>30</v>
      </c>
      <c r="Q174" s="2" t="s">
        <v>99</v>
      </c>
      <c r="R174" s="2">
        <v>15</v>
      </c>
      <c r="S174" s="5">
        <f>IFERROR(Table1[[#This Row],[Profit]]/Table1[[#This Row],[Sales]],0)</f>
        <v>0.12276972043575272</v>
      </c>
      <c r="T174" s="2" t="str">
        <f t="shared" si="2"/>
        <v>Reorder Needed</v>
      </c>
    </row>
    <row r="175" spans="1:20" x14ac:dyDescent="0.3">
      <c r="A175" s="2">
        <v>1174</v>
      </c>
      <c r="B175" s="3">
        <v>45354</v>
      </c>
      <c r="C175" s="2" t="s">
        <v>383</v>
      </c>
      <c r="D175" s="2" t="s">
        <v>384</v>
      </c>
      <c r="E175" s="2" t="s">
        <v>28</v>
      </c>
      <c r="F175" s="2" t="s">
        <v>29</v>
      </c>
      <c r="G175" s="2" t="s">
        <v>30</v>
      </c>
      <c r="H175" s="2" t="s">
        <v>31</v>
      </c>
      <c r="I175" s="2" t="s">
        <v>32</v>
      </c>
      <c r="J175" s="2">
        <v>9</v>
      </c>
      <c r="K175" s="2">
        <v>49118</v>
      </c>
      <c r="L175" s="2">
        <v>442062</v>
      </c>
      <c r="M175" s="2">
        <v>345955.03</v>
      </c>
      <c r="N175" s="2">
        <v>96106.97</v>
      </c>
      <c r="O175" s="2">
        <v>387</v>
      </c>
      <c r="P175" s="2">
        <v>43</v>
      </c>
      <c r="Q175" s="2" t="s">
        <v>33</v>
      </c>
      <c r="R175" s="2">
        <v>15</v>
      </c>
      <c r="S175" s="5">
        <f>IFERROR(Table1[[#This Row],[Profit]]/Table1[[#This Row],[Sales]],0)</f>
        <v>0.21740608783383328</v>
      </c>
      <c r="T175" s="2" t="str">
        <f t="shared" si="2"/>
        <v>Reorder Needed</v>
      </c>
    </row>
    <row r="176" spans="1:20" x14ac:dyDescent="0.3">
      <c r="A176" s="2">
        <v>1175</v>
      </c>
      <c r="B176" s="3">
        <v>45438</v>
      </c>
      <c r="C176" s="2" t="s">
        <v>385</v>
      </c>
      <c r="D176" s="2" t="s">
        <v>386</v>
      </c>
      <c r="E176" s="2" t="s">
        <v>20</v>
      </c>
      <c r="F176" s="2" t="s">
        <v>21</v>
      </c>
      <c r="G176" s="2" t="s">
        <v>22</v>
      </c>
      <c r="H176" s="2" t="s">
        <v>23</v>
      </c>
      <c r="I176" s="2" t="s">
        <v>24</v>
      </c>
      <c r="J176" s="2">
        <v>4</v>
      </c>
      <c r="K176" s="2">
        <v>13327</v>
      </c>
      <c r="L176" s="2">
        <v>53308</v>
      </c>
      <c r="M176" s="2">
        <v>43938.29</v>
      </c>
      <c r="N176" s="2">
        <v>9369.7099999999991</v>
      </c>
      <c r="O176" s="2">
        <v>456</v>
      </c>
      <c r="P176" s="2">
        <v>67</v>
      </c>
      <c r="Q176" s="2" t="s">
        <v>25</v>
      </c>
      <c r="R176" s="2">
        <v>20</v>
      </c>
      <c r="S176" s="5">
        <f>IFERROR(Table1[[#This Row],[Profit]]/Table1[[#This Row],[Sales]],0)</f>
        <v>0.17576555113678996</v>
      </c>
      <c r="T176" s="2" t="str">
        <f t="shared" si="2"/>
        <v>Reorder Needed</v>
      </c>
    </row>
    <row r="177" spans="1:20" x14ac:dyDescent="0.3">
      <c r="A177" s="2">
        <v>1176</v>
      </c>
      <c r="B177" s="3">
        <v>45652</v>
      </c>
      <c r="C177" s="2" t="s">
        <v>387</v>
      </c>
      <c r="D177" s="2" t="s">
        <v>388</v>
      </c>
      <c r="E177" s="2" t="s">
        <v>36</v>
      </c>
      <c r="F177" s="2" t="s">
        <v>37</v>
      </c>
      <c r="G177" s="2" t="s">
        <v>55</v>
      </c>
      <c r="H177" s="2" t="s">
        <v>56</v>
      </c>
      <c r="I177" s="2" t="s">
        <v>32</v>
      </c>
      <c r="J177" s="2">
        <v>5</v>
      </c>
      <c r="K177" s="2">
        <v>8464</v>
      </c>
      <c r="L177" s="2">
        <v>42320</v>
      </c>
      <c r="M177" s="2">
        <v>27139.23</v>
      </c>
      <c r="N177" s="2">
        <v>15180.77</v>
      </c>
      <c r="O177" s="2">
        <v>210</v>
      </c>
      <c r="P177" s="2">
        <v>88</v>
      </c>
      <c r="Q177" s="2" t="s">
        <v>57</v>
      </c>
      <c r="R177" s="2">
        <v>0</v>
      </c>
      <c r="S177" s="5">
        <f>IFERROR(Table1[[#This Row],[Profit]]/Table1[[#This Row],[Sales]],0)</f>
        <v>0.35871384688090741</v>
      </c>
      <c r="T177" s="2" t="str">
        <f t="shared" si="2"/>
        <v>Reorder Needed</v>
      </c>
    </row>
    <row r="178" spans="1:20" x14ac:dyDescent="0.3">
      <c r="A178" s="2">
        <v>1177</v>
      </c>
      <c r="B178" s="3">
        <v>45321</v>
      </c>
      <c r="C178" s="2" t="s">
        <v>389</v>
      </c>
      <c r="D178" s="2" t="s">
        <v>390</v>
      </c>
      <c r="E178" s="2" t="s">
        <v>36</v>
      </c>
      <c r="F178" s="2" t="s">
        <v>37</v>
      </c>
      <c r="G178" s="2" t="s">
        <v>60</v>
      </c>
      <c r="H178" s="2" t="s">
        <v>61</v>
      </c>
      <c r="I178" s="2" t="s">
        <v>32</v>
      </c>
      <c r="J178" s="2">
        <v>3</v>
      </c>
      <c r="K178" s="2">
        <v>723</v>
      </c>
      <c r="L178" s="2">
        <v>2169</v>
      </c>
      <c r="M178" s="2">
        <v>1692.18</v>
      </c>
      <c r="N178" s="2">
        <v>476.82</v>
      </c>
      <c r="O178" s="2">
        <v>345</v>
      </c>
      <c r="P178" s="2">
        <v>91</v>
      </c>
      <c r="Q178" s="2" t="s">
        <v>62</v>
      </c>
      <c r="R178" s="2">
        <v>10</v>
      </c>
      <c r="S178" s="5">
        <f>IFERROR(Table1[[#This Row],[Profit]]/Table1[[#This Row],[Sales]],0)</f>
        <v>0.21983402489626555</v>
      </c>
      <c r="T178" s="2" t="str">
        <f t="shared" si="2"/>
        <v>Reorder Needed</v>
      </c>
    </row>
    <row r="179" spans="1:20" x14ac:dyDescent="0.3">
      <c r="A179" s="2">
        <v>1178</v>
      </c>
      <c r="B179" s="3">
        <v>45615</v>
      </c>
      <c r="C179" s="2" t="s">
        <v>268</v>
      </c>
      <c r="D179" s="2" t="s">
        <v>391</v>
      </c>
      <c r="E179" s="2" t="s">
        <v>28</v>
      </c>
      <c r="F179" s="2" t="s">
        <v>29</v>
      </c>
      <c r="G179" s="2" t="s">
        <v>49</v>
      </c>
      <c r="H179" s="2" t="s">
        <v>50</v>
      </c>
      <c r="I179" s="2" t="s">
        <v>51</v>
      </c>
      <c r="J179" s="2">
        <v>6</v>
      </c>
      <c r="K179" s="2">
        <v>13720</v>
      </c>
      <c r="L179" s="2">
        <v>82320</v>
      </c>
      <c r="M179" s="2">
        <v>71045.149999999994</v>
      </c>
      <c r="N179" s="2">
        <v>11274.85</v>
      </c>
      <c r="O179" s="2">
        <v>450</v>
      </c>
      <c r="P179" s="2">
        <v>50</v>
      </c>
      <c r="Q179" s="2" t="s">
        <v>52</v>
      </c>
      <c r="R179" s="2">
        <v>0</v>
      </c>
      <c r="S179" s="5">
        <f>IFERROR(Table1[[#This Row],[Profit]]/Table1[[#This Row],[Sales]],0)</f>
        <v>0.13696367832847425</v>
      </c>
      <c r="T179" s="2" t="str">
        <f t="shared" si="2"/>
        <v>Reorder Needed</v>
      </c>
    </row>
    <row r="180" spans="1:20" x14ac:dyDescent="0.3">
      <c r="A180" s="2">
        <v>1179</v>
      </c>
      <c r="B180" s="3">
        <v>45548</v>
      </c>
      <c r="C180" s="2" t="s">
        <v>250</v>
      </c>
      <c r="D180" s="2" t="s">
        <v>392</v>
      </c>
      <c r="E180" s="2" t="s">
        <v>28</v>
      </c>
      <c r="F180" s="2" t="s">
        <v>29</v>
      </c>
      <c r="G180" s="2" t="s">
        <v>30</v>
      </c>
      <c r="H180" s="2" t="s">
        <v>31</v>
      </c>
      <c r="I180" s="2" t="s">
        <v>32</v>
      </c>
      <c r="J180" s="2">
        <v>3</v>
      </c>
      <c r="K180" s="2">
        <v>43069</v>
      </c>
      <c r="L180" s="2">
        <v>129207</v>
      </c>
      <c r="M180" s="2">
        <v>95507.01</v>
      </c>
      <c r="N180" s="2">
        <v>33699.99</v>
      </c>
      <c r="O180" s="2">
        <v>482</v>
      </c>
      <c r="P180" s="2">
        <v>47</v>
      </c>
      <c r="Q180" s="2" t="s">
        <v>33</v>
      </c>
      <c r="R180" s="2">
        <v>10</v>
      </c>
      <c r="S180" s="5">
        <f>IFERROR(Table1[[#This Row],[Profit]]/Table1[[#This Row],[Sales]],0)</f>
        <v>0.26082170470640131</v>
      </c>
      <c r="T180" s="2" t="str">
        <f t="shared" si="2"/>
        <v>Reorder Needed</v>
      </c>
    </row>
    <row r="181" spans="1:20" x14ac:dyDescent="0.3">
      <c r="A181" s="2">
        <v>1180</v>
      </c>
      <c r="B181" s="3">
        <v>45421</v>
      </c>
      <c r="C181" s="2" t="s">
        <v>393</v>
      </c>
      <c r="D181" s="2" t="s">
        <v>394</v>
      </c>
      <c r="E181" s="2" t="s">
        <v>20</v>
      </c>
      <c r="F181" s="2" t="s">
        <v>21</v>
      </c>
      <c r="G181" s="2" t="s">
        <v>97</v>
      </c>
      <c r="H181" s="2" t="s">
        <v>98</v>
      </c>
      <c r="I181" s="2" t="s">
        <v>32</v>
      </c>
      <c r="J181" s="2">
        <v>3</v>
      </c>
      <c r="K181" s="2">
        <v>47089</v>
      </c>
      <c r="L181" s="2">
        <v>141267</v>
      </c>
      <c r="M181" s="2">
        <v>113100.07</v>
      </c>
      <c r="N181" s="2">
        <v>28166.93</v>
      </c>
      <c r="O181" s="2">
        <v>497</v>
      </c>
      <c r="P181" s="2">
        <v>95</v>
      </c>
      <c r="Q181" s="2" t="s">
        <v>99</v>
      </c>
      <c r="R181" s="2">
        <v>10</v>
      </c>
      <c r="S181" s="5">
        <f>IFERROR(Table1[[#This Row],[Profit]]/Table1[[#This Row],[Sales]],0)</f>
        <v>0.19938789667792195</v>
      </c>
      <c r="T181" s="2" t="str">
        <f t="shared" si="2"/>
        <v>Reorder Needed</v>
      </c>
    </row>
    <row r="182" spans="1:20" x14ac:dyDescent="0.3">
      <c r="A182" s="2">
        <v>1181</v>
      </c>
      <c r="B182" s="3">
        <v>45329</v>
      </c>
      <c r="C182" s="2" t="s">
        <v>395</v>
      </c>
      <c r="D182" s="2" t="s">
        <v>396</v>
      </c>
      <c r="E182" s="2" t="s">
        <v>45</v>
      </c>
      <c r="F182" s="2" t="s">
        <v>46</v>
      </c>
      <c r="G182" s="2" t="s">
        <v>22</v>
      </c>
      <c r="H182" s="2" t="s">
        <v>23</v>
      </c>
      <c r="I182" s="2" t="s">
        <v>24</v>
      </c>
      <c r="J182" s="2">
        <v>2</v>
      </c>
      <c r="K182" s="2">
        <v>44702</v>
      </c>
      <c r="L182" s="2">
        <v>89404</v>
      </c>
      <c r="M182" s="2">
        <v>67018.94</v>
      </c>
      <c r="N182" s="2">
        <v>22385.06</v>
      </c>
      <c r="O182" s="2">
        <v>34</v>
      </c>
      <c r="P182" s="2">
        <v>56</v>
      </c>
      <c r="Q182" s="2" t="s">
        <v>25</v>
      </c>
      <c r="R182" s="2">
        <v>0</v>
      </c>
      <c r="S182" s="5">
        <f>IFERROR(Table1[[#This Row],[Profit]]/Table1[[#This Row],[Sales]],0)</f>
        <v>0.25038096729452824</v>
      </c>
      <c r="T182" s="2" t="str">
        <f t="shared" si="2"/>
        <v>Sufficient</v>
      </c>
    </row>
    <row r="183" spans="1:20" x14ac:dyDescent="0.3">
      <c r="A183" s="2">
        <v>1182</v>
      </c>
      <c r="B183" s="3">
        <v>45456</v>
      </c>
      <c r="C183" s="2" t="s">
        <v>397</v>
      </c>
      <c r="D183" s="2" t="s">
        <v>398</v>
      </c>
      <c r="E183" s="2" t="s">
        <v>20</v>
      </c>
      <c r="F183" s="2" t="s">
        <v>21</v>
      </c>
      <c r="G183" s="2" t="s">
        <v>75</v>
      </c>
      <c r="H183" s="2" t="s">
        <v>76</v>
      </c>
      <c r="I183" s="2" t="s">
        <v>77</v>
      </c>
      <c r="J183" s="2">
        <v>2</v>
      </c>
      <c r="K183" s="2">
        <v>54830</v>
      </c>
      <c r="L183" s="2">
        <v>109660</v>
      </c>
      <c r="M183" s="2">
        <v>76565.399999999994</v>
      </c>
      <c r="N183" s="2">
        <v>33094.6</v>
      </c>
      <c r="O183" s="2">
        <v>63</v>
      </c>
      <c r="P183" s="2">
        <v>85</v>
      </c>
      <c r="Q183" s="2" t="s">
        <v>78</v>
      </c>
      <c r="R183" s="2">
        <v>10</v>
      </c>
      <c r="S183" s="5">
        <f>IFERROR(Table1[[#This Row],[Profit]]/Table1[[#This Row],[Sales]],0)</f>
        <v>0.30179281415283604</v>
      </c>
      <c r="T183" s="2" t="str">
        <f t="shared" si="2"/>
        <v>Sufficient</v>
      </c>
    </row>
    <row r="184" spans="1:20" x14ac:dyDescent="0.3">
      <c r="A184" s="2">
        <v>1183</v>
      </c>
      <c r="B184" s="3">
        <v>45334</v>
      </c>
      <c r="C184" s="2" t="s">
        <v>399</v>
      </c>
      <c r="D184" s="2" t="s">
        <v>400</v>
      </c>
      <c r="E184" s="2" t="s">
        <v>28</v>
      </c>
      <c r="F184" s="2" t="s">
        <v>29</v>
      </c>
      <c r="G184" s="2" t="s">
        <v>67</v>
      </c>
      <c r="H184" s="2" t="s">
        <v>68</v>
      </c>
      <c r="I184" s="2" t="s">
        <v>24</v>
      </c>
      <c r="J184" s="2">
        <v>10</v>
      </c>
      <c r="K184" s="2">
        <v>2111</v>
      </c>
      <c r="L184" s="2">
        <v>21110</v>
      </c>
      <c r="M184" s="2">
        <v>14003.21</v>
      </c>
      <c r="N184" s="2">
        <v>7106.79</v>
      </c>
      <c r="O184" s="2">
        <v>45</v>
      </c>
      <c r="P184" s="2">
        <v>86</v>
      </c>
      <c r="Q184" s="2" t="s">
        <v>42</v>
      </c>
      <c r="R184" s="2">
        <v>5</v>
      </c>
      <c r="S184" s="5">
        <f>IFERROR(Table1[[#This Row],[Profit]]/Table1[[#This Row],[Sales]],0)</f>
        <v>0.33665513974419708</v>
      </c>
      <c r="T184" s="2" t="str">
        <f t="shared" si="2"/>
        <v>Sufficient</v>
      </c>
    </row>
    <row r="185" spans="1:20" x14ac:dyDescent="0.3">
      <c r="A185" s="2">
        <v>1184</v>
      </c>
      <c r="B185" s="3">
        <v>45535</v>
      </c>
      <c r="C185" s="2" t="s">
        <v>401</v>
      </c>
      <c r="D185" s="2" t="s">
        <v>402</v>
      </c>
      <c r="E185" s="2" t="s">
        <v>28</v>
      </c>
      <c r="F185" s="2" t="s">
        <v>29</v>
      </c>
      <c r="G185" s="2" t="s">
        <v>40</v>
      </c>
      <c r="H185" s="2" t="s">
        <v>41</v>
      </c>
      <c r="I185" s="2" t="s">
        <v>24</v>
      </c>
      <c r="J185" s="2">
        <v>5</v>
      </c>
      <c r="K185" s="2">
        <v>56012</v>
      </c>
      <c r="L185" s="2">
        <v>280060</v>
      </c>
      <c r="M185" s="2">
        <v>196387.75</v>
      </c>
      <c r="N185" s="2">
        <v>83672.25</v>
      </c>
      <c r="O185" s="2">
        <v>354</v>
      </c>
      <c r="P185" s="2">
        <v>74</v>
      </c>
      <c r="Q185" s="2" t="s">
        <v>42</v>
      </c>
      <c r="R185" s="2">
        <v>10</v>
      </c>
      <c r="S185" s="5">
        <f>IFERROR(Table1[[#This Row],[Profit]]/Table1[[#This Row],[Sales]],0)</f>
        <v>0.29876544311933156</v>
      </c>
      <c r="T185" s="2" t="str">
        <f t="shared" si="2"/>
        <v>Reorder Needed</v>
      </c>
    </row>
    <row r="186" spans="1:20" x14ac:dyDescent="0.3">
      <c r="A186" s="2">
        <v>1185</v>
      </c>
      <c r="B186" s="3">
        <v>45563</v>
      </c>
      <c r="C186" s="2" t="s">
        <v>403</v>
      </c>
      <c r="D186" s="2" t="s">
        <v>404</v>
      </c>
      <c r="E186" s="2" t="s">
        <v>45</v>
      </c>
      <c r="F186" s="2" t="s">
        <v>46</v>
      </c>
      <c r="G186" s="2" t="s">
        <v>97</v>
      </c>
      <c r="H186" s="2" t="s">
        <v>98</v>
      </c>
      <c r="I186" s="2" t="s">
        <v>32</v>
      </c>
      <c r="J186" s="2">
        <v>9</v>
      </c>
      <c r="K186" s="2">
        <v>48591</v>
      </c>
      <c r="L186" s="2">
        <v>437319</v>
      </c>
      <c r="M186" s="2">
        <v>312808.06</v>
      </c>
      <c r="N186" s="2">
        <v>124510.94</v>
      </c>
      <c r="O186" s="2">
        <v>448</v>
      </c>
      <c r="P186" s="2">
        <v>54</v>
      </c>
      <c r="Q186" s="2" t="s">
        <v>99</v>
      </c>
      <c r="R186" s="2">
        <v>15</v>
      </c>
      <c r="S186" s="5">
        <f>IFERROR(Table1[[#This Row],[Profit]]/Table1[[#This Row],[Sales]],0)</f>
        <v>0.28471422462778889</v>
      </c>
      <c r="T186" s="2" t="str">
        <f t="shared" si="2"/>
        <v>Reorder Needed</v>
      </c>
    </row>
    <row r="187" spans="1:20" x14ac:dyDescent="0.3">
      <c r="A187" s="2">
        <v>1186</v>
      </c>
      <c r="B187" s="3">
        <v>45430</v>
      </c>
      <c r="C187" s="2" t="s">
        <v>405</v>
      </c>
      <c r="D187" s="2" t="s">
        <v>406</v>
      </c>
      <c r="E187" s="2" t="s">
        <v>20</v>
      </c>
      <c r="F187" s="2" t="s">
        <v>21</v>
      </c>
      <c r="G187" s="2" t="s">
        <v>67</v>
      </c>
      <c r="H187" s="2" t="s">
        <v>68</v>
      </c>
      <c r="I187" s="2" t="s">
        <v>24</v>
      </c>
      <c r="J187" s="2">
        <v>3</v>
      </c>
      <c r="K187" s="2">
        <v>14060</v>
      </c>
      <c r="L187" s="2">
        <v>42180</v>
      </c>
      <c r="M187" s="2">
        <v>31499.51</v>
      </c>
      <c r="N187" s="2">
        <v>10680.49</v>
      </c>
      <c r="O187" s="2">
        <v>427</v>
      </c>
      <c r="P187" s="2">
        <v>89</v>
      </c>
      <c r="Q187" s="2" t="s">
        <v>42</v>
      </c>
      <c r="R187" s="2">
        <v>10</v>
      </c>
      <c r="S187" s="5">
        <f>IFERROR(Table1[[#This Row],[Profit]]/Table1[[#This Row],[Sales]],0)</f>
        <v>0.2532121858700806</v>
      </c>
      <c r="T187" s="2" t="str">
        <f t="shared" si="2"/>
        <v>Reorder Needed</v>
      </c>
    </row>
    <row r="188" spans="1:20" x14ac:dyDescent="0.3">
      <c r="A188" s="2">
        <v>1187</v>
      </c>
      <c r="B188" s="3">
        <v>45393</v>
      </c>
      <c r="C188" s="2" t="s">
        <v>407</v>
      </c>
      <c r="D188" s="2" t="s">
        <v>408</v>
      </c>
      <c r="E188" s="2" t="s">
        <v>36</v>
      </c>
      <c r="F188" s="2" t="s">
        <v>37</v>
      </c>
      <c r="G188" s="2" t="s">
        <v>55</v>
      </c>
      <c r="H188" s="2" t="s">
        <v>56</v>
      </c>
      <c r="I188" s="2" t="s">
        <v>32</v>
      </c>
      <c r="J188" s="2">
        <v>4</v>
      </c>
      <c r="K188" s="2">
        <v>40034</v>
      </c>
      <c r="L188" s="2">
        <v>160136</v>
      </c>
      <c r="M188" s="2">
        <v>132864.21</v>
      </c>
      <c r="N188" s="2">
        <v>27271.79</v>
      </c>
      <c r="O188" s="2">
        <v>78</v>
      </c>
      <c r="P188" s="2">
        <v>69</v>
      </c>
      <c r="Q188" s="2" t="s">
        <v>57</v>
      </c>
      <c r="R188" s="2">
        <v>10</v>
      </c>
      <c r="S188" s="5">
        <f>IFERROR(Table1[[#This Row],[Profit]]/Table1[[#This Row],[Sales]],0)</f>
        <v>0.17030392916021383</v>
      </c>
      <c r="T188" s="2" t="str">
        <f t="shared" si="2"/>
        <v>Reorder Needed</v>
      </c>
    </row>
    <row r="189" spans="1:20" x14ac:dyDescent="0.3">
      <c r="A189" s="2">
        <v>1188</v>
      </c>
      <c r="B189" s="3">
        <v>45569</v>
      </c>
      <c r="C189" s="2" t="s">
        <v>409</v>
      </c>
      <c r="D189" s="2" t="s">
        <v>410</v>
      </c>
      <c r="E189" s="2" t="s">
        <v>36</v>
      </c>
      <c r="F189" s="2" t="s">
        <v>37</v>
      </c>
      <c r="G189" s="2" t="s">
        <v>67</v>
      </c>
      <c r="H189" s="2" t="s">
        <v>68</v>
      </c>
      <c r="I189" s="2" t="s">
        <v>24</v>
      </c>
      <c r="J189" s="2">
        <v>5</v>
      </c>
      <c r="K189" s="2">
        <v>14710</v>
      </c>
      <c r="L189" s="2">
        <v>73550</v>
      </c>
      <c r="M189" s="2">
        <v>45283.63</v>
      </c>
      <c r="N189" s="2">
        <v>28266.37</v>
      </c>
      <c r="O189" s="2">
        <v>373</v>
      </c>
      <c r="P189" s="2">
        <v>17</v>
      </c>
      <c r="Q189" s="2" t="s">
        <v>42</v>
      </c>
      <c r="R189" s="2">
        <v>10</v>
      </c>
      <c r="S189" s="5">
        <f>IFERROR(Table1[[#This Row],[Profit]]/Table1[[#This Row],[Sales]],0)</f>
        <v>0.38431502379333787</v>
      </c>
      <c r="T189" s="2" t="str">
        <f t="shared" si="2"/>
        <v>Reorder Needed</v>
      </c>
    </row>
    <row r="190" spans="1:20" x14ac:dyDescent="0.3">
      <c r="A190" s="2">
        <v>1189</v>
      </c>
      <c r="B190" s="3">
        <v>45335</v>
      </c>
      <c r="C190" s="2" t="s">
        <v>411</v>
      </c>
      <c r="D190" s="2" t="s">
        <v>412</v>
      </c>
      <c r="E190" s="2" t="s">
        <v>28</v>
      </c>
      <c r="F190" s="2" t="s">
        <v>29</v>
      </c>
      <c r="G190" s="2" t="s">
        <v>40</v>
      </c>
      <c r="H190" s="2" t="s">
        <v>41</v>
      </c>
      <c r="I190" s="2" t="s">
        <v>24</v>
      </c>
      <c r="J190" s="2">
        <v>8</v>
      </c>
      <c r="K190" s="2">
        <v>57871</v>
      </c>
      <c r="L190" s="2">
        <v>462968</v>
      </c>
      <c r="M190" s="2">
        <v>329627.26</v>
      </c>
      <c r="N190" s="2">
        <v>133340.74</v>
      </c>
      <c r="O190" s="2">
        <v>74</v>
      </c>
      <c r="P190" s="2">
        <v>42</v>
      </c>
      <c r="Q190" s="2" t="s">
        <v>42</v>
      </c>
      <c r="R190" s="2">
        <v>5</v>
      </c>
      <c r="S190" s="5">
        <f>IFERROR(Table1[[#This Row],[Profit]]/Table1[[#This Row],[Sales]],0)</f>
        <v>0.28801286482003075</v>
      </c>
      <c r="T190" s="2" t="str">
        <f t="shared" si="2"/>
        <v>Reorder Needed</v>
      </c>
    </row>
    <row r="191" spans="1:20" x14ac:dyDescent="0.3">
      <c r="A191" s="2">
        <v>1190</v>
      </c>
      <c r="B191" s="3">
        <v>45616</v>
      </c>
      <c r="C191" s="2" t="s">
        <v>413</v>
      </c>
      <c r="D191" s="2" t="s">
        <v>414</v>
      </c>
      <c r="E191" s="2" t="s">
        <v>20</v>
      </c>
      <c r="F191" s="2" t="s">
        <v>21</v>
      </c>
      <c r="G191" s="2" t="s">
        <v>22</v>
      </c>
      <c r="H191" s="2" t="s">
        <v>23</v>
      </c>
      <c r="I191" s="2" t="s">
        <v>24</v>
      </c>
      <c r="J191" s="2">
        <v>6</v>
      </c>
      <c r="K191" s="2">
        <v>59728</v>
      </c>
      <c r="L191" s="2">
        <v>358368</v>
      </c>
      <c r="M191" s="2">
        <v>309706.46000000002</v>
      </c>
      <c r="N191" s="2">
        <v>48661.54</v>
      </c>
      <c r="O191" s="2">
        <v>203</v>
      </c>
      <c r="P191" s="2">
        <v>75</v>
      </c>
      <c r="Q191" s="2" t="s">
        <v>25</v>
      </c>
      <c r="R191" s="2">
        <v>20</v>
      </c>
      <c r="S191" s="5">
        <f>IFERROR(Table1[[#This Row],[Profit]]/Table1[[#This Row],[Sales]],0)</f>
        <v>0.13578650995624608</v>
      </c>
      <c r="T191" s="2" t="str">
        <f t="shared" si="2"/>
        <v>Reorder Needed</v>
      </c>
    </row>
    <row r="192" spans="1:20" x14ac:dyDescent="0.3">
      <c r="A192" s="2">
        <v>1191</v>
      </c>
      <c r="B192" s="3">
        <v>45621</v>
      </c>
      <c r="C192" s="2" t="s">
        <v>415</v>
      </c>
      <c r="D192" s="2" t="s">
        <v>416</v>
      </c>
      <c r="E192" s="2" t="s">
        <v>45</v>
      </c>
      <c r="F192" s="2" t="s">
        <v>46</v>
      </c>
      <c r="G192" s="2" t="s">
        <v>49</v>
      </c>
      <c r="H192" s="2" t="s">
        <v>50</v>
      </c>
      <c r="I192" s="2" t="s">
        <v>51</v>
      </c>
      <c r="J192" s="2">
        <v>8</v>
      </c>
      <c r="K192" s="2">
        <v>11377</v>
      </c>
      <c r="L192" s="2">
        <v>91016</v>
      </c>
      <c r="M192" s="2">
        <v>70750.92</v>
      </c>
      <c r="N192" s="2">
        <v>20265.080000000002</v>
      </c>
      <c r="O192" s="2">
        <v>343</v>
      </c>
      <c r="P192" s="2">
        <v>96</v>
      </c>
      <c r="Q192" s="2" t="s">
        <v>52</v>
      </c>
      <c r="R192" s="2">
        <v>10</v>
      </c>
      <c r="S192" s="5">
        <f>IFERROR(Table1[[#This Row],[Profit]]/Table1[[#This Row],[Sales]],0)</f>
        <v>0.22265403885031204</v>
      </c>
      <c r="T192" s="2" t="str">
        <f t="shared" si="2"/>
        <v>Reorder Needed</v>
      </c>
    </row>
    <row r="193" spans="1:20" x14ac:dyDescent="0.3">
      <c r="A193" s="2">
        <v>1192</v>
      </c>
      <c r="B193" s="3">
        <v>45450</v>
      </c>
      <c r="C193" s="2" t="s">
        <v>417</v>
      </c>
      <c r="D193" s="2" t="s">
        <v>418</v>
      </c>
      <c r="E193" s="2" t="s">
        <v>45</v>
      </c>
      <c r="F193" s="2" t="s">
        <v>46</v>
      </c>
      <c r="G193" s="2" t="s">
        <v>55</v>
      </c>
      <c r="H193" s="2" t="s">
        <v>56</v>
      </c>
      <c r="I193" s="2" t="s">
        <v>32</v>
      </c>
      <c r="J193" s="2">
        <v>3</v>
      </c>
      <c r="K193" s="2">
        <v>16396</v>
      </c>
      <c r="L193" s="2">
        <v>49188</v>
      </c>
      <c r="M193" s="2">
        <v>38489.08</v>
      </c>
      <c r="N193" s="2">
        <v>10698.92</v>
      </c>
      <c r="O193" s="2">
        <v>190</v>
      </c>
      <c r="P193" s="2">
        <v>41</v>
      </c>
      <c r="Q193" s="2" t="s">
        <v>57</v>
      </c>
      <c r="R193" s="2">
        <v>10</v>
      </c>
      <c r="S193" s="5">
        <f>IFERROR(Table1[[#This Row],[Profit]]/Table1[[#This Row],[Sales]],0)</f>
        <v>0.2175107749857689</v>
      </c>
      <c r="T193" s="2" t="str">
        <f t="shared" si="2"/>
        <v>Reorder Needed</v>
      </c>
    </row>
    <row r="194" spans="1:20" x14ac:dyDescent="0.3">
      <c r="A194" s="2">
        <v>1193</v>
      </c>
      <c r="B194" s="3">
        <v>45397</v>
      </c>
      <c r="C194" s="2" t="s">
        <v>419</v>
      </c>
      <c r="D194" s="2" t="s">
        <v>420</v>
      </c>
      <c r="E194" s="2" t="s">
        <v>20</v>
      </c>
      <c r="F194" s="2" t="s">
        <v>21</v>
      </c>
      <c r="G194" s="2" t="s">
        <v>81</v>
      </c>
      <c r="H194" s="2" t="s">
        <v>82</v>
      </c>
      <c r="I194" s="2" t="s">
        <v>24</v>
      </c>
      <c r="J194" s="2">
        <v>9</v>
      </c>
      <c r="K194" s="2">
        <v>46494</v>
      </c>
      <c r="L194" s="2">
        <v>418446</v>
      </c>
      <c r="M194" s="2">
        <v>360073.08</v>
      </c>
      <c r="N194" s="2">
        <v>58372.92</v>
      </c>
      <c r="O194" s="2">
        <v>318</v>
      </c>
      <c r="P194" s="2">
        <v>38</v>
      </c>
      <c r="Q194" s="2" t="s">
        <v>42</v>
      </c>
      <c r="R194" s="2">
        <v>15</v>
      </c>
      <c r="S194" s="5">
        <f>IFERROR(Table1[[#This Row],[Profit]]/Table1[[#This Row],[Sales]],0)</f>
        <v>0.13949929023099755</v>
      </c>
      <c r="T194" s="2" t="str">
        <f t="shared" ref="T194:T257" si="3">IF(O194&gt;P194,"Reorder Needed","Sufficient")</f>
        <v>Reorder Needed</v>
      </c>
    </row>
    <row r="195" spans="1:20" x14ac:dyDescent="0.3">
      <c r="A195" s="2">
        <v>1194</v>
      </c>
      <c r="B195" s="3">
        <v>45386</v>
      </c>
      <c r="C195" s="2" t="s">
        <v>421</v>
      </c>
      <c r="D195" s="2" t="s">
        <v>422</v>
      </c>
      <c r="E195" s="2" t="s">
        <v>28</v>
      </c>
      <c r="F195" s="2" t="s">
        <v>29</v>
      </c>
      <c r="G195" s="2" t="s">
        <v>75</v>
      </c>
      <c r="H195" s="2" t="s">
        <v>76</v>
      </c>
      <c r="I195" s="2" t="s">
        <v>77</v>
      </c>
      <c r="J195" s="2">
        <v>9</v>
      </c>
      <c r="K195" s="2">
        <v>52130</v>
      </c>
      <c r="L195" s="2">
        <v>469170</v>
      </c>
      <c r="M195" s="2">
        <v>339393.63</v>
      </c>
      <c r="N195" s="2">
        <v>129776.37</v>
      </c>
      <c r="O195" s="2">
        <v>106</v>
      </c>
      <c r="P195" s="2">
        <v>99</v>
      </c>
      <c r="Q195" s="2" t="s">
        <v>78</v>
      </c>
      <c r="R195" s="2">
        <v>10</v>
      </c>
      <c r="S195" s="5">
        <f>IFERROR(Table1[[#This Row],[Profit]]/Table1[[#This Row],[Sales]],0)</f>
        <v>0.2766084148602852</v>
      </c>
      <c r="T195" s="2" t="str">
        <f t="shared" si="3"/>
        <v>Reorder Needed</v>
      </c>
    </row>
    <row r="196" spans="1:20" x14ac:dyDescent="0.3">
      <c r="A196" s="2">
        <v>1195</v>
      </c>
      <c r="B196" s="3">
        <v>45498</v>
      </c>
      <c r="C196" s="2" t="s">
        <v>395</v>
      </c>
      <c r="D196" s="2" t="s">
        <v>423</v>
      </c>
      <c r="E196" s="2" t="s">
        <v>45</v>
      </c>
      <c r="F196" s="2" t="s">
        <v>46</v>
      </c>
      <c r="G196" s="2" t="s">
        <v>30</v>
      </c>
      <c r="H196" s="2" t="s">
        <v>31</v>
      </c>
      <c r="I196" s="2" t="s">
        <v>32</v>
      </c>
      <c r="J196" s="2">
        <v>5</v>
      </c>
      <c r="K196" s="2">
        <v>55906</v>
      </c>
      <c r="L196" s="2">
        <v>279530</v>
      </c>
      <c r="M196" s="2">
        <v>182351.17</v>
      </c>
      <c r="N196" s="2">
        <v>97178.83</v>
      </c>
      <c r="O196" s="2">
        <v>63</v>
      </c>
      <c r="P196" s="2">
        <v>30</v>
      </c>
      <c r="Q196" s="2" t="s">
        <v>33</v>
      </c>
      <c r="R196" s="2">
        <v>10</v>
      </c>
      <c r="S196" s="5">
        <f>IFERROR(Table1[[#This Row],[Profit]]/Table1[[#This Row],[Sales]],0)</f>
        <v>0.34765080671126536</v>
      </c>
      <c r="T196" s="2" t="str">
        <f t="shared" si="3"/>
        <v>Reorder Needed</v>
      </c>
    </row>
    <row r="197" spans="1:20" x14ac:dyDescent="0.3">
      <c r="A197" s="2">
        <v>1196</v>
      </c>
      <c r="B197" s="3">
        <v>45558</v>
      </c>
      <c r="C197" s="2" t="s">
        <v>424</v>
      </c>
      <c r="D197" s="2" t="s">
        <v>425</v>
      </c>
      <c r="E197" s="2" t="s">
        <v>20</v>
      </c>
      <c r="F197" s="2" t="s">
        <v>21</v>
      </c>
      <c r="G197" s="2" t="s">
        <v>81</v>
      </c>
      <c r="H197" s="2" t="s">
        <v>82</v>
      </c>
      <c r="I197" s="2" t="s">
        <v>24</v>
      </c>
      <c r="J197" s="2">
        <v>7</v>
      </c>
      <c r="K197" s="2">
        <v>56967</v>
      </c>
      <c r="L197" s="2">
        <v>398769</v>
      </c>
      <c r="M197" s="2">
        <v>337793.37</v>
      </c>
      <c r="N197" s="2">
        <v>60975.63</v>
      </c>
      <c r="O197" s="2">
        <v>242</v>
      </c>
      <c r="P197" s="2">
        <v>19</v>
      </c>
      <c r="Q197" s="2" t="s">
        <v>42</v>
      </c>
      <c r="R197" s="2">
        <v>20</v>
      </c>
      <c r="S197" s="5">
        <f>IFERROR(Table1[[#This Row],[Profit]]/Table1[[#This Row],[Sales]],0)</f>
        <v>0.15290965446160559</v>
      </c>
      <c r="T197" s="2" t="str">
        <f t="shared" si="3"/>
        <v>Reorder Needed</v>
      </c>
    </row>
    <row r="198" spans="1:20" x14ac:dyDescent="0.3">
      <c r="A198" s="2">
        <v>1197</v>
      </c>
      <c r="B198" s="3">
        <v>45357</v>
      </c>
      <c r="C198" s="2" t="s">
        <v>172</v>
      </c>
      <c r="D198" s="2" t="s">
        <v>426</v>
      </c>
      <c r="E198" s="2" t="s">
        <v>36</v>
      </c>
      <c r="F198" s="2" t="s">
        <v>37</v>
      </c>
      <c r="G198" s="2" t="s">
        <v>60</v>
      </c>
      <c r="H198" s="2" t="s">
        <v>61</v>
      </c>
      <c r="I198" s="2" t="s">
        <v>32</v>
      </c>
      <c r="J198" s="2">
        <v>3</v>
      </c>
      <c r="K198" s="2">
        <v>5696</v>
      </c>
      <c r="L198" s="2">
        <v>17088</v>
      </c>
      <c r="M198" s="2">
        <v>14020.89</v>
      </c>
      <c r="N198" s="2">
        <v>3067.11</v>
      </c>
      <c r="O198" s="2">
        <v>24</v>
      </c>
      <c r="P198" s="2">
        <v>71</v>
      </c>
      <c r="Q198" s="2" t="s">
        <v>62</v>
      </c>
      <c r="R198" s="2">
        <v>5</v>
      </c>
      <c r="S198" s="5">
        <f>IFERROR(Table1[[#This Row],[Profit]]/Table1[[#This Row],[Sales]],0)</f>
        <v>0.17948911516853933</v>
      </c>
      <c r="T198" s="2" t="str">
        <f t="shared" si="3"/>
        <v>Sufficient</v>
      </c>
    </row>
    <row r="199" spans="1:20" x14ac:dyDescent="0.3">
      <c r="A199" s="2">
        <v>1198</v>
      </c>
      <c r="B199" s="3">
        <v>45341</v>
      </c>
      <c r="C199" s="2" t="s">
        <v>427</v>
      </c>
      <c r="D199" s="2" t="s">
        <v>428</v>
      </c>
      <c r="E199" s="2" t="s">
        <v>45</v>
      </c>
      <c r="F199" s="2" t="s">
        <v>46</v>
      </c>
      <c r="G199" s="2" t="s">
        <v>67</v>
      </c>
      <c r="H199" s="2" t="s">
        <v>68</v>
      </c>
      <c r="I199" s="2" t="s">
        <v>24</v>
      </c>
      <c r="J199" s="2">
        <v>5</v>
      </c>
      <c r="K199" s="2">
        <v>16045</v>
      </c>
      <c r="L199" s="2">
        <v>80225</v>
      </c>
      <c r="M199" s="2">
        <v>65081.51</v>
      </c>
      <c r="N199" s="2">
        <v>15143.49</v>
      </c>
      <c r="O199" s="2">
        <v>149</v>
      </c>
      <c r="P199" s="2">
        <v>45</v>
      </c>
      <c r="Q199" s="2" t="s">
        <v>42</v>
      </c>
      <c r="R199" s="2">
        <v>15</v>
      </c>
      <c r="S199" s="5">
        <f>IFERROR(Table1[[#This Row],[Profit]]/Table1[[#This Row],[Sales]],0)</f>
        <v>0.18876272982237458</v>
      </c>
      <c r="T199" s="2" t="str">
        <f t="shared" si="3"/>
        <v>Reorder Needed</v>
      </c>
    </row>
    <row r="200" spans="1:20" x14ac:dyDescent="0.3">
      <c r="A200" s="2">
        <v>1199</v>
      </c>
      <c r="B200" s="3">
        <v>45441</v>
      </c>
      <c r="C200" s="2" t="s">
        <v>110</v>
      </c>
      <c r="D200" s="2" t="s">
        <v>429</v>
      </c>
      <c r="E200" s="2" t="s">
        <v>28</v>
      </c>
      <c r="F200" s="2" t="s">
        <v>29</v>
      </c>
      <c r="G200" s="2" t="s">
        <v>81</v>
      </c>
      <c r="H200" s="2" t="s">
        <v>82</v>
      </c>
      <c r="I200" s="2" t="s">
        <v>24</v>
      </c>
      <c r="J200" s="2">
        <v>5</v>
      </c>
      <c r="K200" s="2">
        <v>49019</v>
      </c>
      <c r="L200" s="2">
        <v>245095</v>
      </c>
      <c r="M200" s="2">
        <v>207518.37</v>
      </c>
      <c r="N200" s="2">
        <v>37576.629999999997</v>
      </c>
      <c r="O200" s="2">
        <v>416</v>
      </c>
      <c r="P200" s="2">
        <v>76</v>
      </c>
      <c r="Q200" s="2" t="s">
        <v>42</v>
      </c>
      <c r="R200" s="2">
        <v>10</v>
      </c>
      <c r="S200" s="5">
        <f>IFERROR(Table1[[#This Row],[Profit]]/Table1[[#This Row],[Sales]],0)</f>
        <v>0.1533145515004386</v>
      </c>
      <c r="T200" s="2" t="str">
        <f t="shared" si="3"/>
        <v>Reorder Needed</v>
      </c>
    </row>
    <row r="201" spans="1:20" x14ac:dyDescent="0.3">
      <c r="A201" s="2">
        <v>1200</v>
      </c>
      <c r="B201" s="3">
        <v>45328</v>
      </c>
      <c r="C201" s="2" t="s">
        <v>102</v>
      </c>
      <c r="D201" s="2" t="s">
        <v>430</v>
      </c>
      <c r="E201" s="2" t="s">
        <v>36</v>
      </c>
      <c r="F201" s="2" t="s">
        <v>37</v>
      </c>
      <c r="G201" s="2" t="s">
        <v>75</v>
      </c>
      <c r="H201" s="2" t="s">
        <v>76</v>
      </c>
      <c r="I201" s="2" t="s">
        <v>77</v>
      </c>
      <c r="J201" s="2">
        <v>2</v>
      </c>
      <c r="K201" s="2">
        <v>1181</v>
      </c>
      <c r="L201" s="2">
        <v>2362</v>
      </c>
      <c r="M201" s="2">
        <v>1636.89</v>
      </c>
      <c r="N201" s="2">
        <v>725.11</v>
      </c>
      <c r="O201" s="2">
        <v>220</v>
      </c>
      <c r="P201" s="2">
        <v>58</v>
      </c>
      <c r="Q201" s="2" t="s">
        <v>78</v>
      </c>
      <c r="R201" s="2">
        <v>0</v>
      </c>
      <c r="S201" s="5">
        <f>IFERROR(Table1[[#This Row],[Profit]]/Table1[[#This Row],[Sales]],0)</f>
        <v>0.30698983911939037</v>
      </c>
      <c r="T201" s="2" t="str">
        <f t="shared" si="3"/>
        <v>Reorder Needed</v>
      </c>
    </row>
    <row r="202" spans="1:20" x14ac:dyDescent="0.3">
      <c r="A202" s="2">
        <v>1201</v>
      </c>
      <c r="B202" s="3">
        <v>45635</v>
      </c>
      <c r="C202" s="2" t="s">
        <v>431</v>
      </c>
      <c r="D202" s="2" t="s">
        <v>432</v>
      </c>
      <c r="E202" s="2" t="s">
        <v>36</v>
      </c>
      <c r="F202" s="2" t="s">
        <v>37</v>
      </c>
      <c r="G202" s="2" t="s">
        <v>81</v>
      </c>
      <c r="H202" s="2" t="s">
        <v>82</v>
      </c>
      <c r="I202" s="2" t="s">
        <v>24</v>
      </c>
      <c r="J202" s="2">
        <v>1</v>
      </c>
      <c r="K202" s="2">
        <v>50358</v>
      </c>
      <c r="L202" s="2">
        <v>50358</v>
      </c>
      <c r="M202" s="2">
        <v>41870.49</v>
      </c>
      <c r="N202" s="2">
        <v>8487.51</v>
      </c>
      <c r="O202" s="2">
        <v>171</v>
      </c>
      <c r="P202" s="2">
        <v>44</v>
      </c>
      <c r="Q202" s="2" t="s">
        <v>42</v>
      </c>
      <c r="R202" s="2">
        <v>10</v>
      </c>
      <c r="S202" s="5">
        <f>IFERROR(Table1[[#This Row],[Profit]]/Table1[[#This Row],[Sales]],0)</f>
        <v>0.1685434290480162</v>
      </c>
      <c r="T202" s="2" t="str">
        <f t="shared" si="3"/>
        <v>Reorder Needed</v>
      </c>
    </row>
    <row r="203" spans="1:20" x14ac:dyDescent="0.3">
      <c r="A203" s="2">
        <v>1202</v>
      </c>
      <c r="B203" s="3">
        <v>45538</v>
      </c>
      <c r="C203" s="2" t="s">
        <v>188</v>
      </c>
      <c r="D203" s="2" t="s">
        <v>433</v>
      </c>
      <c r="E203" s="2" t="s">
        <v>28</v>
      </c>
      <c r="F203" s="2" t="s">
        <v>29</v>
      </c>
      <c r="G203" s="2" t="s">
        <v>49</v>
      </c>
      <c r="H203" s="2" t="s">
        <v>50</v>
      </c>
      <c r="I203" s="2" t="s">
        <v>51</v>
      </c>
      <c r="J203" s="2">
        <v>7</v>
      </c>
      <c r="K203" s="2">
        <v>39632</v>
      </c>
      <c r="L203" s="2">
        <v>277424</v>
      </c>
      <c r="M203" s="2">
        <v>215587.73</v>
      </c>
      <c r="N203" s="2">
        <v>61836.27</v>
      </c>
      <c r="O203" s="2">
        <v>278</v>
      </c>
      <c r="P203" s="2">
        <v>90</v>
      </c>
      <c r="Q203" s="2" t="s">
        <v>52</v>
      </c>
      <c r="R203" s="2">
        <v>5</v>
      </c>
      <c r="S203" s="5">
        <f>IFERROR(Table1[[#This Row],[Profit]]/Table1[[#This Row],[Sales]],0)</f>
        <v>0.22289445037199376</v>
      </c>
      <c r="T203" s="2" t="str">
        <f t="shared" si="3"/>
        <v>Reorder Needed</v>
      </c>
    </row>
    <row r="204" spans="1:20" x14ac:dyDescent="0.3">
      <c r="A204" s="2">
        <v>1203</v>
      </c>
      <c r="B204" s="3">
        <v>45320</v>
      </c>
      <c r="C204" s="2" t="s">
        <v>434</v>
      </c>
      <c r="D204" s="2" t="s">
        <v>435</v>
      </c>
      <c r="E204" s="2" t="s">
        <v>20</v>
      </c>
      <c r="F204" s="2" t="s">
        <v>21</v>
      </c>
      <c r="G204" s="2" t="s">
        <v>22</v>
      </c>
      <c r="H204" s="2" t="s">
        <v>23</v>
      </c>
      <c r="I204" s="2" t="s">
        <v>24</v>
      </c>
      <c r="J204" s="2">
        <v>4</v>
      </c>
      <c r="K204" s="2">
        <v>45427</v>
      </c>
      <c r="L204" s="2">
        <v>181708</v>
      </c>
      <c r="M204" s="2">
        <v>154212.38</v>
      </c>
      <c r="N204" s="2">
        <v>27495.62</v>
      </c>
      <c r="O204" s="2">
        <v>73</v>
      </c>
      <c r="P204" s="2">
        <v>84</v>
      </c>
      <c r="Q204" s="2" t="s">
        <v>25</v>
      </c>
      <c r="R204" s="2">
        <v>10</v>
      </c>
      <c r="S204" s="5">
        <f>IFERROR(Table1[[#This Row],[Profit]]/Table1[[#This Row],[Sales]],0)</f>
        <v>0.15131760847073325</v>
      </c>
      <c r="T204" s="2" t="str">
        <f t="shared" si="3"/>
        <v>Sufficient</v>
      </c>
    </row>
    <row r="205" spans="1:20" x14ac:dyDescent="0.3">
      <c r="A205" s="2">
        <v>1204</v>
      </c>
      <c r="B205" s="3">
        <v>45629</v>
      </c>
      <c r="C205" s="2" t="s">
        <v>436</v>
      </c>
      <c r="D205" s="2" t="s">
        <v>437</v>
      </c>
      <c r="E205" s="2" t="s">
        <v>28</v>
      </c>
      <c r="F205" s="2" t="s">
        <v>29</v>
      </c>
      <c r="G205" s="2" t="s">
        <v>30</v>
      </c>
      <c r="H205" s="2" t="s">
        <v>31</v>
      </c>
      <c r="I205" s="2" t="s">
        <v>32</v>
      </c>
      <c r="J205" s="2">
        <v>2</v>
      </c>
      <c r="K205" s="2">
        <v>39092</v>
      </c>
      <c r="L205" s="2">
        <v>78184</v>
      </c>
      <c r="M205" s="2">
        <v>54252.12</v>
      </c>
      <c r="N205" s="2">
        <v>23931.88</v>
      </c>
      <c r="O205" s="2">
        <v>220</v>
      </c>
      <c r="P205" s="2">
        <v>89</v>
      </c>
      <c r="Q205" s="2" t="s">
        <v>33</v>
      </c>
      <c r="R205" s="2">
        <v>5</v>
      </c>
      <c r="S205" s="5">
        <f>IFERROR(Table1[[#This Row],[Profit]]/Table1[[#This Row],[Sales]],0)</f>
        <v>0.3060968996214059</v>
      </c>
      <c r="T205" s="2" t="str">
        <f t="shared" si="3"/>
        <v>Reorder Needed</v>
      </c>
    </row>
    <row r="206" spans="1:20" x14ac:dyDescent="0.3">
      <c r="A206" s="2">
        <v>1205</v>
      </c>
      <c r="B206" s="3">
        <v>45605</v>
      </c>
      <c r="C206" s="2" t="s">
        <v>438</v>
      </c>
      <c r="D206" s="2" t="s">
        <v>439</v>
      </c>
      <c r="E206" s="2" t="s">
        <v>45</v>
      </c>
      <c r="F206" s="2" t="s">
        <v>46</v>
      </c>
      <c r="G206" s="2" t="s">
        <v>67</v>
      </c>
      <c r="H206" s="2" t="s">
        <v>68</v>
      </c>
      <c r="I206" s="2" t="s">
        <v>24</v>
      </c>
      <c r="J206" s="2">
        <v>4</v>
      </c>
      <c r="K206" s="2">
        <v>38988</v>
      </c>
      <c r="L206" s="2">
        <v>155952</v>
      </c>
      <c r="M206" s="2">
        <v>133692.96</v>
      </c>
      <c r="N206" s="2">
        <v>22259.040000000001</v>
      </c>
      <c r="O206" s="2">
        <v>14</v>
      </c>
      <c r="P206" s="2">
        <v>11</v>
      </c>
      <c r="Q206" s="2" t="s">
        <v>42</v>
      </c>
      <c r="R206" s="2">
        <v>10</v>
      </c>
      <c r="S206" s="5">
        <f>IFERROR(Table1[[#This Row],[Profit]]/Table1[[#This Row],[Sales]],0)</f>
        <v>0.14273007079101263</v>
      </c>
      <c r="T206" s="2" t="str">
        <f t="shared" si="3"/>
        <v>Reorder Needed</v>
      </c>
    </row>
    <row r="207" spans="1:20" x14ac:dyDescent="0.3">
      <c r="A207" s="2">
        <v>1206</v>
      </c>
      <c r="B207" s="3">
        <v>45512</v>
      </c>
      <c r="C207" s="2" t="s">
        <v>440</v>
      </c>
      <c r="D207" s="2" t="s">
        <v>441</v>
      </c>
      <c r="E207" s="2" t="s">
        <v>45</v>
      </c>
      <c r="F207" s="2" t="s">
        <v>46</v>
      </c>
      <c r="G207" s="2" t="s">
        <v>55</v>
      </c>
      <c r="H207" s="2" t="s">
        <v>56</v>
      </c>
      <c r="I207" s="2" t="s">
        <v>32</v>
      </c>
      <c r="J207" s="2">
        <v>2</v>
      </c>
      <c r="K207" s="2">
        <v>18984</v>
      </c>
      <c r="L207" s="2">
        <v>37968</v>
      </c>
      <c r="M207" s="2">
        <v>27031.07</v>
      </c>
      <c r="N207" s="2">
        <v>10936.93</v>
      </c>
      <c r="O207" s="2">
        <v>162</v>
      </c>
      <c r="P207" s="2">
        <v>50</v>
      </c>
      <c r="Q207" s="2" t="s">
        <v>57</v>
      </c>
      <c r="R207" s="2">
        <v>5</v>
      </c>
      <c r="S207" s="5">
        <f>IFERROR(Table1[[#This Row],[Profit]]/Table1[[#This Row],[Sales]],0)</f>
        <v>0.28805652128107884</v>
      </c>
      <c r="T207" s="2" t="str">
        <f t="shared" si="3"/>
        <v>Reorder Needed</v>
      </c>
    </row>
    <row r="208" spans="1:20" x14ac:dyDescent="0.3">
      <c r="A208" s="2">
        <v>1207</v>
      </c>
      <c r="B208" s="3">
        <v>45397</v>
      </c>
      <c r="C208" s="2" t="s">
        <v>442</v>
      </c>
      <c r="D208" s="2" t="s">
        <v>443</v>
      </c>
      <c r="E208" s="2" t="s">
        <v>45</v>
      </c>
      <c r="F208" s="2" t="s">
        <v>46</v>
      </c>
      <c r="G208" s="2" t="s">
        <v>22</v>
      </c>
      <c r="H208" s="2" t="s">
        <v>23</v>
      </c>
      <c r="I208" s="2" t="s">
        <v>24</v>
      </c>
      <c r="J208" s="2">
        <v>3</v>
      </c>
      <c r="K208" s="2">
        <v>22607</v>
      </c>
      <c r="L208" s="2">
        <v>67821</v>
      </c>
      <c r="M208" s="2">
        <v>57342.36</v>
      </c>
      <c r="N208" s="2">
        <v>10478.64</v>
      </c>
      <c r="O208" s="2">
        <v>138</v>
      </c>
      <c r="P208" s="2">
        <v>19</v>
      </c>
      <c r="Q208" s="2" t="s">
        <v>25</v>
      </c>
      <c r="R208" s="2">
        <v>0</v>
      </c>
      <c r="S208" s="5">
        <f>IFERROR(Table1[[#This Row],[Profit]]/Table1[[#This Row],[Sales]],0)</f>
        <v>0.15450435705754853</v>
      </c>
      <c r="T208" s="2" t="str">
        <f t="shared" si="3"/>
        <v>Reorder Needed</v>
      </c>
    </row>
    <row r="209" spans="1:20" x14ac:dyDescent="0.3">
      <c r="A209" s="2">
        <v>1208</v>
      </c>
      <c r="B209" s="3">
        <v>45556</v>
      </c>
      <c r="C209" s="2" t="s">
        <v>444</v>
      </c>
      <c r="D209" s="2" t="s">
        <v>445</v>
      </c>
      <c r="E209" s="2" t="s">
        <v>45</v>
      </c>
      <c r="F209" s="2" t="s">
        <v>46</v>
      </c>
      <c r="G209" s="2" t="s">
        <v>22</v>
      </c>
      <c r="H209" s="2" t="s">
        <v>23</v>
      </c>
      <c r="I209" s="2" t="s">
        <v>24</v>
      </c>
      <c r="J209" s="2">
        <v>4</v>
      </c>
      <c r="K209" s="2">
        <v>39987</v>
      </c>
      <c r="L209" s="2">
        <v>159948</v>
      </c>
      <c r="M209" s="2">
        <v>121273.61</v>
      </c>
      <c r="N209" s="2">
        <v>38674.39</v>
      </c>
      <c r="O209" s="2">
        <v>131</v>
      </c>
      <c r="P209" s="2">
        <v>20</v>
      </c>
      <c r="Q209" s="2" t="s">
        <v>25</v>
      </c>
      <c r="R209" s="2">
        <v>5</v>
      </c>
      <c r="S209" s="5">
        <f>IFERROR(Table1[[#This Row],[Profit]]/Table1[[#This Row],[Sales]],0)</f>
        <v>0.24179352039412808</v>
      </c>
      <c r="T209" s="2" t="str">
        <f t="shared" si="3"/>
        <v>Reorder Needed</v>
      </c>
    </row>
    <row r="210" spans="1:20" x14ac:dyDescent="0.3">
      <c r="A210" s="2">
        <v>1209</v>
      </c>
      <c r="B210" s="3">
        <v>45430</v>
      </c>
      <c r="C210" s="2" t="s">
        <v>446</v>
      </c>
      <c r="D210" s="2" t="s">
        <v>447</v>
      </c>
      <c r="E210" s="2" t="s">
        <v>36</v>
      </c>
      <c r="F210" s="2" t="s">
        <v>37</v>
      </c>
      <c r="G210" s="2" t="s">
        <v>40</v>
      </c>
      <c r="H210" s="2" t="s">
        <v>41</v>
      </c>
      <c r="I210" s="2" t="s">
        <v>24</v>
      </c>
      <c r="J210" s="2">
        <v>8</v>
      </c>
      <c r="K210" s="2">
        <v>12027</v>
      </c>
      <c r="L210" s="2">
        <v>96216</v>
      </c>
      <c r="M210" s="2">
        <v>69242.78</v>
      </c>
      <c r="N210" s="2">
        <v>26973.22</v>
      </c>
      <c r="O210" s="2">
        <v>160</v>
      </c>
      <c r="P210" s="2">
        <v>13</v>
      </c>
      <c r="Q210" s="2" t="s">
        <v>42</v>
      </c>
      <c r="R210" s="2">
        <v>5</v>
      </c>
      <c r="S210" s="5">
        <f>IFERROR(Table1[[#This Row],[Profit]]/Table1[[#This Row],[Sales]],0)</f>
        <v>0.28034027604556416</v>
      </c>
      <c r="T210" s="2" t="str">
        <f t="shared" si="3"/>
        <v>Reorder Needed</v>
      </c>
    </row>
    <row r="211" spans="1:20" x14ac:dyDescent="0.3">
      <c r="A211" s="2">
        <v>1210</v>
      </c>
      <c r="B211" s="3">
        <v>45320</v>
      </c>
      <c r="C211" s="2" t="s">
        <v>448</v>
      </c>
      <c r="D211" s="2" t="s">
        <v>449</v>
      </c>
      <c r="E211" s="2" t="s">
        <v>20</v>
      </c>
      <c r="F211" s="2" t="s">
        <v>21</v>
      </c>
      <c r="G211" s="2" t="s">
        <v>22</v>
      </c>
      <c r="H211" s="2" t="s">
        <v>23</v>
      </c>
      <c r="I211" s="2" t="s">
        <v>24</v>
      </c>
      <c r="J211" s="2">
        <v>10</v>
      </c>
      <c r="K211" s="2">
        <v>2125</v>
      </c>
      <c r="L211" s="2">
        <v>21250</v>
      </c>
      <c r="M211" s="2">
        <v>17655.98</v>
      </c>
      <c r="N211" s="2">
        <v>3594.02</v>
      </c>
      <c r="O211" s="2">
        <v>61</v>
      </c>
      <c r="P211" s="2">
        <v>77</v>
      </c>
      <c r="Q211" s="2" t="s">
        <v>25</v>
      </c>
      <c r="R211" s="2">
        <v>5</v>
      </c>
      <c r="S211" s="5">
        <f>IFERROR(Table1[[#This Row],[Profit]]/Table1[[#This Row],[Sales]],0)</f>
        <v>0.16913035294117648</v>
      </c>
      <c r="T211" s="2" t="str">
        <f t="shared" si="3"/>
        <v>Sufficient</v>
      </c>
    </row>
    <row r="212" spans="1:20" x14ac:dyDescent="0.3">
      <c r="A212" s="2">
        <v>1211</v>
      </c>
      <c r="B212" s="3">
        <v>45352</v>
      </c>
      <c r="C212" s="2" t="s">
        <v>450</v>
      </c>
      <c r="D212" s="2" t="s">
        <v>451</v>
      </c>
      <c r="E212" s="2" t="s">
        <v>36</v>
      </c>
      <c r="F212" s="2" t="s">
        <v>37</v>
      </c>
      <c r="G212" s="2" t="s">
        <v>67</v>
      </c>
      <c r="H212" s="2" t="s">
        <v>68</v>
      </c>
      <c r="I212" s="2" t="s">
        <v>24</v>
      </c>
      <c r="J212" s="2">
        <v>3</v>
      </c>
      <c r="K212" s="2">
        <v>32469</v>
      </c>
      <c r="L212" s="2">
        <v>97407</v>
      </c>
      <c r="M212" s="2">
        <v>77596.899999999994</v>
      </c>
      <c r="N212" s="2">
        <v>19810.099999999999</v>
      </c>
      <c r="O212" s="2">
        <v>336</v>
      </c>
      <c r="P212" s="2">
        <v>31</v>
      </c>
      <c r="Q212" s="2" t="s">
        <v>42</v>
      </c>
      <c r="R212" s="2">
        <v>20</v>
      </c>
      <c r="S212" s="5">
        <f>IFERROR(Table1[[#This Row],[Profit]]/Table1[[#This Row],[Sales]],0)</f>
        <v>0.20337450080589689</v>
      </c>
      <c r="T212" s="2" t="str">
        <f t="shared" si="3"/>
        <v>Reorder Needed</v>
      </c>
    </row>
    <row r="213" spans="1:20" x14ac:dyDescent="0.3">
      <c r="A213" s="2">
        <v>1212</v>
      </c>
      <c r="B213" s="3">
        <v>45463</v>
      </c>
      <c r="C213" s="2" t="s">
        <v>452</v>
      </c>
      <c r="D213" s="2" t="s">
        <v>453</v>
      </c>
      <c r="E213" s="2" t="s">
        <v>28</v>
      </c>
      <c r="F213" s="2" t="s">
        <v>29</v>
      </c>
      <c r="G213" s="2" t="s">
        <v>55</v>
      </c>
      <c r="H213" s="2" t="s">
        <v>56</v>
      </c>
      <c r="I213" s="2" t="s">
        <v>32</v>
      </c>
      <c r="J213" s="2">
        <v>4</v>
      </c>
      <c r="K213" s="2">
        <v>47261</v>
      </c>
      <c r="L213" s="2">
        <v>189044</v>
      </c>
      <c r="M213" s="2">
        <v>145900.32999999999</v>
      </c>
      <c r="N213" s="2">
        <v>43143.67</v>
      </c>
      <c r="O213" s="2">
        <v>48</v>
      </c>
      <c r="P213" s="2">
        <v>88</v>
      </c>
      <c r="Q213" s="2" t="s">
        <v>57</v>
      </c>
      <c r="R213" s="2">
        <v>20</v>
      </c>
      <c r="S213" s="5">
        <f>IFERROR(Table1[[#This Row],[Profit]]/Table1[[#This Row],[Sales]],0)</f>
        <v>0.22822025560187045</v>
      </c>
      <c r="T213" s="2" t="str">
        <f t="shared" si="3"/>
        <v>Sufficient</v>
      </c>
    </row>
    <row r="214" spans="1:20" x14ac:dyDescent="0.3">
      <c r="A214" s="2">
        <v>1213</v>
      </c>
      <c r="B214" s="3">
        <v>45498</v>
      </c>
      <c r="C214" s="2" t="s">
        <v>454</v>
      </c>
      <c r="D214" s="2" t="s">
        <v>455</v>
      </c>
      <c r="E214" s="2" t="s">
        <v>45</v>
      </c>
      <c r="F214" s="2" t="s">
        <v>46</v>
      </c>
      <c r="G214" s="2" t="s">
        <v>22</v>
      </c>
      <c r="H214" s="2" t="s">
        <v>23</v>
      </c>
      <c r="I214" s="2" t="s">
        <v>24</v>
      </c>
      <c r="J214" s="2">
        <v>2</v>
      </c>
      <c r="K214" s="2">
        <v>31535</v>
      </c>
      <c r="L214" s="2">
        <v>63070</v>
      </c>
      <c r="M214" s="2">
        <v>40872.089999999997</v>
      </c>
      <c r="N214" s="2">
        <v>22197.91</v>
      </c>
      <c r="O214" s="2">
        <v>481</v>
      </c>
      <c r="P214" s="2">
        <v>81</v>
      </c>
      <c r="Q214" s="2" t="s">
        <v>25</v>
      </c>
      <c r="R214" s="2">
        <v>15</v>
      </c>
      <c r="S214" s="5">
        <f>IFERROR(Table1[[#This Row],[Profit]]/Table1[[#This Row],[Sales]],0)</f>
        <v>0.35195671476137624</v>
      </c>
      <c r="T214" s="2" t="str">
        <f t="shared" si="3"/>
        <v>Reorder Needed</v>
      </c>
    </row>
    <row r="215" spans="1:20" x14ac:dyDescent="0.3">
      <c r="A215" s="2">
        <v>1214</v>
      </c>
      <c r="B215" s="3">
        <v>45310</v>
      </c>
      <c r="C215" s="2" t="s">
        <v>456</v>
      </c>
      <c r="D215" s="2" t="s">
        <v>457</v>
      </c>
      <c r="E215" s="2" t="s">
        <v>28</v>
      </c>
      <c r="F215" s="2" t="s">
        <v>29</v>
      </c>
      <c r="G215" s="2" t="s">
        <v>97</v>
      </c>
      <c r="H215" s="2" t="s">
        <v>98</v>
      </c>
      <c r="I215" s="2" t="s">
        <v>32</v>
      </c>
      <c r="J215" s="2">
        <v>4</v>
      </c>
      <c r="K215" s="2">
        <v>44974</v>
      </c>
      <c r="L215" s="2">
        <v>179896</v>
      </c>
      <c r="M215" s="2">
        <v>134523.07</v>
      </c>
      <c r="N215" s="2">
        <v>45372.93</v>
      </c>
      <c r="O215" s="2">
        <v>306</v>
      </c>
      <c r="P215" s="2">
        <v>31</v>
      </c>
      <c r="Q215" s="2" t="s">
        <v>99</v>
      </c>
      <c r="R215" s="2">
        <v>5</v>
      </c>
      <c r="S215" s="5">
        <f>IFERROR(Table1[[#This Row],[Profit]]/Table1[[#This Row],[Sales]],0)</f>
        <v>0.25221755903410858</v>
      </c>
      <c r="T215" s="2" t="str">
        <f t="shared" si="3"/>
        <v>Reorder Needed</v>
      </c>
    </row>
    <row r="216" spans="1:20" x14ac:dyDescent="0.3">
      <c r="A216" s="2">
        <v>1215</v>
      </c>
      <c r="B216" s="3">
        <v>45631</v>
      </c>
      <c r="C216" s="2" t="s">
        <v>458</v>
      </c>
      <c r="D216" s="2" t="s">
        <v>459</v>
      </c>
      <c r="E216" s="2" t="s">
        <v>28</v>
      </c>
      <c r="F216" s="2" t="s">
        <v>29</v>
      </c>
      <c r="G216" s="2" t="s">
        <v>67</v>
      </c>
      <c r="H216" s="2" t="s">
        <v>68</v>
      </c>
      <c r="I216" s="2" t="s">
        <v>24</v>
      </c>
      <c r="J216" s="2">
        <v>1</v>
      </c>
      <c r="K216" s="2">
        <v>1378</v>
      </c>
      <c r="L216" s="2">
        <v>1378</v>
      </c>
      <c r="M216" s="2">
        <v>1098.25</v>
      </c>
      <c r="N216" s="2">
        <v>279.75</v>
      </c>
      <c r="O216" s="2">
        <v>440</v>
      </c>
      <c r="P216" s="2">
        <v>11</v>
      </c>
      <c r="Q216" s="2" t="s">
        <v>42</v>
      </c>
      <c r="R216" s="2">
        <v>10</v>
      </c>
      <c r="S216" s="5">
        <f>IFERROR(Table1[[#This Row],[Profit]]/Table1[[#This Row],[Sales]],0)</f>
        <v>0.20301161103047896</v>
      </c>
      <c r="T216" s="2" t="str">
        <f t="shared" si="3"/>
        <v>Reorder Needed</v>
      </c>
    </row>
    <row r="217" spans="1:20" x14ac:dyDescent="0.3">
      <c r="A217" s="2">
        <v>1216</v>
      </c>
      <c r="B217" s="3">
        <v>45354</v>
      </c>
      <c r="C217" s="2" t="s">
        <v>460</v>
      </c>
      <c r="D217" s="2" t="s">
        <v>461</v>
      </c>
      <c r="E217" s="2" t="s">
        <v>20</v>
      </c>
      <c r="F217" s="2" t="s">
        <v>21</v>
      </c>
      <c r="G217" s="2" t="s">
        <v>49</v>
      </c>
      <c r="H217" s="2" t="s">
        <v>50</v>
      </c>
      <c r="I217" s="2" t="s">
        <v>51</v>
      </c>
      <c r="J217" s="2">
        <v>1</v>
      </c>
      <c r="K217" s="2">
        <v>28598</v>
      </c>
      <c r="L217" s="2">
        <v>28598</v>
      </c>
      <c r="M217" s="2">
        <v>20032.37</v>
      </c>
      <c r="N217" s="2">
        <v>8565.6299999999992</v>
      </c>
      <c r="O217" s="2">
        <v>171</v>
      </c>
      <c r="P217" s="2">
        <v>89</v>
      </c>
      <c r="Q217" s="2" t="s">
        <v>52</v>
      </c>
      <c r="R217" s="2">
        <v>15</v>
      </c>
      <c r="S217" s="5">
        <f>IFERROR(Table1[[#This Row],[Profit]]/Table1[[#This Row],[Sales]],0)</f>
        <v>0.2995184977970487</v>
      </c>
      <c r="T217" s="2" t="str">
        <f t="shared" si="3"/>
        <v>Reorder Needed</v>
      </c>
    </row>
    <row r="218" spans="1:20" x14ac:dyDescent="0.3">
      <c r="A218" s="2">
        <v>1217</v>
      </c>
      <c r="B218" s="3">
        <v>45312</v>
      </c>
      <c r="C218" s="2" t="s">
        <v>462</v>
      </c>
      <c r="D218" s="2" t="s">
        <v>463</v>
      </c>
      <c r="E218" s="2" t="s">
        <v>20</v>
      </c>
      <c r="F218" s="2" t="s">
        <v>21</v>
      </c>
      <c r="G218" s="2" t="s">
        <v>60</v>
      </c>
      <c r="H218" s="2" t="s">
        <v>61</v>
      </c>
      <c r="I218" s="2" t="s">
        <v>32</v>
      </c>
      <c r="J218" s="2">
        <v>9</v>
      </c>
      <c r="K218" s="2">
        <v>27339</v>
      </c>
      <c r="L218" s="2">
        <v>246051</v>
      </c>
      <c r="M218" s="2">
        <v>166201.9</v>
      </c>
      <c r="N218" s="2">
        <v>79849.100000000006</v>
      </c>
      <c r="O218" s="2">
        <v>113</v>
      </c>
      <c r="P218" s="2">
        <v>20</v>
      </c>
      <c r="Q218" s="2" t="s">
        <v>62</v>
      </c>
      <c r="R218" s="2">
        <v>5</v>
      </c>
      <c r="S218" s="5">
        <f>IFERROR(Table1[[#This Row],[Profit]]/Table1[[#This Row],[Sales]],0)</f>
        <v>0.32452255833140287</v>
      </c>
      <c r="T218" s="2" t="str">
        <f t="shared" si="3"/>
        <v>Reorder Needed</v>
      </c>
    </row>
    <row r="219" spans="1:20" x14ac:dyDescent="0.3">
      <c r="A219" s="2">
        <v>1218</v>
      </c>
      <c r="B219" s="3">
        <v>45602</v>
      </c>
      <c r="C219" s="2" t="s">
        <v>464</v>
      </c>
      <c r="D219" s="2" t="s">
        <v>465</v>
      </c>
      <c r="E219" s="2" t="s">
        <v>45</v>
      </c>
      <c r="F219" s="2" t="s">
        <v>46</v>
      </c>
      <c r="G219" s="2" t="s">
        <v>55</v>
      </c>
      <c r="H219" s="2" t="s">
        <v>56</v>
      </c>
      <c r="I219" s="2" t="s">
        <v>32</v>
      </c>
      <c r="J219" s="2">
        <v>9</v>
      </c>
      <c r="K219" s="2">
        <v>3539</v>
      </c>
      <c r="L219" s="2">
        <v>31851</v>
      </c>
      <c r="M219" s="2">
        <v>25280.97</v>
      </c>
      <c r="N219" s="2">
        <v>6570.03</v>
      </c>
      <c r="O219" s="2">
        <v>241</v>
      </c>
      <c r="P219" s="2">
        <v>47</v>
      </c>
      <c r="Q219" s="2" t="s">
        <v>57</v>
      </c>
      <c r="R219" s="2">
        <v>0</v>
      </c>
      <c r="S219" s="5">
        <f>IFERROR(Table1[[#This Row],[Profit]]/Table1[[#This Row],[Sales]],0)</f>
        <v>0.20627390034849769</v>
      </c>
      <c r="T219" s="2" t="str">
        <f t="shared" si="3"/>
        <v>Reorder Needed</v>
      </c>
    </row>
    <row r="220" spans="1:20" x14ac:dyDescent="0.3">
      <c r="A220" s="2">
        <v>1219</v>
      </c>
      <c r="B220" s="3">
        <v>45465</v>
      </c>
      <c r="C220" s="2" t="s">
        <v>466</v>
      </c>
      <c r="D220" s="2" t="s">
        <v>467</v>
      </c>
      <c r="E220" s="2" t="s">
        <v>36</v>
      </c>
      <c r="F220" s="2" t="s">
        <v>37</v>
      </c>
      <c r="G220" s="2" t="s">
        <v>30</v>
      </c>
      <c r="H220" s="2" t="s">
        <v>31</v>
      </c>
      <c r="I220" s="2" t="s">
        <v>32</v>
      </c>
      <c r="J220" s="2">
        <v>10</v>
      </c>
      <c r="K220" s="2">
        <v>24197</v>
      </c>
      <c r="L220" s="2">
        <v>241970</v>
      </c>
      <c r="M220" s="2">
        <v>201925.64</v>
      </c>
      <c r="N220" s="2">
        <v>40044.36</v>
      </c>
      <c r="O220" s="2">
        <v>327</v>
      </c>
      <c r="P220" s="2">
        <v>10</v>
      </c>
      <c r="Q220" s="2" t="s">
        <v>33</v>
      </c>
      <c r="R220" s="2">
        <v>20</v>
      </c>
      <c r="S220" s="5">
        <f>IFERROR(Table1[[#This Row],[Profit]]/Table1[[#This Row],[Sales]],0)</f>
        <v>0.16549307765425467</v>
      </c>
      <c r="T220" s="2" t="str">
        <f t="shared" si="3"/>
        <v>Reorder Needed</v>
      </c>
    </row>
    <row r="221" spans="1:20" x14ac:dyDescent="0.3">
      <c r="A221" s="2">
        <v>1220</v>
      </c>
      <c r="B221" s="3">
        <v>45474</v>
      </c>
      <c r="C221" s="2" t="s">
        <v>468</v>
      </c>
      <c r="D221" s="2" t="s">
        <v>469</v>
      </c>
      <c r="E221" s="2" t="s">
        <v>28</v>
      </c>
      <c r="F221" s="2" t="s">
        <v>29</v>
      </c>
      <c r="G221" s="2" t="s">
        <v>55</v>
      </c>
      <c r="H221" s="2" t="s">
        <v>56</v>
      </c>
      <c r="I221" s="2" t="s">
        <v>32</v>
      </c>
      <c r="J221" s="2">
        <v>3</v>
      </c>
      <c r="K221" s="2">
        <v>50200</v>
      </c>
      <c r="L221" s="2">
        <v>150600</v>
      </c>
      <c r="M221" s="2">
        <v>98873.64</v>
      </c>
      <c r="N221" s="2">
        <v>51726.36</v>
      </c>
      <c r="O221" s="2">
        <v>176</v>
      </c>
      <c r="P221" s="2">
        <v>39</v>
      </c>
      <c r="Q221" s="2" t="s">
        <v>57</v>
      </c>
      <c r="R221" s="2">
        <v>15</v>
      </c>
      <c r="S221" s="5">
        <f>IFERROR(Table1[[#This Row],[Profit]]/Table1[[#This Row],[Sales]],0)</f>
        <v>0.34346852589641436</v>
      </c>
      <c r="T221" s="2" t="str">
        <f t="shared" si="3"/>
        <v>Reorder Needed</v>
      </c>
    </row>
    <row r="222" spans="1:20" x14ac:dyDescent="0.3">
      <c r="A222" s="2">
        <v>1221</v>
      </c>
      <c r="B222" s="3">
        <v>45376</v>
      </c>
      <c r="C222" s="2" t="s">
        <v>470</v>
      </c>
      <c r="D222" s="2" t="s">
        <v>471</v>
      </c>
      <c r="E222" s="2" t="s">
        <v>45</v>
      </c>
      <c r="F222" s="2" t="s">
        <v>46</v>
      </c>
      <c r="G222" s="2" t="s">
        <v>67</v>
      </c>
      <c r="H222" s="2" t="s">
        <v>68</v>
      </c>
      <c r="I222" s="2" t="s">
        <v>24</v>
      </c>
      <c r="J222" s="2">
        <v>2</v>
      </c>
      <c r="K222" s="2">
        <v>55384</v>
      </c>
      <c r="L222" s="2">
        <v>110768</v>
      </c>
      <c r="M222" s="2">
        <v>92579.99</v>
      </c>
      <c r="N222" s="2">
        <v>18188.009999999998</v>
      </c>
      <c r="O222" s="2">
        <v>427</v>
      </c>
      <c r="P222" s="2">
        <v>48</v>
      </c>
      <c r="Q222" s="2" t="s">
        <v>42</v>
      </c>
      <c r="R222" s="2">
        <v>20</v>
      </c>
      <c r="S222" s="5">
        <f>IFERROR(Table1[[#This Row],[Profit]]/Table1[[#This Row],[Sales]],0)</f>
        <v>0.16419913693485483</v>
      </c>
      <c r="T222" s="2" t="str">
        <f t="shared" si="3"/>
        <v>Reorder Needed</v>
      </c>
    </row>
    <row r="223" spans="1:20" x14ac:dyDescent="0.3">
      <c r="A223" s="2">
        <v>1222</v>
      </c>
      <c r="B223" s="3">
        <v>45342</v>
      </c>
      <c r="C223" s="2" t="s">
        <v>472</v>
      </c>
      <c r="D223" s="2" t="s">
        <v>473</v>
      </c>
      <c r="E223" s="2" t="s">
        <v>28</v>
      </c>
      <c r="F223" s="2" t="s">
        <v>29</v>
      </c>
      <c r="G223" s="2" t="s">
        <v>67</v>
      </c>
      <c r="H223" s="2" t="s">
        <v>68</v>
      </c>
      <c r="I223" s="2" t="s">
        <v>24</v>
      </c>
      <c r="J223" s="2">
        <v>6</v>
      </c>
      <c r="K223" s="2">
        <v>58570</v>
      </c>
      <c r="L223" s="2">
        <v>351420</v>
      </c>
      <c r="M223" s="2">
        <v>238342.55</v>
      </c>
      <c r="N223" s="2">
        <v>113077.45</v>
      </c>
      <c r="O223" s="2">
        <v>316</v>
      </c>
      <c r="P223" s="2">
        <v>67</v>
      </c>
      <c r="Q223" s="2" t="s">
        <v>42</v>
      </c>
      <c r="R223" s="2">
        <v>20</v>
      </c>
      <c r="S223" s="5">
        <f>IFERROR(Table1[[#This Row],[Profit]]/Table1[[#This Row],[Sales]],0)</f>
        <v>0.32177294974674181</v>
      </c>
      <c r="T223" s="2" t="str">
        <f t="shared" si="3"/>
        <v>Reorder Needed</v>
      </c>
    </row>
    <row r="224" spans="1:20" x14ac:dyDescent="0.3">
      <c r="A224" s="2">
        <v>1223</v>
      </c>
      <c r="B224" s="3">
        <v>45634</v>
      </c>
      <c r="C224" s="2" t="s">
        <v>431</v>
      </c>
      <c r="D224" s="2" t="s">
        <v>474</v>
      </c>
      <c r="E224" s="2" t="s">
        <v>36</v>
      </c>
      <c r="F224" s="2" t="s">
        <v>37</v>
      </c>
      <c r="G224" s="2" t="s">
        <v>81</v>
      </c>
      <c r="H224" s="2" t="s">
        <v>82</v>
      </c>
      <c r="I224" s="2" t="s">
        <v>24</v>
      </c>
      <c r="J224" s="2">
        <v>1</v>
      </c>
      <c r="K224" s="2">
        <v>54197</v>
      </c>
      <c r="L224" s="2">
        <v>54197</v>
      </c>
      <c r="M224" s="2">
        <v>38005.019999999997</v>
      </c>
      <c r="N224" s="2">
        <v>16191.98</v>
      </c>
      <c r="O224" s="2">
        <v>371</v>
      </c>
      <c r="P224" s="2">
        <v>31</v>
      </c>
      <c r="Q224" s="2" t="s">
        <v>42</v>
      </c>
      <c r="R224" s="2">
        <v>10</v>
      </c>
      <c r="S224" s="5">
        <f>IFERROR(Table1[[#This Row],[Profit]]/Table1[[#This Row],[Sales]],0)</f>
        <v>0.29876155506762364</v>
      </c>
      <c r="T224" s="2" t="str">
        <f t="shared" si="3"/>
        <v>Reorder Needed</v>
      </c>
    </row>
    <row r="225" spans="1:20" x14ac:dyDescent="0.3">
      <c r="A225" s="2">
        <v>1224</v>
      </c>
      <c r="B225" s="3">
        <v>45501</v>
      </c>
      <c r="C225" s="2" t="s">
        <v>475</v>
      </c>
      <c r="D225" s="2" t="s">
        <v>476</v>
      </c>
      <c r="E225" s="2" t="s">
        <v>36</v>
      </c>
      <c r="F225" s="2" t="s">
        <v>37</v>
      </c>
      <c r="G225" s="2" t="s">
        <v>40</v>
      </c>
      <c r="H225" s="2" t="s">
        <v>41</v>
      </c>
      <c r="I225" s="2" t="s">
        <v>24</v>
      </c>
      <c r="J225" s="2">
        <v>7</v>
      </c>
      <c r="K225" s="2">
        <v>37376</v>
      </c>
      <c r="L225" s="2">
        <v>261632</v>
      </c>
      <c r="M225" s="2">
        <v>226002.77</v>
      </c>
      <c r="N225" s="2">
        <v>35629.230000000003</v>
      </c>
      <c r="O225" s="2">
        <v>70</v>
      </c>
      <c r="P225" s="2">
        <v>80</v>
      </c>
      <c r="Q225" s="2" t="s">
        <v>42</v>
      </c>
      <c r="R225" s="2">
        <v>15</v>
      </c>
      <c r="S225" s="5">
        <f>IFERROR(Table1[[#This Row],[Profit]]/Table1[[#This Row],[Sales]],0)</f>
        <v>0.1361807041952055</v>
      </c>
      <c r="T225" s="2" t="str">
        <f t="shared" si="3"/>
        <v>Sufficient</v>
      </c>
    </row>
    <row r="226" spans="1:20" x14ac:dyDescent="0.3">
      <c r="A226" s="2">
        <v>1225</v>
      </c>
      <c r="B226" s="3">
        <v>45412</v>
      </c>
      <c r="C226" s="2" t="s">
        <v>385</v>
      </c>
      <c r="D226" s="2" t="s">
        <v>477</v>
      </c>
      <c r="E226" s="2" t="s">
        <v>20</v>
      </c>
      <c r="F226" s="2" t="s">
        <v>21</v>
      </c>
      <c r="G226" s="2" t="s">
        <v>30</v>
      </c>
      <c r="H226" s="2" t="s">
        <v>31</v>
      </c>
      <c r="I226" s="2" t="s">
        <v>32</v>
      </c>
      <c r="J226" s="2">
        <v>5</v>
      </c>
      <c r="K226" s="2">
        <v>26855</v>
      </c>
      <c r="L226" s="2">
        <v>134275</v>
      </c>
      <c r="M226" s="2">
        <v>101245.55</v>
      </c>
      <c r="N226" s="2">
        <v>33029.449999999997</v>
      </c>
      <c r="O226" s="2">
        <v>219</v>
      </c>
      <c r="P226" s="2">
        <v>15</v>
      </c>
      <c r="Q226" s="2" t="s">
        <v>33</v>
      </c>
      <c r="R226" s="2">
        <v>0</v>
      </c>
      <c r="S226" s="5">
        <f>IFERROR(Table1[[#This Row],[Profit]]/Table1[[#This Row],[Sales]],0)</f>
        <v>0.24598361571401972</v>
      </c>
      <c r="T226" s="2" t="str">
        <f t="shared" si="3"/>
        <v>Reorder Needed</v>
      </c>
    </row>
    <row r="227" spans="1:20" x14ac:dyDescent="0.3">
      <c r="A227" s="2">
        <v>1226</v>
      </c>
      <c r="B227" s="3">
        <v>45297</v>
      </c>
      <c r="C227" s="2" t="s">
        <v>208</v>
      </c>
      <c r="D227" s="2" t="s">
        <v>478</v>
      </c>
      <c r="E227" s="2" t="s">
        <v>28</v>
      </c>
      <c r="F227" s="2" t="s">
        <v>29</v>
      </c>
      <c r="G227" s="2" t="s">
        <v>49</v>
      </c>
      <c r="H227" s="2" t="s">
        <v>50</v>
      </c>
      <c r="I227" s="2" t="s">
        <v>51</v>
      </c>
      <c r="J227" s="2">
        <v>9</v>
      </c>
      <c r="K227" s="2">
        <v>3712</v>
      </c>
      <c r="L227" s="2">
        <v>33408</v>
      </c>
      <c r="M227" s="2">
        <v>27257.7</v>
      </c>
      <c r="N227" s="2">
        <v>6150.3</v>
      </c>
      <c r="O227" s="2">
        <v>226</v>
      </c>
      <c r="P227" s="2">
        <v>89</v>
      </c>
      <c r="Q227" s="2" t="s">
        <v>52</v>
      </c>
      <c r="R227" s="2">
        <v>10</v>
      </c>
      <c r="S227" s="5">
        <f>IFERROR(Table1[[#This Row],[Profit]]/Table1[[#This Row],[Sales]],0)</f>
        <v>0.1840966235632184</v>
      </c>
      <c r="T227" s="2" t="str">
        <f t="shared" si="3"/>
        <v>Reorder Needed</v>
      </c>
    </row>
    <row r="228" spans="1:20" x14ac:dyDescent="0.3">
      <c r="A228" s="2">
        <v>1227</v>
      </c>
      <c r="B228" s="3">
        <v>45478</v>
      </c>
      <c r="C228" s="2" t="s">
        <v>133</v>
      </c>
      <c r="D228" s="2" t="s">
        <v>479</v>
      </c>
      <c r="E228" s="2" t="s">
        <v>45</v>
      </c>
      <c r="F228" s="2" t="s">
        <v>46</v>
      </c>
      <c r="G228" s="2" t="s">
        <v>97</v>
      </c>
      <c r="H228" s="2" t="s">
        <v>98</v>
      </c>
      <c r="I228" s="2" t="s">
        <v>32</v>
      </c>
      <c r="J228" s="2">
        <v>2</v>
      </c>
      <c r="K228" s="2">
        <v>38476</v>
      </c>
      <c r="L228" s="2">
        <v>76952</v>
      </c>
      <c r="M228" s="2">
        <v>46352.959999999999</v>
      </c>
      <c r="N228" s="2">
        <v>30599.040000000001</v>
      </c>
      <c r="O228" s="2">
        <v>96</v>
      </c>
      <c r="P228" s="2">
        <v>34</v>
      </c>
      <c r="Q228" s="2" t="s">
        <v>99</v>
      </c>
      <c r="R228" s="2">
        <v>5</v>
      </c>
      <c r="S228" s="5">
        <f>IFERROR(Table1[[#This Row],[Profit]]/Table1[[#This Row],[Sales]],0)</f>
        <v>0.39763800810895106</v>
      </c>
      <c r="T228" s="2" t="str">
        <f t="shared" si="3"/>
        <v>Reorder Needed</v>
      </c>
    </row>
    <row r="229" spans="1:20" x14ac:dyDescent="0.3">
      <c r="A229" s="2">
        <v>1228</v>
      </c>
      <c r="B229" s="3">
        <v>45493</v>
      </c>
      <c r="C229" s="2" t="s">
        <v>214</v>
      </c>
      <c r="D229" s="2" t="s">
        <v>480</v>
      </c>
      <c r="E229" s="2" t="s">
        <v>36</v>
      </c>
      <c r="F229" s="2" t="s">
        <v>37</v>
      </c>
      <c r="G229" s="2" t="s">
        <v>67</v>
      </c>
      <c r="H229" s="2" t="s">
        <v>68</v>
      </c>
      <c r="I229" s="2" t="s">
        <v>24</v>
      </c>
      <c r="J229" s="2">
        <v>7</v>
      </c>
      <c r="K229" s="2">
        <v>34071</v>
      </c>
      <c r="L229" s="2">
        <v>238497</v>
      </c>
      <c r="M229" s="2">
        <v>169990.6</v>
      </c>
      <c r="N229" s="2">
        <v>68506.399999999994</v>
      </c>
      <c r="O229" s="2">
        <v>282</v>
      </c>
      <c r="P229" s="2">
        <v>72</v>
      </c>
      <c r="Q229" s="2" t="s">
        <v>42</v>
      </c>
      <c r="R229" s="2">
        <v>15</v>
      </c>
      <c r="S229" s="5">
        <f>IFERROR(Table1[[#This Row],[Profit]]/Table1[[#This Row],[Sales]],0)</f>
        <v>0.28724218753275721</v>
      </c>
      <c r="T229" s="2" t="str">
        <f t="shared" si="3"/>
        <v>Reorder Needed</v>
      </c>
    </row>
    <row r="230" spans="1:20" x14ac:dyDescent="0.3">
      <c r="A230" s="2">
        <v>1229</v>
      </c>
      <c r="B230" s="3">
        <v>45420</v>
      </c>
      <c r="C230" s="2" t="s">
        <v>481</v>
      </c>
      <c r="D230" s="2" t="s">
        <v>482</v>
      </c>
      <c r="E230" s="2" t="s">
        <v>28</v>
      </c>
      <c r="F230" s="2" t="s">
        <v>29</v>
      </c>
      <c r="G230" s="2" t="s">
        <v>60</v>
      </c>
      <c r="H230" s="2" t="s">
        <v>61</v>
      </c>
      <c r="I230" s="2" t="s">
        <v>32</v>
      </c>
      <c r="J230" s="2">
        <v>8</v>
      </c>
      <c r="K230" s="2">
        <v>32818</v>
      </c>
      <c r="L230" s="2">
        <v>262544</v>
      </c>
      <c r="M230" s="2">
        <v>200284.89</v>
      </c>
      <c r="N230" s="2">
        <v>62259.11</v>
      </c>
      <c r="O230" s="2">
        <v>420</v>
      </c>
      <c r="P230" s="2">
        <v>33</v>
      </c>
      <c r="Q230" s="2" t="s">
        <v>62</v>
      </c>
      <c r="R230" s="2">
        <v>10</v>
      </c>
      <c r="S230" s="5">
        <f>IFERROR(Table1[[#This Row],[Profit]]/Table1[[#This Row],[Sales]],0)</f>
        <v>0.23713781309037724</v>
      </c>
      <c r="T230" s="2" t="str">
        <f t="shared" si="3"/>
        <v>Reorder Needed</v>
      </c>
    </row>
    <row r="231" spans="1:20" x14ac:dyDescent="0.3">
      <c r="A231" s="2">
        <v>1230</v>
      </c>
      <c r="B231" s="3">
        <v>45503</v>
      </c>
      <c r="C231" s="2" t="s">
        <v>483</v>
      </c>
      <c r="D231" s="2" t="s">
        <v>484</v>
      </c>
      <c r="E231" s="2" t="s">
        <v>45</v>
      </c>
      <c r="F231" s="2" t="s">
        <v>46</v>
      </c>
      <c r="G231" s="2" t="s">
        <v>60</v>
      </c>
      <c r="H231" s="2" t="s">
        <v>61</v>
      </c>
      <c r="I231" s="2" t="s">
        <v>32</v>
      </c>
      <c r="J231" s="2">
        <v>6</v>
      </c>
      <c r="K231" s="2">
        <v>37773</v>
      </c>
      <c r="L231" s="2">
        <v>226638</v>
      </c>
      <c r="M231" s="2">
        <v>161496.07999999999</v>
      </c>
      <c r="N231" s="2">
        <v>65141.919999999998</v>
      </c>
      <c r="O231" s="2">
        <v>306</v>
      </c>
      <c r="P231" s="2">
        <v>13</v>
      </c>
      <c r="Q231" s="2" t="s">
        <v>62</v>
      </c>
      <c r="R231" s="2">
        <v>20</v>
      </c>
      <c r="S231" s="5">
        <f>IFERROR(Table1[[#This Row],[Profit]]/Table1[[#This Row],[Sales]],0)</f>
        <v>0.28742717461325989</v>
      </c>
      <c r="T231" s="2" t="str">
        <f t="shared" si="3"/>
        <v>Reorder Needed</v>
      </c>
    </row>
    <row r="232" spans="1:20" x14ac:dyDescent="0.3">
      <c r="A232" s="2">
        <v>1231</v>
      </c>
      <c r="B232" s="3">
        <v>45431</v>
      </c>
      <c r="C232" s="2" t="s">
        <v>485</v>
      </c>
      <c r="D232" s="2" t="s">
        <v>486</v>
      </c>
      <c r="E232" s="2" t="s">
        <v>28</v>
      </c>
      <c r="F232" s="2" t="s">
        <v>29</v>
      </c>
      <c r="G232" s="2" t="s">
        <v>40</v>
      </c>
      <c r="H232" s="2" t="s">
        <v>41</v>
      </c>
      <c r="I232" s="2" t="s">
        <v>24</v>
      </c>
      <c r="J232" s="2">
        <v>7</v>
      </c>
      <c r="K232" s="2">
        <v>10996</v>
      </c>
      <c r="L232" s="2">
        <v>76972</v>
      </c>
      <c r="M232" s="2">
        <v>52073.1</v>
      </c>
      <c r="N232" s="2">
        <v>24898.9</v>
      </c>
      <c r="O232" s="2">
        <v>201</v>
      </c>
      <c r="P232" s="2">
        <v>51</v>
      </c>
      <c r="Q232" s="2" t="s">
        <v>42</v>
      </c>
      <c r="R232" s="2">
        <v>0</v>
      </c>
      <c r="S232" s="5">
        <f>IFERROR(Table1[[#This Row],[Profit]]/Table1[[#This Row],[Sales]],0)</f>
        <v>0.32347996674115265</v>
      </c>
      <c r="T232" s="2" t="str">
        <f t="shared" si="3"/>
        <v>Reorder Needed</v>
      </c>
    </row>
    <row r="233" spans="1:20" x14ac:dyDescent="0.3">
      <c r="A233" s="2">
        <v>1232</v>
      </c>
      <c r="B233" s="3">
        <v>45622</v>
      </c>
      <c r="C233" s="2" t="s">
        <v>487</v>
      </c>
      <c r="D233" s="2" t="s">
        <v>488</v>
      </c>
      <c r="E233" s="2" t="s">
        <v>20</v>
      </c>
      <c r="F233" s="2" t="s">
        <v>21</v>
      </c>
      <c r="G233" s="2" t="s">
        <v>22</v>
      </c>
      <c r="H233" s="2" t="s">
        <v>23</v>
      </c>
      <c r="I233" s="2" t="s">
        <v>24</v>
      </c>
      <c r="J233" s="2">
        <v>5</v>
      </c>
      <c r="K233" s="2">
        <v>21165</v>
      </c>
      <c r="L233" s="2">
        <v>105825</v>
      </c>
      <c r="M233" s="2">
        <v>65797.570000000007</v>
      </c>
      <c r="N233" s="2">
        <v>40027.43</v>
      </c>
      <c r="O233" s="2">
        <v>253</v>
      </c>
      <c r="P233" s="2">
        <v>41</v>
      </c>
      <c r="Q233" s="2" t="s">
        <v>25</v>
      </c>
      <c r="R233" s="2">
        <v>5</v>
      </c>
      <c r="S233" s="5">
        <f>IFERROR(Table1[[#This Row],[Profit]]/Table1[[#This Row],[Sales]],0)</f>
        <v>0.37824171982045829</v>
      </c>
      <c r="T233" s="2" t="str">
        <f t="shared" si="3"/>
        <v>Reorder Needed</v>
      </c>
    </row>
    <row r="234" spans="1:20" x14ac:dyDescent="0.3">
      <c r="A234" s="2">
        <v>1233</v>
      </c>
      <c r="B234" s="3">
        <v>45576</v>
      </c>
      <c r="C234" s="2" t="s">
        <v>489</v>
      </c>
      <c r="D234" s="2" t="s">
        <v>490</v>
      </c>
      <c r="E234" s="2" t="s">
        <v>20</v>
      </c>
      <c r="F234" s="2" t="s">
        <v>21</v>
      </c>
      <c r="G234" s="2" t="s">
        <v>60</v>
      </c>
      <c r="H234" s="2" t="s">
        <v>61</v>
      </c>
      <c r="I234" s="2" t="s">
        <v>32</v>
      </c>
      <c r="J234" s="2">
        <v>3</v>
      </c>
      <c r="K234" s="2">
        <v>58807</v>
      </c>
      <c r="L234" s="2">
        <v>176421</v>
      </c>
      <c r="M234" s="2">
        <v>142559.5</v>
      </c>
      <c r="N234" s="2">
        <v>33861.5</v>
      </c>
      <c r="O234" s="2">
        <v>366</v>
      </c>
      <c r="P234" s="2">
        <v>33</v>
      </c>
      <c r="Q234" s="2" t="s">
        <v>62</v>
      </c>
      <c r="R234" s="2">
        <v>0</v>
      </c>
      <c r="S234" s="5">
        <f>IFERROR(Table1[[#This Row],[Profit]]/Table1[[#This Row],[Sales]],0)</f>
        <v>0.19193576728394013</v>
      </c>
      <c r="T234" s="2" t="str">
        <f t="shared" si="3"/>
        <v>Reorder Needed</v>
      </c>
    </row>
    <row r="235" spans="1:20" x14ac:dyDescent="0.3">
      <c r="A235" s="2">
        <v>1234</v>
      </c>
      <c r="B235" s="3">
        <v>45335</v>
      </c>
      <c r="C235" s="2" t="s">
        <v>491</v>
      </c>
      <c r="D235" s="2" t="s">
        <v>492</v>
      </c>
      <c r="E235" s="2" t="s">
        <v>45</v>
      </c>
      <c r="F235" s="2" t="s">
        <v>46</v>
      </c>
      <c r="G235" s="2" t="s">
        <v>97</v>
      </c>
      <c r="H235" s="2" t="s">
        <v>98</v>
      </c>
      <c r="I235" s="2" t="s">
        <v>32</v>
      </c>
      <c r="J235" s="2">
        <v>8</v>
      </c>
      <c r="K235" s="2">
        <v>18328</v>
      </c>
      <c r="L235" s="2">
        <v>146624</v>
      </c>
      <c r="M235" s="2">
        <v>100587.06</v>
      </c>
      <c r="N235" s="2">
        <v>46036.94</v>
      </c>
      <c r="O235" s="2">
        <v>100</v>
      </c>
      <c r="P235" s="2">
        <v>88</v>
      </c>
      <c r="Q235" s="2" t="s">
        <v>99</v>
      </c>
      <c r="R235" s="2">
        <v>10</v>
      </c>
      <c r="S235" s="5">
        <f>IFERROR(Table1[[#This Row],[Profit]]/Table1[[#This Row],[Sales]],0)</f>
        <v>0.31397956678306416</v>
      </c>
      <c r="T235" s="2" t="str">
        <f t="shared" si="3"/>
        <v>Reorder Needed</v>
      </c>
    </row>
    <row r="236" spans="1:20" x14ac:dyDescent="0.3">
      <c r="A236" s="2">
        <v>1235</v>
      </c>
      <c r="B236" s="3">
        <v>45358</v>
      </c>
      <c r="C236" s="2" t="s">
        <v>493</v>
      </c>
      <c r="D236" s="2" t="s">
        <v>494</v>
      </c>
      <c r="E236" s="2" t="s">
        <v>36</v>
      </c>
      <c r="F236" s="2" t="s">
        <v>37</v>
      </c>
      <c r="G236" s="2" t="s">
        <v>55</v>
      </c>
      <c r="H236" s="2" t="s">
        <v>56</v>
      </c>
      <c r="I236" s="2" t="s">
        <v>32</v>
      </c>
      <c r="J236" s="2">
        <v>6</v>
      </c>
      <c r="K236" s="2">
        <v>35224</v>
      </c>
      <c r="L236" s="2">
        <v>211344</v>
      </c>
      <c r="M236" s="2">
        <v>157227.46</v>
      </c>
      <c r="N236" s="2">
        <v>54116.54</v>
      </c>
      <c r="O236" s="2">
        <v>465</v>
      </c>
      <c r="P236" s="2">
        <v>94</v>
      </c>
      <c r="Q236" s="2" t="s">
        <v>57</v>
      </c>
      <c r="R236" s="2">
        <v>20</v>
      </c>
      <c r="S236" s="5">
        <f>IFERROR(Table1[[#This Row],[Profit]]/Table1[[#This Row],[Sales]],0)</f>
        <v>0.25605903172079642</v>
      </c>
      <c r="T236" s="2" t="str">
        <f t="shared" si="3"/>
        <v>Reorder Needed</v>
      </c>
    </row>
    <row r="237" spans="1:20" x14ac:dyDescent="0.3">
      <c r="A237" s="2">
        <v>1236</v>
      </c>
      <c r="B237" s="3">
        <v>45519</v>
      </c>
      <c r="C237" s="2" t="s">
        <v>495</v>
      </c>
      <c r="D237" s="2" t="s">
        <v>496</v>
      </c>
      <c r="E237" s="2" t="s">
        <v>20</v>
      </c>
      <c r="F237" s="2" t="s">
        <v>21</v>
      </c>
      <c r="G237" s="2" t="s">
        <v>97</v>
      </c>
      <c r="H237" s="2" t="s">
        <v>98</v>
      </c>
      <c r="I237" s="2" t="s">
        <v>32</v>
      </c>
      <c r="J237" s="2">
        <v>6</v>
      </c>
      <c r="K237" s="2">
        <v>24402</v>
      </c>
      <c r="L237" s="2">
        <v>146412</v>
      </c>
      <c r="M237" s="2">
        <v>124438.71</v>
      </c>
      <c r="N237" s="2">
        <v>21973.29</v>
      </c>
      <c r="O237" s="2">
        <v>196</v>
      </c>
      <c r="P237" s="2">
        <v>28</v>
      </c>
      <c r="Q237" s="2" t="s">
        <v>99</v>
      </c>
      <c r="R237" s="2">
        <v>10</v>
      </c>
      <c r="S237" s="5">
        <f>IFERROR(Table1[[#This Row],[Profit]]/Table1[[#This Row],[Sales]],0)</f>
        <v>0.15007847717400213</v>
      </c>
      <c r="T237" s="2" t="str">
        <f t="shared" si="3"/>
        <v>Reorder Needed</v>
      </c>
    </row>
    <row r="238" spans="1:20" x14ac:dyDescent="0.3">
      <c r="A238" s="2">
        <v>1237</v>
      </c>
      <c r="B238" s="3">
        <v>45317</v>
      </c>
      <c r="C238" s="2" t="s">
        <v>497</v>
      </c>
      <c r="D238" s="2" t="s">
        <v>498</v>
      </c>
      <c r="E238" s="2" t="s">
        <v>45</v>
      </c>
      <c r="F238" s="2" t="s">
        <v>46</v>
      </c>
      <c r="G238" s="2" t="s">
        <v>40</v>
      </c>
      <c r="H238" s="2" t="s">
        <v>41</v>
      </c>
      <c r="I238" s="2" t="s">
        <v>24</v>
      </c>
      <c r="J238" s="2">
        <v>7</v>
      </c>
      <c r="K238" s="2">
        <v>55457</v>
      </c>
      <c r="L238" s="2">
        <v>388199</v>
      </c>
      <c r="M238" s="2">
        <v>267416.43</v>
      </c>
      <c r="N238" s="2">
        <v>120782.57</v>
      </c>
      <c r="O238" s="2">
        <v>430</v>
      </c>
      <c r="P238" s="2">
        <v>12</v>
      </c>
      <c r="Q238" s="2" t="s">
        <v>42</v>
      </c>
      <c r="R238" s="2">
        <v>15</v>
      </c>
      <c r="S238" s="5">
        <f>IFERROR(Table1[[#This Row],[Profit]]/Table1[[#This Row],[Sales]],0)</f>
        <v>0.31113570617131936</v>
      </c>
      <c r="T238" s="2" t="str">
        <f t="shared" si="3"/>
        <v>Reorder Needed</v>
      </c>
    </row>
    <row r="239" spans="1:20" x14ac:dyDescent="0.3">
      <c r="A239" s="2">
        <v>1238</v>
      </c>
      <c r="B239" s="3">
        <v>45315</v>
      </c>
      <c r="C239" s="2" t="s">
        <v>373</v>
      </c>
      <c r="D239" s="2" t="s">
        <v>499</v>
      </c>
      <c r="E239" s="2" t="s">
        <v>28</v>
      </c>
      <c r="F239" s="2" t="s">
        <v>29</v>
      </c>
      <c r="G239" s="2" t="s">
        <v>60</v>
      </c>
      <c r="H239" s="2" t="s">
        <v>61</v>
      </c>
      <c r="I239" s="2" t="s">
        <v>32</v>
      </c>
      <c r="J239" s="2">
        <v>8</v>
      </c>
      <c r="K239" s="2">
        <v>33055</v>
      </c>
      <c r="L239" s="2">
        <v>264440</v>
      </c>
      <c r="M239" s="2">
        <v>180845.65</v>
      </c>
      <c r="N239" s="2">
        <v>83594.350000000006</v>
      </c>
      <c r="O239" s="2">
        <v>264</v>
      </c>
      <c r="P239" s="2">
        <v>74</v>
      </c>
      <c r="Q239" s="2" t="s">
        <v>62</v>
      </c>
      <c r="R239" s="2">
        <v>5</v>
      </c>
      <c r="S239" s="5">
        <f>IFERROR(Table1[[#This Row],[Profit]]/Table1[[#This Row],[Sales]],0)</f>
        <v>0.31611840114959916</v>
      </c>
      <c r="T239" s="2" t="str">
        <f t="shared" si="3"/>
        <v>Reorder Needed</v>
      </c>
    </row>
    <row r="240" spans="1:20" x14ac:dyDescent="0.3">
      <c r="A240" s="2">
        <v>1239</v>
      </c>
      <c r="B240" s="3">
        <v>45554</v>
      </c>
      <c r="C240" s="2" t="s">
        <v>248</v>
      </c>
      <c r="D240" s="2" t="s">
        <v>500</v>
      </c>
      <c r="E240" s="2" t="s">
        <v>36</v>
      </c>
      <c r="F240" s="2" t="s">
        <v>37</v>
      </c>
      <c r="G240" s="2" t="s">
        <v>40</v>
      </c>
      <c r="H240" s="2" t="s">
        <v>41</v>
      </c>
      <c r="I240" s="2" t="s">
        <v>24</v>
      </c>
      <c r="J240" s="2">
        <v>2</v>
      </c>
      <c r="K240" s="2">
        <v>19883</v>
      </c>
      <c r="L240" s="2">
        <v>39766</v>
      </c>
      <c r="M240" s="2">
        <v>24827.35</v>
      </c>
      <c r="N240" s="2">
        <v>14938.65</v>
      </c>
      <c r="O240" s="2">
        <v>219</v>
      </c>
      <c r="P240" s="2">
        <v>16</v>
      </c>
      <c r="Q240" s="2" t="s">
        <v>42</v>
      </c>
      <c r="R240" s="2">
        <v>10</v>
      </c>
      <c r="S240" s="5">
        <f>IFERROR(Table1[[#This Row],[Profit]]/Table1[[#This Row],[Sales]],0)</f>
        <v>0.37566388371976062</v>
      </c>
      <c r="T240" s="2" t="str">
        <f t="shared" si="3"/>
        <v>Reorder Needed</v>
      </c>
    </row>
    <row r="241" spans="1:20" x14ac:dyDescent="0.3">
      <c r="A241" s="2">
        <v>1240</v>
      </c>
      <c r="B241" s="3">
        <v>45311</v>
      </c>
      <c r="C241" s="2" t="s">
        <v>501</v>
      </c>
      <c r="D241" s="2" t="s">
        <v>502</v>
      </c>
      <c r="E241" s="2" t="s">
        <v>20</v>
      </c>
      <c r="F241" s="2" t="s">
        <v>21</v>
      </c>
      <c r="G241" s="2" t="s">
        <v>40</v>
      </c>
      <c r="H241" s="2" t="s">
        <v>41</v>
      </c>
      <c r="I241" s="2" t="s">
        <v>24</v>
      </c>
      <c r="J241" s="2">
        <v>1</v>
      </c>
      <c r="K241" s="2">
        <v>33182</v>
      </c>
      <c r="L241" s="2">
        <v>33182</v>
      </c>
      <c r="M241" s="2">
        <v>25949.8</v>
      </c>
      <c r="N241" s="2">
        <v>7232.2</v>
      </c>
      <c r="O241" s="2">
        <v>441</v>
      </c>
      <c r="P241" s="2">
        <v>97</v>
      </c>
      <c r="Q241" s="2" t="s">
        <v>42</v>
      </c>
      <c r="R241" s="2">
        <v>10</v>
      </c>
      <c r="S241" s="5">
        <f>IFERROR(Table1[[#This Row],[Profit]]/Table1[[#This Row],[Sales]],0)</f>
        <v>0.21795551805195587</v>
      </c>
      <c r="T241" s="2" t="str">
        <f t="shared" si="3"/>
        <v>Reorder Needed</v>
      </c>
    </row>
    <row r="242" spans="1:20" x14ac:dyDescent="0.3">
      <c r="A242" s="2">
        <v>1241</v>
      </c>
      <c r="B242" s="3">
        <v>45349</v>
      </c>
      <c r="C242" s="2" t="s">
        <v>503</v>
      </c>
      <c r="D242" s="2" t="s">
        <v>504</v>
      </c>
      <c r="E242" s="2" t="s">
        <v>36</v>
      </c>
      <c r="F242" s="2" t="s">
        <v>37</v>
      </c>
      <c r="G242" s="2" t="s">
        <v>40</v>
      </c>
      <c r="H242" s="2" t="s">
        <v>41</v>
      </c>
      <c r="I242" s="2" t="s">
        <v>24</v>
      </c>
      <c r="J242" s="2">
        <v>9</v>
      </c>
      <c r="K242" s="2">
        <v>4754</v>
      </c>
      <c r="L242" s="2">
        <v>42786</v>
      </c>
      <c r="M242" s="2">
        <v>38361.360000000001</v>
      </c>
      <c r="N242" s="2">
        <v>4424.6400000000003</v>
      </c>
      <c r="O242" s="2">
        <v>164</v>
      </c>
      <c r="P242" s="2">
        <v>15</v>
      </c>
      <c r="Q242" s="2" t="s">
        <v>42</v>
      </c>
      <c r="R242" s="2">
        <v>20</v>
      </c>
      <c r="S242" s="5">
        <f>IFERROR(Table1[[#This Row],[Profit]]/Table1[[#This Row],[Sales]],0)</f>
        <v>0.10341326602159585</v>
      </c>
      <c r="T242" s="2" t="str">
        <f t="shared" si="3"/>
        <v>Reorder Needed</v>
      </c>
    </row>
    <row r="243" spans="1:20" x14ac:dyDescent="0.3">
      <c r="A243" s="2">
        <v>1242</v>
      </c>
      <c r="B243" s="3">
        <v>45450</v>
      </c>
      <c r="C243" s="2" t="s">
        <v>314</v>
      </c>
      <c r="D243" s="2" t="s">
        <v>505</v>
      </c>
      <c r="E243" s="2" t="s">
        <v>28</v>
      </c>
      <c r="F243" s="2" t="s">
        <v>29</v>
      </c>
      <c r="G243" s="2" t="s">
        <v>49</v>
      </c>
      <c r="H243" s="2" t="s">
        <v>50</v>
      </c>
      <c r="I243" s="2" t="s">
        <v>51</v>
      </c>
      <c r="J243" s="2">
        <v>10</v>
      </c>
      <c r="K243" s="2">
        <v>10445</v>
      </c>
      <c r="L243" s="2">
        <v>104450</v>
      </c>
      <c r="M243" s="2">
        <v>90326.68</v>
      </c>
      <c r="N243" s="2">
        <v>14123.32</v>
      </c>
      <c r="O243" s="2">
        <v>385</v>
      </c>
      <c r="P243" s="2">
        <v>78</v>
      </c>
      <c r="Q243" s="2" t="s">
        <v>52</v>
      </c>
      <c r="R243" s="2">
        <v>15</v>
      </c>
      <c r="S243" s="5">
        <f>IFERROR(Table1[[#This Row],[Profit]]/Table1[[#This Row],[Sales]],0)</f>
        <v>0.13521608425083773</v>
      </c>
      <c r="T243" s="2" t="str">
        <f t="shared" si="3"/>
        <v>Reorder Needed</v>
      </c>
    </row>
    <row r="244" spans="1:20" x14ac:dyDescent="0.3">
      <c r="A244" s="2">
        <v>1243</v>
      </c>
      <c r="B244" s="3">
        <v>45509</v>
      </c>
      <c r="C244" s="2" t="s">
        <v>292</v>
      </c>
      <c r="D244" s="2" t="s">
        <v>506</v>
      </c>
      <c r="E244" s="2" t="s">
        <v>45</v>
      </c>
      <c r="F244" s="2" t="s">
        <v>46</v>
      </c>
      <c r="G244" s="2" t="s">
        <v>49</v>
      </c>
      <c r="H244" s="2" t="s">
        <v>50</v>
      </c>
      <c r="I244" s="2" t="s">
        <v>51</v>
      </c>
      <c r="J244" s="2">
        <v>1</v>
      </c>
      <c r="K244" s="2">
        <v>57519</v>
      </c>
      <c r="L244" s="2">
        <v>57519</v>
      </c>
      <c r="M244" s="2">
        <v>51653.2</v>
      </c>
      <c r="N244" s="2">
        <v>5865.8</v>
      </c>
      <c r="O244" s="2">
        <v>378</v>
      </c>
      <c r="P244" s="2">
        <v>10</v>
      </c>
      <c r="Q244" s="2" t="s">
        <v>52</v>
      </c>
      <c r="R244" s="2">
        <v>10</v>
      </c>
      <c r="S244" s="5">
        <f>IFERROR(Table1[[#This Row],[Profit]]/Table1[[#This Row],[Sales]],0)</f>
        <v>0.10198021523322728</v>
      </c>
      <c r="T244" s="2" t="str">
        <f t="shared" si="3"/>
        <v>Reorder Needed</v>
      </c>
    </row>
    <row r="245" spans="1:20" x14ac:dyDescent="0.3">
      <c r="A245" s="2">
        <v>1244</v>
      </c>
      <c r="B245" s="3">
        <v>45586</v>
      </c>
      <c r="C245" s="2" t="s">
        <v>507</v>
      </c>
      <c r="D245" s="2" t="s">
        <v>508</v>
      </c>
      <c r="E245" s="2" t="s">
        <v>20</v>
      </c>
      <c r="F245" s="2" t="s">
        <v>21</v>
      </c>
      <c r="G245" s="2" t="s">
        <v>81</v>
      </c>
      <c r="H245" s="2" t="s">
        <v>82</v>
      </c>
      <c r="I245" s="2" t="s">
        <v>24</v>
      </c>
      <c r="J245" s="2">
        <v>5</v>
      </c>
      <c r="K245" s="2">
        <v>41718</v>
      </c>
      <c r="L245" s="2">
        <v>208590</v>
      </c>
      <c r="M245" s="2">
        <v>172570.19</v>
      </c>
      <c r="N245" s="2">
        <v>36019.81</v>
      </c>
      <c r="O245" s="2">
        <v>466</v>
      </c>
      <c r="P245" s="2">
        <v>95</v>
      </c>
      <c r="Q245" s="2" t="s">
        <v>42</v>
      </c>
      <c r="R245" s="2">
        <v>5</v>
      </c>
      <c r="S245" s="5">
        <f>IFERROR(Table1[[#This Row],[Profit]]/Table1[[#This Row],[Sales]],0)</f>
        <v>0.1726823433529891</v>
      </c>
      <c r="T245" s="2" t="str">
        <f t="shared" si="3"/>
        <v>Reorder Needed</v>
      </c>
    </row>
    <row r="246" spans="1:20" x14ac:dyDescent="0.3">
      <c r="A246" s="2">
        <v>1245</v>
      </c>
      <c r="B246" s="3">
        <v>45641</v>
      </c>
      <c r="C246" s="2" t="s">
        <v>509</v>
      </c>
      <c r="D246" s="2" t="s">
        <v>510</v>
      </c>
      <c r="E246" s="2" t="s">
        <v>28</v>
      </c>
      <c r="F246" s="2" t="s">
        <v>29</v>
      </c>
      <c r="G246" s="2" t="s">
        <v>55</v>
      </c>
      <c r="H246" s="2" t="s">
        <v>56</v>
      </c>
      <c r="I246" s="2" t="s">
        <v>32</v>
      </c>
      <c r="J246" s="2">
        <v>4</v>
      </c>
      <c r="K246" s="2">
        <v>30350</v>
      </c>
      <c r="L246" s="2">
        <v>121400</v>
      </c>
      <c r="M246" s="2">
        <v>97493.85</v>
      </c>
      <c r="N246" s="2">
        <v>23906.15</v>
      </c>
      <c r="O246" s="2">
        <v>396</v>
      </c>
      <c r="P246" s="2">
        <v>92</v>
      </c>
      <c r="Q246" s="2" t="s">
        <v>57</v>
      </c>
      <c r="R246" s="2">
        <v>15</v>
      </c>
      <c r="S246" s="5">
        <f>IFERROR(Table1[[#This Row],[Profit]]/Table1[[#This Row],[Sales]],0)</f>
        <v>0.196920510708402</v>
      </c>
      <c r="T246" s="2" t="str">
        <f t="shared" si="3"/>
        <v>Reorder Needed</v>
      </c>
    </row>
    <row r="247" spans="1:20" x14ac:dyDescent="0.3">
      <c r="A247" s="2">
        <v>1246</v>
      </c>
      <c r="B247" s="3">
        <v>45498</v>
      </c>
      <c r="C247" s="2" t="s">
        <v>511</v>
      </c>
      <c r="D247" s="2" t="s">
        <v>512</v>
      </c>
      <c r="E247" s="2" t="s">
        <v>36</v>
      </c>
      <c r="F247" s="2" t="s">
        <v>37</v>
      </c>
      <c r="G247" s="2" t="s">
        <v>60</v>
      </c>
      <c r="H247" s="2" t="s">
        <v>61</v>
      </c>
      <c r="I247" s="2" t="s">
        <v>32</v>
      </c>
      <c r="J247" s="2">
        <v>1</v>
      </c>
      <c r="K247" s="2">
        <v>37893</v>
      </c>
      <c r="L247" s="2">
        <v>37893</v>
      </c>
      <c r="M247" s="2">
        <v>30948.34</v>
      </c>
      <c r="N247" s="2">
        <v>6944.66</v>
      </c>
      <c r="O247" s="2">
        <v>158</v>
      </c>
      <c r="P247" s="2">
        <v>40</v>
      </c>
      <c r="Q247" s="2" t="s">
        <v>62</v>
      </c>
      <c r="R247" s="2">
        <v>15</v>
      </c>
      <c r="S247" s="5">
        <f>IFERROR(Table1[[#This Row],[Profit]]/Table1[[#This Row],[Sales]],0)</f>
        <v>0.18327026099807353</v>
      </c>
      <c r="T247" s="2" t="str">
        <f t="shared" si="3"/>
        <v>Reorder Needed</v>
      </c>
    </row>
    <row r="248" spans="1:20" x14ac:dyDescent="0.3">
      <c r="A248" s="2">
        <v>1247</v>
      </c>
      <c r="B248" s="3">
        <v>45601</v>
      </c>
      <c r="C248" s="2" t="s">
        <v>513</v>
      </c>
      <c r="D248" s="2" t="s">
        <v>514</v>
      </c>
      <c r="E248" s="2" t="s">
        <v>36</v>
      </c>
      <c r="F248" s="2" t="s">
        <v>37</v>
      </c>
      <c r="G248" s="2" t="s">
        <v>60</v>
      </c>
      <c r="H248" s="2" t="s">
        <v>61</v>
      </c>
      <c r="I248" s="2" t="s">
        <v>32</v>
      </c>
      <c r="J248" s="2">
        <v>3</v>
      </c>
      <c r="K248" s="2">
        <v>27714</v>
      </c>
      <c r="L248" s="2">
        <v>83142</v>
      </c>
      <c r="M248" s="2">
        <v>58596.56</v>
      </c>
      <c r="N248" s="2">
        <v>24545.439999999999</v>
      </c>
      <c r="O248" s="2">
        <v>165</v>
      </c>
      <c r="P248" s="2">
        <v>15</v>
      </c>
      <c r="Q248" s="2" t="s">
        <v>62</v>
      </c>
      <c r="R248" s="2">
        <v>0</v>
      </c>
      <c r="S248" s="5">
        <f>IFERROR(Table1[[#This Row],[Profit]]/Table1[[#This Row],[Sales]],0)</f>
        <v>0.2952231122657622</v>
      </c>
      <c r="T248" s="2" t="str">
        <f t="shared" si="3"/>
        <v>Reorder Needed</v>
      </c>
    </row>
    <row r="249" spans="1:20" x14ac:dyDescent="0.3">
      <c r="A249" s="2">
        <v>1248</v>
      </c>
      <c r="B249" s="3">
        <v>45381</v>
      </c>
      <c r="C249" s="2" t="s">
        <v>515</v>
      </c>
      <c r="D249" s="2" t="s">
        <v>516</v>
      </c>
      <c r="E249" s="2" t="s">
        <v>45</v>
      </c>
      <c r="F249" s="2" t="s">
        <v>46</v>
      </c>
      <c r="G249" s="2" t="s">
        <v>97</v>
      </c>
      <c r="H249" s="2" t="s">
        <v>98</v>
      </c>
      <c r="I249" s="2" t="s">
        <v>32</v>
      </c>
      <c r="J249" s="2">
        <v>2</v>
      </c>
      <c r="K249" s="2">
        <v>32989</v>
      </c>
      <c r="L249" s="2">
        <v>65978</v>
      </c>
      <c r="M249" s="2">
        <v>44477.51</v>
      </c>
      <c r="N249" s="2">
        <v>21500.49</v>
      </c>
      <c r="O249" s="2">
        <v>269</v>
      </c>
      <c r="P249" s="2">
        <v>22</v>
      </c>
      <c r="Q249" s="2" t="s">
        <v>99</v>
      </c>
      <c r="R249" s="2">
        <v>0</v>
      </c>
      <c r="S249" s="5">
        <f>IFERROR(Table1[[#This Row],[Profit]]/Table1[[#This Row],[Sales]],0)</f>
        <v>0.32587362454151386</v>
      </c>
      <c r="T249" s="2" t="str">
        <f t="shared" si="3"/>
        <v>Reorder Needed</v>
      </c>
    </row>
    <row r="250" spans="1:20" x14ac:dyDescent="0.3">
      <c r="A250" s="2">
        <v>1249</v>
      </c>
      <c r="B250" s="3">
        <v>45641</v>
      </c>
      <c r="C250" s="2" t="s">
        <v>517</v>
      </c>
      <c r="D250" s="2" t="s">
        <v>518</v>
      </c>
      <c r="E250" s="2" t="s">
        <v>20</v>
      </c>
      <c r="F250" s="2" t="s">
        <v>21</v>
      </c>
      <c r="G250" s="2" t="s">
        <v>40</v>
      </c>
      <c r="H250" s="2" t="s">
        <v>41</v>
      </c>
      <c r="I250" s="2" t="s">
        <v>24</v>
      </c>
      <c r="J250" s="2">
        <v>8</v>
      </c>
      <c r="K250" s="2">
        <v>39213</v>
      </c>
      <c r="L250" s="2">
        <v>313704</v>
      </c>
      <c r="M250" s="2">
        <v>245188.92</v>
      </c>
      <c r="N250" s="2">
        <v>68515.08</v>
      </c>
      <c r="O250" s="2">
        <v>373</v>
      </c>
      <c r="P250" s="2">
        <v>96</v>
      </c>
      <c r="Q250" s="2" t="s">
        <v>42</v>
      </c>
      <c r="R250" s="2">
        <v>10</v>
      </c>
      <c r="S250" s="5">
        <f>IFERROR(Table1[[#This Row],[Profit]]/Table1[[#This Row],[Sales]],0)</f>
        <v>0.21840677836431796</v>
      </c>
      <c r="T250" s="2" t="str">
        <f t="shared" si="3"/>
        <v>Reorder Needed</v>
      </c>
    </row>
    <row r="251" spans="1:20" x14ac:dyDescent="0.3">
      <c r="A251" s="2">
        <v>1250</v>
      </c>
      <c r="B251" s="3">
        <v>45591</v>
      </c>
      <c r="C251" s="2" t="s">
        <v>519</v>
      </c>
      <c r="D251" s="2" t="s">
        <v>520</v>
      </c>
      <c r="E251" s="2" t="s">
        <v>20</v>
      </c>
      <c r="F251" s="2" t="s">
        <v>21</v>
      </c>
      <c r="G251" s="2" t="s">
        <v>40</v>
      </c>
      <c r="H251" s="2" t="s">
        <v>41</v>
      </c>
      <c r="I251" s="2" t="s">
        <v>24</v>
      </c>
      <c r="J251" s="2">
        <v>9</v>
      </c>
      <c r="K251" s="2">
        <v>24360</v>
      </c>
      <c r="L251" s="2">
        <v>219240</v>
      </c>
      <c r="M251" s="2">
        <v>187381.44</v>
      </c>
      <c r="N251" s="2">
        <v>31858.560000000001</v>
      </c>
      <c r="O251" s="2">
        <v>436</v>
      </c>
      <c r="P251" s="2">
        <v>89</v>
      </c>
      <c r="Q251" s="2" t="s">
        <v>42</v>
      </c>
      <c r="R251" s="2">
        <v>20</v>
      </c>
      <c r="S251" s="5">
        <f>IFERROR(Table1[[#This Row],[Profit]]/Table1[[#This Row],[Sales]],0)</f>
        <v>0.14531362889983579</v>
      </c>
      <c r="T251" s="2" t="str">
        <f t="shared" si="3"/>
        <v>Reorder Needed</v>
      </c>
    </row>
    <row r="252" spans="1:20" x14ac:dyDescent="0.3">
      <c r="A252" s="2">
        <v>1251</v>
      </c>
      <c r="B252" s="3">
        <v>45596</v>
      </c>
      <c r="C252" s="2" t="s">
        <v>373</v>
      </c>
      <c r="D252" s="2" t="s">
        <v>521</v>
      </c>
      <c r="E252" s="2" t="s">
        <v>36</v>
      </c>
      <c r="F252" s="2" t="s">
        <v>37</v>
      </c>
      <c r="G252" s="2" t="s">
        <v>30</v>
      </c>
      <c r="H252" s="2" t="s">
        <v>31</v>
      </c>
      <c r="I252" s="2" t="s">
        <v>32</v>
      </c>
      <c r="J252" s="2">
        <v>3</v>
      </c>
      <c r="K252" s="2">
        <v>1126</v>
      </c>
      <c r="L252" s="2">
        <v>3378</v>
      </c>
      <c r="M252" s="2">
        <v>2175.4499999999998</v>
      </c>
      <c r="N252" s="2">
        <v>1202.55</v>
      </c>
      <c r="O252" s="2">
        <v>109</v>
      </c>
      <c r="P252" s="2">
        <v>65</v>
      </c>
      <c r="Q252" s="2" t="s">
        <v>33</v>
      </c>
      <c r="R252" s="2">
        <v>20</v>
      </c>
      <c r="S252" s="5">
        <f>IFERROR(Table1[[#This Row],[Profit]]/Table1[[#This Row],[Sales]],0)</f>
        <v>0.35599467140319713</v>
      </c>
      <c r="T252" s="2" t="str">
        <f t="shared" si="3"/>
        <v>Reorder Needed</v>
      </c>
    </row>
    <row r="253" spans="1:20" x14ac:dyDescent="0.3">
      <c r="A253" s="2">
        <v>1252</v>
      </c>
      <c r="B253" s="3">
        <v>45656</v>
      </c>
      <c r="C253" s="2" t="s">
        <v>256</v>
      </c>
      <c r="D253" s="2" t="s">
        <v>522</v>
      </c>
      <c r="E253" s="2" t="s">
        <v>45</v>
      </c>
      <c r="F253" s="2" t="s">
        <v>46</v>
      </c>
      <c r="G253" s="2" t="s">
        <v>97</v>
      </c>
      <c r="H253" s="2" t="s">
        <v>98</v>
      </c>
      <c r="I253" s="2" t="s">
        <v>32</v>
      </c>
      <c r="J253" s="2">
        <v>10</v>
      </c>
      <c r="K253" s="2">
        <v>57910</v>
      </c>
      <c r="L253" s="2">
        <v>579100</v>
      </c>
      <c r="M253" s="2">
        <v>474505.61</v>
      </c>
      <c r="N253" s="2">
        <v>104594.39</v>
      </c>
      <c r="O253" s="2">
        <v>114</v>
      </c>
      <c r="P253" s="2">
        <v>83</v>
      </c>
      <c r="Q253" s="2" t="s">
        <v>99</v>
      </c>
      <c r="R253" s="2">
        <v>0</v>
      </c>
      <c r="S253" s="5">
        <f>IFERROR(Table1[[#This Row],[Profit]]/Table1[[#This Row],[Sales]],0)</f>
        <v>0.18061542048005524</v>
      </c>
      <c r="T253" s="2" t="str">
        <f t="shared" si="3"/>
        <v>Reorder Needed</v>
      </c>
    </row>
    <row r="254" spans="1:20" x14ac:dyDescent="0.3">
      <c r="A254" s="2">
        <v>1253</v>
      </c>
      <c r="B254" s="3">
        <v>45506</v>
      </c>
      <c r="C254" s="2" t="s">
        <v>523</v>
      </c>
      <c r="D254" s="2" t="s">
        <v>524</v>
      </c>
      <c r="E254" s="2" t="s">
        <v>36</v>
      </c>
      <c r="F254" s="2" t="s">
        <v>37</v>
      </c>
      <c r="G254" s="2" t="s">
        <v>97</v>
      </c>
      <c r="H254" s="2" t="s">
        <v>98</v>
      </c>
      <c r="I254" s="2" t="s">
        <v>32</v>
      </c>
      <c r="J254" s="2">
        <v>2</v>
      </c>
      <c r="K254" s="2">
        <v>5116</v>
      </c>
      <c r="L254" s="2">
        <v>10232</v>
      </c>
      <c r="M254" s="2">
        <v>9083.64</v>
      </c>
      <c r="N254" s="2">
        <v>1148.3599999999999</v>
      </c>
      <c r="O254" s="2">
        <v>134</v>
      </c>
      <c r="P254" s="2">
        <v>53</v>
      </c>
      <c r="Q254" s="2" t="s">
        <v>99</v>
      </c>
      <c r="R254" s="2">
        <v>5</v>
      </c>
      <c r="S254" s="5">
        <f>IFERROR(Table1[[#This Row],[Profit]]/Table1[[#This Row],[Sales]],0)</f>
        <v>0.11223221266614541</v>
      </c>
      <c r="T254" s="2" t="str">
        <f t="shared" si="3"/>
        <v>Reorder Needed</v>
      </c>
    </row>
    <row r="255" spans="1:20" x14ac:dyDescent="0.3">
      <c r="A255" s="2">
        <v>1254</v>
      </c>
      <c r="B255" s="3">
        <v>45560</v>
      </c>
      <c r="C255" s="2" t="s">
        <v>525</v>
      </c>
      <c r="D255" s="2" t="s">
        <v>526</v>
      </c>
      <c r="E255" s="2" t="s">
        <v>36</v>
      </c>
      <c r="F255" s="2" t="s">
        <v>37</v>
      </c>
      <c r="G255" s="2" t="s">
        <v>49</v>
      </c>
      <c r="H255" s="2" t="s">
        <v>50</v>
      </c>
      <c r="I255" s="2" t="s">
        <v>51</v>
      </c>
      <c r="J255" s="2">
        <v>6</v>
      </c>
      <c r="K255" s="2">
        <v>16001</v>
      </c>
      <c r="L255" s="2">
        <v>96006</v>
      </c>
      <c r="M255" s="2">
        <v>85815.96</v>
      </c>
      <c r="N255" s="2">
        <v>10190.040000000001</v>
      </c>
      <c r="O255" s="2">
        <v>60</v>
      </c>
      <c r="P255" s="2">
        <v>86</v>
      </c>
      <c r="Q255" s="2" t="s">
        <v>52</v>
      </c>
      <c r="R255" s="2">
        <v>5</v>
      </c>
      <c r="S255" s="5">
        <f>IFERROR(Table1[[#This Row],[Profit]]/Table1[[#This Row],[Sales]],0)</f>
        <v>0.10613961627398288</v>
      </c>
      <c r="T255" s="2" t="str">
        <f t="shared" si="3"/>
        <v>Sufficient</v>
      </c>
    </row>
    <row r="256" spans="1:20" x14ac:dyDescent="0.3">
      <c r="A256" s="2">
        <v>1255</v>
      </c>
      <c r="B256" s="3">
        <v>45372</v>
      </c>
      <c r="C256" s="2" t="s">
        <v>527</v>
      </c>
      <c r="D256" s="2" t="s">
        <v>528</v>
      </c>
      <c r="E256" s="2" t="s">
        <v>45</v>
      </c>
      <c r="F256" s="2" t="s">
        <v>46</v>
      </c>
      <c r="G256" s="2" t="s">
        <v>55</v>
      </c>
      <c r="H256" s="2" t="s">
        <v>56</v>
      </c>
      <c r="I256" s="2" t="s">
        <v>32</v>
      </c>
      <c r="J256" s="2">
        <v>1</v>
      </c>
      <c r="K256" s="2">
        <v>34776</v>
      </c>
      <c r="L256" s="2">
        <v>34776</v>
      </c>
      <c r="M256" s="2">
        <v>25466.47</v>
      </c>
      <c r="N256" s="2">
        <v>9309.5300000000007</v>
      </c>
      <c r="O256" s="2">
        <v>385</v>
      </c>
      <c r="P256" s="2">
        <v>59</v>
      </c>
      <c r="Q256" s="2" t="s">
        <v>57</v>
      </c>
      <c r="R256" s="2">
        <v>5</v>
      </c>
      <c r="S256" s="5">
        <f>IFERROR(Table1[[#This Row],[Profit]]/Table1[[#This Row],[Sales]],0)</f>
        <v>0.26769985047158962</v>
      </c>
      <c r="T256" s="2" t="str">
        <f t="shared" si="3"/>
        <v>Reorder Needed</v>
      </c>
    </row>
    <row r="257" spans="1:20" x14ac:dyDescent="0.3">
      <c r="A257" s="2">
        <v>1256</v>
      </c>
      <c r="B257" s="3">
        <v>45401</v>
      </c>
      <c r="C257" s="2" t="s">
        <v>529</v>
      </c>
      <c r="D257" s="2" t="s">
        <v>530</v>
      </c>
      <c r="E257" s="2" t="s">
        <v>36</v>
      </c>
      <c r="F257" s="2" t="s">
        <v>37</v>
      </c>
      <c r="G257" s="2" t="s">
        <v>75</v>
      </c>
      <c r="H257" s="2" t="s">
        <v>76</v>
      </c>
      <c r="I257" s="2" t="s">
        <v>77</v>
      </c>
      <c r="J257" s="2">
        <v>8</v>
      </c>
      <c r="K257" s="2">
        <v>39172</v>
      </c>
      <c r="L257" s="2">
        <v>313376</v>
      </c>
      <c r="M257" s="2">
        <v>228338.34</v>
      </c>
      <c r="N257" s="2">
        <v>85037.66</v>
      </c>
      <c r="O257" s="2">
        <v>250</v>
      </c>
      <c r="P257" s="2">
        <v>28</v>
      </c>
      <c r="Q257" s="2" t="s">
        <v>78</v>
      </c>
      <c r="R257" s="2">
        <v>10</v>
      </c>
      <c r="S257" s="5">
        <f>IFERROR(Table1[[#This Row],[Profit]]/Table1[[#This Row],[Sales]],0)</f>
        <v>0.2713598361074237</v>
      </c>
      <c r="T257" s="2" t="str">
        <f t="shared" si="3"/>
        <v>Reorder Needed</v>
      </c>
    </row>
    <row r="258" spans="1:20" x14ac:dyDescent="0.3">
      <c r="A258" s="2">
        <v>1257</v>
      </c>
      <c r="B258" s="3">
        <v>45406</v>
      </c>
      <c r="C258" s="2" t="s">
        <v>531</v>
      </c>
      <c r="D258" s="2" t="s">
        <v>532</v>
      </c>
      <c r="E258" s="2" t="s">
        <v>45</v>
      </c>
      <c r="F258" s="2" t="s">
        <v>46</v>
      </c>
      <c r="G258" s="2" t="s">
        <v>81</v>
      </c>
      <c r="H258" s="2" t="s">
        <v>82</v>
      </c>
      <c r="I258" s="2" t="s">
        <v>24</v>
      </c>
      <c r="J258" s="2">
        <v>8</v>
      </c>
      <c r="K258" s="2">
        <v>48727</v>
      </c>
      <c r="L258" s="2">
        <v>389816</v>
      </c>
      <c r="M258" s="2">
        <v>236579.04</v>
      </c>
      <c r="N258" s="2">
        <v>153236.96</v>
      </c>
      <c r="O258" s="2">
        <v>272</v>
      </c>
      <c r="P258" s="2">
        <v>100</v>
      </c>
      <c r="Q258" s="2" t="s">
        <v>42</v>
      </c>
      <c r="R258" s="2">
        <v>15</v>
      </c>
      <c r="S258" s="5">
        <f>IFERROR(Table1[[#This Row],[Profit]]/Table1[[#This Row],[Sales]],0)</f>
        <v>0.39310074496685615</v>
      </c>
      <c r="T258" s="2" t="str">
        <f t="shared" ref="T258:T321" si="4">IF(O258&gt;P258,"Reorder Needed","Sufficient")</f>
        <v>Reorder Needed</v>
      </c>
    </row>
    <row r="259" spans="1:20" x14ac:dyDescent="0.3">
      <c r="A259" s="2">
        <v>1258</v>
      </c>
      <c r="B259" s="3">
        <v>45517</v>
      </c>
      <c r="C259" s="2" t="s">
        <v>533</v>
      </c>
      <c r="D259" s="2" t="s">
        <v>534</v>
      </c>
      <c r="E259" s="2" t="s">
        <v>28</v>
      </c>
      <c r="F259" s="2" t="s">
        <v>29</v>
      </c>
      <c r="G259" s="2" t="s">
        <v>75</v>
      </c>
      <c r="H259" s="2" t="s">
        <v>76</v>
      </c>
      <c r="I259" s="2" t="s">
        <v>77</v>
      </c>
      <c r="J259" s="2">
        <v>4</v>
      </c>
      <c r="K259" s="2">
        <v>46742</v>
      </c>
      <c r="L259" s="2">
        <v>186968</v>
      </c>
      <c r="M259" s="2">
        <v>152047.62</v>
      </c>
      <c r="N259" s="2">
        <v>34920.379999999997</v>
      </c>
      <c r="O259" s="2">
        <v>98</v>
      </c>
      <c r="P259" s="2">
        <v>84</v>
      </c>
      <c r="Q259" s="2" t="s">
        <v>78</v>
      </c>
      <c r="R259" s="2">
        <v>15</v>
      </c>
      <c r="S259" s="5">
        <f>IFERROR(Table1[[#This Row],[Profit]]/Table1[[#This Row],[Sales]],0)</f>
        <v>0.18677196097727952</v>
      </c>
      <c r="T259" s="2" t="str">
        <f t="shared" si="4"/>
        <v>Reorder Needed</v>
      </c>
    </row>
    <row r="260" spans="1:20" x14ac:dyDescent="0.3">
      <c r="A260" s="2">
        <v>1259</v>
      </c>
      <c r="B260" s="3">
        <v>45347</v>
      </c>
      <c r="C260" s="2" t="s">
        <v>535</v>
      </c>
      <c r="D260" s="2" t="s">
        <v>536</v>
      </c>
      <c r="E260" s="2" t="s">
        <v>45</v>
      </c>
      <c r="F260" s="2" t="s">
        <v>46</v>
      </c>
      <c r="G260" s="2" t="s">
        <v>49</v>
      </c>
      <c r="H260" s="2" t="s">
        <v>50</v>
      </c>
      <c r="I260" s="2" t="s">
        <v>51</v>
      </c>
      <c r="J260" s="2">
        <v>3</v>
      </c>
      <c r="K260" s="2">
        <v>14022</v>
      </c>
      <c r="L260" s="2">
        <v>42066</v>
      </c>
      <c r="M260" s="2">
        <v>28737.71</v>
      </c>
      <c r="N260" s="2">
        <v>13328.29</v>
      </c>
      <c r="O260" s="2">
        <v>393</v>
      </c>
      <c r="P260" s="2">
        <v>49</v>
      </c>
      <c r="Q260" s="2" t="s">
        <v>52</v>
      </c>
      <c r="R260" s="2">
        <v>5</v>
      </c>
      <c r="S260" s="5">
        <f>IFERROR(Table1[[#This Row],[Profit]]/Table1[[#This Row],[Sales]],0)</f>
        <v>0.31684234298483338</v>
      </c>
      <c r="T260" s="2" t="str">
        <f t="shared" si="4"/>
        <v>Reorder Needed</v>
      </c>
    </row>
    <row r="261" spans="1:20" x14ac:dyDescent="0.3">
      <c r="A261" s="2">
        <v>1260</v>
      </c>
      <c r="B261" s="3">
        <v>45627</v>
      </c>
      <c r="C261" s="2" t="s">
        <v>537</v>
      </c>
      <c r="D261" s="2" t="s">
        <v>538</v>
      </c>
      <c r="E261" s="2" t="s">
        <v>20</v>
      </c>
      <c r="F261" s="2" t="s">
        <v>21</v>
      </c>
      <c r="G261" s="2" t="s">
        <v>55</v>
      </c>
      <c r="H261" s="2" t="s">
        <v>56</v>
      </c>
      <c r="I261" s="2" t="s">
        <v>32</v>
      </c>
      <c r="J261" s="2">
        <v>8</v>
      </c>
      <c r="K261" s="2">
        <v>17625</v>
      </c>
      <c r="L261" s="2">
        <v>141000</v>
      </c>
      <c r="M261" s="2">
        <v>124905.97</v>
      </c>
      <c r="N261" s="2">
        <v>16094.03</v>
      </c>
      <c r="O261" s="2">
        <v>392</v>
      </c>
      <c r="P261" s="2">
        <v>35</v>
      </c>
      <c r="Q261" s="2" t="s">
        <v>57</v>
      </c>
      <c r="R261" s="2">
        <v>0</v>
      </c>
      <c r="S261" s="5">
        <f>IFERROR(Table1[[#This Row],[Profit]]/Table1[[#This Row],[Sales]],0)</f>
        <v>0.11414205673758866</v>
      </c>
      <c r="T261" s="2" t="str">
        <f t="shared" si="4"/>
        <v>Reorder Needed</v>
      </c>
    </row>
    <row r="262" spans="1:20" x14ac:dyDescent="0.3">
      <c r="A262" s="2">
        <v>1261</v>
      </c>
      <c r="B262" s="3">
        <v>45388</v>
      </c>
      <c r="C262" s="2" t="s">
        <v>401</v>
      </c>
      <c r="D262" s="2" t="s">
        <v>539</v>
      </c>
      <c r="E262" s="2" t="s">
        <v>20</v>
      </c>
      <c r="F262" s="2" t="s">
        <v>21</v>
      </c>
      <c r="G262" s="2" t="s">
        <v>81</v>
      </c>
      <c r="H262" s="2" t="s">
        <v>82</v>
      </c>
      <c r="I262" s="2" t="s">
        <v>24</v>
      </c>
      <c r="J262" s="2">
        <v>10</v>
      </c>
      <c r="K262" s="2">
        <v>48125</v>
      </c>
      <c r="L262" s="2">
        <v>481250</v>
      </c>
      <c r="M262" s="2">
        <v>332680.71999999997</v>
      </c>
      <c r="N262" s="2">
        <v>148569.28</v>
      </c>
      <c r="O262" s="2">
        <v>208</v>
      </c>
      <c r="P262" s="2">
        <v>82</v>
      </c>
      <c r="Q262" s="2" t="s">
        <v>42</v>
      </c>
      <c r="R262" s="2">
        <v>20</v>
      </c>
      <c r="S262" s="5">
        <f>IFERROR(Table1[[#This Row],[Profit]]/Table1[[#This Row],[Sales]],0)</f>
        <v>0.30871538701298701</v>
      </c>
      <c r="T262" s="2" t="str">
        <f t="shared" si="4"/>
        <v>Reorder Needed</v>
      </c>
    </row>
    <row r="263" spans="1:20" x14ac:dyDescent="0.3">
      <c r="A263" s="2">
        <v>1262</v>
      </c>
      <c r="B263" s="3">
        <v>45416</v>
      </c>
      <c r="C263" s="2" t="s">
        <v>540</v>
      </c>
      <c r="D263" s="2" t="s">
        <v>541</v>
      </c>
      <c r="E263" s="2" t="s">
        <v>28</v>
      </c>
      <c r="F263" s="2" t="s">
        <v>29</v>
      </c>
      <c r="G263" s="2" t="s">
        <v>67</v>
      </c>
      <c r="H263" s="2" t="s">
        <v>68</v>
      </c>
      <c r="I263" s="2" t="s">
        <v>24</v>
      </c>
      <c r="J263" s="2">
        <v>7</v>
      </c>
      <c r="K263" s="2">
        <v>38805</v>
      </c>
      <c r="L263" s="2">
        <v>271635</v>
      </c>
      <c r="M263" s="2">
        <v>232225.5</v>
      </c>
      <c r="N263" s="2">
        <v>39409.5</v>
      </c>
      <c r="O263" s="2">
        <v>25</v>
      </c>
      <c r="P263" s="2">
        <v>95</v>
      </c>
      <c r="Q263" s="2" t="s">
        <v>42</v>
      </c>
      <c r="R263" s="2">
        <v>15</v>
      </c>
      <c r="S263" s="5">
        <f>IFERROR(Table1[[#This Row],[Profit]]/Table1[[#This Row],[Sales]],0)</f>
        <v>0.14508255563531947</v>
      </c>
      <c r="T263" s="2" t="str">
        <f t="shared" si="4"/>
        <v>Sufficient</v>
      </c>
    </row>
    <row r="264" spans="1:20" x14ac:dyDescent="0.3">
      <c r="A264" s="2">
        <v>1263</v>
      </c>
      <c r="B264" s="3">
        <v>45339</v>
      </c>
      <c r="C264" s="2" t="s">
        <v>542</v>
      </c>
      <c r="D264" s="2" t="s">
        <v>543</v>
      </c>
      <c r="E264" s="2" t="s">
        <v>28</v>
      </c>
      <c r="F264" s="2" t="s">
        <v>29</v>
      </c>
      <c r="G264" s="2" t="s">
        <v>81</v>
      </c>
      <c r="H264" s="2" t="s">
        <v>82</v>
      </c>
      <c r="I264" s="2" t="s">
        <v>24</v>
      </c>
      <c r="J264" s="2">
        <v>5</v>
      </c>
      <c r="K264" s="2">
        <v>8337</v>
      </c>
      <c r="L264" s="2">
        <v>41685</v>
      </c>
      <c r="M264" s="2">
        <v>27715.15</v>
      </c>
      <c r="N264" s="2">
        <v>13969.85</v>
      </c>
      <c r="O264" s="2">
        <v>82</v>
      </c>
      <c r="P264" s="2">
        <v>99</v>
      </c>
      <c r="Q264" s="2" t="s">
        <v>42</v>
      </c>
      <c r="R264" s="2">
        <v>15</v>
      </c>
      <c r="S264" s="5">
        <f>IFERROR(Table1[[#This Row],[Profit]]/Table1[[#This Row],[Sales]],0)</f>
        <v>0.33512894326496345</v>
      </c>
      <c r="T264" s="2" t="str">
        <f t="shared" si="4"/>
        <v>Sufficient</v>
      </c>
    </row>
    <row r="265" spans="1:20" x14ac:dyDescent="0.3">
      <c r="A265" s="2">
        <v>1264</v>
      </c>
      <c r="B265" s="3">
        <v>45626</v>
      </c>
      <c r="C265" s="2" t="s">
        <v>544</v>
      </c>
      <c r="D265" s="2" t="s">
        <v>545</v>
      </c>
      <c r="E265" s="2" t="s">
        <v>36</v>
      </c>
      <c r="F265" s="2" t="s">
        <v>37</v>
      </c>
      <c r="G265" s="2" t="s">
        <v>60</v>
      </c>
      <c r="H265" s="2" t="s">
        <v>61</v>
      </c>
      <c r="I265" s="2" t="s">
        <v>32</v>
      </c>
      <c r="J265" s="2">
        <v>8</v>
      </c>
      <c r="K265" s="2">
        <v>20712</v>
      </c>
      <c r="L265" s="2">
        <v>165696</v>
      </c>
      <c r="M265" s="2">
        <v>114376.68</v>
      </c>
      <c r="N265" s="2">
        <v>51319.32</v>
      </c>
      <c r="O265" s="2">
        <v>70</v>
      </c>
      <c r="P265" s="2">
        <v>63</v>
      </c>
      <c r="Q265" s="2" t="s">
        <v>62</v>
      </c>
      <c r="R265" s="2">
        <v>5</v>
      </c>
      <c r="S265" s="5">
        <f>IFERROR(Table1[[#This Row],[Profit]]/Table1[[#This Row],[Sales]],0)</f>
        <v>0.3097197276940904</v>
      </c>
      <c r="T265" s="2" t="str">
        <f t="shared" si="4"/>
        <v>Reorder Needed</v>
      </c>
    </row>
    <row r="266" spans="1:20" x14ac:dyDescent="0.3">
      <c r="A266" s="2">
        <v>1265</v>
      </c>
      <c r="B266" s="3">
        <v>45341</v>
      </c>
      <c r="C266" s="2" t="s">
        <v>489</v>
      </c>
      <c r="D266" s="2" t="s">
        <v>546</v>
      </c>
      <c r="E266" s="2" t="s">
        <v>45</v>
      </c>
      <c r="F266" s="2" t="s">
        <v>46</v>
      </c>
      <c r="G266" s="2" t="s">
        <v>60</v>
      </c>
      <c r="H266" s="2" t="s">
        <v>61</v>
      </c>
      <c r="I266" s="2" t="s">
        <v>32</v>
      </c>
      <c r="J266" s="2">
        <v>5</v>
      </c>
      <c r="K266" s="2">
        <v>16526</v>
      </c>
      <c r="L266" s="2">
        <v>82630</v>
      </c>
      <c r="M266" s="2">
        <v>63907.48</v>
      </c>
      <c r="N266" s="2">
        <v>18722.52</v>
      </c>
      <c r="O266" s="2">
        <v>238</v>
      </c>
      <c r="P266" s="2">
        <v>87</v>
      </c>
      <c r="Q266" s="2" t="s">
        <v>62</v>
      </c>
      <c r="R266" s="2">
        <v>10</v>
      </c>
      <c r="S266" s="5">
        <f>IFERROR(Table1[[#This Row],[Profit]]/Table1[[#This Row],[Sales]],0)</f>
        <v>0.2265825971196902</v>
      </c>
      <c r="T266" s="2" t="str">
        <f t="shared" si="4"/>
        <v>Reorder Needed</v>
      </c>
    </row>
    <row r="267" spans="1:20" x14ac:dyDescent="0.3">
      <c r="A267" s="2">
        <v>1266</v>
      </c>
      <c r="B267" s="3">
        <v>45624</v>
      </c>
      <c r="C267" s="2" t="s">
        <v>357</v>
      </c>
      <c r="D267" s="2" t="s">
        <v>547</v>
      </c>
      <c r="E267" s="2" t="s">
        <v>28</v>
      </c>
      <c r="F267" s="2" t="s">
        <v>29</v>
      </c>
      <c r="G267" s="2" t="s">
        <v>40</v>
      </c>
      <c r="H267" s="2" t="s">
        <v>41</v>
      </c>
      <c r="I267" s="2" t="s">
        <v>24</v>
      </c>
      <c r="J267" s="2">
        <v>5</v>
      </c>
      <c r="K267" s="2">
        <v>25093</v>
      </c>
      <c r="L267" s="2">
        <v>125465</v>
      </c>
      <c r="M267" s="2">
        <v>84824.58</v>
      </c>
      <c r="N267" s="2">
        <v>40640.42</v>
      </c>
      <c r="O267" s="2">
        <v>308</v>
      </c>
      <c r="P267" s="2">
        <v>59</v>
      </c>
      <c r="Q267" s="2" t="s">
        <v>42</v>
      </c>
      <c r="R267" s="2">
        <v>0</v>
      </c>
      <c r="S267" s="5">
        <f>IFERROR(Table1[[#This Row],[Profit]]/Table1[[#This Row],[Sales]],0)</f>
        <v>0.32391838361295977</v>
      </c>
      <c r="T267" s="2" t="str">
        <f t="shared" si="4"/>
        <v>Reorder Needed</v>
      </c>
    </row>
    <row r="268" spans="1:20" x14ac:dyDescent="0.3">
      <c r="A268" s="2">
        <v>1267</v>
      </c>
      <c r="B268" s="3">
        <v>45541</v>
      </c>
      <c r="C268" s="2" t="s">
        <v>548</v>
      </c>
      <c r="D268" s="2" t="s">
        <v>549</v>
      </c>
      <c r="E268" s="2" t="s">
        <v>28</v>
      </c>
      <c r="F268" s="2" t="s">
        <v>29</v>
      </c>
      <c r="G268" s="2" t="s">
        <v>81</v>
      </c>
      <c r="H268" s="2" t="s">
        <v>82</v>
      </c>
      <c r="I268" s="2" t="s">
        <v>24</v>
      </c>
      <c r="J268" s="2">
        <v>5</v>
      </c>
      <c r="K268" s="2">
        <v>20439</v>
      </c>
      <c r="L268" s="2">
        <v>102195</v>
      </c>
      <c r="M268" s="2">
        <v>65969.919999999998</v>
      </c>
      <c r="N268" s="2">
        <v>36225.08</v>
      </c>
      <c r="O268" s="2">
        <v>404</v>
      </c>
      <c r="P268" s="2">
        <v>54</v>
      </c>
      <c r="Q268" s="2" t="s">
        <v>42</v>
      </c>
      <c r="R268" s="2">
        <v>5</v>
      </c>
      <c r="S268" s="5">
        <f>IFERROR(Table1[[#This Row],[Profit]]/Table1[[#This Row],[Sales]],0)</f>
        <v>0.35447017955868682</v>
      </c>
      <c r="T268" s="2" t="str">
        <f t="shared" si="4"/>
        <v>Reorder Needed</v>
      </c>
    </row>
    <row r="269" spans="1:20" x14ac:dyDescent="0.3">
      <c r="A269" s="2">
        <v>1268</v>
      </c>
      <c r="B269" s="3">
        <v>45628</v>
      </c>
      <c r="C269" s="2" t="s">
        <v>550</v>
      </c>
      <c r="D269" s="2" t="s">
        <v>551</v>
      </c>
      <c r="E269" s="2" t="s">
        <v>20</v>
      </c>
      <c r="F269" s="2" t="s">
        <v>21</v>
      </c>
      <c r="G269" s="2" t="s">
        <v>55</v>
      </c>
      <c r="H269" s="2" t="s">
        <v>56</v>
      </c>
      <c r="I269" s="2" t="s">
        <v>32</v>
      </c>
      <c r="J269" s="2">
        <v>9</v>
      </c>
      <c r="K269" s="2">
        <v>56531</v>
      </c>
      <c r="L269" s="2">
        <v>508779</v>
      </c>
      <c r="M269" s="2">
        <v>442430.01</v>
      </c>
      <c r="N269" s="2">
        <v>66348.990000000005</v>
      </c>
      <c r="O269" s="2">
        <v>400</v>
      </c>
      <c r="P269" s="2">
        <v>39</v>
      </c>
      <c r="Q269" s="2" t="s">
        <v>57</v>
      </c>
      <c r="R269" s="2">
        <v>20</v>
      </c>
      <c r="S269" s="5">
        <f>IFERROR(Table1[[#This Row],[Profit]]/Table1[[#This Row],[Sales]],0)</f>
        <v>0.13040827156781237</v>
      </c>
      <c r="T269" s="2" t="str">
        <f t="shared" si="4"/>
        <v>Reorder Needed</v>
      </c>
    </row>
    <row r="270" spans="1:20" x14ac:dyDescent="0.3">
      <c r="A270" s="2">
        <v>1269</v>
      </c>
      <c r="B270" s="3">
        <v>45302</v>
      </c>
      <c r="C270" s="2" t="s">
        <v>552</v>
      </c>
      <c r="D270" s="2" t="s">
        <v>553</v>
      </c>
      <c r="E270" s="2" t="s">
        <v>45</v>
      </c>
      <c r="F270" s="2" t="s">
        <v>46</v>
      </c>
      <c r="G270" s="2" t="s">
        <v>22</v>
      </c>
      <c r="H270" s="2" t="s">
        <v>23</v>
      </c>
      <c r="I270" s="2" t="s">
        <v>24</v>
      </c>
      <c r="J270" s="2">
        <v>5</v>
      </c>
      <c r="K270" s="2">
        <v>56728</v>
      </c>
      <c r="L270" s="2">
        <v>283640</v>
      </c>
      <c r="M270" s="2">
        <v>186651.02</v>
      </c>
      <c r="N270" s="2">
        <v>96988.98</v>
      </c>
      <c r="O270" s="2">
        <v>284</v>
      </c>
      <c r="P270" s="2">
        <v>98</v>
      </c>
      <c r="Q270" s="2" t="s">
        <v>25</v>
      </c>
      <c r="R270" s="2">
        <v>5</v>
      </c>
      <c r="S270" s="5">
        <f>IFERROR(Table1[[#This Row],[Profit]]/Table1[[#This Row],[Sales]],0)</f>
        <v>0.34194394302637143</v>
      </c>
      <c r="T270" s="2" t="str">
        <f t="shared" si="4"/>
        <v>Reorder Needed</v>
      </c>
    </row>
    <row r="271" spans="1:20" x14ac:dyDescent="0.3">
      <c r="A271" s="2">
        <v>1270</v>
      </c>
      <c r="B271" s="3">
        <v>45624</v>
      </c>
      <c r="C271" s="2" t="s">
        <v>47</v>
      </c>
      <c r="D271" s="2" t="s">
        <v>554</v>
      </c>
      <c r="E271" s="2" t="s">
        <v>45</v>
      </c>
      <c r="F271" s="2" t="s">
        <v>46</v>
      </c>
      <c r="G271" s="2" t="s">
        <v>75</v>
      </c>
      <c r="H271" s="2" t="s">
        <v>76</v>
      </c>
      <c r="I271" s="2" t="s">
        <v>77</v>
      </c>
      <c r="J271" s="2">
        <v>5</v>
      </c>
      <c r="K271" s="2">
        <v>54854</v>
      </c>
      <c r="L271" s="2">
        <v>274270</v>
      </c>
      <c r="M271" s="2">
        <v>207223.79</v>
      </c>
      <c r="N271" s="2">
        <v>67046.210000000006</v>
      </c>
      <c r="O271" s="2">
        <v>396</v>
      </c>
      <c r="P271" s="2">
        <v>61</v>
      </c>
      <c r="Q271" s="2" t="s">
        <v>78</v>
      </c>
      <c r="R271" s="2">
        <v>15</v>
      </c>
      <c r="S271" s="5">
        <f>IFERROR(Table1[[#This Row],[Profit]]/Table1[[#This Row],[Sales]],0)</f>
        <v>0.24445331242935794</v>
      </c>
      <c r="T271" s="2" t="str">
        <f t="shared" si="4"/>
        <v>Reorder Needed</v>
      </c>
    </row>
    <row r="272" spans="1:20" x14ac:dyDescent="0.3">
      <c r="A272" s="2">
        <v>1271</v>
      </c>
      <c r="B272" s="3">
        <v>45553</v>
      </c>
      <c r="C272" s="2" t="s">
        <v>555</v>
      </c>
      <c r="D272" s="2" t="s">
        <v>556</v>
      </c>
      <c r="E272" s="2" t="s">
        <v>20</v>
      </c>
      <c r="F272" s="2" t="s">
        <v>21</v>
      </c>
      <c r="G272" s="2" t="s">
        <v>30</v>
      </c>
      <c r="H272" s="2" t="s">
        <v>31</v>
      </c>
      <c r="I272" s="2" t="s">
        <v>32</v>
      </c>
      <c r="J272" s="2">
        <v>10</v>
      </c>
      <c r="K272" s="2">
        <v>32644</v>
      </c>
      <c r="L272" s="2">
        <v>326440</v>
      </c>
      <c r="M272" s="2">
        <v>222475.81</v>
      </c>
      <c r="N272" s="2">
        <v>103964.19</v>
      </c>
      <c r="O272" s="2">
        <v>53</v>
      </c>
      <c r="P272" s="2">
        <v>93</v>
      </c>
      <c r="Q272" s="2" t="s">
        <v>33</v>
      </c>
      <c r="R272" s="2">
        <v>15</v>
      </c>
      <c r="S272" s="5">
        <f>IFERROR(Table1[[#This Row],[Profit]]/Table1[[#This Row],[Sales]],0)</f>
        <v>0.31847870971694647</v>
      </c>
      <c r="T272" s="2" t="str">
        <f t="shared" si="4"/>
        <v>Sufficient</v>
      </c>
    </row>
    <row r="273" spans="1:20" x14ac:dyDescent="0.3">
      <c r="A273" s="2">
        <v>1272</v>
      </c>
      <c r="B273" s="3">
        <v>45394</v>
      </c>
      <c r="C273" s="2" t="s">
        <v>397</v>
      </c>
      <c r="D273" s="2" t="s">
        <v>557</v>
      </c>
      <c r="E273" s="2" t="s">
        <v>45</v>
      </c>
      <c r="F273" s="2" t="s">
        <v>46</v>
      </c>
      <c r="G273" s="2" t="s">
        <v>97</v>
      </c>
      <c r="H273" s="2" t="s">
        <v>98</v>
      </c>
      <c r="I273" s="2" t="s">
        <v>32</v>
      </c>
      <c r="J273" s="2">
        <v>2</v>
      </c>
      <c r="K273" s="2">
        <v>32562</v>
      </c>
      <c r="L273" s="2">
        <v>65124</v>
      </c>
      <c r="M273" s="2">
        <v>47227.92</v>
      </c>
      <c r="N273" s="2">
        <v>17896.080000000002</v>
      </c>
      <c r="O273" s="2">
        <v>194</v>
      </c>
      <c r="P273" s="2">
        <v>90</v>
      </c>
      <c r="Q273" s="2" t="s">
        <v>99</v>
      </c>
      <c r="R273" s="2">
        <v>20</v>
      </c>
      <c r="S273" s="5">
        <f>IFERROR(Table1[[#This Row],[Profit]]/Table1[[#This Row],[Sales]],0)</f>
        <v>0.27480007370554638</v>
      </c>
      <c r="T273" s="2" t="str">
        <f t="shared" si="4"/>
        <v>Reorder Needed</v>
      </c>
    </row>
    <row r="274" spans="1:20" x14ac:dyDescent="0.3">
      <c r="A274" s="2">
        <v>1273</v>
      </c>
      <c r="B274" s="3">
        <v>45643</v>
      </c>
      <c r="C274" s="2" t="s">
        <v>444</v>
      </c>
      <c r="D274" s="2" t="s">
        <v>558</v>
      </c>
      <c r="E274" s="2" t="s">
        <v>20</v>
      </c>
      <c r="F274" s="2" t="s">
        <v>21</v>
      </c>
      <c r="G274" s="2" t="s">
        <v>60</v>
      </c>
      <c r="H274" s="2" t="s">
        <v>61</v>
      </c>
      <c r="I274" s="2" t="s">
        <v>32</v>
      </c>
      <c r="J274" s="2">
        <v>10</v>
      </c>
      <c r="K274" s="2">
        <v>23508</v>
      </c>
      <c r="L274" s="2">
        <v>235080</v>
      </c>
      <c r="M274" s="2">
        <v>156531.70000000001</v>
      </c>
      <c r="N274" s="2">
        <v>78548.3</v>
      </c>
      <c r="O274" s="2">
        <v>441</v>
      </c>
      <c r="P274" s="2">
        <v>38</v>
      </c>
      <c r="Q274" s="2" t="s">
        <v>62</v>
      </c>
      <c r="R274" s="2">
        <v>0</v>
      </c>
      <c r="S274" s="5">
        <f>IFERROR(Table1[[#This Row],[Profit]]/Table1[[#This Row],[Sales]],0)</f>
        <v>0.33413433724689467</v>
      </c>
      <c r="T274" s="2" t="str">
        <f t="shared" si="4"/>
        <v>Reorder Needed</v>
      </c>
    </row>
    <row r="275" spans="1:20" x14ac:dyDescent="0.3">
      <c r="A275" s="2">
        <v>1274</v>
      </c>
      <c r="B275" s="3">
        <v>45373</v>
      </c>
      <c r="C275" s="2" t="s">
        <v>559</v>
      </c>
      <c r="D275" s="2" t="s">
        <v>560</v>
      </c>
      <c r="E275" s="2" t="s">
        <v>45</v>
      </c>
      <c r="F275" s="2" t="s">
        <v>46</v>
      </c>
      <c r="G275" s="2" t="s">
        <v>75</v>
      </c>
      <c r="H275" s="2" t="s">
        <v>76</v>
      </c>
      <c r="I275" s="2" t="s">
        <v>77</v>
      </c>
      <c r="J275" s="2">
        <v>7</v>
      </c>
      <c r="K275" s="2">
        <v>49760</v>
      </c>
      <c r="L275" s="2">
        <v>348320</v>
      </c>
      <c r="M275" s="2">
        <v>253585.78</v>
      </c>
      <c r="N275" s="2">
        <v>94734.22</v>
      </c>
      <c r="O275" s="2">
        <v>339</v>
      </c>
      <c r="P275" s="2">
        <v>16</v>
      </c>
      <c r="Q275" s="2" t="s">
        <v>78</v>
      </c>
      <c r="R275" s="2">
        <v>5</v>
      </c>
      <c r="S275" s="5">
        <f>IFERROR(Table1[[#This Row],[Profit]]/Table1[[#This Row],[Sales]],0)</f>
        <v>0.27197467845659162</v>
      </c>
      <c r="T275" s="2" t="str">
        <f t="shared" si="4"/>
        <v>Reorder Needed</v>
      </c>
    </row>
    <row r="276" spans="1:20" x14ac:dyDescent="0.3">
      <c r="A276" s="2">
        <v>1275</v>
      </c>
      <c r="B276" s="3">
        <v>45307</v>
      </c>
      <c r="C276" s="2" t="s">
        <v>561</v>
      </c>
      <c r="D276" s="2" t="s">
        <v>562</v>
      </c>
      <c r="E276" s="2" t="s">
        <v>20</v>
      </c>
      <c r="F276" s="2" t="s">
        <v>21</v>
      </c>
      <c r="G276" s="2" t="s">
        <v>49</v>
      </c>
      <c r="H276" s="2" t="s">
        <v>50</v>
      </c>
      <c r="I276" s="2" t="s">
        <v>51</v>
      </c>
      <c r="J276" s="2">
        <v>2</v>
      </c>
      <c r="K276" s="2">
        <v>19117</v>
      </c>
      <c r="L276" s="2">
        <v>38234</v>
      </c>
      <c r="M276" s="2">
        <v>31736.9</v>
      </c>
      <c r="N276" s="2">
        <v>6497.1</v>
      </c>
      <c r="O276" s="2">
        <v>77</v>
      </c>
      <c r="P276" s="2">
        <v>59</v>
      </c>
      <c r="Q276" s="2" t="s">
        <v>52</v>
      </c>
      <c r="R276" s="2">
        <v>15</v>
      </c>
      <c r="S276" s="5">
        <f>IFERROR(Table1[[#This Row],[Profit]]/Table1[[#This Row],[Sales]],0)</f>
        <v>0.16992990531987237</v>
      </c>
      <c r="T276" s="2" t="str">
        <f t="shared" si="4"/>
        <v>Reorder Needed</v>
      </c>
    </row>
    <row r="277" spans="1:20" x14ac:dyDescent="0.3">
      <c r="A277" s="2">
        <v>1276</v>
      </c>
      <c r="B277" s="3">
        <v>45355</v>
      </c>
      <c r="C277" s="2" t="s">
        <v>563</v>
      </c>
      <c r="D277" s="2" t="s">
        <v>564</v>
      </c>
      <c r="E277" s="2" t="s">
        <v>28</v>
      </c>
      <c r="F277" s="2" t="s">
        <v>29</v>
      </c>
      <c r="G277" s="2" t="s">
        <v>75</v>
      </c>
      <c r="H277" s="2" t="s">
        <v>76</v>
      </c>
      <c r="I277" s="2" t="s">
        <v>77</v>
      </c>
      <c r="J277" s="2">
        <v>6</v>
      </c>
      <c r="K277" s="2">
        <v>26773</v>
      </c>
      <c r="L277" s="2">
        <v>160638</v>
      </c>
      <c r="M277" s="2">
        <v>141836.4</v>
      </c>
      <c r="N277" s="2">
        <v>18801.599999999999</v>
      </c>
      <c r="O277" s="2">
        <v>122</v>
      </c>
      <c r="P277" s="2">
        <v>30</v>
      </c>
      <c r="Q277" s="2" t="s">
        <v>78</v>
      </c>
      <c r="R277" s="2">
        <v>0</v>
      </c>
      <c r="S277" s="5">
        <f>IFERROR(Table1[[#This Row],[Profit]]/Table1[[#This Row],[Sales]],0)</f>
        <v>0.11704328988159712</v>
      </c>
      <c r="T277" s="2" t="str">
        <f t="shared" si="4"/>
        <v>Reorder Needed</v>
      </c>
    </row>
    <row r="278" spans="1:20" x14ac:dyDescent="0.3">
      <c r="A278" s="2">
        <v>1277</v>
      </c>
      <c r="B278" s="3">
        <v>45528</v>
      </c>
      <c r="C278" s="2" t="s">
        <v>565</v>
      </c>
      <c r="D278" s="2" t="s">
        <v>566</v>
      </c>
      <c r="E278" s="2" t="s">
        <v>36</v>
      </c>
      <c r="F278" s="2" t="s">
        <v>37</v>
      </c>
      <c r="G278" s="2" t="s">
        <v>49</v>
      </c>
      <c r="H278" s="2" t="s">
        <v>50</v>
      </c>
      <c r="I278" s="2" t="s">
        <v>51</v>
      </c>
      <c r="J278" s="2">
        <v>10</v>
      </c>
      <c r="K278" s="2">
        <v>45218</v>
      </c>
      <c r="L278" s="2">
        <v>452180</v>
      </c>
      <c r="M278" s="2">
        <v>299097.08</v>
      </c>
      <c r="N278" s="2">
        <v>153082.92000000001</v>
      </c>
      <c r="O278" s="2">
        <v>250</v>
      </c>
      <c r="P278" s="2">
        <v>59</v>
      </c>
      <c r="Q278" s="2" t="s">
        <v>52</v>
      </c>
      <c r="R278" s="2">
        <v>15</v>
      </c>
      <c r="S278" s="5">
        <f>IFERROR(Table1[[#This Row],[Profit]]/Table1[[#This Row],[Sales]],0)</f>
        <v>0.33854420805873769</v>
      </c>
      <c r="T278" s="2" t="str">
        <f t="shared" si="4"/>
        <v>Reorder Needed</v>
      </c>
    </row>
    <row r="279" spans="1:20" x14ac:dyDescent="0.3">
      <c r="A279" s="2">
        <v>1278</v>
      </c>
      <c r="B279" s="3">
        <v>45326</v>
      </c>
      <c r="C279" s="2" t="s">
        <v>567</v>
      </c>
      <c r="D279" s="2" t="s">
        <v>568</v>
      </c>
      <c r="E279" s="2" t="s">
        <v>45</v>
      </c>
      <c r="F279" s="2" t="s">
        <v>46</v>
      </c>
      <c r="G279" s="2" t="s">
        <v>75</v>
      </c>
      <c r="H279" s="2" t="s">
        <v>76</v>
      </c>
      <c r="I279" s="2" t="s">
        <v>77</v>
      </c>
      <c r="J279" s="2">
        <v>1</v>
      </c>
      <c r="K279" s="2">
        <v>35225</v>
      </c>
      <c r="L279" s="2">
        <v>35225</v>
      </c>
      <c r="M279" s="2">
        <v>26794.29</v>
      </c>
      <c r="N279" s="2">
        <v>8430.7099999999991</v>
      </c>
      <c r="O279" s="2">
        <v>359</v>
      </c>
      <c r="P279" s="2">
        <v>93</v>
      </c>
      <c r="Q279" s="2" t="s">
        <v>78</v>
      </c>
      <c r="R279" s="2">
        <v>20</v>
      </c>
      <c r="S279" s="5">
        <f>IFERROR(Table1[[#This Row],[Profit]]/Table1[[#This Row],[Sales]],0)</f>
        <v>0.23933882185947478</v>
      </c>
      <c r="T279" s="2" t="str">
        <f t="shared" si="4"/>
        <v>Reorder Needed</v>
      </c>
    </row>
    <row r="280" spans="1:20" x14ac:dyDescent="0.3">
      <c r="A280" s="2">
        <v>1279</v>
      </c>
      <c r="B280" s="3">
        <v>45623</v>
      </c>
      <c r="C280" s="2" t="s">
        <v>381</v>
      </c>
      <c r="D280" s="2" t="s">
        <v>569</v>
      </c>
      <c r="E280" s="2" t="s">
        <v>45</v>
      </c>
      <c r="F280" s="2" t="s">
        <v>46</v>
      </c>
      <c r="G280" s="2" t="s">
        <v>60</v>
      </c>
      <c r="H280" s="2" t="s">
        <v>61</v>
      </c>
      <c r="I280" s="2" t="s">
        <v>32</v>
      </c>
      <c r="J280" s="2">
        <v>10</v>
      </c>
      <c r="K280" s="2">
        <v>31283</v>
      </c>
      <c r="L280" s="2">
        <v>312830</v>
      </c>
      <c r="M280" s="2">
        <v>240187.12</v>
      </c>
      <c r="N280" s="2">
        <v>72642.880000000005</v>
      </c>
      <c r="O280" s="2">
        <v>477</v>
      </c>
      <c r="P280" s="2">
        <v>80</v>
      </c>
      <c r="Q280" s="2" t="s">
        <v>62</v>
      </c>
      <c r="R280" s="2">
        <v>10</v>
      </c>
      <c r="S280" s="5">
        <f>IFERROR(Table1[[#This Row],[Profit]]/Table1[[#This Row],[Sales]],0)</f>
        <v>0.232212000127865</v>
      </c>
      <c r="T280" s="2" t="str">
        <f t="shared" si="4"/>
        <v>Reorder Needed</v>
      </c>
    </row>
    <row r="281" spans="1:20" x14ac:dyDescent="0.3">
      <c r="A281" s="2">
        <v>1280</v>
      </c>
      <c r="B281" s="3">
        <v>45501</v>
      </c>
      <c r="C281" s="2" t="s">
        <v>570</v>
      </c>
      <c r="D281" s="2" t="s">
        <v>571</v>
      </c>
      <c r="E281" s="2" t="s">
        <v>28</v>
      </c>
      <c r="F281" s="2" t="s">
        <v>29</v>
      </c>
      <c r="G281" s="2" t="s">
        <v>30</v>
      </c>
      <c r="H281" s="2" t="s">
        <v>31</v>
      </c>
      <c r="I281" s="2" t="s">
        <v>32</v>
      </c>
      <c r="J281" s="2">
        <v>4</v>
      </c>
      <c r="K281" s="2">
        <v>7382</v>
      </c>
      <c r="L281" s="2">
        <v>29528</v>
      </c>
      <c r="M281" s="2">
        <v>23692.77</v>
      </c>
      <c r="N281" s="2">
        <v>5835.23</v>
      </c>
      <c r="O281" s="2">
        <v>272</v>
      </c>
      <c r="P281" s="2">
        <v>72</v>
      </c>
      <c r="Q281" s="2" t="s">
        <v>33</v>
      </c>
      <c r="R281" s="2">
        <v>0</v>
      </c>
      <c r="S281" s="5">
        <f>IFERROR(Table1[[#This Row],[Profit]]/Table1[[#This Row],[Sales]],0)</f>
        <v>0.19761683825521537</v>
      </c>
      <c r="T281" s="2" t="str">
        <f t="shared" si="4"/>
        <v>Reorder Needed</v>
      </c>
    </row>
    <row r="282" spans="1:20" x14ac:dyDescent="0.3">
      <c r="A282" s="2">
        <v>1281</v>
      </c>
      <c r="B282" s="3">
        <v>45532</v>
      </c>
      <c r="C282" s="2" t="s">
        <v>168</v>
      </c>
      <c r="D282" s="2" t="s">
        <v>572</v>
      </c>
      <c r="E282" s="2" t="s">
        <v>28</v>
      </c>
      <c r="F282" s="2" t="s">
        <v>29</v>
      </c>
      <c r="G282" s="2" t="s">
        <v>30</v>
      </c>
      <c r="H282" s="2" t="s">
        <v>31</v>
      </c>
      <c r="I282" s="2" t="s">
        <v>32</v>
      </c>
      <c r="J282" s="2">
        <v>8</v>
      </c>
      <c r="K282" s="2">
        <v>18344</v>
      </c>
      <c r="L282" s="2">
        <v>146752</v>
      </c>
      <c r="M282" s="2">
        <v>105679.38</v>
      </c>
      <c r="N282" s="2">
        <v>41072.620000000003</v>
      </c>
      <c r="O282" s="2">
        <v>295</v>
      </c>
      <c r="P282" s="2">
        <v>94</v>
      </c>
      <c r="Q282" s="2" t="s">
        <v>33</v>
      </c>
      <c r="R282" s="2">
        <v>0</v>
      </c>
      <c r="S282" s="5">
        <f>IFERROR(Table1[[#This Row],[Profit]]/Table1[[#This Row],[Sales]],0)</f>
        <v>0.27987775294374184</v>
      </c>
      <c r="T282" s="2" t="str">
        <f t="shared" si="4"/>
        <v>Reorder Needed</v>
      </c>
    </row>
    <row r="283" spans="1:20" x14ac:dyDescent="0.3">
      <c r="A283" s="2">
        <v>1282</v>
      </c>
      <c r="B283" s="3">
        <v>45418</v>
      </c>
      <c r="C283" s="2" t="s">
        <v>573</v>
      </c>
      <c r="D283" s="2" t="s">
        <v>574</v>
      </c>
      <c r="E283" s="2" t="s">
        <v>28</v>
      </c>
      <c r="F283" s="2" t="s">
        <v>29</v>
      </c>
      <c r="G283" s="2" t="s">
        <v>30</v>
      </c>
      <c r="H283" s="2" t="s">
        <v>31</v>
      </c>
      <c r="I283" s="2" t="s">
        <v>32</v>
      </c>
      <c r="J283" s="2">
        <v>10</v>
      </c>
      <c r="K283" s="2">
        <v>13204</v>
      </c>
      <c r="L283" s="2">
        <v>132040</v>
      </c>
      <c r="M283" s="2">
        <v>112818.61</v>
      </c>
      <c r="N283" s="2">
        <v>19221.39</v>
      </c>
      <c r="O283" s="2">
        <v>187</v>
      </c>
      <c r="P283" s="2">
        <v>16</v>
      </c>
      <c r="Q283" s="2" t="s">
        <v>33</v>
      </c>
      <c r="R283" s="2">
        <v>15</v>
      </c>
      <c r="S283" s="5">
        <f>IFERROR(Table1[[#This Row],[Profit]]/Table1[[#This Row],[Sales]],0)</f>
        <v>0.1455724780369585</v>
      </c>
      <c r="T283" s="2" t="str">
        <f t="shared" si="4"/>
        <v>Reorder Needed</v>
      </c>
    </row>
    <row r="284" spans="1:20" x14ac:dyDescent="0.3">
      <c r="A284" s="2">
        <v>1283</v>
      </c>
      <c r="B284" s="3">
        <v>45298</v>
      </c>
      <c r="C284" s="2" t="s">
        <v>464</v>
      </c>
      <c r="D284" s="2" t="s">
        <v>575</v>
      </c>
      <c r="E284" s="2" t="s">
        <v>45</v>
      </c>
      <c r="F284" s="2" t="s">
        <v>46</v>
      </c>
      <c r="G284" s="2" t="s">
        <v>22</v>
      </c>
      <c r="H284" s="2" t="s">
        <v>23</v>
      </c>
      <c r="I284" s="2" t="s">
        <v>24</v>
      </c>
      <c r="J284" s="2">
        <v>8</v>
      </c>
      <c r="K284" s="2">
        <v>5813</v>
      </c>
      <c r="L284" s="2">
        <v>46504</v>
      </c>
      <c r="M284" s="2">
        <v>36755.07</v>
      </c>
      <c r="N284" s="2">
        <v>9748.93</v>
      </c>
      <c r="O284" s="2">
        <v>476</v>
      </c>
      <c r="P284" s="2">
        <v>72</v>
      </c>
      <c r="Q284" s="2" t="s">
        <v>25</v>
      </c>
      <c r="R284" s="2">
        <v>5</v>
      </c>
      <c r="S284" s="5">
        <f>IFERROR(Table1[[#This Row],[Profit]]/Table1[[#This Row],[Sales]],0)</f>
        <v>0.20963637536555996</v>
      </c>
      <c r="T284" s="2" t="str">
        <f t="shared" si="4"/>
        <v>Reorder Needed</v>
      </c>
    </row>
    <row r="285" spans="1:20" x14ac:dyDescent="0.3">
      <c r="A285" s="2">
        <v>1284</v>
      </c>
      <c r="B285" s="3">
        <v>45555</v>
      </c>
      <c r="C285" s="2" t="s">
        <v>573</v>
      </c>
      <c r="D285" s="2" t="s">
        <v>576</v>
      </c>
      <c r="E285" s="2" t="s">
        <v>36</v>
      </c>
      <c r="F285" s="2" t="s">
        <v>37</v>
      </c>
      <c r="G285" s="2" t="s">
        <v>40</v>
      </c>
      <c r="H285" s="2" t="s">
        <v>41</v>
      </c>
      <c r="I285" s="2" t="s">
        <v>24</v>
      </c>
      <c r="J285" s="2">
        <v>8</v>
      </c>
      <c r="K285" s="2">
        <v>32219</v>
      </c>
      <c r="L285" s="2">
        <v>257752</v>
      </c>
      <c r="M285" s="2">
        <v>157278.22</v>
      </c>
      <c r="N285" s="2">
        <v>100473.78</v>
      </c>
      <c r="O285" s="2">
        <v>224</v>
      </c>
      <c r="P285" s="2">
        <v>39</v>
      </c>
      <c r="Q285" s="2" t="s">
        <v>42</v>
      </c>
      <c r="R285" s="2">
        <v>0</v>
      </c>
      <c r="S285" s="5">
        <f>IFERROR(Table1[[#This Row],[Profit]]/Table1[[#This Row],[Sales]],0)</f>
        <v>0.38980795493342435</v>
      </c>
      <c r="T285" s="2" t="str">
        <f t="shared" si="4"/>
        <v>Reorder Needed</v>
      </c>
    </row>
    <row r="286" spans="1:20" x14ac:dyDescent="0.3">
      <c r="A286" s="2">
        <v>1285</v>
      </c>
      <c r="B286" s="3">
        <v>45607</v>
      </c>
      <c r="C286" s="2" t="s">
        <v>577</v>
      </c>
      <c r="D286" s="2" t="s">
        <v>578</v>
      </c>
      <c r="E286" s="2" t="s">
        <v>45</v>
      </c>
      <c r="F286" s="2" t="s">
        <v>46</v>
      </c>
      <c r="G286" s="2" t="s">
        <v>97</v>
      </c>
      <c r="H286" s="2" t="s">
        <v>98</v>
      </c>
      <c r="I286" s="2" t="s">
        <v>32</v>
      </c>
      <c r="J286" s="2">
        <v>10</v>
      </c>
      <c r="K286" s="2">
        <v>57068</v>
      </c>
      <c r="L286" s="2">
        <v>570680</v>
      </c>
      <c r="M286" s="2">
        <v>365509.87</v>
      </c>
      <c r="N286" s="2">
        <v>205170.13</v>
      </c>
      <c r="O286" s="2">
        <v>480</v>
      </c>
      <c r="P286" s="2">
        <v>50</v>
      </c>
      <c r="Q286" s="2" t="s">
        <v>99</v>
      </c>
      <c r="R286" s="2">
        <v>0</v>
      </c>
      <c r="S286" s="5">
        <f>IFERROR(Table1[[#This Row],[Profit]]/Table1[[#This Row],[Sales]],0)</f>
        <v>0.35951869699306094</v>
      </c>
      <c r="T286" s="2" t="str">
        <f t="shared" si="4"/>
        <v>Reorder Needed</v>
      </c>
    </row>
    <row r="287" spans="1:20" x14ac:dyDescent="0.3">
      <c r="A287" s="2">
        <v>1286</v>
      </c>
      <c r="B287" s="3">
        <v>45626</v>
      </c>
      <c r="C287" s="2" t="s">
        <v>244</v>
      </c>
      <c r="D287" s="2" t="s">
        <v>579</v>
      </c>
      <c r="E287" s="2" t="s">
        <v>36</v>
      </c>
      <c r="F287" s="2" t="s">
        <v>37</v>
      </c>
      <c r="G287" s="2" t="s">
        <v>60</v>
      </c>
      <c r="H287" s="2" t="s">
        <v>61</v>
      </c>
      <c r="I287" s="2" t="s">
        <v>32</v>
      </c>
      <c r="J287" s="2">
        <v>3</v>
      </c>
      <c r="K287" s="2">
        <v>55659</v>
      </c>
      <c r="L287" s="2">
        <v>166977</v>
      </c>
      <c r="M287" s="2">
        <v>126964.57</v>
      </c>
      <c r="N287" s="2">
        <v>40012.43</v>
      </c>
      <c r="O287" s="2">
        <v>37</v>
      </c>
      <c r="P287" s="2">
        <v>25</v>
      </c>
      <c r="Q287" s="2" t="s">
        <v>62</v>
      </c>
      <c r="R287" s="2">
        <v>15</v>
      </c>
      <c r="S287" s="5">
        <f>IFERROR(Table1[[#This Row],[Profit]]/Table1[[#This Row],[Sales]],0)</f>
        <v>0.23962839193421848</v>
      </c>
      <c r="T287" s="2" t="str">
        <f t="shared" si="4"/>
        <v>Reorder Needed</v>
      </c>
    </row>
    <row r="288" spans="1:20" x14ac:dyDescent="0.3">
      <c r="A288" s="2">
        <v>1287</v>
      </c>
      <c r="B288" s="3">
        <v>45369</v>
      </c>
      <c r="C288" s="2" t="s">
        <v>580</v>
      </c>
      <c r="D288" s="2" t="s">
        <v>581</v>
      </c>
      <c r="E288" s="2" t="s">
        <v>28</v>
      </c>
      <c r="F288" s="2" t="s">
        <v>29</v>
      </c>
      <c r="G288" s="2" t="s">
        <v>49</v>
      </c>
      <c r="H288" s="2" t="s">
        <v>50</v>
      </c>
      <c r="I288" s="2" t="s">
        <v>51</v>
      </c>
      <c r="J288" s="2">
        <v>6</v>
      </c>
      <c r="K288" s="2">
        <v>5944</v>
      </c>
      <c r="L288" s="2">
        <v>35664</v>
      </c>
      <c r="M288" s="2">
        <v>25616.82</v>
      </c>
      <c r="N288" s="2">
        <v>10047.18</v>
      </c>
      <c r="O288" s="2">
        <v>362</v>
      </c>
      <c r="P288" s="2">
        <v>43</v>
      </c>
      <c r="Q288" s="2" t="s">
        <v>52</v>
      </c>
      <c r="R288" s="2">
        <v>0</v>
      </c>
      <c r="S288" s="5">
        <f>IFERROR(Table1[[#This Row],[Profit]]/Table1[[#This Row],[Sales]],0)</f>
        <v>0.2817176985195155</v>
      </c>
      <c r="T288" s="2" t="str">
        <f t="shared" si="4"/>
        <v>Reorder Needed</v>
      </c>
    </row>
    <row r="289" spans="1:20" x14ac:dyDescent="0.3">
      <c r="A289" s="2">
        <v>1288</v>
      </c>
      <c r="B289" s="3">
        <v>45591</v>
      </c>
      <c r="C289" s="2" t="s">
        <v>582</v>
      </c>
      <c r="D289" s="2" t="s">
        <v>583</v>
      </c>
      <c r="E289" s="2" t="s">
        <v>28</v>
      </c>
      <c r="F289" s="2" t="s">
        <v>29</v>
      </c>
      <c r="G289" s="2" t="s">
        <v>67</v>
      </c>
      <c r="H289" s="2" t="s">
        <v>68</v>
      </c>
      <c r="I289" s="2" t="s">
        <v>24</v>
      </c>
      <c r="J289" s="2">
        <v>9</v>
      </c>
      <c r="K289" s="2">
        <v>24304</v>
      </c>
      <c r="L289" s="2">
        <v>218736</v>
      </c>
      <c r="M289" s="2">
        <v>184235.08</v>
      </c>
      <c r="N289" s="2">
        <v>34500.92</v>
      </c>
      <c r="O289" s="2">
        <v>217</v>
      </c>
      <c r="P289" s="2">
        <v>76</v>
      </c>
      <c r="Q289" s="2" t="s">
        <v>42</v>
      </c>
      <c r="R289" s="2">
        <v>15</v>
      </c>
      <c r="S289" s="5">
        <f>IFERROR(Table1[[#This Row],[Profit]]/Table1[[#This Row],[Sales]],0)</f>
        <v>0.15772858605807913</v>
      </c>
      <c r="T289" s="2" t="str">
        <f t="shared" si="4"/>
        <v>Reorder Needed</v>
      </c>
    </row>
    <row r="290" spans="1:20" x14ac:dyDescent="0.3">
      <c r="A290" s="2">
        <v>1289</v>
      </c>
      <c r="B290" s="3">
        <v>45417</v>
      </c>
      <c r="C290" s="2" t="s">
        <v>584</v>
      </c>
      <c r="D290" s="2" t="s">
        <v>585</v>
      </c>
      <c r="E290" s="2" t="s">
        <v>36</v>
      </c>
      <c r="F290" s="2" t="s">
        <v>37</v>
      </c>
      <c r="G290" s="2" t="s">
        <v>30</v>
      </c>
      <c r="H290" s="2" t="s">
        <v>31</v>
      </c>
      <c r="I290" s="2" t="s">
        <v>32</v>
      </c>
      <c r="J290" s="2">
        <v>2</v>
      </c>
      <c r="K290" s="2">
        <v>43519</v>
      </c>
      <c r="L290" s="2">
        <v>87038</v>
      </c>
      <c r="M290" s="2">
        <v>60820.89</v>
      </c>
      <c r="N290" s="2">
        <v>26217.11</v>
      </c>
      <c r="O290" s="2">
        <v>453</v>
      </c>
      <c r="P290" s="2">
        <v>39</v>
      </c>
      <c r="Q290" s="2" t="s">
        <v>33</v>
      </c>
      <c r="R290" s="2">
        <v>5</v>
      </c>
      <c r="S290" s="5">
        <f>IFERROR(Table1[[#This Row],[Profit]]/Table1[[#This Row],[Sales]],0)</f>
        <v>0.30121452698821205</v>
      </c>
      <c r="T290" s="2" t="str">
        <f t="shared" si="4"/>
        <v>Reorder Needed</v>
      </c>
    </row>
    <row r="291" spans="1:20" x14ac:dyDescent="0.3">
      <c r="A291" s="2">
        <v>1290</v>
      </c>
      <c r="B291" s="3">
        <v>45548</v>
      </c>
      <c r="C291" s="2" t="s">
        <v>586</v>
      </c>
      <c r="D291" s="2" t="s">
        <v>587</v>
      </c>
      <c r="E291" s="2" t="s">
        <v>28</v>
      </c>
      <c r="F291" s="2" t="s">
        <v>29</v>
      </c>
      <c r="G291" s="2" t="s">
        <v>40</v>
      </c>
      <c r="H291" s="2" t="s">
        <v>41</v>
      </c>
      <c r="I291" s="2" t="s">
        <v>24</v>
      </c>
      <c r="J291" s="2">
        <v>6</v>
      </c>
      <c r="K291" s="2">
        <v>11925</v>
      </c>
      <c r="L291" s="2">
        <v>71550</v>
      </c>
      <c r="M291" s="2">
        <v>45321.93</v>
      </c>
      <c r="N291" s="2">
        <v>26228.07</v>
      </c>
      <c r="O291" s="2">
        <v>317</v>
      </c>
      <c r="P291" s="2">
        <v>88</v>
      </c>
      <c r="Q291" s="2" t="s">
        <v>42</v>
      </c>
      <c r="R291" s="2">
        <v>15</v>
      </c>
      <c r="S291" s="5">
        <f>IFERROR(Table1[[#This Row],[Profit]]/Table1[[#This Row],[Sales]],0)</f>
        <v>0.36656981132075472</v>
      </c>
      <c r="T291" s="2" t="str">
        <f t="shared" si="4"/>
        <v>Reorder Needed</v>
      </c>
    </row>
    <row r="292" spans="1:20" x14ac:dyDescent="0.3">
      <c r="A292" s="2">
        <v>1291</v>
      </c>
      <c r="B292" s="3">
        <v>45328</v>
      </c>
      <c r="C292" s="2" t="s">
        <v>588</v>
      </c>
      <c r="D292" s="2" t="s">
        <v>589</v>
      </c>
      <c r="E292" s="2" t="s">
        <v>20</v>
      </c>
      <c r="F292" s="2" t="s">
        <v>21</v>
      </c>
      <c r="G292" s="2" t="s">
        <v>49</v>
      </c>
      <c r="H292" s="2" t="s">
        <v>50</v>
      </c>
      <c r="I292" s="2" t="s">
        <v>51</v>
      </c>
      <c r="J292" s="2">
        <v>2</v>
      </c>
      <c r="K292" s="2">
        <v>16595</v>
      </c>
      <c r="L292" s="2">
        <v>33190</v>
      </c>
      <c r="M292" s="2">
        <v>22025.85</v>
      </c>
      <c r="N292" s="2">
        <v>11164.15</v>
      </c>
      <c r="O292" s="2">
        <v>198</v>
      </c>
      <c r="P292" s="2">
        <v>88</v>
      </c>
      <c r="Q292" s="2" t="s">
        <v>52</v>
      </c>
      <c r="R292" s="2">
        <v>10</v>
      </c>
      <c r="S292" s="5">
        <f>IFERROR(Table1[[#This Row],[Profit]]/Table1[[#This Row],[Sales]],0)</f>
        <v>0.33637089484784571</v>
      </c>
      <c r="T292" s="2" t="str">
        <f t="shared" si="4"/>
        <v>Reorder Needed</v>
      </c>
    </row>
    <row r="293" spans="1:20" x14ac:dyDescent="0.3">
      <c r="A293" s="2">
        <v>1292</v>
      </c>
      <c r="B293" s="3">
        <v>45632</v>
      </c>
      <c r="C293" s="2" t="s">
        <v>590</v>
      </c>
      <c r="D293" s="2" t="s">
        <v>591</v>
      </c>
      <c r="E293" s="2" t="s">
        <v>36</v>
      </c>
      <c r="F293" s="2" t="s">
        <v>37</v>
      </c>
      <c r="G293" s="2" t="s">
        <v>55</v>
      </c>
      <c r="H293" s="2" t="s">
        <v>56</v>
      </c>
      <c r="I293" s="2" t="s">
        <v>32</v>
      </c>
      <c r="J293" s="2">
        <v>5</v>
      </c>
      <c r="K293" s="2">
        <v>55230</v>
      </c>
      <c r="L293" s="2">
        <v>276150</v>
      </c>
      <c r="M293" s="2">
        <v>222489.45</v>
      </c>
      <c r="N293" s="2">
        <v>53660.55</v>
      </c>
      <c r="O293" s="2">
        <v>403</v>
      </c>
      <c r="P293" s="2">
        <v>77</v>
      </c>
      <c r="Q293" s="2" t="s">
        <v>57</v>
      </c>
      <c r="R293" s="2">
        <v>5</v>
      </c>
      <c r="S293" s="5">
        <f>IFERROR(Table1[[#This Row],[Profit]]/Table1[[#This Row],[Sales]],0)</f>
        <v>0.19431667571971756</v>
      </c>
      <c r="T293" s="2" t="str">
        <f t="shared" si="4"/>
        <v>Reorder Needed</v>
      </c>
    </row>
    <row r="294" spans="1:20" x14ac:dyDescent="0.3">
      <c r="A294" s="2">
        <v>1293</v>
      </c>
      <c r="B294" s="3">
        <v>45624</v>
      </c>
      <c r="C294" s="2" t="s">
        <v>592</v>
      </c>
      <c r="D294" s="2" t="s">
        <v>593</v>
      </c>
      <c r="E294" s="2" t="s">
        <v>45</v>
      </c>
      <c r="F294" s="2" t="s">
        <v>46</v>
      </c>
      <c r="G294" s="2" t="s">
        <v>40</v>
      </c>
      <c r="H294" s="2" t="s">
        <v>41</v>
      </c>
      <c r="I294" s="2" t="s">
        <v>24</v>
      </c>
      <c r="J294" s="2">
        <v>5</v>
      </c>
      <c r="K294" s="2">
        <v>26419</v>
      </c>
      <c r="L294" s="2">
        <v>132095</v>
      </c>
      <c r="M294" s="2">
        <v>97871.59</v>
      </c>
      <c r="N294" s="2">
        <v>34223.410000000003</v>
      </c>
      <c r="O294" s="2">
        <v>474</v>
      </c>
      <c r="P294" s="2">
        <v>72</v>
      </c>
      <c r="Q294" s="2" t="s">
        <v>42</v>
      </c>
      <c r="R294" s="2">
        <v>20</v>
      </c>
      <c r="S294" s="5">
        <f>IFERROR(Table1[[#This Row],[Profit]]/Table1[[#This Row],[Sales]],0)</f>
        <v>0.25908179719141528</v>
      </c>
      <c r="T294" s="2" t="str">
        <f t="shared" si="4"/>
        <v>Reorder Needed</v>
      </c>
    </row>
    <row r="295" spans="1:20" x14ac:dyDescent="0.3">
      <c r="A295" s="2">
        <v>1294</v>
      </c>
      <c r="B295" s="3">
        <v>45543</v>
      </c>
      <c r="C295" s="2" t="s">
        <v>594</v>
      </c>
      <c r="D295" s="2" t="s">
        <v>595</v>
      </c>
      <c r="E295" s="2" t="s">
        <v>36</v>
      </c>
      <c r="F295" s="2" t="s">
        <v>37</v>
      </c>
      <c r="G295" s="2" t="s">
        <v>40</v>
      </c>
      <c r="H295" s="2" t="s">
        <v>41</v>
      </c>
      <c r="I295" s="2" t="s">
        <v>24</v>
      </c>
      <c r="J295" s="2">
        <v>2</v>
      </c>
      <c r="K295" s="2">
        <v>54875</v>
      </c>
      <c r="L295" s="2">
        <v>109750</v>
      </c>
      <c r="M295" s="2">
        <v>76843.62</v>
      </c>
      <c r="N295" s="2">
        <v>32906.379999999997</v>
      </c>
      <c r="O295" s="2">
        <v>100</v>
      </c>
      <c r="P295" s="2">
        <v>91</v>
      </c>
      <c r="Q295" s="2" t="s">
        <v>42</v>
      </c>
      <c r="R295" s="2">
        <v>20</v>
      </c>
      <c r="S295" s="5">
        <f>IFERROR(Table1[[#This Row],[Profit]]/Table1[[#This Row],[Sales]],0)</f>
        <v>0.2998303416856492</v>
      </c>
      <c r="T295" s="2" t="str">
        <f t="shared" si="4"/>
        <v>Reorder Needed</v>
      </c>
    </row>
    <row r="296" spans="1:20" x14ac:dyDescent="0.3">
      <c r="A296" s="2">
        <v>1295</v>
      </c>
      <c r="B296" s="3">
        <v>45474</v>
      </c>
      <c r="C296" s="2" t="s">
        <v>225</v>
      </c>
      <c r="D296" s="2" t="s">
        <v>596</v>
      </c>
      <c r="E296" s="2" t="s">
        <v>28</v>
      </c>
      <c r="F296" s="2" t="s">
        <v>29</v>
      </c>
      <c r="G296" s="2" t="s">
        <v>30</v>
      </c>
      <c r="H296" s="2" t="s">
        <v>31</v>
      </c>
      <c r="I296" s="2" t="s">
        <v>32</v>
      </c>
      <c r="J296" s="2">
        <v>7</v>
      </c>
      <c r="K296" s="2">
        <v>21100</v>
      </c>
      <c r="L296" s="2">
        <v>147700</v>
      </c>
      <c r="M296" s="2">
        <v>97021.759999999995</v>
      </c>
      <c r="N296" s="2">
        <v>50678.239999999998</v>
      </c>
      <c r="O296" s="2">
        <v>297</v>
      </c>
      <c r="P296" s="2">
        <v>65</v>
      </c>
      <c r="Q296" s="2" t="s">
        <v>33</v>
      </c>
      <c r="R296" s="2">
        <v>10</v>
      </c>
      <c r="S296" s="5">
        <f>IFERROR(Table1[[#This Row],[Profit]]/Table1[[#This Row],[Sales]],0)</f>
        <v>0.34311604603926876</v>
      </c>
      <c r="T296" s="2" t="str">
        <f t="shared" si="4"/>
        <v>Reorder Needed</v>
      </c>
    </row>
    <row r="297" spans="1:20" x14ac:dyDescent="0.3">
      <c r="A297" s="2">
        <v>1296</v>
      </c>
      <c r="B297" s="3">
        <v>45452</v>
      </c>
      <c r="C297" s="2" t="s">
        <v>597</v>
      </c>
      <c r="D297" s="2" t="s">
        <v>598</v>
      </c>
      <c r="E297" s="2" t="s">
        <v>20</v>
      </c>
      <c r="F297" s="2" t="s">
        <v>21</v>
      </c>
      <c r="G297" s="2" t="s">
        <v>30</v>
      </c>
      <c r="H297" s="2" t="s">
        <v>31</v>
      </c>
      <c r="I297" s="2" t="s">
        <v>32</v>
      </c>
      <c r="J297" s="2">
        <v>5</v>
      </c>
      <c r="K297" s="2">
        <v>4615</v>
      </c>
      <c r="L297" s="2">
        <v>23075</v>
      </c>
      <c r="M297" s="2">
        <v>15296.38</v>
      </c>
      <c r="N297" s="2">
        <v>7778.62</v>
      </c>
      <c r="O297" s="2">
        <v>469</v>
      </c>
      <c r="P297" s="2">
        <v>38</v>
      </c>
      <c r="Q297" s="2" t="s">
        <v>33</v>
      </c>
      <c r="R297" s="2">
        <v>15</v>
      </c>
      <c r="S297" s="5">
        <f>IFERROR(Table1[[#This Row],[Profit]]/Table1[[#This Row],[Sales]],0)</f>
        <v>0.33710162513542796</v>
      </c>
      <c r="T297" s="2" t="str">
        <f t="shared" si="4"/>
        <v>Reorder Needed</v>
      </c>
    </row>
    <row r="298" spans="1:20" x14ac:dyDescent="0.3">
      <c r="A298" s="2">
        <v>1297</v>
      </c>
      <c r="B298" s="3">
        <v>45499</v>
      </c>
      <c r="C298" s="2" t="s">
        <v>599</v>
      </c>
      <c r="D298" s="2" t="s">
        <v>600</v>
      </c>
      <c r="E298" s="2" t="s">
        <v>45</v>
      </c>
      <c r="F298" s="2" t="s">
        <v>46</v>
      </c>
      <c r="G298" s="2" t="s">
        <v>67</v>
      </c>
      <c r="H298" s="2" t="s">
        <v>68</v>
      </c>
      <c r="I298" s="2" t="s">
        <v>24</v>
      </c>
      <c r="J298" s="2">
        <v>8</v>
      </c>
      <c r="K298" s="2">
        <v>15703</v>
      </c>
      <c r="L298" s="2">
        <v>125624</v>
      </c>
      <c r="M298" s="2">
        <v>105862.88</v>
      </c>
      <c r="N298" s="2">
        <v>19761.12</v>
      </c>
      <c r="O298" s="2">
        <v>320</v>
      </c>
      <c r="P298" s="2">
        <v>54</v>
      </c>
      <c r="Q298" s="2" t="s">
        <v>42</v>
      </c>
      <c r="R298" s="2">
        <v>20</v>
      </c>
      <c r="S298" s="5">
        <f>IFERROR(Table1[[#This Row],[Profit]]/Table1[[#This Row],[Sales]],0)</f>
        <v>0.15730369992994969</v>
      </c>
      <c r="T298" s="2" t="str">
        <f t="shared" si="4"/>
        <v>Reorder Needed</v>
      </c>
    </row>
    <row r="299" spans="1:20" x14ac:dyDescent="0.3">
      <c r="A299" s="2">
        <v>1298</v>
      </c>
      <c r="B299" s="3">
        <v>45394</v>
      </c>
      <c r="C299" s="2" t="s">
        <v>601</v>
      </c>
      <c r="D299" s="2" t="s">
        <v>602</v>
      </c>
      <c r="E299" s="2" t="s">
        <v>20</v>
      </c>
      <c r="F299" s="2" t="s">
        <v>21</v>
      </c>
      <c r="G299" s="2" t="s">
        <v>22</v>
      </c>
      <c r="H299" s="2" t="s">
        <v>23</v>
      </c>
      <c r="I299" s="2" t="s">
        <v>24</v>
      </c>
      <c r="J299" s="2">
        <v>8</v>
      </c>
      <c r="K299" s="2">
        <v>2173</v>
      </c>
      <c r="L299" s="2">
        <v>17384</v>
      </c>
      <c r="M299" s="2">
        <v>13060.71</v>
      </c>
      <c r="N299" s="2">
        <v>4323.29</v>
      </c>
      <c r="O299" s="2">
        <v>489</v>
      </c>
      <c r="P299" s="2">
        <v>74</v>
      </c>
      <c r="Q299" s="2" t="s">
        <v>25</v>
      </c>
      <c r="R299" s="2">
        <v>0</v>
      </c>
      <c r="S299" s="5">
        <f>IFERROR(Table1[[#This Row],[Profit]]/Table1[[#This Row],[Sales]],0)</f>
        <v>0.24869362632305569</v>
      </c>
      <c r="T299" s="2" t="str">
        <f t="shared" si="4"/>
        <v>Reorder Needed</v>
      </c>
    </row>
    <row r="300" spans="1:20" x14ac:dyDescent="0.3">
      <c r="A300" s="2">
        <v>1299</v>
      </c>
      <c r="B300" s="3">
        <v>45549</v>
      </c>
      <c r="C300" s="2" t="s">
        <v>603</v>
      </c>
      <c r="D300" s="2" t="s">
        <v>604</v>
      </c>
      <c r="E300" s="2" t="s">
        <v>20</v>
      </c>
      <c r="F300" s="2" t="s">
        <v>21</v>
      </c>
      <c r="G300" s="2" t="s">
        <v>75</v>
      </c>
      <c r="H300" s="2" t="s">
        <v>76</v>
      </c>
      <c r="I300" s="2" t="s">
        <v>77</v>
      </c>
      <c r="J300" s="2">
        <v>5</v>
      </c>
      <c r="K300" s="2">
        <v>22721</v>
      </c>
      <c r="L300" s="2">
        <v>113605</v>
      </c>
      <c r="M300" s="2">
        <v>72019.97</v>
      </c>
      <c r="N300" s="2">
        <v>41585.03</v>
      </c>
      <c r="O300" s="2">
        <v>201</v>
      </c>
      <c r="P300" s="2">
        <v>42</v>
      </c>
      <c r="Q300" s="2" t="s">
        <v>78</v>
      </c>
      <c r="R300" s="2">
        <v>10</v>
      </c>
      <c r="S300" s="5">
        <f>IFERROR(Table1[[#This Row],[Profit]]/Table1[[#This Row],[Sales]],0)</f>
        <v>0.36604929360503496</v>
      </c>
      <c r="T300" s="2" t="str">
        <f t="shared" si="4"/>
        <v>Reorder Needed</v>
      </c>
    </row>
    <row r="301" spans="1:20" x14ac:dyDescent="0.3">
      <c r="A301" s="2">
        <v>1300</v>
      </c>
      <c r="B301" s="3">
        <v>45603</v>
      </c>
      <c r="C301" s="2" t="s">
        <v>605</v>
      </c>
      <c r="D301" s="2" t="s">
        <v>606</v>
      </c>
      <c r="E301" s="2" t="s">
        <v>20</v>
      </c>
      <c r="F301" s="2" t="s">
        <v>21</v>
      </c>
      <c r="G301" s="2" t="s">
        <v>60</v>
      </c>
      <c r="H301" s="2" t="s">
        <v>61</v>
      </c>
      <c r="I301" s="2" t="s">
        <v>32</v>
      </c>
      <c r="J301" s="2">
        <v>6</v>
      </c>
      <c r="K301" s="2">
        <v>59843</v>
      </c>
      <c r="L301" s="2">
        <v>359058</v>
      </c>
      <c r="M301" s="2">
        <v>281949.3</v>
      </c>
      <c r="N301" s="2">
        <v>77108.7</v>
      </c>
      <c r="O301" s="2">
        <v>370</v>
      </c>
      <c r="P301" s="2">
        <v>15</v>
      </c>
      <c r="Q301" s="2" t="s">
        <v>62</v>
      </c>
      <c r="R301" s="2">
        <v>10</v>
      </c>
      <c r="S301" s="5">
        <f>IFERROR(Table1[[#This Row],[Profit]]/Table1[[#This Row],[Sales]],0)</f>
        <v>0.21475276974750596</v>
      </c>
      <c r="T301" s="2" t="str">
        <f t="shared" si="4"/>
        <v>Reorder Needed</v>
      </c>
    </row>
    <row r="302" spans="1:20" x14ac:dyDescent="0.3">
      <c r="A302" s="2">
        <v>1301</v>
      </c>
      <c r="B302" s="3">
        <v>45555</v>
      </c>
      <c r="C302" s="2" t="s">
        <v>607</v>
      </c>
      <c r="D302" s="2" t="s">
        <v>608</v>
      </c>
      <c r="E302" s="2" t="s">
        <v>28</v>
      </c>
      <c r="F302" s="2" t="s">
        <v>29</v>
      </c>
      <c r="G302" s="2" t="s">
        <v>49</v>
      </c>
      <c r="H302" s="2" t="s">
        <v>50</v>
      </c>
      <c r="I302" s="2" t="s">
        <v>51</v>
      </c>
      <c r="J302" s="2">
        <v>3</v>
      </c>
      <c r="K302" s="2">
        <v>32983</v>
      </c>
      <c r="L302" s="2">
        <v>98949</v>
      </c>
      <c r="M302" s="2">
        <v>86278.78</v>
      </c>
      <c r="N302" s="2">
        <v>12670.22</v>
      </c>
      <c r="O302" s="2">
        <v>495</v>
      </c>
      <c r="P302" s="2">
        <v>25</v>
      </c>
      <c r="Q302" s="2" t="s">
        <v>52</v>
      </c>
      <c r="R302" s="2">
        <v>5</v>
      </c>
      <c r="S302" s="5">
        <f>IFERROR(Table1[[#This Row],[Profit]]/Table1[[#This Row],[Sales]],0)</f>
        <v>0.12804798431515224</v>
      </c>
      <c r="T302" s="2" t="str">
        <f t="shared" si="4"/>
        <v>Reorder Needed</v>
      </c>
    </row>
    <row r="303" spans="1:20" x14ac:dyDescent="0.3">
      <c r="A303" s="2">
        <v>1302</v>
      </c>
      <c r="B303" s="3">
        <v>45488</v>
      </c>
      <c r="C303" s="2" t="s">
        <v>609</v>
      </c>
      <c r="D303" s="2" t="s">
        <v>610</v>
      </c>
      <c r="E303" s="2" t="s">
        <v>20</v>
      </c>
      <c r="F303" s="2" t="s">
        <v>21</v>
      </c>
      <c r="G303" s="2" t="s">
        <v>55</v>
      </c>
      <c r="H303" s="2" t="s">
        <v>56</v>
      </c>
      <c r="I303" s="2" t="s">
        <v>32</v>
      </c>
      <c r="J303" s="2">
        <v>1</v>
      </c>
      <c r="K303" s="2">
        <v>2949</v>
      </c>
      <c r="L303" s="2">
        <v>2949</v>
      </c>
      <c r="M303" s="2">
        <v>1933.21</v>
      </c>
      <c r="N303" s="2">
        <v>1015.79</v>
      </c>
      <c r="O303" s="2">
        <v>89</v>
      </c>
      <c r="P303" s="2">
        <v>92</v>
      </c>
      <c r="Q303" s="2" t="s">
        <v>57</v>
      </c>
      <c r="R303" s="2">
        <v>15</v>
      </c>
      <c r="S303" s="5">
        <f>IFERROR(Table1[[#This Row],[Profit]]/Table1[[#This Row],[Sales]],0)</f>
        <v>0.34445235673109525</v>
      </c>
      <c r="T303" s="2" t="str">
        <f t="shared" si="4"/>
        <v>Sufficient</v>
      </c>
    </row>
    <row r="304" spans="1:20" x14ac:dyDescent="0.3">
      <c r="A304" s="2">
        <v>1303</v>
      </c>
      <c r="B304" s="3">
        <v>45355</v>
      </c>
      <c r="C304" s="2" t="s">
        <v>611</v>
      </c>
      <c r="D304" s="2" t="s">
        <v>612</v>
      </c>
      <c r="E304" s="2" t="s">
        <v>45</v>
      </c>
      <c r="F304" s="2" t="s">
        <v>46</v>
      </c>
      <c r="G304" s="2" t="s">
        <v>30</v>
      </c>
      <c r="H304" s="2" t="s">
        <v>31</v>
      </c>
      <c r="I304" s="2" t="s">
        <v>32</v>
      </c>
      <c r="J304" s="2">
        <v>9</v>
      </c>
      <c r="K304" s="2">
        <v>59673</v>
      </c>
      <c r="L304" s="2">
        <v>537057</v>
      </c>
      <c r="M304" s="2">
        <v>351260.59</v>
      </c>
      <c r="N304" s="2">
        <v>185796.41</v>
      </c>
      <c r="O304" s="2">
        <v>107</v>
      </c>
      <c r="P304" s="2">
        <v>68</v>
      </c>
      <c r="Q304" s="2" t="s">
        <v>33</v>
      </c>
      <c r="R304" s="2">
        <v>20</v>
      </c>
      <c r="S304" s="5">
        <f>IFERROR(Table1[[#This Row],[Profit]]/Table1[[#This Row],[Sales]],0)</f>
        <v>0.34595286906231554</v>
      </c>
      <c r="T304" s="2" t="str">
        <f t="shared" si="4"/>
        <v>Reorder Needed</v>
      </c>
    </row>
    <row r="305" spans="1:20" x14ac:dyDescent="0.3">
      <c r="A305" s="2">
        <v>1304</v>
      </c>
      <c r="B305" s="3">
        <v>45650</v>
      </c>
      <c r="C305" s="2" t="s">
        <v>613</v>
      </c>
      <c r="D305" s="2" t="s">
        <v>614</v>
      </c>
      <c r="E305" s="2" t="s">
        <v>28</v>
      </c>
      <c r="F305" s="2" t="s">
        <v>29</v>
      </c>
      <c r="G305" s="2" t="s">
        <v>40</v>
      </c>
      <c r="H305" s="2" t="s">
        <v>41</v>
      </c>
      <c r="I305" s="2" t="s">
        <v>24</v>
      </c>
      <c r="J305" s="2">
        <v>6</v>
      </c>
      <c r="K305" s="2">
        <v>55763</v>
      </c>
      <c r="L305" s="2">
        <v>334578</v>
      </c>
      <c r="M305" s="2">
        <v>210175.34</v>
      </c>
      <c r="N305" s="2">
        <v>124402.66</v>
      </c>
      <c r="O305" s="2">
        <v>354</v>
      </c>
      <c r="P305" s="2">
        <v>50</v>
      </c>
      <c r="Q305" s="2" t="s">
        <v>42</v>
      </c>
      <c r="R305" s="2">
        <v>20</v>
      </c>
      <c r="S305" s="5">
        <f>IFERROR(Table1[[#This Row],[Profit]]/Table1[[#This Row],[Sales]],0)</f>
        <v>0.37181960559271682</v>
      </c>
      <c r="T305" s="2" t="str">
        <f t="shared" si="4"/>
        <v>Reorder Needed</v>
      </c>
    </row>
    <row r="306" spans="1:20" x14ac:dyDescent="0.3">
      <c r="A306" s="2">
        <v>1305</v>
      </c>
      <c r="B306" s="3">
        <v>45402</v>
      </c>
      <c r="C306" s="2" t="s">
        <v>615</v>
      </c>
      <c r="D306" s="2" t="s">
        <v>616</v>
      </c>
      <c r="E306" s="2" t="s">
        <v>36</v>
      </c>
      <c r="F306" s="2" t="s">
        <v>37</v>
      </c>
      <c r="G306" s="2" t="s">
        <v>81</v>
      </c>
      <c r="H306" s="2" t="s">
        <v>82</v>
      </c>
      <c r="I306" s="2" t="s">
        <v>24</v>
      </c>
      <c r="J306" s="2">
        <v>3</v>
      </c>
      <c r="K306" s="2">
        <v>30345</v>
      </c>
      <c r="L306" s="2">
        <v>91035</v>
      </c>
      <c r="M306" s="2">
        <v>61184.82</v>
      </c>
      <c r="N306" s="2">
        <v>29850.18</v>
      </c>
      <c r="O306" s="2">
        <v>68</v>
      </c>
      <c r="P306" s="2">
        <v>14</v>
      </c>
      <c r="Q306" s="2" t="s">
        <v>42</v>
      </c>
      <c r="R306" s="2">
        <v>0</v>
      </c>
      <c r="S306" s="5">
        <f>IFERROR(Table1[[#This Row],[Profit]]/Table1[[#This Row],[Sales]],0)</f>
        <v>0.32789784148953699</v>
      </c>
      <c r="T306" s="2" t="str">
        <f t="shared" si="4"/>
        <v>Reorder Needed</v>
      </c>
    </row>
    <row r="307" spans="1:20" x14ac:dyDescent="0.3">
      <c r="A307" s="2">
        <v>1306</v>
      </c>
      <c r="B307" s="3">
        <v>45572</v>
      </c>
      <c r="C307" s="2" t="s">
        <v>617</v>
      </c>
      <c r="D307" s="2" t="s">
        <v>618</v>
      </c>
      <c r="E307" s="2" t="s">
        <v>45</v>
      </c>
      <c r="F307" s="2" t="s">
        <v>46</v>
      </c>
      <c r="G307" s="2" t="s">
        <v>40</v>
      </c>
      <c r="H307" s="2" t="s">
        <v>41</v>
      </c>
      <c r="I307" s="2" t="s">
        <v>24</v>
      </c>
      <c r="J307" s="2">
        <v>5</v>
      </c>
      <c r="K307" s="2">
        <v>37790</v>
      </c>
      <c r="L307" s="2">
        <v>188950</v>
      </c>
      <c r="M307" s="2">
        <v>120183.86</v>
      </c>
      <c r="N307" s="2">
        <v>68766.14</v>
      </c>
      <c r="O307" s="2">
        <v>105</v>
      </c>
      <c r="P307" s="2">
        <v>48</v>
      </c>
      <c r="Q307" s="2" t="s">
        <v>42</v>
      </c>
      <c r="R307" s="2">
        <v>15</v>
      </c>
      <c r="S307" s="5">
        <f>IFERROR(Table1[[#This Row],[Profit]]/Table1[[#This Row],[Sales]],0)</f>
        <v>0.36393829055305638</v>
      </c>
      <c r="T307" s="2" t="str">
        <f t="shared" si="4"/>
        <v>Reorder Needed</v>
      </c>
    </row>
    <row r="308" spans="1:20" x14ac:dyDescent="0.3">
      <c r="A308" s="2">
        <v>1307</v>
      </c>
      <c r="B308" s="3">
        <v>45367</v>
      </c>
      <c r="C308" s="2" t="s">
        <v>619</v>
      </c>
      <c r="D308" s="2" t="s">
        <v>620</v>
      </c>
      <c r="E308" s="2" t="s">
        <v>36</v>
      </c>
      <c r="F308" s="2" t="s">
        <v>37</v>
      </c>
      <c r="G308" s="2" t="s">
        <v>67</v>
      </c>
      <c r="H308" s="2" t="s">
        <v>68</v>
      </c>
      <c r="I308" s="2" t="s">
        <v>24</v>
      </c>
      <c r="J308" s="2">
        <v>4</v>
      </c>
      <c r="K308" s="2">
        <v>29037</v>
      </c>
      <c r="L308" s="2">
        <v>116148</v>
      </c>
      <c r="M308" s="2">
        <v>72072.679999999993</v>
      </c>
      <c r="N308" s="2">
        <v>44075.32</v>
      </c>
      <c r="O308" s="2">
        <v>469</v>
      </c>
      <c r="P308" s="2">
        <v>50</v>
      </c>
      <c r="Q308" s="2" t="s">
        <v>42</v>
      </c>
      <c r="R308" s="2">
        <v>10</v>
      </c>
      <c r="S308" s="5">
        <f>IFERROR(Table1[[#This Row],[Profit]]/Table1[[#This Row],[Sales]],0)</f>
        <v>0.37947549677997039</v>
      </c>
      <c r="T308" s="2" t="str">
        <f t="shared" si="4"/>
        <v>Reorder Needed</v>
      </c>
    </row>
    <row r="309" spans="1:20" x14ac:dyDescent="0.3">
      <c r="A309" s="2">
        <v>1308</v>
      </c>
      <c r="B309" s="3">
        <v>45347</v>
      </c>
      <c r="C309" s="2" t="s">
        <v>621</v>
      </c>
      <c r="D309" s="2" t="s">
        <v>622</v>
      </c>
      <c r="E309" s="2" t="s">
        <v>36</v>
      </c>
      <c r="F309" s="2" t="s">
        <v>37</v>
      </c>
      <c r="G309" s="2" t="s">
        <v>30</v>
      </c>
      <c r="H309" s="2" t="s">
        <v>31</v>
      </c>
      <c r="I309" s="2" t="s">
        <v>32</v>
      </c>
      <c r="J309" s="2">
        <v>4</v>
      </c>
      <c r="K309" s="2">
        <v>59856</v>
      </c>
      <c r="L309" s="2">
        <v>239424</v>
      </c>
      <c r="M309" s="2">
        <v>152723.95000000001</v>
      </c>
      <c r="N309" s="2">
        <v>86700.05</v>
      </c>
      <c r="O309" s="2">
        <v>341</v>
      </c>
      <c r="P309" s="2">
        <v>97</v>
      </c>
      <c r="Q309" s="2" t="s">
        <v>33</v>
      </c>
      <c r="R309" s="2">
        <v>5</v>
      </c>
      <c r="S309" s="5">
        <f>IFERROR(Table1[[#This Row],[Profit]]/Table1[[#This Row],[Sales]],0)</f>
        <v>0.36211929464047049</v>
      </c>
      <c r="T309" s="2" t="str">
        <f t="shared" si="4"/>
        <v>Reorder Needed</v>
      </c>
    </row>
    <row r="310" spans="1:20" x14ac:dyDescent="0.3">
      <c r="A310" s="2">
        <v>1309</v>
      </c>
      <c r="B310" s="3">
        <v>45437</v>
      </c>
      <c r="C310" s="2" t="s">
        <v>623</v>
      </c>
      <c r="D310" s="2" t="s">
        <v>624</v>
      </c>
      <c r="E310" s="2" t="s">
        <v>45</v>
      </c>
      <c r="F310" s="2" t="s">
        <v>46</v>
      </c>
      <c r="G310" s="2" t="s">
        <v>97</v>
      </c>
      <c r="H310" s="2" t="s">
        <v>98</v>
      </c>
      <c r="I310" s="2" t="s">
        <v>32</v>
      </c>
      <c r="J310" s="2">
        <v>4</v>
      </c>
      <c r="K310" s="2">
        <v>32711</v>
      </c>
      <c r="L310" s="2">
        <v>130844</v>
      </c>
      <c r="M310" s="2">
        <v>106200.62</v>
      </c>
      <c r="N310" s="2">
        <v>24643.38</v>
      </c>
      <c r="O310" s="2">
        <v>115</v>
      </c>
      <c r="P310" s="2">
        <v>89</v>
      </c>
      <c r="Q310" s="2" t="s">
        <v>99</v>
      </c>
      <c r="R310" s="2">
        <v>5</v>
      </c>
      <c r="S310" s="5">
        <f>IFERROR(Table1[[#This Row],[Profit]]/Table1[[#This Row],[Sales]],0)</f>
        <v>0.18834168933997739</v>
      </c>
      <c r="T310" s="2" t="str">
        <f t="shared" si="4"/>
        <v>Reorder Needed</v>
      </c>
    </row>
    <row r="311" spans="1:20" x14ac:dyDescent="0.3">
      <c r="A311" s="2">
        <v>1310</v>
      </c>
      <c r="B311" s="3">
        <v>45431</v>
      </c>
      <c r="C311" s="2" t="s">
        <v>625</v>
      </c>
      <c r="D311" s="2" t="s">
        <v>626</v>
      </c>
      <c r="E311" s="2" t="s">
        <v>36</v>
      </c>
      <c r="F311" s="2" t="s">
        <v>37</v>
      </c>
      <c r="G311" s="2" t="s">
        <v>67</v>
      </c>
      <c r="H311" s="2" t="s">
        <v>68</v>
      </c>
      <c r="I311" s="2" t="s">
        <v>24</v>
      </c>
      <c r="J311" s="2">
        <v>1</v>
      </c>
      <c r="K311" s="2">
        <v>56683</v>
      </c>
      <c r="L311" s="2">
        <v>56683</v>
      </c>
      <c r="M311" s="2">
        <v>50501.03</v>
      </c>
      <c r="N311" s="2">
        <v>6181.97</v>
      </c>
      <c r="O311" s="2">
        <v>113</v>
      </c>
      <c r="P311" s="2">
        <v>10</v>
      </c>
      <c r="Q311" s="2" t="s">
        <v>42</v>
      </c>
      <c r="R311" s="2">
        <v>15</v>
      </c>
      <c r="S311" s="5">
        <f>IFERROR(Table1[[#This Row],[Profit]]/Table1[[#This Row],[Sales]],0)</f>
        <v>0.10906215267364112</v>
      </c>
      <c r="T311" s="2" t="str">
        <f t="shared" si="4"/>
        <v>Reorder Needed</v>
      </c>
    </row>
    <row r="312" spans="1:20" x14ac:dyDescent="0.3">
      <c r="A312" s="2">
        <v>1311</v>
      </c>
      <c r="B312" s="3">
        <v>45435</v>
      </c>
      <c r="C312" s="2" t="s">
        <v>375</v>
      </c>
      <c r="D312" s="2" t="s">
        <v>627</v>
      </c>
      <c r="E312" s="2" t="s">
        <v>20</v>
      </c>
      <c r="F312" s="2" t="s">
        <v>21</v>
      </c>
      <c r="G312" s="2" t="s">
        <v>22</v>
      </c>
      <c r="H312" s="2" t="s">
        <v>23</v>
      </c>
      <c r="I312" s="2" t="s">
        <v>24</v>
      </c>
      <c r="J312" s="2">
        <v>8</v>
      </c>
      <c r="K312" s="2">
        <v>24287</v>
      </c>
      <c r="L312" s="2">
        <v>194296</v>
      </c>
      <c r="M312" s="2">
        <v>144857.25</v>
      </c>
      <c r="N312" s="2">
        <v>49438.75</v>
      </c>
      <c r="O312" s="2">
        <v>53</v>
      </c>
      <c r="P312" s="2">
        <v>83</v>
      </c>
      <c r="Q312" s="2" t="s">
        <v>25</v>
      </c>
      <c r="R312" s="2">
        <v>5</v>
      </c>
      <c r="S312" s="5">
        <f>IFERROR(Table1[[#This Row],[Profit]]/Table1[[#This Row],[Sales]],0)</f>
        <v>0.2544506834932268</v>
      </c>
      <c r="T312" s="2" t="str">
        <f t="shared" si="4"/>
        <v>Sufficient</v>
      </c>
    </row>
    <row r="313" spans="1:20" x14ac:dyDescent="0.3">
      <c r="A313" s="2">
        <v>1312</v>
      </c>
      <c r="B313" s="3">
        <v>45349</v>
      </c>
      <c r="C313" s="2" t="s">
        <v>168</v>
      </c>
      <c r="D313" s="2" t="s">
        <v>628</v>
      </c>
      <c r="E313" s="2" t="s">
        <v>20</v>
      </c>
      <c r="F313" s="2" t="s">
        <v>21</v>
      </c>
      <c r="G313" s="2" t="s">
        <v>49</v>
      </c>
      <c r="H313" s="2" t="s">
        <v>50</v>
      </c>
      <c r="I313" s="2" t="s">
        <v>51</v>
      </c>
      <c r="J313" s="2">
        <v>4</v>
      </c>
      <c r="K313" s="2">
        <v>58277</v>
      </c>
      <c r="L313" s="2">
        <v>233108</v>
      </c>
      <c r="M313" s="2">
        <v>178262.09</v>
      </c>
      <c r="N313" s="2">
        <v>54845.91</v>
      </c>
      <c r="O313" s="2">
        <v>466</v>
      </c>
      <c r="P313" s="2">
        <v>43</v>
      </c>
      <c r="Q313" s="2" t="s">
        <v>52</v>
      </c>
      <c r="R313" s="2">
        <v>15</v>
      </c>
      <c r="S313" s="5">
        <f>IFERROR(Table1[[#This Row],[Profit]]/Table1[[#This Row],[Sales]],0)</f>
        <v>0.23528111433327042</v>
      </c>
      <c r="T313" s="2" t="str">
        <f t="shared" si="4"/>
        <v>Reorder Needed</v>
      </c>
    </row>
    <row r="314" spans="1:20" x14ac:dyDescent="0.3">
      <c r="A314" s="2">
        <v>1313</v>
      </c>
      <c r="B314" s="3">
        <v>45527</v>
      </c>
      <c r="C314" s="2" t="s">
        <v>629</v>
      </c>
      <c r="D314" s="2" t="s">
        <v>630</v>
      </c>
      <c r="E314" s="2" t="s">
        <v>20</v>
      </c>
      <c r="F314" s="2" t="s">
        <v>21</v>
      </c>
      <c r="G314" s="2" t="s">
        <v>97</v>
      </c>
      <c r="H314" s="2" t="s">
        <v>98</v>
      </c>
      <c r="I314" s="2" t="s">
        <v>32</v>
      </c>
      <c r="J314" s="2">
        <v>10</v>
      </c>
      <c r="K314" s="2">
        <v>25737</v>
      </c>
      <c r="L314" s="2">
        <v>257370</v>
      </c>
      <c r="M314" s="2">
        <v>190499.92</v>
      </c>
      <c r="N314" s="2">
        <v>66870.080000000002</v>
      </c>
      <c r="O314" s="2">
        <v>269</v>
      </c>
      <c r="P314" s="2">
        <v>48</v>
      </c>
      <c r="Q314" s="2" t="s">
        <v>99</v>
      </c>
      <c r="R314" s="2">
        <v>5</v>
      </c>
      <c r="S314" s="5">
        <f>IFERROR(Table1[[#This Row],[Profit]]/Table1[[#This Row],[Sales]],0)</f>
        <v>0.25982080273536157</v>
      </c>
      <c r="T314" s="2" t="str">
        <f t="shared" si="4"/>
        <v>Reorder Needed</v>
      </c>
    </row>
    <row r="315" spans="1:20" x14ac:dyDescent="0.3">
      <c r="A315" s="2">
        <v>1314</v>
      </c>
      <c r="B315" s="3">
        <v>45484</v>
      </c>
      <c r="C315" s="2" t="s">
        <v>631</v>
      </c>
      <c r="D315" s="2" t="s">
        <v>632</v>
      </c>
      <c r="E315" s="2" t="s">
        <v>28</v>
      </c>
      <c r="F315" s="2" t="s">
        <v>29</v>
      </c>
      <c r="G315" s="2" t="s">
        <v>22</v>
      </c>
      <c r="H315" s="2" t="s">
        <v>23</v>
      </c>
      <c r="I315" s="2" t="s">
        <v>24</v>
      </c>
      <c r="J315" s="2">
        <v>8</v>
      </c>
      <c r="K315" s="2">
        <v>21645</v>
      </c>
      <c r="L315" s="2">
        <v>173160</v>
      </c>
      <c r="M315" s="2">
        <v>106564.84</v>
      </c>
      <c r="N315" s="2">
        <v>66595.16</v>
      </c>
      <c r="O315" s="2">
        <v>100</v>
      </c>
      <c r="P315" s="2">
        <v>99</v>
      </c>
      <c r="Q315" s="2" t="s">
        <v>25</v>
      </c>
      <c r="R315" s="2">
        <v>10</v>
      </c>
      <c r="S315" s="5">
        <f>IFERROR(Table1[[#This Row],[Profit]]/Table1[[#This Row],[Sales]],0)</f>
        <v>0.38458743358743358</v>
      </c>
      <c r="T315" s="2" t="str">
        <f t="shared" si="4"/>
        <v>Reorder Needed</v>
      </c>
    </row>
    <row r="316" spans="1:20" x14ac:dyDescent="0.3">
      <c r="A316" s="2">
        <v>1315</v>
      </c>
      <c r="B316" s="3">
        <v>45535</v>
      </c>
      <c r="C316" s="2" t="s">
        <v>633</v>
      </c>
      <c r="D316" s="2" t="s">
        <v>634</v>
      </c>
      <c r="E316" s="2" t="s">
        <v>28</v>
      </c>
      <c r="F316" s="2" t="s">
        <v>29</v>
      </c>
      <c r="G316" s="2" t="s">
        <v>60</v>
      </c>
      <c r="H316" s="2" t="s">
        <v>61</v>
      </c>
      <c r="I316" s="2" t="s">
        <v>32</v>
      </c>
      <c r="J316" s="2">
        <v>3</v>
      </c>
      <c r="K316" s="2">
        <v>29114</v>
      </c>
      <c r="L316" s="2">
        <v>87342</v>
      </c>
      <c r="M316" s="2">
        <v>66249.06</v>
      </c>
      <c r="N316" s="2">
        <v>21092.94</v>
      </c>
      <c r="O316" s="2">
        <v>13</v>
      </c>
      <c r="P316" s="2">
        <v>46</v>
      </c>
      <c r="Q316" s="2" t="s">
        <v>62</v>
      </c>
      <c r="R316" s="2">
        <v>10</v>
      </c>
      <c r="S316" s="5">
        <f>IFERROR(Table1[[#This Row],[Profit]]/Table1[[#This Row],[Sales]],0)</f>
        <v>0.24149824826543928</v>
      </c>
      <c r="T316" s="2" t="str">
        <f t="shared" si="4"/>
        <v>Sufficient</v>
      </c>
    </row>
    <row r="317" spans="1:20" x14ac:dyDescent="0.3">
      <c r="A317" s="2">
        <v>1316</v>
      </c>
      <c r="B317" s="3">
        <v>45452</v>
      </c>
      <c r="C317" s="2" t="s">
        <v>635</v>
      </c>
      <c r="D317" s="2" t="s">
        <v>636</v>
      </c>
      <c r="E317" s="2" t="s">
        <v>20</v>
      </c>
      <c r="F317" s="2" t="s">
        <v>21</v>
      </c>
      <c r="G317" s="2" t="s">
        <v>55</v>
      </c>
      <c r="H317" s="2" t="s">
        <v>56</v>
      </c>
      <c r="I317" s="2" t="s">
        <v>32</v>
      </c>
      <c r="J317" s="2">
        <v>8</v>
      </c>
      <c r="K317" s="2">
        <v>49726</v>
      </c>
      <c r="L317" s="2">
        <v>397808</v>
      </c>
      <c r="M317" s="2">
        <v>320798.62</v>
      </c>
      <c r="N317" s="2">
        <v>77009.38</v>
      </c>
      <c r="O317" s="2">
        <v>271</v>
      </c>
      <c r="P317" s="2">
        <v>61</v>
      </c>
      <c r="Q317" s="2" t="s">
        <v>57</v>
      </c>
      <c r="R317" s="2">
        <v>10</v>
      </c>
      <c r="S317" s="5">
        <f>IFERROR(Table1[[#This Row],[Profit]]/Table1[[#This Row],[Sales]],0)</f>
        <v>0.19358429191972007</v>
      </c>
      <c r="T317" s="2" t="str">
        <f t="shared" si="4"/>
        <v>Reorder Needed</v>
      </c>
    </row>
    <row r="318" spans="1:20" x14ac:dyDescent="0.3">
      <c r="A318" s="2">
        <v>1317</v>
      </c>
      <c r="B318" s="3">
        <v>45535</v>
      </c>
      <c r="C318" s="2" t="s">
        <v>637</v>
      </c>
      <c r="D318" s="2" t="s">
        <v>638</v>
      </c>
      <c r="E318" s="2" t="s">
        <v>28</v>
      </c>
      <c r="F318" s="2" t="s">
        <v>29</v>
      </c>
      <c r="G318" s="2" t="s">
        <v>97</v>
      </c>
      <c r="H318" s="2" t="s">
        <v>98</v>
      </c>
      <c r="I318" s="2" t="s">
        <v>32</v>
      </c>
      <c r="J318" s="2">
        <v>9</v>
      </c>
      <c r="K318" s="2">
        <v>48618</v>
      </c>
      <c r="L318" s="2">
        <v>437562</v>
      </c>
      <c r="M318" s="2">
        <v>314613.06</v>
      </c>
      <c r="N318" s="2">
        <v>122948.94</v>
      </c>
      <c r="O318" s="2">
        <v>275</v>
      </c>
      <c r="P318" s="2">
        <v>41</v>
      </c>
      <c r="Q318" s="2" t="s">
        <v>99</v>
      </c>
      <c r="R318" s="2">
        <v>20</v>
      </c>
      <c r="S318" s="5">
        <f>IFERROR(Table1[[#This Row],[Profit]]/Table1[[#This Row],[Sales]],0)</f>
        <v>0.28098632879454799</v>
      </c>
      <c r="T318" s="2" t="str">
        <f t="shared" si="4"/>
        <v>Reorder Needed</v>
      </c>
    </row>
    <row r="319" spans="1:20" x14ac:dyDescent="0.3">
      <c r="A319" s="2">
        <v>1318</v>
      </c>
      <c r="B319" s="3">
        <v>45576</v>
      </c>
      <c r="C319" s="2" t="s">
        <v>413</v>
      </c>
      <c r="D319" s="2" t="s">
        <v>639</v>
      </c>
      <c r="E319" s="2" t="s">
        <v>28</v>
      </c>
      <c r="F319" s="2" t="s">
        <v>29</v>
      </c>
      <c r="G319" s="2" t="s">
        <v>81</v>
      </c>
      <c r="H319" s="2" t="s">
        <v>82</v>
      </c>
      <c r="I319" s="2" t="s">
        <v>24</v>
      </c>
      <c r="J319" s="2">
        <v>6</v>
      </c>
      <c r="K319" s="2">
        <v>3506</v>
      </c>
      <c r="L319" s="2">
        <v>21036</v>
      </c>
      <c r="M319" s="2">
        <v>13593.38</v>
      </c>
      <c r="N319" s="2">
        <v>7442.62</v>
      </c>
      <c r="O319" s="2">
        <v>490</v>
      </c>
      <c r="P319" s="2">
        <v>54</v>
      </c>
      <c r="Q319" s="2" t="s">
        <v>42</v>
      </c>
      <c r="R319" s="2">
        <v>15</v>
      </c>
      <c r="S319" s="5">
        <f>IFERROR(Table1[[#This Row],[Profit]]/Table1[[#This Row],[Sales]],0)</f>
        <v>0.35380395512454837</v>
      </c>
      <c r="T319" s="2" t="str">
        <f t="shared" si="4"/>
        <v>Reorder Needed</v>
      </c>
    </row>
    <row r="320" spans="1:20" x14ac:dyDescent="0.3">
      <c r="A320" s="2">
        <v>1319</v>
      </c>
      <c r="B320" s="3">
        <v>45580</v>
      </c>
      <c r="C320" s="2" t="s">
        <v>178</v>
      </c>
      <c r="D320" s="2" t="s">
        <v>640</v>
      </c>
      <c r="E320" s="2" t="s">
        <v>28</v>
      </c>
      <c r="F320" s="2" t="s">
        <v>29</v>
      </c>
      <c r="G320" s="2" t="s">
        <v>40</v>
      </c>
      <c r="H320" s="2" t="s">
        <v>41</v>
      </c>
      <c r="I320" s="2" t="s">
        <v>24</v>
      </c>
      <c r="J320" s="2">
        <v>10</v>
      </c>
      <c r="K320" s="2">
        <v>42912</v>
      </c>
      <c r="L320" s="2">
        <v>429120</v>
      </c>
      <c r="M320" s="2">
        <v>326242.31</v>
      </c>
      <c r="N320" s="2">
        <v>102877.69</v>
      </c>
      <c r="O320" s="2">
        <v>250</v>
      </c>
      <c r="P320" s="2">
        <v>77</v>
      </c>
      <c r="Q320" s="2" t="s">
        <v>42</v>
      </c>
      <c r="R320" s="2">
        <v>10</v>
      </c>
      <c r="S320" s="5">
        <f>IFERROR(Table1[[#This Row],[Profit]]/Table1[[#This Row],[Sales]],0)</f>
        <v>0.23974107475764356</v>
      </c>
      <c r="T320" s="2" t="str">
        <f t="shared" si="4"/>
        <v>Reorder Needed</v>
      </c>
    </row>
    <row r="321" spans="1:20" x14ac:dyDescent="0.3">
      <c r="A321" s="2">
        <v>1320</v>
      </c>
      <c r="B321" s="3">
        <v>45317</v>
      </c>
      <c r="C321" s="2" t="s">
        <v>256</v>
      </c>
      <c r="D321" s="2" t="s">
        <v>641</v>
      </c>
      <c r="E321" s="2" t="s">
        <v>36</v>
      </c>
      <c r="F321" s="2" t="s">
        <v>37</v>
      </c>
      <c r="G321" s="2" t="s">
        <v>49</v>
      </c>
      <c r="H321" s="2" t="s">
        <v>50</v>
      </c>
      <c r="I321" s="2" t="s">
        <v>51</v>
      </c>
      <c r="J321" s="2">
        <v>10</v>
      </c>
      <c r="K321" s="2">
        <v>34310</v>
      </c>
      <c r="L321" s="2">
        <v>343100</v>
      </c>
      <c r="M321" s="2">
        <v>301834.7</v>
      </c>
      <c r="N321" s="2">
        <v>41265.300000000003</v>
      </c>
      <c r="O321" s="2">
        <v>372</v>
      </c>
      <c r="P321" s="2">
        <v>44</v>
      </c>
      <c r="Q321" s="2" t="s">
        <v>52</v>
      </c>
      <c r="R321" s="2">
        <v>5</v>
      </c>
      <c r="S321" s="5">
        <f>IFERROR(Table1[[#This Row],[Profit]]/Table1[[#This Row],[Sales]],0)</f>
        <v>0.12027193238122998</v>
      </c>
      <c r="T321" s="2" t="str">
        <f t="shared" si="4"/>
        <v>Reorder Needed</v>
      </c>
    </row>
    <row r="322" spans="1:20" x14ac:dyDescent="0.3">
      <c r="A322" s="2">
        <v>1321</v>
      </c>
      <c r="B322" s="3">
        <v>45430</v>
      </c>
      <c r="C322" s="2" t="s">
        <v>329</v>
      </c>
      <c r="D322" s="2" t="s">
        <v>642</v>
      </c>
      <c r="E322" s="2" t="s">
        <v>45</v>
      </c>
      <c r="F322" s="2" t="s">
        <v>46</v>
      </c>
      <c r="G322" s="2" t="s">
        <v>60</v>
      </c>
      <c r="H322" s="2" t="s">
        <v>61</v>
      </c>
      <c r="I322" s="2" t="s">
        <v>32</v>
      </c>
      <c r="J322" s="2">
        <v>10</v>
      </c>
      <c r="K322" s="2">
        <v>16911</v>
      </c>
      <c r="L322" s="2">
        <v>169110</v>
      </c>
      <c r="M322" s="2">
        <v>129645.34</v>
      </c>
      <c r="N322" s="2">
        <v>39464.660000000003</v>
      </c>
      <c r="O322" s="2">
        <v>305</v>
      </c>
      <c r="P322" s="2">
        <v>83</v>
      </c>
      <c r="Q322" s="2" t="s">
        <v>62</v>
      </c>
      <c r="R322" s="2">
        <v>0</v>
      </c>
      <c r="S322" s="5">
        <f>IFERROR(Table1[[#This Row],[Profit]]/Table1[[#This Row],[Sales]],0)</f>
        <v>0.23336680267281654</v>
      </c>
      <c r="T322" s="2" t="str">
        <f t="shared" ref="T322:T385" si="5">IF(O322&gt;P322,"Reorder Needed","Sufficient")</f>
        <v>Reorder Needed</v>
      </c>
    </row>
    <row r="323" spans="1:20" x14ac:dyDescent="0.3">
      <c r="A323" s="2">
        <v>1322</v>
      </c>
      <c r="B323" s="3">
        <v>45327</v>
      </c>
      <c r="C323" s="2" t="s">
        <v>244</v>
      </c>
      <c r="D323" s="2" t="s">
        <v>643</v>
      </c>
      <c r="E323" s="2" t="s">
        <v>28</v>
      </c>
      <c r="F323" s="2" t="s">
        <v>29</v>
      </c>
      <c r="G323" s="2" t="s">
        <v>75</v>
      </c>
      <c r="H323" s="2" t="s">
        <v>76</v>
      </c>
      <c r="I323" s="2" t="s">
        <v>77</v>
      </c>
      <c r="J323" s="2">
        <v>4</v>
      </c>
      <c r="K323" s="2">
        <v>18095</v>
      </c>
      <c r="L323" s="2">
        <v>72380</v>
      </c>
      <c r="M323" s="2">
        <v>49580.99</v>
      </c>
      <c r="N323" s="2">
        <v>22799.01</v>
      </c>
      <c r="O323" s="2">
        <v>192</v>
      </c>
      <c r="P323" s="2">
        <v>34</v>
      </c>
      <c r="Q323" s="2" t="s">
        <v>78</v>
      </c>
      <c r="R323" s="2">
        <v>5</v>
      </c>
      <c r="S323" s="5">
        <f>IFERROR(Table1[[#This Row],[Profit]]/Table1[[#This Row],[Sales]],0)</f>
        <v>0.31499046697982869</v>
      </c>
      <c r="T323" s="2" t="str">
        <f t="shared" si="5"/>
        <v>Reorder Needed</v>
      </c>
    </row>
    <row r="324" spans="1:20" x14ac:dyDescent="0.3">
      <c r="A324" s="2">
        <v>1323</v>
      </c>
      <c r="B324" s="3">
        <v>45323</v>
      </c>
      <c r="C324" s="2" t="s">
        <v>204</v>
      </c>
      <c r="D324" s="2" t="s">
        <v>644</v>
      </c>
      <c r="E324" s="2" t="s">
        <v>20</v>
      </c>
      <c r="F324" s="2" t="s">
        <v>21</v>
      </c>
      <c r="G324" s="2" t="s">
        <v>67</v>
      </c>
      <c r="H324" s="2" t="s">
        <v>68</v>
      </c>
      <c r="I324" s="2" t="s">
        <v>24</v>
      </c>
      <c r="J324" s="2">
        <v>3</v>
      </c>
      <c r="K324" s="2">
        <v>12124</v>
      </c>
      <c r="L324" s="2">
        <v>36372</v>
      </c>
      <c r="M324" s="2">
        <v>29346.11</v>
      </c>
      <c r="N324" s="2">
        <v>7025.89</v>
      </c>
      <c r="O324" s="2">
        <v>363</v>
      </c>
      <c r="P324" s="2">
        <v>22</v>
      </c>
      <c r="Q324" s="2" t="s">
        <v>42</v>
      </c>
      <c r="R324" s="2">
        <v>5</v>
      </c>
      <c r="S324" s="5">
        <f>IFERROR(Table1[[#This Row],[Profit]]/Table1[[#This Row],[Sales]],0)</f>
        <v>0.19316754646431322</v>
      </c>
      <c r="T324" s="2" t="str">
        <f t="shared" si="5"/>
        <v>Reorder Needed</v>
      </c>
    </row>
    <row r="325" spans="1:20" x14ac:dyDescent="0.3">
      <c r="A325" s="2">
        <v>1324</v>
      </c>
      <c r="B325" s="3">
        <v>45593</v>
      </c>
      <c r="C325" s="2" t="s">
        <v>645</v>
      </c>
      <c r="D325" s="2" t="s">
        <v>646</v>
      </c>
      <c r="E325" s="2" t="s">
        <v>28</v>
      </c>
      <c r="F325" s="2" t="s">
        <v>29</v>
      </c>
      <c r="G325" s="2" t="s">
        <v>81</v>
      </c>
      <c r="H325" s="2" t="s">
        <v>82</v>
      </c>
      <c r="I325" s="2" t="s">
        <v>24</v>
      </c>
      <c r="J325" s="2">
        <v>1</v>
      </c>
      <c r="K325" s="2">
        <v>3485</v>
      </c>
      <c r="L325" s="2">
        <v>3485</v>
      </c>
      <c r="M325" s="2">
        <v>2690.58</v>
      </c>
      <c r="N325" s="2">
        <v>794.42</v>
      </c>
      <c r="O325" s="2">
        <v>485</v>
      </c>
      <c r="P325" s="2">
        <v>14</v>
      </c>
      <c r="Q325" s="2" t="s">
        <v>42</v>
      </c>
      <c r="R325" s="2">
        <v>10</v>
      </c>
      <c r="S325" s="5">
        <f>IFERROR(Table1[[#This Row],[Profit]]/Table1[[#This Row],[Sales]],0)</f>
        <v>0.22795408895265423</v>
      </c>
      <c r="T325" s="2" t="str">
        <f t="shared" si="5"/>
        <v>Reorder Needed</v>
      </c>
    </row>
    <row r="326" spans="1:20" x14ac:dyDescent="0.3">
      <c r="A326" s="2">
        <v>1325</v>
      </c>
      <c r="B326" s="3">
        <v>45492</v>
      </c>
      <c r="C326" s="2" t="s">
        <v>647</v>
      </c>
      <c r="D326" s="2" t="s">
        <v>648</v>
      </c>
      <c r="E326" s="2" t="s">
        <v>20</v>
      </c>
      <c r="F326" s="2" t="s">
        <v>21</v>
      </c>
      <c r="G326" s="2" t="s">
        <v>40</v>
      </c>
      <c r="H326" s="2" t="s">
        <v>41</v>
      </c>
      <c r="I326" s="2" t="s">
        <v>24</v>
      </c>
      <c r="J326" s="2">
        <v>7</v>
      </c>
      <c r="K326" s="2">
        <v>29286</v>
      </c>
      <c r="L326" s="2">
        <v>205002</v>
      </c>
      <c r="M326" s="2">
        <v>162712.49</v>
      </c>
      <c r="N326" s="2">
        <v>42289.51</v>
      </c>
      <c r="O326" s="2">
        <v>251</v>
      </c>
      <c r="P326" s="2">
        <v>29</v>
      </c>
      <c r="Q326" s="2" t="s">
        <v>42</v>
      </c>
      <c r="R326" s="2">
        <v>20</v>
      </c>
      <c r="S326" s="5">
        <f>IFERROR(Table1[[#This Row],[Profit]]/Table1[[#This Row],[Sales]],0)</f>
        <v>0.20628828011434036</v>
      </c>
      <c r="T326" s="2" t="str">
        <f t="shared" si="5"/>
        <v>Reorder Needed</v>
      </c>
    </row>
    <row r="327" spans="1:20" x14ac:dyDescent="0.3">
      <c r="A327" s="2">
        <v>1326</v>
      </c>
      <c r="B327" s="3">
        <v>45450</v>
      </c>
      <c r="C327" s="2" t="s">
        <v>649</v>
      </c>
      <c r="D327" s="2" t="s">
        <v>650</v>
      </c>
      <c r="E327" s="2" t="s">
        <v>20</v>
      </c>
      <c r="F327" s="2" t="s">
        <v>21</v>
      </c>
      <c r="G327" s="2" t="s">
        <v>30</v>
      </c>
      <c r="H327" s="2" t="s">
        <v>31</v>
      </c>
      <c r="I327" s="2" t="s">
        <v>32</v>
      </c>
      <c r="J327" s="2">
        <v>1</v>
      </c>
      <c r="K327" s="2">
        <v>28415</v>
      </c>
      <c r="L327" s="2">
        <v>28415</v>
      </c>
      <c r="M327" s="2">
        <v>17569.29</v>
      </c>
      <c r="N327" s="2">
        <v>10845.71</v>
      </c>
      <c r="O327" s="2">
        <v>239</v>
      </c>
      <c r="P327" s="2">
        <v>89</v>
      </c>
      <c r="Q327" s="2" t="s">
        <v>33</v>
      </c>
      <c r="R327" s="2">
        <v>10</v>
      </c>
      <c r="S327" s="5">
        <f>IFERROR(Table1[[#This Row],[Profit]]/Table1[[#This Row],[Sales]],0)</f>
        <v>0.38168960056308282</v>
      </c>
      <c r="T327" s="2" t="str">
        <f t="shared" si="5"/>
        <v>Reorder Needed</v>
      </c>
    </row>
    <row r="328" spans="1:20" x14ac:dyDescent="0.3">
      <c r="A328" s="2">
        <v>1327</v>
      </c>
      <c r="B328" s="3">
        <v>45338</v>
      </c>
      <c r="C328" s="2" t="s">
        <v>651</v>
      </c>
      <c r="D328" s="2" t="s">
        <v>215</v>
      </c>
      <c r="E328" s="2" t="s">
        <v>45</v>
      </c>
      <c r="F328" s="2" t="s">
        <v>46</v>
      </c>
      <c r="G328" s="2" t="s">
        <v>97</v>
      </c>
      <c r="H328" s="2" t="s">
        <v>98</v>
      </c>
      <c r="I328" s="2" t="s">
        <v>32</v>
      </c>
      <c r="J328" s="2">
        <v>7</v>
      </c>
      <c r="K328" s="2">
        <v>45345</v>
      </c>
      <c r="L328" s="2">
        <v>317415</v>
      </c>
      <c r="M328" s="2">
        <v>251615.47</v>
      </c>
      <c r="N328" s="2">
        <v>65799.53</v>
      </c>
      <c r="O328" s="2">
        <v>372</v>
      </c>
      <c r="P328" s="2">
        <v>67</v>
      </c>
      <c r="Q328" s="2" t="s">
        <v>99</v>
      </c>
      <c r="R328" s="2">
        <v>15</v>
      </c>
      <c r="S328" s="5">
        <f>IFERROR(Table1[[#This Row],[Profit]]/Table1[[#This Row],[Sales]],0)</f>
        <v>0.20729811130538883</v>
      </c>
      <c r="T328" s="2" t="str">
        <f t="shared" si="5"/>
        <v>Reorder Needed</v>
      </c>
    </row>
    <row r="329" spans="1:20" x14ac:dyDescent="0.3">
      <c r="A329" s="2">
        <v>1328</v>
      </c>
      <c r="B329" s="3">
        <v>45527</v>
      </c>
      <c r="C329" s="2" t="s">
        <v>531</v>
      </c>
      <c r="D329" s="2" t="s">
        <v>652</v>
      </c>
      <c r="E329" s="2" t="s">
        <v>20</v>
      </c>
      <c r="F329" s="2" t="s">
        <v>21</v>
      </c>
      <c r="G329" s="2" t="s">
        <v>75</v>
      </c>
      <c r="H329" s="2" t="s">
        <v>76</v>
      </c>
      <c r="I329" s="2" t="s">
        <v>77</v>
      </c>
      <c r="J329" s="2">
        <v>8</v>
      </c>
      <c r="K329" s="2">
        <v>17951</v>
      </c>
      <c r="L329" s="2">
        <v>143608</v>
      </c>
      <c r="M329" s="2">
        <v>88028.49</v>
      </c>
      <c r="N329" s="2">
        <v>55579.51</v>
      </c>
      <c r="O329" s="2">
        <v>189</v>
      </c>
      <c r="P329" s="2">
        <v>79</v>
      </c>
      <c r="Q329" s="2" t="s">
        <v>78</v>
      </c>
      <c r="R329" s="2">
        <v>20</v>
      </c>
      <c r="S329" s="5">
        <f>IFERROR(Table1[[#This Row],[Profit]]/Table1[[#This Row],[Sales]],0)</f>
        <v>0.38702238036878167</v>
      </c>
      <c r="T329" s="2" t="str">
        <f t="shared" si="5"/>
        <v>Reorder Needed</v>
      </c>
    </row>
    <row r="330" spans="1:20" x14ac:dyDescent="0.3">
      <c r="A330" s="2">
        <v>1329</v>
      </c>
      <c r="B330" s="3">
        <v>45482</v>
      </c>
      <c r="C330" s="2" t="s">
        <v>653</v>
      </c>
      <c r="D330" s="2" t="s">
        <v>654</v>
      </c>
      <c r="E330" s="2" t="s">
        <v>20</v>
      </c>
      <c r="F330" s="2" t="s">
        <v>21</v>
      </c>
      <c r="G330" s="2" t="s">
        <v>55</v>
      </c>
      <c r="H330" s="2" t="s">
        <v>56</v>
      </c>
      <c r="I330" s="2" t="s">
        <v>32</v>
      </c>
      <c r="J330" s="2">
        <v>2</v>
      </c>
      <c r="K330" s="2">
        <v>45696</v>
      </c>
      <c r="L330" s="2">
        <v>91392</v>
      </c>
      <c r="M330" s="2">
        <v>63814.17</v>
      </c>
      <c r="N330" s="2">
        <v>27577.83</v>
      </c>
      <c r="O330" s="2">
        <v>244</v>
      </c>
      <c r="P330" s="2">
        <v>20</v>
      </c>
      <c r="Q330" s="2" t="s">
        <v>57</v>
      </c>
      <c r="R330" s="2">
        <v>20</v>
      </c>
      <c r="S330" s="5">
        <f>IFERROR(Table1[[#This Row],[Profit]]/Table1[[#This Row],[Sales]],0)</f>
        <v>0.30175321691176471</v>
      </c>
      <c r="T330" s="2" t="str">
        <f t="shared" si="5"/>
        <v>Reorder Needed</v>
      </c>
    </row>
    <row r="331" spans="1:20" x14ac:dyDescent="0.3">
      <c r="A331" s="2">
        <v>1330</v>
      </c>
      <c r="B331" s="3">
        <v>45444</v>
      </c>
      <c r="C331" s="2" t="s">
        <v>655</v>
      </c>
      <c r="D331" s="2" t="s">
        <v>656</v>
      </c>
      <c r="E331" s="2" t="s">
        <v>20</v>
      </c>
      <c r="F331" s="2" t="s">
        <v>21</v>
      </c>
      <c r="G331" s="2" t="s">
        <v>55</v>
      </c>
      <c r="H331" s="2" t="s">
        <v>56</v>
      </c>
      <c r="I331" s="2" t="s">
        <v>32</v>
      </c>
      <c r="J331" s="2">
        <v>8</v>
      </c>
      <c r="K331" s="2">
        <v>10938</v>
      </c>
      <c r="L331" s="2">
        <v>87504</v>
      </c>
      <c r="M331" s="2">
        <v>75979.77</v>
      </c>
      <c r="N331" s="2">
        <v>11524.23</v>
      </c>
      <c r="O331" s="2">
        <v>472</v>
      </c>
      <c r="P331" s="2">
        <v>58</v>
      </c>
      <c r="Q331" s="2" t="s">
        <v>57</v>
      </c>
      <c r="R331" s="2">
        <v>0</v>
      </c>
      <c r="S331" s="5">
        <f>IFERROR(Table1[[#This Row],[Profit]]/Table1[[#This Row],[Sales]],0)</f>
        <v>0.13169946516730663</v>
      </c>
      <c r="T331" s="2" t="str">
        <f t="shared" si="5"/>
        <v>Reorder Needed</v>
      </c>
    </row>
    <row r="332" spans="1:20" x14ac:dyDescent="0.3">
      <c r="A332" s="2">
        <v>1331</v>
      </c>
      <c r="B332" s="3">
        <v>45316</v>
      </c>
      <c r="C332" s="2" t="s">
        <v>657</v>
      </c>
      <c r="D332" s="2" t="s">
        <v>658</v>
      </c>
      <c r="E332" s="2" t="s">
        <v>45</v>
      </c>
      <c r="F332" s="2" t="s">
        <v>46</v>
      </c>
      <c r="G332" s="2" t="s">
        <v>55</v>
      </c>
      <c r="H332" s="2" t="s">
        <v>56</v>
      </c>
      <c r="I332" s="2" t="s">
        <v>32</v>
      </c>
      <c r="J332" s="2">
        <v>6</v>
      </c>
      <c r="K332" s="2">
        <v>41590</v>
      </c>
      <c r="L332" s="2">
        <v>249540</v>
      </c>
      <c r="M332" s="2">
        <v>151983.92000000001</v>
      </c>
      <c r="N332" s="2">
        <v>97556.08</v>
      </c>
      <c r="O332" s="2">
        <v>422</v>
      </c>
      <c r="P332" s="2">
        <v>56</v>
      </c>
      <c r="Q332" s="2" t="s">
        <v>57</v>
      </c>
      <c r="R332" s="2">
        <v>15</v>
      </c>
      <c r="S332" s="5">
        <f>IFERROR(Table1[[#This Row],[Profit]]/Table1[[#This Row],[Sales]],0)</f>
        <v>0.39094365632764289</v>
      </c>
      <c r="T332" s="2" t="str">
        <f t="shared" si="5"/>
        <v>Reorder Needed</v>
      </c>
    </row>
    <row r="333" spans="1:20" x14ac:dyDescent="0.3">
      <c r="A333" s="2">
        <v>1332</v>
      </c>
      <c r="B333" s="3">
        <v>45653</v>
      </c>
      <c r="C333" s="2" t="s">
        <v>659</v>
      </c>
      <c r="D333" s="2" t="s">
        <v>660</v>
      </c>
      <c r="E333" s="2" t="s">
        <v>36</v>
      </c>
      <c r="F333" s="2" t="s">
        <v>37</v>
      </c>
      <c r="G333" s="2" t="s">
        <v>40</v>
      </c>
      <c r="H333" s="2" t="s">
        <v>41</v>
      </c>
      <c r="I333" s="2" t="s">
        <v>24</v>
      </c>
      <c r="J333" s="2">
        <v>4</v>
      </c>
      <c r="K333" s="2">
        <v>21806</v>
      </c>
      <c r="L333" s="2">
        <v>87224</v>
      </c>
      <c r="M333" s="2">
        <v>70423.78</v>
      </c>
      <c r="N333" s="2">
        <v>16800.22</v>
      </c>
      <c r="O333" s="2">
        <v>165</v>
      </c>
      <c r="P333" s="2">
        <v>25</v>
      </c>
      <c r="Q333" s="2" t="s">
        <v>42</v>
      </c>
      <c r="R333" s="2">
        <v>0</v>
      </c>
      <c r="S333" s="5">
        <f>IFERROR(Table1[[#This Row],[Profit]]/Table1[[#This Row],[Sales]],0)</f>
        <v>0.19261006145097681</v>
      </c>
      <c r="T333" s="2" t="str">
        <f t="shared" si="5"/>
        <v>Reorder Needed</v>
      </c>
    </row>
    <row r="334" spans="1:20" x14ac:dyDescent="0.3">
      <c r="A334" s="2">
        <v>1333</v>
      </c>
      <c r="B334" s="3">
        <v>45385</v>
      </c>
      <c r="C334" s="2" t="s">
        <v>661</v>
      </c>
      <c r="D334" s="2" t="s">
        <v>662</v>
      </c>
      <c r="E334" s="2" t="s">
        <v>28</v>
      </c>
      <c r="F334" s="2" t="s">
        <v>29</v>
      </c>
      <c r="G334" s="2" t="s">
        <v>60</v>
      </c>
      <c r="H334" s="2" t="s">
        <v>61</v>
      </c>
      <c r="I334" s="2" t="s">
        <v>32</v>
      </c>
      <c r="J334" s="2">
        <v>2</v>
      </c>
      <c r="K334" s="2">
        <v>36184</v>
      </c>
      <c r="L334" s="2">
        <v>72368</v>
      </c>
      <c r="M334" s="2">
        <v>47185.47</v>
      </c>
      <c r="N334" s="2">
        <v>25182.53</v>
      </c>
      <c r="O334" s="2">
        <v>306</v>
      </c>
      <c r="P334" s="2">
        <v>40</v>
      </c>
      <c r="Q334" s="2" t="s">
        <v>62</v>
      </c>
      <c r="R334" s="2">
        <v>5</v>
      </c>
      <c r="S334" s="5">
        <f>IFERROR(Table1[[#This Row],[Profit]]/Table1[[#This Row],[Sales]],0)</f>
        <v>0.34797880278576165</v>
      </c>
      <c r="T334" s="2" t="str">
        <f t="shared" si="5"/>
        <v>Reorder Needed</v>
      </c>
    </row>
    <row r="335" spans="1:20" x14ac:dyDescent="0.3">
      <c r="A335" s="2">
        <v>1334</v>
      </c>
      <c r="B335" s="3">
        <v>45625</v>
      </c>
      <c r="C335" s="2" t="s">
        <v>663</v>
      </c>
      <c r="D335" s="2" t="s">
        <v>664</v>
      </c>
      <c r="E335" s="2" t="s">
        <v>45</v>
      </c>
      <c r="F335" s="2" t="s">
        <v>46</v>
      </c>
      <c r="G335" s="2" t="s">
        <v>30</v>
      </c>
      <c r="H335" s="2" t="s">
        <v>31</v>
      </c>
      <c r="I335" s="2" t="s">
        <v>32</v>
      </c>
      <c r="J335" s="2">
        <v>1</v>
      </c>
      <c r="K335" s="2">
        <v>51467</v>
      </c>
      <c r="L335" s="2">
        <v>51467</v>
      </c>
      <c r="M335" s="2">
        <v>41373.019999999997</v>
      </c>
      <c r="N335" s="2">
        <v>10093.98</v>
      </c>
      <c r="O335" s="2">
        <v>157</v>
      </c>
      <c r="P335" s="2">
        <v>92</v>
      </c>
      <c r="Q335" s="2" t="s">
        <v>33</v>
      </c>
      <c r="R335" s="2">
        <v>20</v>
      </c>
      <c r="S335" s="5">
        <f>IFERROR(Table1[[#This Row],[Profit]]/Table1[[#This Row],[Sales]],0)</f>
        <v>0.19612528416266733</v>
      </c>
      <c r="T335" s="2" t="str">
        <f t="shared" si="5"/>
        <v>Reorder Needed</v>
      </c>
    </row>
    <row r="336" spans="1:20" x14ac:dyDescent="0.3">
      <c r="A336" s="2">
        <v>1335</v>
      </c>
      <c r="B336" s="3">
        <v>45304</v>
      </c>
      <c r="C336" s="2" t="s">
        <v>665</v>
      </c>
      <c r="D336" s="2" t="s">
        <v>666</v>
      </c>
      <c r="E336" s="2" t="s">
        <v>36</v>
      </c>
      <c r="F336" s="2" t="s">
        <v>37</v>
      </c>
      <c r="G336" s="2" t="s">
        <v>49</v>
      </c>
      <c r="H336" s="2" t="s">
        <v>50</v>
      </c>
      <c r="I336" s="2" t="s">
        <v>51</v>
      </c>
      <c r="J336" s="2">
        <v>5</v>
      </c>
      <c r="K336" s="2">
        <v>14908</v>
      </c>
      <c r="L336" s="2">
        <v>74540</v>
      </c>
      <c r="M336" s="2">
        <v>49184.6</v>
      </c>
      <c r="N336" s="2">
        <v>25355.4</v>
      </c>
      <c r="O336" s="2">
        <v>73</v>
      </c>
      <c r="P336" s="2">
        <v>72</v>
      </c>
      <c r="Q336" s="2" t="s">
        <v>52</v>
      </c>
      <c r="R336" s="2">
        <v>5</v>
      </c>
      <c r="S336" s="5">
        <f>IFERROR(Table1[[#This Row],[Profit]]/Table1[[#This Row],[Sales]],0)</f>
        <v>0.34015830426616583</v>
      </c>
      <c r="T336" s="2" t="str">
        <f t="shared" si="5"/>
        <v>Reorder Needed</v>
      </c>
    </row>
    <row r="337" spans="1:20" x14ac:dyDescent="0.3">
      <c r="A337" s="2">
        <v>1336</v>
      </c>
      <c r="B337" s="3">
        <v>45379</v>
      </c>
      <c r="C337" s="2" t="s">
        <v>667</v>
      </c>
      <c r="D337" s="2" t="s">
        <v>668</v>
      </c>
      <c r="E337" s="2" t="s">
        <v>20</v>
      </c>
      <c r="F337" s="2" t="s">
        <v>21</v>
      </c>
      <c r="G337" s="2" t="s">
        <v>97</v>
      </c>
      <c r="H337" s="2" t="s">
        <v>98</v>
      </c>
      <c r="I337" s="2" t="s">
        <v>32</v>
      </c>
      <c r="J337" s="2">
        <v>5</v>
      </c>
      <c r="K337" s="2">
        <v>9994</v>
      </c>
      <c r="L337" s="2">
        <v>49970</v>
      </c>
      <c r="M337" s="2">
        <v>41902.089999999997</v>
      </c>
      <c r="N337" s="2">
        <v>8067.91</v>
      </c>
      <c r="O337" s="2">
        <v>66</v>
      </c>
      <c r="P337" s="2">
        <v>16</v>
      </c>
      <c r="Q337" s="2" t="s">
        <v>99</v>
      </c>
      <c r="R337" s="2">
        <v>5</v>
      </c>
      <c r="S337" s="5">
        <f>IFERROR(Table1[[#This Row],[Profit]]/Table1[[#This Row],[Sales]],0)</f>
        <v>0.16145507304382628</v>
      </c>
      <c r="T337" s="2" t="str">
        <f t="shared" si="5"/>
        <v>Reorder Needed</v>
      </c>
    </row>
    <row r="338" spans="1:20" x14ac:dyDescent="0.3">
      <c r="A338" s="2">
        <v>1337</v>
      </c>
      <c r="B338" s="3">
        <v>45644</v>
      </c>
      <c r="C338" s="2" t="s">
        <v>258</v>
      </c>
      <c r="D338" s="2" t="s">
        <v>669</v>
      </c>
      <c r="E338" s="2" t="s">
        <v>28</v>
      </c>
      <c r="F338" s="2" t="s">
        <v>29</v>
      </c>
      <c r="G338" s="2" t="s">
        <v>22</v>
      </c>
      <c r="H338" s="2" t="s">
        <v>23</v>
      </c>
      <c r="I338" s="2" t="s">
        <v>24</v>
      </c>
      <c r="J338" s="2">
        <v>7</v>
      </c>
      <c r="K338" s="2">
        <v>23436</v>
      </c>
      <c r="L338" s="2">
        <v>164052</v>
      </c>
      <c r="M338" s="2">
        <v>125929.43</v>
      </c>
      <c r="N338" s="2">
        <v>38122.57</v>
      </c>
      <c r="O338" s="2">
        <v>27</v>
      </c>
      <c r="P338" s="2">
        <v>78</v>
      </c>
      <c r="Q338" s="2" t="s">
        <v>25</v>
      </c>
      <c r="R338" s="2">
        <v>15</v>
      </c>
      <c r="S338" s="5">
        <f>IFERROR(Table1[[#This Row],[Profit]]/Table1[[#This Row],[Sales]],0)</f>
        <v>0.23238101333723454</v>
      </c>
      <c r="T338" s="2" t="str">
        <f t="shared" si="5"/>
        <v>Sufficient</v>
      </c>
    </row>
    <row r="339" spans="1:20" x14ac:dyDescent="0.3">
      <c r="A339" s="2">
        <v>1338</v>
      </c>
      <c r="B339" s="3">
        <v>45503</v>
      </c>
      <c r="C339" s="2" t="s">
        <v>670</v>
      </c>
      <c r="D339" s="2" t="s">
        <v>671</v>
      </c>
      <c r="E339" s="2" t="s">
        <v>28</v>
      </c>
      <c r="F339" s="2" t="s">
        <v>29</v>
      </c>
      <c r="G339" s="2" t="s">
        <v>67</v>
      </c>
      <c r="H339" s="2" t="s">
        <v>68</v>
      </c>
      <c r="I339" s="2" t="s">
        <v>24</v>
      </c>
      <c r="J339" s="2">
        <v>10</v>
      </c>
      <c r="K339" s="2">
        <v>57203</v>
      </c>
      <c r="L339" s="2">
        <v>572030</v>
      </c>
      <c r="M339" s="2">
        <v>505677.24</v>
      </c>
      <c r="N339" s="2">
        <v>66352.759999999995</v>
      </c>
      <c r="O339" s="2">
        <v>478</v>
      </c>
      <c r="P339" s="2">
        <v>74</v>
      </c>
      <c r="Q339" s="2" t="s">
        <v>42</v>
      </c>
      <c r="R339" s="2">
        <v>5</v>
      </c>
      <c r="S339" s="5">
        <f>IFERROR(Table1[[#This Row],[Profit]]/Table1[[#This Row],[Sales]],0)</f>
        <v>0.11599524500463261</v>
      </c>
      <c r="T339" s="2" t="str">
        <f t="shared" si="5"/>
        <v>Reorder Needed</v>
      </c>
    </row>
    <row r="340" spans="1:20" x14ac:dyDescent="0.3">
      <c r="A340" s="2">
        <v>1339</v>
      </c>
      <c r="B340" s="3">
        <v>45564</v>
      </c>
      <c r="C340" s="2" t="s">
        <v>212</v>
      </c>
      <c r="D340" s="2" t="s">
        <v>672</v>
      </c>
      <c r="E340" s="2" t="s">
        <v>45</v>
      </c>
      <c r="F340" s="2" t="s">
        <v>46</v>
      </c>
      <c r="G340" s="2" t="s">
        <v>75</v>
      </c>
      <c r="H340" s="2" t="s">
        <v>76</v>
      </c>
      <c r="I340" s="2" t="s">
        <v>77</v>
      </c>
      <c r="J340" s="2">
        <v>4</v>
      </c>
      <c r="K340" s="2">
        <v>44068</v>
      </c>
      <c r="L340" s="2">
        <v>176272</v>
      </c>
      <c r="M340" s="2">
        <v>132523.98000000001</v>
      </c>
      <c r="N340" s="2">
        <v>43748.02</v>
      </c>
      <c r="O340" s="2">
        <v>225</v>
      </c>
      <c r="P340" s="2">
        <v>93</v>
      </c>
      <c r="Q340" s="2" t="s">
        <v>78</v>
      </c>
      <c r="R340" s="2">
        <v>5</v>
      </c>
      <c r="S340" s="5">
        <f>IFERROR(Table1[[#This Row],[Profit]]/Table1[[#This Row],[Sales]],0)</f>
        <v>0.24818473722428971</v>
      </c>
      <c r="T340" s="2" t="str">
        <f t="shared" si="5"/>
        <v>Reorder Needed</v>
      </c>
    </row>
    <row r="341" spans="1:20" x14ac:dyDescent="0.3">
      <c r="A341" s="2">
        <v>1340</v>
      </c>
      <c r="B341" s="3">
        <v>45358</v>
      </c>
      <c r="C341" s="2" t="s">
        <v>673</v>
      </c>
      <c r="D341" s="2" t="s">
        <v>674</v>
      </c>
      <c r="E341" s="2" t="s">
        <v>45</v>
      </c>
      <c r="F341" s="2" t="s">
        <v>46</v>
      </c>
      <c r="G341" s="2" t="s">
        <v>22</v>
      </c>
      <c r="H341" s="2" t="s">
        <v>23</v>
      </c>
      <c r="I341" s="2" t="s">
        <v>24</v>
      </c>
      <c r="J341" s="2">
        <v>3</v>
      </c>
      <c r="K341" s="2">
        <v>4063</v>
      </c>
      <c r="L341" s="2">
        <v>12189</v>
      </c>
      <c r="M341" s="2">
        <v>9809.2199999999993</v>
      </c>
      <c r="N341" s="2">
        <v>2379.7800000000002</v>
      </c>
      <c r="O341" s="2">
        <v>136</v>
      </c>
      <c r="P341" s="2">
        <v>70</v>
      </c>
      <c r="Q341" s="2" t="s">
        <v>25</v>
      </c>
      <c r="R341" s="2">
        <v>15</v>
      </c>
      <c r="S341" s="5">
        <f>IFERROR(Table1[[#This Row],[Profit]]/Table1[[#This Row],[Sales]],0)</f>
        <v>0.19523997046517352</v>
      </c>
      <c r="T341" s="2" t="str">
        <f t="shared" si="5"/>
        <v>Reorder Needed</v>
      </c>
    </row>
    <row r="342" spans="1:20" x14ac:dyDescent="0.3">
      <c r="A342" s="2">
        <v>1341</v>
      </c>
      <c r="B342" s="3">
        <v>45351</v>
      </c>
      <c r="C342" s="2" t="s">
        <v>444</v>
      </c>
      <c r="D342" s="2" t="s">
        <v>675</v>
      </c>
      <c r="E342" s="2" t="s">
        <v>20</v>
      </c>
      <c r="F342" s="2" t="s">
        <v>21</v>
      </c>
      <c r="G342" s="2" t="s">
        <v>60</v>
      </c>
      <c r="H342" s="2" t="s">
        <v>61</v>
      </c>
      <c r="I342" s="2" t="s">
        <v>32</v>
      </c>
      <c r="J342" s="2">
        <v>8</v>
      </c>
      <c r="K342" s="2">
        <v>5753</v>
      </c>
      <c r="L342" s="2">
        <v>46024</v>
      </c>
      <c r="M342" s="2">
        <v>33605.480000000003</v>
      </c>
      <c r="N342" s="2">
        <v>12418.52</v>
      </c>
      <c r="O342" s="2">
        <v>308</v>
      </c>
      <c r="P342" s="2">
        <v>45</v>
      </c>
      <c r="Q342" s="2" t="s">
        <v>62</v>
      </c>
      <c r="R342" s="2">
        <v>20</v>
      </c>
      <c r="S342" s="5">
        <f>IFERROR(Table1[[#This Row],[Profit]]/Table1[[#This Row],[Sales]],0)</f>
        <v>0.26982704675821312</v>
      </c>
      <c r="T342" s="2" t="str">
        <f t="shared" si="5"/>
        <v>Reorder Needed</v>
      </c>
    </row>
    <row r="343" spans="1:20" x14ac:dyDescent="0.3">
      <c r="A343" s="2">
        <v>1342</v>
      </c>
      <c r="B343" s="3">
        <v>45579</v>
      </c>
      <c r="C343" s="2" t="s">
        <v>676</v>
      </c>
      <c r="D343" s="2" t="s">
        <v>677</v>
      </c>
      <c r="E343" s="2" t="s">
        <v>28</v>
      </c>
      <c r="F343" s="2" t="s">
        <v>29</v>
      </c>
      <c r="G343" s="2" t="s">
        <v>75</v>
      </c>
      <c r="H343" s="2" t="s">
        <v>76</v>
      </c>
      <c r="I343" s="2" t="s">
        <v>77</v>
      </c>
      <c r="J343" s="2">
        <v>2</v>
      </c>
      <c r="K343" s="2">
        <v>40091</v>
      </c>
      <c r="L343" s="2">
        <v>80182</v>
      </c>
      <c r="M343" s="2">
        <v>66860.84</v>
      </c>
      <c r="N343" s="2">
        <v>13321.16</v>
      </c>
      <c r="O343" s="2">
        <v>415</v>
      </c>
      <c r="P343" s="2">
        <v>14</v>
      </c>
      <c r="Q343" s="2" t="s">
        <v>78</v>
      </c>
      <c r="R343" s="2">
        <v>5</v>
      </c>
      <c r="S343" s="5">
        <f>IFERROR(Table1[[#This Row],[Profit]]/Table1[[#This Row],[Sales]],0)</f>
        <v>0.16613653937292658</v>
      </c>
      <c r="T343" s="2" t="str">
        <f t="shared" si="5"/>
        <v>Reorder Needed</v>
      </c>
    </row>
    <row r="344" spans="1:20" x14ac:dyDescent="0.3">
      <c r="A344" s="2">
        <v>1343</v>
      </c>
      <c r="B344" s="3">
        <v>45571</v>
      </c>
      <c r="C344" s="2" t="s">
        <v>678</v>
      </c>
      <c r="D344" s="2" t="s">
        <v>679</v>
      </c>
      <c r="E344" s="2" t="s">
        <v>36</v>
      </c>
      <c r="F344" s="2" t="s">
        <v>37</v>
      </c>
      <c r="G344" s="2" t="s">
        <v>49</v>
      </c>
      <c r="H344" s="2" t="s">
        <v>50</v>
      </c>
      <c r="I344" s="2" t="s">
        <v>51</v>
      </c>
      <c r="J344" s="2">
        <v>7</v>
      </c>
      <c r="K344" s="2">
        <v>51238</v>
      </c>
      <c r="L344" s="2">
        <v>358666</v>
      </c>
      <c r="M344" s="2">
        <v>321588.19</v>
      </c>
      <c r="N344" s="2">
        <v>37077.81</v>
      </c>
      <c r="O344" s="2">
        <v>377</v>
      </c>
      <c r="P344" s="2">
        <v>29</v>
      </c>
      <c r="Q344" s="2" t="s">
        <v>52</v>
      </c>
      <c r="R344" s="2">
        <v>10</v>
      </c>
      <c r="S344" s="5">
        <f>IFERROR(Table1[[#This Row],[Profit]]/Table1[[#This Row],[Sales]],0)</f>
        <v>0.10337698583082867</v>
      </c>
      <c r="T344" s="2" t="str">
        <f t="shared" si="5"/>
        <v>Reorder Needed</v>
      </c>
    </row>
    <row r="345" spans="1:20" x14ac:dyDescent="0.3">
      <c r="A345" s="2">
        <v>1344</v>
      </c>
      <c r="B345" s="3">
        <v>45473</v>
      </c>
      <c r="C345" s="2" t="s">
        <v>680</v>
      </c>
      <c r="D345" s="2" t="s">
        <v>681</v>
      </c>
      <c r="E345" s="2" t="s">
        <v>28</v>
      </c>
      <c r="F345" s="2" t="s">
        <v>29</v>
      </c>
      <c r="G345" s="2" t="s">
        <v>81</v>
      </c>
      <c r="H345" s="2" t="s">
        <v>82</v>
      </c>
      <c r="I345" s="2" t="s">
        <v>24</v>
      </c>
      <c r="J345" s="2">
        <v>4</v>
      </c>
      <c r="K345" s="2">
        <v>18959</v>
      </c>
      <c r="L345" s="2">
        <v>75836</v>
      </c>
      <c r="M345" s="2">
        <v>53691.199999999997</v>
      </c>
      <c r="N345" s="2">
        <v>22144.799999999999</v>
      </c>
      <c r="O345" s="2">
        <v>93</v>
      </c>
      <c r="P345" s="2">
        <v>12</v>
      </c>
      <c r="Q345" s="2" t="s">
        <v>42</v>
      </c>
      <c r="R345" s="2">
        <v>0</v>
      </c>
      <c r="S345" s="5">
        <f>IFERROR(Table1[[#This Row],[Profit]]/Table1[[#This Row],[Sales]],0)</f>
        <v>0.29200907220844979</v>
      </c>
      <c r="T345" s="2" t="str">
        <f t="shared" si="5"/>
        <v>Reorder Needed</v>
      </c>
    </row>
    <row r="346" spans="1:20" x14ac:dyDescent="0.3">
      <c r="A346" s="2">
        <v>1345</v>
      </c>
      <c r="B346" s="3">
        <v>45524</v>
      </c>
      <c r="C346" s="2" t="s">
        <v>682</v>
      </c>
      <c r="D346" s="2" t="s">
        <v>683</v>
      </c>
      <c r="E346" s="2" t="s">
        <v>28</v>
      </c>
      <c r="F346" s="2" t="s">
        <v>29</v>
      </c>
      <c r="G346" s="2" t="s">
        <v>60</v>
      </c>
      <c r="H346" s="2" t="s">
        <v>61</v>
      </c>
      <c r="I346" s="2" t="s">
        <v>32</v>
      </c>
      <c r="J346" s="2">
        <v>1</v>
      </c>
      <c r="K346" s="2">
        <v>19366</v>
      </c>
      <c r="L346" s="2">
        <v>19366</v>
      </c>
      <c r="M346" s="2">
        <v>13212.49</v>
      </c>
      <c r="N346" s="2">
        <v>6153.51</v>
      </c>
      <c r="O346" s="2">
        <v>267</v>
      </c>
      <c r="P346" s="2">
        <v>62</v>
      </c>
      <c r="Q346" s="2" t="s">
        <v>62</v>
      </c>
      <c r="R346" s="2">
        <v>10</v>
      </c>
      <c r="S346" s="5">
        <f>IFERROR(Table1[[#This Row],[Profit]]/Table1[[#This Row],[Sales]],0)</f>
        <v>0.31774811525353713</v>
      </c>
      <c r="T346" s="2" t="str">
        <f t="shared" si="5"/>
        <v>Reorder Needed</v>
      </c>
    </row>
    <row r="347" spans="1:20" x14ac:dyDescent="0.3">
      <c r="A347" s="2">
        <v>1346</v>
      </c>
      <c r="B347" s="3">
        <v>45637</v>
      </c>
      <c r="C347" s="2" t="s">
        <v>684</v>
      </c>
      <c r="D347" s="2" t="s">
        <v>685</v>
      </c>
      <c r="E347" s="2" t="s">
        <v>36</v>
      </c>
      <c r="F347" s="2" t="s">
        <v>37</v>
      </c>
      <c r="G347" s="2" t="s">
        <v>81</v>
      </c>
      <c r="H347" s="2" t="s">
        <v>82</v>
      </c>
      <c r="I347" s="2" t="s">
        <v>24</v>
      </c>
      <c r="J347" s="2">
        <v>3</v>
      </c>
      <c r="K347" s="2">
        <v>3441</v>
      </c>
      <c r="L347" s="2">
        <v>10323</v>
      </c>
      <c r="M347" s="2">
        <v>9212.34</v>
      </c>
      <c r="N347" s="2">
        <v>1110.6600000000001</v>
      </c>
      <c r="O347" s="2">
        <v>273</v>
      </c>
      <c r="P347" s="2">
        <v>49</v>
      </c>
      <c r="Q347" s="2" t="s">
        <v>42</v>
      </c>
      <c r="R347" s="2">
        <v>20</v>
      </c>
      <c r="S347" s="5">
        <f>IFERROR(Table1[[#This Row],[Profit]]/Table1[[#This Row],[Sales]],0)</f>
        <v>0.10759081662307469</v>
      </c>
      <c r="T347" s="2" t="str">
        <f t="shared" si="5"/>
        <v>Reorder Needed</v>
      </c>
    </row>
    <row r="348" spans="1:20" x14ac:dyDescent="0.3">
      <c r="A348" s="2">
        <v>1347</v>
      </c>
      <c r="B348" s="3">
        <v>45472</v>
      </c>
      <c r="C348" s="2" t="s">
        <v>686</v>
      </c>
      <c r="D348" s="2" t="s">
        <v>687</v>
      </c>
      <c r="E348" s="2" t="s">
        <v>36</v>
      </c>
      <c r="F348" s="2" t="s">
        <v>37</v>
      </c>
      <c r="G348" s="2" t="s">
        <v>60</v>
      </c>
      <c r="H348" s="2" t="s">
        <v>61</v>
      </c>
      <c r="I348" s="2" t="s">
        <v>32</v>
      </c>
      <c r="J348" s="2">
        <v>4</v>
      </c>
      <c r="K348" s="2">
        <v>20679</v>
      </c>
      <c r="L348" s="2">
        <v>82716</v>
      </c>
      <c r="M348" s="2">
        <v>74251.42</v>
      </c>
      <c r="N348" s="2">
        <v>8464.58</v>
      </c>
      <c r="O348" s="2">
        <v>204</v>
      </c>
      <c r="P348" s="2">
        <v>34</v>
      </c>
      <c r="Q348" s="2" t="s">
        <v>62</v>
      </c>
      <c r="R348" s="2">
        <v>10</v>
      </c>
      <c r="S348" s="5">
        <f>IFERROR(Table1[[#This Row],[Profit]]/Table1[[#This Row],[Sales]],0)</f>
        <v>0.10233304318390637</v>
      </c>
      <c r="T348" s="2" t="str">
        <f t="shared" si="5"/>
        <v>Reorder Needed</v>
      </c>
    </row>
    <row r="349" spans="1:20" x14ac:dyDescent="0.3">
      <c r="A349" s="2">
        <v>1348</v>
      </c>
      <c r="B349" s="3">
        <v>45548</v>
      </c>
      <c r="C349" s="2" t="s">
        <v>688</v>
      </c>
      <c r="D349" s="2" t="s">
        <v>689</v>
      </c>
      <c r="E349" s="2" t="s">
        <v>28</v>
      </c>
      <c r="F349" s="2" t="s">
        <v>29</v>
      </c>
      <c r="G349" s="2" t="s">
        <v>81</v>
      </c>
      <c r="H349" s="2" t="s">
        <v>82</v>
      </c>
      <c r="I349" s="2" t="s">
        <v>24</v>
      </c>
      <c r="J349" s="2">
        <v>1</v>
      </c>
      <c r="K349" s="2">
        <v>5096</v>
      </c>
      <c r="L349" s="2">
        <v>5096</v>
      </c>
      <c r="M349" s="2">
        <v>3974.35</v>
      </c>
      <c r="N349" s="2">
        <v>1121.6500000000001</v>
      </c>
      <c r="O349" s="2">
        <v>457</v>
      </c>
      <c r="P349" s="2">
        <v>13</v>
      </c>
      <c r="Q349" s="2" t="s">
        <v>42</v>
      </c>
      <c r="R349" s="2">
        <v>0</v>
      </c>
      <c r="S349" s="5">
        <f>IFERROR(Table1[[#This Row],[Profit]]/Table1[[#This Row],[Sales]],0)</f>
        <v>0.22010400313971745</v>
      </c>
      <c r="T349" s="2" t="str">
        <f t="shared" si="5"/>
        <v>Reorder Needed</v>
      </c>
    </row>
    <row r="350" spans="1:20" x14ac:dyDescent="0.3">
      <c r="A350" s="2">
        <v>1349</v>
      </c>
      <c r="B350" s="3">
        <v>45488</v>
      </c>
      <c r="C350" s="2" t="s">
        <v>690</v>
      </c>
      <c r="D350" s="2" t="s">
        <v>691</v>
      </c>
      <c r="E350" s="2" t="s">
        <v>36</v>
      </c>
      <c r="F350" s="2" t="s">
        <v>37</v>
      </c>
      <c r="G350" s="2" t="s">
        <v>60</v>
      </c>
      <c r="H350" s="2" t="s">
        <v>61</v>
      </c>
      <c r="I350" s="2" t="s">
        <v>32</v>
      </c>
      <c r="J350" s="2">
        <v>6</v>
      </c>
      <c r="K350" s="2">
        <v>52111</v>
      </c>
      <c r="L350" s="2">
        <v>312666</v>
      </c>
      <c r="M350" s="2">
        <v>252193.38</v>
      </c>
      <c r="N350" s="2">
        <v>60472.62</v>
      </c>
      <c r="O350" s="2">
        <v>398</v>
      </c>
      <c r="P350" s="2">
        <v>34</v>
      </c>
      <c r="Q350" s="2" t="s">
        <v>62</v>
      </c>
      <c r="R350" s="2">
        <v>5</v>
      </c>
      <c r="S350" s="5">
        <f>IFERROR(Table1[[#This Row],[Profit]]/Table1[[#This Row],[Sales]],0)</f>
        <v>0.19340964479668402</v>
      </c>
      <c r="T350" s="2" t="str">
        <f t="shared" si="5"/>
        <v>Reorder Needed</v>
      </c>
    </row>
    <row r="351" spans="1:20" x14ac:dyDescent="0.3">
      <c r="A351" s="2">
        <v>1350</v>
      </c>
      <c r="B351" s="3">
        <v>45440</v>
      </c>
      <c r="C351" s="2" t="s">
        <v>692</v>
      </c>
      <c r="D351" s="2" t="s">
        <v>693</v>
      </c>
      <c r="E351" s="2" t="s">
        <v>36</v>
      </c>
      <c r="F351" s="2" t="s">
        <v>37</v>
      </c>
      <c r="G351" s="2" t="s">
        <v>30</v>
      </c>
      <c r="H351" s="2" t="s">
        <v>31</v>
      </c>
      <c r="I351" s="2" t="s">
        <v>32</v>
      </c>
      <c r="J351" s="2">
        <v>1</v>
      </c>
      <c r="K351" s="2">
        <v>49758</v>
      </c>
      <c r="L351" s="2">
        <v>49758</v>
      </c>
      <c r="M351" s="2">
        <v>36316.019999999997</v>
      </c>
      <c r="N351" s="2">
        <v>13441.98</v>
      </c>
      <c r="O351" s="2">
        <v>321</v>
      </c>
      <c r="P351" s="2">
        <v>32</v>
      </c>
      <c r="Q351" s="2" t="s">
        <v>33</v>
      </c>
      <c r="R351" s="2">
        <v>20</v>
      </c>
      <c r="S351" s="5">
        <f>IFERROR(Table1[[#This Row],[Profit]]/Table1[[#This Row],[Sales]],0)</f>
        <v>0.27014711202218739</v>
      </c>
      <c r="T351" s="2" t="str">
        <f t="shared" si="5"/>
        <v>Reorder Needed</v>
      </c>
    </row>
    <row r="352" spans="1:20" x14ac:dyDescent="0.3">
      <c r="A352" s="2">
        <v>1351</v>
      </c>
      <c r="B352" s="3">
        <v>45332</v>
      </c>
      <c r="C352" s="2" t="s">
        <v>694</v>
      </c>
      <c r="D352" s="2" t="s">
        <v>695</v>
      </c>
      <c r="E352" s="2" t="s">
        <v>20</v>
      </c>
      <c r="F352" s="2" t="s">
        <v>21</v>
      </c>
      <c r="G352" s="2" t="s">
        <v>75</v>
      </c>
      <c r="H352" s="2" t="s">
        <v>76</v>
      </c>
      <c r="I352" s="2" t="s">
        <v>77</v>
      </c>
      <c r="J352" s="2">
        <v>3</v>
      </c>
      <c r="K352" s="2">
        <v>57539</v>
      </c>
      <c r="L352" s="2">
        <v>172617</v>
      </c>
      <c r="M352" s="2">
        <v>133501.79999999999</v>
      </c>
      <c r="N352" s="2">
        <v>39115.199999999997</v>
      </c>
      <c r="O352" s="2">
        <v>226</v>
      </c>
      <c r="P352" s="2">
        <v>68</v>
      </c>
      <c r="Q352" s="2" t="s">
        <v>78</v>
      </c>
      <c r="R352" s="2">
        <v>10</v>
      </c>
      <c r="S352" s="5">
        <f>IFERROR(Table1[[#This Row],[Profit]]/Table1[[#This Row],[Sales]],0)</f>
        <v>0.22660108795773301</v>
      </c>
      <c r="T352" s="2" t="str">
        <f t="shared" si="5"/>
        <v>Reorder Needed</v>
      </c>
    </row>
    <row r="353" spans="1:20" x14ac:dyDescent="0.3">
      <c r="A353" s="2">
        <v>1352</v>
      </c>
      <c r="B353" s="3">
        <v>45433</v>
      </c>
      <c r="C353" s="2" t="s">
        <v>696</v>
      </c>
      <c r="D353" s="2" t="s">
        <v>697</v>
      </c>
      <c r="E353" s="2" t="s">
        <v>20</v>
      </c>
      <c r="F353" s="2" t="s">
        <v>21</v>
      </c>
      <c r="G353" s="2" t="s">
        <v>49</v>
      </c>
      <c r="H353" s="2" t="s">
        <v>50</v>
      </c>
      <c r="I353" s="2" t="s">
        <v>51</v>
      </c>
      <c r="J353" s="2">
        <v>5</v>
      </c>
      <c r="K353" s="2">
        <v>22634</v>
      </c>
      <c r="L353" s="2">
        <v>113170</v>
      </c>
      <c r="M353" s="2">
        <v>85055.56</v>
      </c>
      <c r="N353" s="2">
        <v>28114.44</v>
      </c>
      <c r="O353" s="2">
        <v>423</v>
      </c>
      <c r="P353" s="2">
        <v>19</v>
      </c>
      <c r="Q353" s="2" t="s">
        <v>52</v>
      </c>
      <c r="R353" s="2">
        <v>15</v>
      </c>
      <c r="S353" s="5">
        <f>IFERROR(Table1[[#This Row],[Profit]]/Table1[[#This Row],[Sales]],0)</f>
        <v>0.24842661482725104</v>
      </c>
      <c r="T353" s="2" t="str">
        <f t="shared" si="5"/>
        <v>Reorder Needed</v>
      </c>
    </row>
    <row r="354" spans="1:20" x14ac:dyDescent="0.3">
      <c r="A354" s="2">
        <v>1353</v>
      </c>
      <c r="B354" s="3">
        <v>45594</v>
      </c>
      <c r="C354" s="2" t="s">
        <v>485</v>
      </c>
      <c r="D354" s="2" t="s">
        <v>698</v>
      </c>
      <c r="E354" s="2" t="s">
        <v>36</v>
      </c>
      <c r="F354" s="2" t="s">
        <v>37</v>
      </c>
      <c r="G354" s="2" t="s">
        <v>75</v>
      </c>
      <c r="H354" s="2" t="s">
        <v>76</v>
      </c>
      <c r="I354" s="2" t="s">
        <v>77</v>
      </c>
      <c r="J354" s="2">
        <v>3</v>
      </c>
      <c r="K354" s="2">
        <v>43492</v>
      </c>
      <c r="L354" s="2">
        <v>130476</v>
      </c>
      <c r="M354" s="2">
        <v>94663.38</v>
      </c>
      <c r="N354" s="2">
        <v>35812.620000000003</v>
      </c>
      <c r="O354" s="2">
        <v>93</v>
      </c>
      <c r="P354" s="2">
        <v>97</v>
      </c>
      <c r="Q354" s="2" t="s">
        <v>78</v>
      </c>
      <c r="R354" s="2">
        <v>20</v>
      </c>
      <c r="S354" s="5">
        <f>IFERROR(Table1[[#This Row],[Profit]]/Table1[[#This Row],[Sales]],0)</f>
        <v>0.27447668536742392</v>
      </c>
      <c r="T354" s="2" t="str">
        <f t="shared" si="5"/>
        <v>Sufficient</v>
      </c>
    </row>
    <row r="355" spans="1:20" x14ac:dyDescent="0.3">
      <c r="A355" s="2">
        <v>1354</v>
      </c>
      <c r="B355" s="3">
        <v>45453</v>
      </c>
      <c r="C355" s="2" t="s">
        <v>573</v>
      </c>
      <c r="D355" s="2" t="s">
        <v>699</v>
      </c>
      <c r="E355" s="2" t="s">
        <v>45</v>
      </c>
      <c r="F355" s="2" t="s">
        <v>46</v>
      </c>
      <c r="G355" s="2" t="s">
        <v>60</v>
      </c>
      <c r="H355" s="2" t="s">
        <v>61</v>
      </c>
      <c r="I355" s="2" t="s">
        <v>32</v>
      </c>
      <c r="J355" s="2">
        <v>4</v>
      </c>
      <c r="K355" s="2">
        <v>48006</v>
      </c>
      <c r="L355" s="2">
        <v>192024</v>
      </c>
      <c r="M355" s="2">
        <v>117833.45</v>
      </c>
      <c r="N355" s="2">
        <v>74190.55</v>
      </c>
      <c r="O355" s="2">
        <v>85</v>
      </c>
      <c r="P355" s="2">
        <v>56</v>
      </c>
      <c r="Q355" s="2" t="s">
        <v>62</v>
      </c>
      <c r="R355" s="2">
        <v>5</v>
      </c>
      <c r="S355" s="5">
        <f>IFERROR(Table1[[#This Row],[Profit]]/Table1[[#This Row],[Sales]],0)</f>
        <v>0.38636081948089823</v>
      </c>
      <c r="T355" s="2" t="str">
        <f t="shared" si="5"/>
        <v>Reorder Needed</v>
      </c>
    </row>
    <row r="356" spans="1:20" x14ac:dyDescent="0.3">
      <c r="A356" s="2">
        <v>1355</v>
      </c>
      <c r="B356" s="3">
        <v>45546</v>
      </c>
      <c r="C356" s="2" t="s">
        <v>700</v>
      </c>
      <c r="D356" s="2" t="s">
        <v>701</v>
      </c>
      <c r="E356" s="2" t="s">
        <v>45</v>
      </c>
      <c r="F356" s="2" t="s">
        <v>46</v>
      </c>
      <c r="G356" s="2" t="s">
        <v>97</v>
      </c>
      <c r="H356" s="2" t="s">
        <v>98</v>
      </c>
      <c r="I356" s="2" t="s">
        <v>32</v>
      </c>
      <c r="J356" s="2">
        <v>9</v>
      </c>
      <c r="K356" s="2">
        <v>58413</v>
      </c>
      <c r="L356" s="2">
        <v>525717</v>
      </c>
      <c r="M356" s="2">
        <v>386579.39</v>
      </c>
      <c r="N356" s="2">
        <v>139137.60999999999</v>
      </c>
      <c r="O356" s="2">
        <v>493</v>
      </c>
      <c r="P356" s="2">
        <v>69</v>
      </c>
      <c r="Q356" s="2" t="s">
        <v>99</v>
      </c>
      <c r="R356" s="2">
        <v>15</v>
      </c>
      <c r="S356" s="5">
        <f>IFERROR(Table1[[#This Row],[Profit]]/Table1[[#This Row],[Sales]],0)</f>
        <v>0.26466256560088408</v>
      </c>
      <c r="T356" s="2" t="str">
        <f t="shared" si="5"/>
        <v>Reorder Needed</v>
      </c>
    </row>
    <row r="357" spans="1:20" x14ac:dyDescent="0.3">
      <c r="A357" s="2">
        <v>1356</v>
      </c>
      <c r="B357" s="3">
        <v>45612</v>
      </c>
      <c r="C357" s="2" t="s">
        <v>702</v>
      </c>
      <c r="D357" s="2" t="s">
        <v>703</v>
      </c>
      <c r="E357" s="2" t="s">
        <v>45</v>
      </c>
      <c r="F357" s="2" t="s">
        <v>46</v>
      </c>
      <c r="G357" s="2" t="s">
        <v>81</v>
      </c>
      <c r="H357" s="2" t="s">
        <v>82</v>
      </c>
      <c r="I357" s="2" t="s">
        <v>24</v>
      </c>
      <c r="J357" s="2">
        <v>10</v>
      </c>
      <c r="K357" s="2">
        <v>8089</v>
      </c>
      <c r="L357" s="2">
        <v>80890</v>
      </c>
      <c r="M357" s="2">
        <v>65259.040000000001</v>
      </c>
      <c r="N357" s="2">
        <v>15630.96</v>
      </c>
      <c r="O357" s="2">
        <v>39</v>
      </c>
      <c r="P357" s="2">
        <v>65</v>
      </c>
      <c r="Q357" s="2" t="s">
        <v>42</v>
      </c>
      <c r="R357" s="2">
        <v>15</v>
      </c>
      <c r="S357" s="5">
        <f>IFERROR(Table1[[#This Row],[Profit]]/Table1[[#This Row],[Sales]],0)</f>
        <v>0.19323723575225613</v>
      </c>
      <c r="T357" s="2" t="str">
        <f t="shared" si="5"/>
        <v>Sufficient</v>
      </c>
    </row>
    <row r="358" spans="1:20" x14ac:dyDescent="0.3">
      <c r="A358" s="2">
        <v>1357</v>
      </c>
      <c r="B358" s="3">
        <v>45438</v>
      </c>
      <c r="C358" s="2" t="s">
        <v>704</v>
      </c>
      <c r="D358" s="2" t="s">
        <v>705</v>
      </c>
      <c r="E358" s="2" t="s">
        <v>36</v>
      </c>
      <c r="F358" s="2" t="s">
        <v>37</v>
      </c>
      <c r="G358" s="2" t="s">
        <v>81</v>
      </c>
      <c r="H358" s="2" t="s">
        <v>82</v>
      </c>
      <c r="I358" s="2" t="s">
        <v>24</v>
      </c>
      <c r="J358" s="2">
        <v>5</v>
      </c>
      <c r="K358" s="2">
        <v>21319</v>
      </c>
      <c r="L358" s="2">
        <v>106595</v>
      </c>
      <c r="M358" s="2">
        <v>87061.52</v>
      </c>
      <c r="N358" s="2">
        <v>19533.48</v>
      </c>
      <c r="O358" s="2">
        <v>160</v>
      </c>
      <c r="P358" s="2">
        <v>31</v>
      </c>
      <c r="Q358" s="2" t="s">
        <v>42</v>
      </c>
      <c r="R358" s="2">
        <v>10</v>
      </c>
      <c r="S358" s="5">
        <f>IFERROR(Table1[[#This Row],[Profit]]/Table1[[#This Row],[Sales]],0)</f>
        <v>0.18324949575496036</v>
      </c>
      <c r="T358" s="2" t="str">
        <f t="shared" si="5"/>
        <v>Reorder Needed</v>
      </c>
    </row>
    <row r="359" spans="1:20" x14ac:dyDescent="0.3">
      <c r="A359" s="2">
        <v>1358</v>
      </c>
      <c r="B359" s="3">
        <v>45539</v>
      </c>
      <c r="C359" s="2" t="s">
        <v>706</v>
      </c>
      <c r="D359" s="2" t="s">
        <v>707</v>
      </c>
      <c r="E359" s="2" t="s">
        <v>45</v>
      </c>
      <c r="F359" s="2" t="s">
        <v>46</v>
      </c>
      <c r="G359" s="2" t="s">
        <v>75</v>
      </c>
      <c r="H359" s="2" t="s">
        <v>76</v>
      </c>
      <c r="I359" s="2" t="s">
        <v>77</v>
      </c>
      <c r="J359" s="2">
        <v>9</v>
      </c>
      <c r="K359" s="2">
        <v>4478</v>
      </c>
      <c r="L359" s="2">
        <v>40302</v>
      </c>
      <c r="M359" s="2">
        <v>28065.99</v>
      </c>
      <c r="N359" s="2">
        <v>12236.01</v>
      </c>
      <c r="O359" s="2">
        <v>115</v>
      </c>
      <c r="P359" s="2">
        <v>24</v>
      </c>
      <c r="Q359" s="2" t="s">
        <v>78</v>
      </c>
      <c r="R359" s="2">
        <v>5</v>
      </c>
      <c r="S359" s="5">
        <f>IFERROR(Table1[[#This Row],[Profit]]/Table1[[#This Row],[Sales]],0)</f>
        <v>0.30360800952806311</v>
      </c>
      <c r="T359" s="2" t="str">
        <f t="shared" si="5"/>
        <v>Reorder Needed</v>
      </c>
    </row>
    <row r="360" spans="1:20" x14ac:dyDescent="0.3">
      <c r="A360" s="2">
        <v>1359</v>
      </c>
      <c r="B360" s="3">
        <v>45415</v>
      </c>
      <c r="C360" s="2" t="s">
        <v>708</v>
      </c>
      <c r="D360" s="2" t="s">
        <v>709</v>
      </c>
      <c r="E360" s="2" t="s">
        <v>28</v>
      </c>
      <c r="F360" s="2" t="s">
        <v>29</v>
      </c>
      <c r="G360" s="2" t="s">
        <v>81</v>
      </c>
      <c r="H360" s="2" t="s">
        <v>82</v>
      </c>
      <c r="I360" s="2" t="s">
        <v>24</v>
      </c>
      <c r="J360" s="2">
        <v>9</v>
      </c>
      <c r="K360" s="2">
        <v>17601</v>
      </c>
      <c r="L360" s="2">
        <v>158409</v>
      </c>
      <c r="M360" s="2">
        <v>129913.88</v>
      </c>
      <c r="N360" s="2">
        <v>28495.119999999999</v>
      </c>
      <c r="O360" s="2">
        <v>471</v>
      </c>
      <c r="P360" s="2">
        <v>35</v>
      </c>
      <c r="Q360" s="2" t="s">
        <v>42</v>
      </c>
      <c r="R360" s="2">
        <v>0</v>
      </c>
      <c r="S360" s="5">
        <f>IFERROR(Table1[[#This Row],[Profit]]/Table1[[#This Row],[Sales]],0)</f>
        <v>0.17988321370629193</v>
      </c>
      <c r="T360" s="2" t="str">
        <f t="shared" si="5"/>
        <v>Reorder Needed</v>
      </c>
    </row>
    <row r="361" spans="1:20" x14ac:dyDescent="0.3">
      <c r="A361" s="2">
        <v>1360</v>
      </c>
      <c r="B361" s="3">
        <v>45492</v>
      </c>
      <c r="C361" s="2" t="s">
        <v>710</v>
      </c>
      <c r="D361" s="2" t="s">
        <v>711</v>
      </c>
      <c r="E361" s="2" t="s">
        <v>45</v>
      </c>
      <c r="F361" s="2" t="s">
        <v>46</v>
      </c>
      <c r="G361" s="2" t="s">
        <v>60</v>
      </c>
      <c r="H361" s="2" t="s">
        <v>61</v>
      </c>
      <c r="I361" s="2" t="s">
        <v>32</v>
      </c>
      <c r="J361" s="2">
        <v>4</v>
      </c>
      <c r="K361" s="2">
        <v>35224</v>
      </c>
      <c r="L361" s="2">
        <v>140896</v>
      </c>
      <c r="M361" s="2">
        <v>106531.43</v>
      </c>
      <c r="N361" s="2">
        <v>34364.57</v>
      </c>
      <c r="O361" s="2">
        <v>375</v>
      </c>
      <c r="P361" s="2">
        <v>58</v>
      </c>
      <c r="Q361" s="2" t="s">
        <v>62</v>
      </c>
      <c r="R361" s="2">
        <v>10</v>
      </c>
      <c r="S361" s="5">
        <f>IFERROR(Table1[[#This Row],[Profit]]/Table1[[#This Row],[Sales]],0)</f>
        <v>0.24390025266863502</v>
      </c>
      <c r="T361" s="2" t="str">
        <f t="shared" si="5"/>
        <v>Reorder Needed</v>
      </c>
    </row>
    <row r="362" spans="1:20" x14ac:dyDescent="0.3">
      <c r="A362" s="2">
        <v>1361</v>
      </c>
      <c r="B362" s="3">
        <v>45452</v>
      </c>
      <c r="C362" s="2" t="s">
        <v>712</v>
      </c>
      <c r="D362" s="2" t="s">
        <v>713</v>
      </c>
      <c r="E362" s="2" t="s">
        <v>28</v>
      </c>
      <c r="F362" s="2" t="s">
        <v>29</v>
      </c>
      <c r="G362" s="2" t="s">
        <v>40</v>
      </c>
      <c r="H362" s="2" t="s">
        <v>41</v>
      </c>
      <c r="I362" s="2" t="s">
        <v>24</v>
      </c>
      <c r="J362" s="2">
        <v>4</v>
      </c>
      <c r="K362" s="2">
        <v>31254</v>
      </c>
      <c r="L362" s="2">
        <v>125016</v>
      </c>
      <c r="M362" s="2">
        <v>78012.960000000006</v>
      </c>
      <c r="N362" s="2">
        <v>47003.040000000001</v>
      </c>
      <c r="O362" s="2">
        <v>190</v>
      </c>
      <c r="P362" s="2">
        <v>57</v>
      </c>
      <c r="Q362" s="2" t="s">
        <v>42</v>
      </c>
      <c r="R362" s="2">
        <v>20</v>
      </c>
      <c r="S362" s="5">
        <f>IFERROR(Table1[[#This Row],[Profit]]/Table1[[#This Row],[Sales]],0)</f>
        <v>0.375976195047034</v>
      </c>
      <c r="T362" s="2" t="str">
        <f t="shared" si="5"/>
        <v>Reorder Needed</v>
      </c>
    </row>
    <row r="363" spans="1:20" x14ac:dyDescent="0.3">
      <c r="A363" s="2">
        <v>1362</v>
      </c>
      <c r="B363" s="3">
        <v>45412</v>
      </c>
      <c r="C363" s="2" t="s">
        <v>714</v>
      </c>
      <c r="D363" s="2" t="s">
        <v>715</v>
      </c>
      <c r="E363" s="2" t="s">
        <v>45</v>
      </c>
      <c r="F363" s="2" t="s">
        <v>46</v>
      </c>
      <c r="G363" s="2" t="s">
        <v>75</v>
      </c>
      <c r="H363" s="2" t="s">
        <v>76</v>
      </c>
      <c r="I363" s="2" t="s">
        <v>77</v>
      </c>
      <c r="J363" s="2">
        <v>10</v>
      </c>
      <c r="K363" s="2">
        <v>41387</v>
      </c>
      <c r="L363" s="2">
        <v>413870</v>
      </c>
      <c r="M363" s="2">
        <v>325172.40000000002</v>
      </c>
      <c r="N363" s="2">
        <v>88697.600000000006</v>
      </c>
      <c r="O363" s="2">
        <v>478</v>
      </c>
      <c r="P363" s="2">
        <v>51</v>
      </c>
      <c r="Q363" s="2" t="s">
        <v>78</v>
      </c>
      <c r="R363" s="2">
        <v>15</v>
      </c>
      <c r="S363" s="5">
        <f>IFERROR(Table1[[#This Row],[Profit]]/Table1[[#This Row],[Sales]],0)</f>
        <v>0.21431270688863654</v>
      </c>
      <c r="T363" s="2" t="str">
        <f t="shared" si="5"/>
        <v>Reorder Needed</v>
      </c>
    </row>
    <row r="364" spans="1:20" x14ac:dyDescent="0.3">
      <c r="A364" s="2">
        <v>1363</v>
      </c>
      <c r="B364" s="3">
        <v>45603</v>
      </c>
      <c r="C364" s="2" t="s">
        <v>716</v>
      </c>
      <c r="D364" s="2" t="s">
        <v>717</v>
      </c>
      <c r="E364" s="2" t="s">
        <v>28</v>
      </c>
      <c r="F364" s="2" t="s">
        <v>29</v>
      </c>
      <c r="G364" s="2" t="s">
        <v>75</v>
      </c>
      <c r="H364" s="2" t="s">
        <v>76</v>
      </c>
      <c r="I364" s="2" t="s">
        <v>77</v>
      </c>
      <c r="J364" s="2">
        <v>3</v>
      </c>
      <c r="K364" s="2">
        <v>29594</v>
      </c>
      <c r="L364" s="2">
        <v>88782</v>
      </c>
      <c r="M364" s="2">
        <v>56781.919999999998</v>
      </c>
      <c r="N364" s="2">
        <v>32000.080000000002</v>
      </c>
      <c r="O364" s="2">
        <v>325</v>
      </c>
      <c r="P364" s="2">
        <v>61</v>
      </c>
      <c r="Q364" s="2" t="s">
        <v>78</v>
      </c>
      <c r="R364" s="2">
        <v>10</v>
      </c>
      <c r="S364" s="5">
        <f>IFERROR(Table1[[#This Row],[Profit]]/Table1[[#This Row],[Sales]],0)</f>
        <v>0.36043432227253275</v>
      </c>
      <c r="T364" s="2" t="str">
        <f t="shared" si="5"/>
        <v>Reorder Needed</v>
      </c>
    </row>
    <row r="365" spans="1:20" x14ac:dyDescent="0.3">
      <c r="A365" s="2">
        <v>1364</v>
      </c>
      <c r="B365" s="3">
        <v>45578</v>
      </c>
      <c r="C365" s="2" t="s">
        <v>718</v>
      </c>
      <c r="D365" s="2" t="s">
        <v>719</v>
      </c>
      <c r="E365" s="2" t="s">
        <v>28</v>
      </c>
      <c r="F365" s="2" t="s">
        <v>29</v>
      </c>
      <c r="G365" s="2" t="s">
        <v>30</v>
      </c>
      <c r="H365" s="2" t="s">
        <v>31</v>
      </c>
      <c r="I365" s="2" t="s">
        <v>32</v>
      </c>
      <c r="J365" s="2">
        <v>8</v>
      </c>
      <c r="K365" s="2">
        <v>12648</v>
      </c>
      <c r="L365" s="2">
        <v>101184</v>
      </c>
      <c r="M365" s="2">
        <v>65064.08</v>
      </c>
      <c r="N365" s="2">
        <v>36119.919999999998</v>
      </c>
      <c r="O365" s="2">
        <v>386</v>
      </c>
      <c r="P365" s="2">
        <v>41</v>
      </c>
      <c r="Q365" s="2" t="s">
        <v>33</v>
      </c>
      <c r="R365" s="2">
        <v>20</v>
      </c>
      <c r="S365" s="5">
        <f>IFERROR(Table1[[#This Row],[Profit]]/Table1[[#This Row],[Sales]],0)</f>
        <v>0.35697264389626815</v>
      </c>
      <c r="T365" s="2" t="str">
        <f t="shared" si="5"/>
        <v>Reorder Needed</v>
      </c>
    </row>
    <row r="366" spans="1:20" x14ac:dyDescent="0.3">
      <c r="A366" s="2">
        <v>1365</v>
      </c>
      <c r="B366" s="3">
        <v>45403</v>
      </c>
      <c r="C366" s="2" t="s">
        <v>720</v>
      </c>
      <c r="D366" s="2" t="s">
        <v>721</v>
      </c>
      <c r="E366" s="2" t="s">
        <v>20</v>
      </c>
      <c r="F366" s="2" t="s">
        <v>21</v>
      </c>
      <c r="G366" s="2" t="s">
        <v>22</v>
      </c>
      <c r="H366" s="2" t="s">
        <v>23</v>
      </c>
      <c r="I366" s="2" t="s">
        <v>24</v>
      </c>
      <c r="J366" s="2">
        <v>1</v>
      </c>
      <c r="K366" s="2">
        <v>22089</v>
      </c>
      <c r="L366" s="2">
        <v>22089</v>
      </c>
      <c r="M366" s="2">
        <v>14657.47</v>
      </c>
      <c r="N366" s="2">
        <v>7431.53</v>
      </c>
      <c r="O366" s="2">
        <v>68</v>
      </c>
      <c r="P366" s="2">
        <v>78</v>
      </c>
      <c r="Q366" s="2" t="s">
        <v>25</v>
      </c>
      <c r="R366" s="2">
        <v>0</v>
      </c>
      <c r="S366" s="5">
        <f>IFERROR(Table1[[#This Row],[Profit]]/Table1[[#This Row],[Sales]],0)</f>
        <v>0.3364357825161845</v>
      </c>
      <c r="T366" s="2" t="str">
        <f t="shared" si="5"/>
        <v>Sufficient</v>
      </c>
    </row>
    <row r="367" spans="1:20" x14ac:dyDescent="0.3">
      <c r="A367" s="2">
        <v>1366</v>
      </c>
      <c r="B367" s="3">
        <v>45589</v>
      </c>
      <c r="C367" s="2" t="s">
        <v>722</v>
      </c>
      <c r="D367" s="2" t="s">
        <v>723</v>
      </c>
      <c r="E367" s="2" t="s">
        <v>36</v>
      </c>
      <c r="F367" s="2" t="s">
        <v>37</v>
      </c>
      <c r="G367" s="2" t="s">
        <v>75</v>
      </c>
      <c r="H367" s="2" t="s">
        <v>76</v>
      </c>
      <c r="I367" s="2" t="s">
        <v>77</v>
      </c>
      <c r="J367" s="2">
        <v>10</v>
      </c>
      <c r="K367" s="2">
        <v>14594</v>
      </c>
      <c r="L367" s="2">
        <v>145940</v>
      </c>
      <c r="M367" s="2">
        <v>115880.81</v>
      </c>
      <c r="N367" s="2">
        <v>30059.19</v>
      </c>
      <c r="O367" s="2">
        <v>36</v>
      </c>
      <c r="P367" s="2">
        <v>69</v>
      </c>
      <c r="Q367" s="2" t="s">
        <v>78</v>
      </c>
      <c r="R367" s="2">
        <v>5</v>
      </c>
      <c r="S367" s="5">
        <f>IFERROR(Table1[[#This Row],[Profit]]/Table1[[#This Row],[Sales]],0)</f>
        <v>0.20596950801699326</v>
      </c>
      <c r="T367" s="2" t="str">
        <f t="shared" si="5"/>
        <v>Sufficient</v>
      </c>
    </row>
    <row r="368" spans="1:20" x14ac:dyDescent="0.3">
      <c r="A368" s="2">
        <v>1367</v>
      </c>
      <c r="B368" s="3">
        <v>45451</v>
      </c>
      <c r="C368" s="2" t="s">
        <v>206</v>
      </c>
      <c r="D368" s="2" t="s">
        <v>724</v>
      </c>
      <c r="E368" s="2" t="s">
        <v>28</v>
      </c>
      <c r="F368" s="2" t="s">
        <v>29</v>
      </c>
      <c r="G368" s="2" t="s">
        <v>67</v>
      </c>
      <c r="H368" s="2" t="s">
        <v>68</v>
      </c>
      <c r="I368" s="2" t="s">
        <v>24</v>
      </c>
      <c r="J368" s="2">
        <v>3</v>
      </c>
      <c r="K368" s="2">
        <v>30475</v>
      </c>
      <c r="L368" s="2">
        <v>91425</v>
      </c>
      <c r="M368" s="2">
        <v>80653.429999999993</v>
      </c>
      <c r="N368" s="2">
        <v>10771.57</v>
      </c>
      <c r="O368" s="2">
        <v>84</v>
      </c>
      <c r="P368" s="2">
        <v>66</v>
      </c>
      <c r="Q368" s="2" t="s">
        <v>42</v>
      </c>
      <c r="R368" s="2">
        <v>10</v>
      </c>
      <c r="S368" s="5">
        <f>IFERROR(Table1[[#This Row],[Profit]]/Table1[[#This Row],[Sales]],0)</f>
        <v>0.11781864916598304</v>
      </c>
      <c r="T368" s="2" t="str">
        <f t="shared" si="5"/>
        <v>Reorder Needed</v>
      </c>
    </row>
    <row r="369" spans="1:20" x14ac:dyDescent="0.3">
      <c r="A369" s="2">
        <v>1368</v>
      </c>
      <c r="B369" s="3">
        <v>45502</v>
      </c>
      <c r="C369" s="2" t="s">
        <v>725</v>
      </c>
      <c r="D369" s="2" t="s">
        <v>726</v>
      </c>
      <c r="E369" s="2" t="s">
        <v>20</v>
      </c>
      <c r="F369" s="2" t="s">
        <v>21</v>
      </c>
      <c r="G369" s="2" t="s">
        <v>40</v>
      </c>
      <c r="H369" s="2" t="s">
        <v>41</v>
      </c>
      <c r="I369" s="2" t="s">
        <v>24</v>
      </c>
      <c r="J369" s="2">
        <v>1</v>
      </c>
      <c r="K369" s="2">
        <v>21238</v>
      </c>
      <c r="L369" s="2">
        <v>21238</v>
      </c>
      <c r="M369" s="2">
        <v>16588.650000000001</v>
      </c>
      <c r="N369" s="2">
        <v>4649.3500000000004</v>
      </c>
      <c r="O369" s="2">
        <v>219</v>
      </c>
      <c r="P369" s="2">
        <v>96</v>
      </c>
      <c r="Q369" s="2" t="s">
        <v>42</v>
      </c>
      <c r="R369" s="2">
        <v>5</v>
      </c>
      <c r="S369" s="5">
        <f>IFERROR(Table1[[#This Row],[Profit]]/Table1[[#This Row],[Sales]],0)</f>
        <v>0.21891656464827197</v>
      </c>
      <c r="T369" s="2" t="str">
        <f t="shared" si="5"/>
        <v>Reorder Needed</v>
      </c>
    </row>
    <row r="370" spans="1:20" x14ac:dyDescent="0.3">
      <c r="A370" s="2">
        <v>1369</v>
      </c>
      <c r="B370" s="3">
        <v>45483</v>
      </c>
      <c r="C370" s="2" t="s">
        <v>727</v>
      </c>
      <c r="D370" s="2" t="s">
        <v>728</v>
      </c>
      <c r="E370" s="2" t="s">
        <v>28</v>
      </c>
      <c r="F370" s="2" t="s">
        <v>29</v>
      </c>
      <c r="G370" s="2" t="s">
        <v>30</v>
      </c>
      <c r="H370" s="2" t="s">
        <v>31</v>
      </c>
      <c r="I370" s="2" t="s">
        <v>32</v>
      </c>
      <c r="J370" s="2">
        <v>7</v>
      </c>
      <c r="K370" s="2">
        <v>10458</v>
      </c>
      <c r="L370" s="2">
        <v>73206</v>
      </c>
      <c r="M370" s="2">
        <v>59411.199999999997</v>
      </c>
      <c r="N370" s="2">
        <v>13794.8</v>
      </c>
      <c r="O370" s="2">
        <v>133</v>
      </c>
      <c r="P370" s="2">
        <v>18</v>
      </c>
      <c r="Q370" s="2" t="s">
        <v>33</v>
      </c>
      <c r="R370" s="2">
        <v>10</v>
      </c>
      <c r="S370" s="5">
        <f>IFERROR(Table1[[#This Row],[Profit]]/Table1[[#This Row],[Sales]],0)</f>
        <v>0.18843810616616125</v>
      </c>
      <c r="T370" s="2" t="str">
        <f t="shared" si="5"/>
        <v>Reorder Needed</v>
      </c>
    </row>
    <row r="371" spans="1:20" x14ac:dyDescent="0.3">
      <c r="A371" s="2">
        <v>1370</v>
      </c>
      <c r="B371" s="3">
        <v>45611</v>
      </c>
      <c r="C371" s="2" t="s">
        <v>729</v>
      </c>
      <c r="D371" s="2" t="s">
        <v>730</v>
      </c>
      <c r="E371" s="2" t="s">
        <v>45</v>
      </c>
      <c r="F371" s="2" t="s">
        <v>46</v>
      </c>
      <c r="G371" s="2" t="s">
        <v>97</v>
      </c>
      <c r="H371" s="2" t="s">
        <v>98</v>
      </c>
      <c r="I371" s="2" t="s">
        <v>32</v>
      </c>
      <c r="J371" s="2">
        <v>9</v>
      </c>
      <c r="K371" s="2">
        <v>19712</v>
      </c>
      <c r="L371" s="2">
        <v>177408</v>
      </c>
      <c r="M371" s="2">
        <v>151562</v>
      </c>
      <c r="N371" s="2">
        <v>25846</v>
      </c>
      <c r="O371" s="2">
        <v>211</v>
      </c>
      <c r="P371" s="2">
        <v>76</v>
      </c>
      <c r="Q371" s="2" t="s">
        <v>99</v>
      </c>
      <c r="R371" s="2">
        <v>15</v>
      </c>
      <c r="S371" s="5">
        <f>IFERROR(Table1[[#This Row],[Profit]]/Table1[[#This Row],[Sales]],0)</f>
        <v>0.1456867784992785</v>
      </c>
      <c r="T371" s="2" t="str">
        <f t="shared" si="5"/>
        <v>Reorder Needed</v>
      </c>
    </row>
    <row r="372" spans="1:20" x14ac:dyDescent="0.3">
      <c r="A372" s="2">
        <v>1371</v>
      </c>
      <c r="B372" s="3">
        <v>45300</v>
      </c>
      <c r="C372" s="2" t="s">
        <v>442</v>
      </c>
      <c r="D372" s="2" t="s">
        <v>731</v>
      </c>
      <c r="E372" s="2" t="s">
        <v>28</v>
      </c>
      <c r="F372" s="2" t="s">
        <v>29</v>
      </c>
      <c r="G372" s="2" t="s">
        <v>30</v>
      </c>
      <c r="H372" s="2" t="s">
        <v>31</v>
      </c>
      <c r="I372" s="2" t="s">
        <v>32</v>
      </c>
      <c r="J372" s="2">
        <v>8</v>
      </c>
      <c r="K372" s="2">
        <v>668</v>
      </c>
      <c r="L372" s="2">
        <v>5344</v>
      </c>
      <c r="M372" s="2">
        <v>4035.2</v>
      </c>
      <c r="N372" s="2">
        <v>1308.8</v>
      </c>
      <c r="O372" s="2">
        <v>494</v>
      </c>
      <c r="P372" s="2">
        <v>97</v>
      </c>
      <c r="Q372" s="2" t="s">
        <v>33</v>
      </c>
      <c r="R372" s="2">
        <v>0</v>
      </c>
      <c r="S372" s="5">
        <f>IFERROR(Table1[[#This Row],[Profit]]/Table1[[#This Row],[Sales]],0)</f>
        <v>0.24491017964071857</v>
      </c>
      <c r="T372" s="2" t="str">
        <f t="shared" si="5"/>
        <v>Reorder Needed</v>
      </c>
    </row>
    <row r="373" spans="1:20" x14ac:dyDescent="0.3">
      <c r="A373" s="2">
        <v>1372</v>
      </c>
      <c r="B373" s="3">
        <v>45519</v>
      </c>
      <c r="C373" s="2" t="s">
        <v>732</v>
      </c>
      <c r="D373" s="2" t="s">
        <v>733</v>
      </c>
      <c r="E373" s="2" t="s">
        <v>28</v>
      </c>
      <c r="F373" s="2" t="s">
        <v>29</v>
      </c>
      <c r="G373" s="2" t="s">
        <v>22</v>
      </c>
      <c r="H373" s="2" t="s">
        <v>23</v>
      </c>
      <c r="I373" s="2" t="s">
        <v>24</v>
      </c>
      <c r="J373" s="2">
        <v>6</v>
      </c>
      <c r="K373" s="2">
        <v>15714</v>
      </c>
      <c r="L373" s="2">
        <v>94284</v>
      </c>
      <c r="M373" s="2">
        <v>67234.55</v>
      </c>
      <c r="N373" s="2">
        <v>27049.45</v>
      </c>
      <c r="O373" s="2">
        <v>322</v>
      </c>
      <c r="P373" s="2">
        <v>81</v>
      </c>
      <c r="Q373" s="2" t="s">
        <v>25</v>
      </c>
      <c r="R373" s="2">
        <v>10</v>
      </c>
      <c r="S373" s="5">
        <f>IFERROR(Table1[[#This Row],[Profit]]/Table1[[#This Row],[Sales]],0)</f>
        <v>0.28689332230282977</v>
      </c>
      <c r="T373" s="2" t="str">
        <f t="shared" si="5"/>
        <v>Reorder Needed</v>
      </c>
    </row>
    <row r="374" spans="1:20" x14ac:dyDescent="0.3">
      <c r="A374" s="2">
        <v>1373</v>
      </c>
      <c r="B374" s="3">
        <v>45592</v>
      </c>
      <c r="C374" s="2" t="s">
        <v>168</v>
      </c>
      <c r="D374" s="2" t="s">
        <v>734</v>
      </c>
      <c r="E374" s="2" t="s">
        <v>36</v>
      </c>
      <c r="F374" s="2" t="s">
        <v>37</v>
      </c>
      <c r="G374" s="2" t="s">
        <v>22</v>
      </c>
      <c r="H374" s="2" t="s">
        <v>23</v>
      </c>
      <c r="I374" s="2" t="s">
        <v>24</v>
      </c>
      <c r="J374" s="2">
        <v>3</v>
      </c>
      <c r="K374" s="2">
        <v>40969</v>
      </c>
      <c r="L374" s="2">
        <v>122907</v>
      </c>
      <c r="M374" s="2">
        <v>79617.899999999994</v>
      </c>
      <c r="N374" s="2">
        <v>43289.1</v>
      </c>
      <c r="O374" s="2">
        <v>91</v>
      </c>
      <c r="P374" s="2">
        <v>66</v>
      </c>
      <c r="Q374" s="2" t="s">
        <v>25</v>
      </c>
      <c r="R374" s="2">
        <v>0</v>
      </c>
      <c r="S374" s="5">
        <f>IFERROR(Table1[[#This Row],[Profit]]/Table1[[#This Row],[Sales]],0)</f>
        <v>0.35221020771803069</v>
      </c>
      <c r="T374" s="2" t="str">
        <f t="shared" si="5"/>
        <v>Reorder Needed</v>
      </c>
    </row>
    <row r="375" spans="1:20" x14ac:dyDescent="0.3">
      <c r="A375" s="2">
        <v>1374</v>
      </c>
      <c r="B375" s="3">
        <v>45422</v>
      </c>
      <c r="C375" s="2" t="s">
        <v>584</v>
      </c>
      <c r="D375" s="2" t="s">
        <v>735</v>
      </c>
      <c r="E375" s="2" t="s">
        <v>36</v>
      </c>
      <c r="F375" s="2" t="s">
        <v>37</v>
      </c>
      <c r="G375" s="2" t="s">
        <v>75</v>
      </c>
      <c r="H375" s="2" t="s">
        <v>76</v>
      </c>
      <c r="I375" s="2" t="s">
        <v>77</v>
      </c>
      <c r="J375" s="2">
        <v>7</v>
      </c>
      <c r="K375" s="2">
        <v>4757</v>
      </c>
      <c r="L375" s="2">
        <v>33299</v>
      </c>
      <c r="M375" s="2">
        <v>25644.720000000001</v>
      </c>
      <c r="N375" s="2">
        <v>7654.28</v>
      </c>
      <c r="O375" s="2">
        <v>93</v>
      </c>
      <c r="P375" s="2">
        <v>50</v>
      </c>
      <c r="Q375" s="2" t="s">
        <v>78</v>
      </c>
      <c r="R375" s="2">
        <v>5</v>
      </c>
      <c r="S375" s="5">
        <f>IFERROR(Table1[[#This Row],[Profit]]/Table1[[#This Row],[Sales]],0)</f>
        <v>0.22986516111594943</v>
      </c>
      <c r="T375" s="2" t="str">
        <f t="shared" si="5"/>
        <v>Reorder Needed</v>
      </c>
    </row>
    <row r="376" spans="1:20" x14ac:dyDescent="0.3">
      <c r="A376" s="2">
        <v>1375</v>
      </c>
      <c r="B376" s="3">
        <v>45467</v>
      </c>
      <c r="C376" s="2" t="s">
        <v>736</v>
      </c>
      <c r="D376" s="2" t="s">
        <v>737</v>
      </c>
      <c r="E376" s="2" t="s">
        <v>45</v>
      </c>
      <c r="F376" s="2" t="s">
        <v>46</v>
      </c>
      <c r="G376" s="2" t="s">
        <v>49</v>
      </c>
      <c r="H376" s="2" t="s">
        <v>50</v>
      </c>
      <c r="I376" s="2" t="s">
        <v>51</v>
      </c>
      <c r="J376" s="2">
        <v>3</v>
      </c>
      <c r="K376" s="2">
        <v>15593</v>
      </c>
      <c r="L376" s="2">
        <v>46779</v>
      </c>
      <c r="M376" s="2">
        <v>33339.5</v>
      </c>
      <c r="N376" s="2">
        <v>13439.5</v>
      </c>
      <c r="O376" s="2">
        <v>396</v>
      </c>
      <c r="P376" s="2">
        <v>63</v>
      </c>
      <c r="Q376" s="2" t="s">
        <v>52</v>
      </c>
      <c r="R376" s="2">
        <v>0</v>
      </c>
      <c r="S376" s="5">
        <f>IFERROR(Table1[[#This Row],[Profit]]/Table1[[#This Row],[Sales]],0)</f>
        <v>0.28729771906197227</v>
      </c>
      <c r="T376" s="2" t="str">
        <f t="shared" si="5"/>
        <v>Reorder Needed</v>
      </c>
    </row>
    <row r="377" spans="1:20" x14ac:dyDescent="0.3">
      <c r="A377" s="2">
        <v>1376</v>
      </c>
      <c r="B377" s="3">
        <v>45536</v>
      </c>
      <c r="C377" s="2" t="s">
        <v>738</v>
      </c>
      <c r="D377" s="2" t="s">
        <v>739</v>
      </c>
      <c r="E377" s="2" t="s">
        <v>20</v>
      </c>
      <c r="F377" s="2" t="s">
        <v>21</v>
      </c>
      <c r="G377" s="2" t="s">
        <v>60</v>
      </c>
      <c r="H377" s="2" t="s">
        <v>61</v>
      </c>
      <c r="I377" s="2" t="s">
        <v>32</v>
      </c>
      <c r="J377" s="2">
        <v>3</v>
      </c>
      <c r="K377" s="2">
        <v>59997</v>
      </c>
      <c r="L377" s="2">
        <v>179991</v>
      </c>
      <c r="M377" s="2">
        <v>161393.25</v>
      </c>
      <c r="N377" s="2">
        <v>18597.75</v>
      </c>
      <c r="O377" s="2">
        <v>266</v>
      </c>
      <c r="P377" s="2">
        <v>86</v>
      </c>
      <c r="Q377" s="2" t="s">
        <v>62</v>
      </c>
      <c r="R377" s="2">
        <v>5</v>
      </c>
      <c r="S377" s="5">
        <f>IFERROR(Table1[[#This Row],[Profit]]/Table1[[#This Row],[Sales]],0)</f>
        <v>0.103325999633315</v>
      </c>
      <c r="T377" s="2" t="str">
        <f t="shared" si="5"/>
        <v>Reorder Needed</v>
      </c>
    </row>
    <row r="378" spans="1:20" x14ac:dyDescent="0.3">
      <c r="A378" s="2">
        <v>1377</v>
      </c>
      <c r="B378" s="3">
        <v>45345</v>
      </c>
      <c r="C378" s="2" t="s">
        <v>740</v>
      </c>
      <c r="D378" s="2" t="s">
        <v>741</v>
      </c>
      <c r="E378" s="2" t="s">
        <v>28</v>
      </c>
      <c r="F378" s="2" t="s">
        <v>29</v>
      </c>
      <c r="G378" s="2" t="s">
        <v>55</v>
      </c>
      <c r="H378" s="2" t="s">
        <v>56</v>
      </c>
      <c r="I378" s="2" t="s">
        <v>32</v>
      </c>
      <c r="J378" s="2">
        <v>8</v>
      </c>
      <c r="K378" s="2">
        <v>40320</v>
      </c>
      <c r="L378" s="2">
        <v>322560</v>
      </c>
      <c r="M378" s="2">
        <v>269696.03999999998</v>
      </c>
      <c r="N378" s="2">
        <v>52863.96</v>
      </c>
      <c r="O378" s="2">
        <v>469</v>
      </c>
      <c r="P378" s="2">
        <v>66</v>
      </c>
      <c r="Q378" s="2" t="s">
        <v>57</v>
      </c>
      <c r="R378" s="2">
        <v>20</v>
      </c>
      <c r="S378" s="5">
        <f>IFERROR(Table1[[#This Row],[Profit]]/Table1[[#This Row],[Sales]],0)</f>
        <v>0.16388876488095239</v>
      </c>
      <c r="T378" s="2" t="str">
        <f t="shared" si="5"/>
        <v>Reorder Needed</v>
      </c>
    </row>
    <row r="379" spans="1:20" x14ac:dyDescent="0.3">
      <c r="A379" s="2">
        <v>1378</v>
      </c>
      <c r="B379" s="3">
        <v>45527</v>
      </c>
      <c r="C379" s="2" t="s">
        <v>742</v>
      </c>
      <c r="D379" s="2" t="s">
        <v>743</v>
      </c>
      <c r="E379" s="2" t="s">
        <v>36</v>
      </c>
      <c r="F379" s="2" t="s">
        <v>37</v>
      </c>
      <c r="G379" s="2" t="s">
        <v>30</v>
      </c>
      <c r="H379" s="2" t="s">
        <v>31</v>
      </c>
      <c r="I379" s="2" t="s">
        <v>32</v>
      </c>
      <c r="J379" s="2">
        <v>6</v>
      </c>
      <c r="K379" s="2">
        <v>9823</v>
      </c>
      <c r="L379" s="2">
        <v>58938</v>
      </c>
      <c r="M379" s="2">
        <v>37066.959999999999</v>
      </c>
      <c r="N379" s="2">
        <v>21871.040000000001</v>
      </c>
      <c r="O379" s="2">
        <v>155</v>
      </c>
      <c r="P379" s="2">
        <v>22</v>
      </c>
      <c r="Q379" s="2" t="s">
        <v>33</v>
      </c>
      <c r="R379" s="2">
        <v>0</v>
      </c>
      <c r="S379" s="5">
        <f>IFERROR(Table1[[#This Row],[Profit]]/Table1[[#This Row],[Sales]],0)</f>
        <v>0.37108554752451728</v>
      </c>
      <c r="T379" s="2" t="str">
        <f t="shared" si="5"/>
        <v>Reorder Needed</v>
      </c>
    </row>
    <row r="380" spans="1:20" x14ac:dyDescent="0.3">
      <c r="A380" s="2">
        <v>1379</v>
      </c>
      <c r="B380" s="3">
        <v>45436</v>
      </c>
      <c r="C380" s="2" t="s">
        <v>397</v>
      </c>
      <c r="D380" s="2" t="s">
        <v>744</v>
      </c>
      <c r="E380" s="2" t="s">
        <v>28</v>
      </c>
      <c r="F380" s="2" t="s">
        <v>29</v>
      </c>
      <c r="G380" s="2" t="s">
        <v>81</v>
      </c>
      <c r="H380" s="2" t="s">
        <v>82</v>
      </c>
      <c r="I380" s="2" t="s">
        <v>24</v>
      </c>
      <c r="J380" s="2">
        <v>3</v>
      </c>
      <c r="K380" s="2">
        <v>13255</v>
      </c>
      <c r="L380" s="2">
        <v>39765</v>
      </c>
      <c r="M380" s="2">
        <v>32144.32</v>
      </c>
      <c r="N380" s="2">
        <v>7620.68</v>
      </c>
      <c r="O380" s="2">
        <v>232</v>
      </c>
      <c r="P380" s="2">
        <v>19</v>
      </c>
      <c r="Q380" s="2" t="s">
        <v>42</v>
      </c>
      <c r="R380" s="2">
        <v>10</v>
      </c>
      <c r="S380" s="5">
        <f>IFERROR(Table1[[#This Row],[Profit]]/Table1[[#This Row],[Sales]],0)</f>
        <v>0.19164290204954107</v>
      </c>
      <c r="T380" s="2" t="str">
        <f t="shared" si="5"/>
        <v>Reorder Needed</v>
      </c>
    </row>
    <row r="381" spans="1:20" x14ac:dyDescent="0.3">
      <c r="A381" s="2">
        <v>1380</v>
      </c>
      <c r="B381" s="3">
        <v>45408</v>
      </c>
      <c r="C381" s="2" t="s">
        <v>427</v>
      </c>
      <c r="D381" s="2" t="s">
        <v>745</v>
      </c>
      <c r="E381" s="2" t="s">
        <v>45</v>
      </c>
      <c r="F381" s="2" t="s">
        <v>46</v>
      </c>
      <c r="G381" s="2" t="s">
        <v>97</v>
      </c>
      <c r="H381" s="2" t="s">
        <v>98</v>
      </c>
      <c r="I381" s="2" t="s">
        <v>32</v>
      </c>
      <c r="J381" s="2">
        <v>1</v>
      </c>
      <c r="K381" s="2">
        <v>19356</v>
      </c>
      <c r="L381" s="2">
        <v>19356</v>
      </c>
      <c r="M381" s="2">
        <v>14931.29</v>
      </c>
      <c r="N381" s="2">
        <v>4424.71</v>
      </c>
      <c r="O381" s="2">
        <v>89</v>
      </c>
      <c r="P381" s="2">
        <v>76</v>
      </c>
      <c r="Q381" s="2" t="s">
        <v>99</v>
      </c>
      <c r="R381" s="2">
        <v>10</v>
      </c>
      <c r="S381" s="5">
        <f>IFERROR(Table1[[#This Row],[Profit]]/Table1[[#This Row],[Sales]],0)</f>
        <v>0.22859630088861335</v>
      </c>
      <c r="T381" s="2" t="str">
        <f t="shared" si="5"/>
        <v>Reorder Needed</v>
      </c>
    </row>
    <row r="382" spans="1:20" x14ac:dyDescent="0.3">
      <c r="A382" s="2">
        <v>1381</v>
      </c>
      <c r="B382" s="3">
        <v>45364</v>
      </c>
      <c r="C382" s="2" t="s">
        <v>746</v>
      </c>
      <c r="D382" s="2" t="s">
        <v>747</v>
      </c>
      <c r="E382" s="2" t="s">
        <v>20</v>
      </c>
      <c r="F382" s="2" t="s">
        <v>21</v>
      </c>
      <c r="G382" s="2" t="s">
        <v>81</v>
      </c>
      <c r="H382" s="2" t="s">
        <v>82</v>
      </c>
      <c r="I382" s="2" t="s">
        <v>24</v>
      </c>
      <c r="J382" s="2">
        <v>5</v>
      </c>
      <c r="K382" s="2">
        <v>58365</v>
      </c>
      <c r="L382" s="2">
        <v>291825</v>
      </c>
      <c r="M382" s="2">
        <v>251353.2</v>
      </c>
      <c r="N382" s="2">
        <v>40471.800000000003</v>
      </c>
      <c r="O382" s="2">
        <v>451</v>
      </c>
      <c r="P382" s="2">
        <v>31</v>
      </c>
      <c r="Q382" s="2" t="s">
        <v>42</v>
      </c>
      <c r="R382" s="2">
        <v>20</v>
      </c>
      <c r="S382" s="5">
        <f>IFERROR(Table1[[#This Row],[Profit]]/Table1[[#This Row],[Sales]],0)</f>
        <v>0.13868517090722179</v>
      </c>
      <c r="T382" s="2" t="str">
        <f t="shared" si="5"/>
        <v>Reorder Needed</v>
      </c>
    </row>
    <row r="383" spans="1:20" x14ac:dyDescent="0.3">
      <c r="A383" s="2">
        <v>1382</v>
      </c>
      <c r="B383" s="3">
        <v>45555</v>
      </c>
      <c r="C383" s="2" t="s">
        <v>333</v>
      </c>
      <c r="D383" s="2" t="s">
        <v>748</v>
      </c>
      <c r="E383" s="2" t="s">
        <v>36</v>
      </c>
      <c r="F383" s="2" t="s">
        <v>37</v>
      </c>
      <c r="G383" s="2" t="s">
        <v>75</v>
      </c>
      <c r="H383" s="2" t="s">
        <v>76</v>
      </c>
      <c r="I383" s="2" t="s">
        <v>77</v>
      </c>
      <c r="J383" s="2">
        <v>4</v>
      </c>
      <c r="K383" s="2">
        <v>27833</v>
      </c>
      <c r="L383" s="2">
        <v>111332</v>
      </c>
      <c r="M383" s="2">
        <v>95055.02</v>
      </c>
      <c r="N383" s="2">
        <v>16276.98</v>
      </c>
      <c r="O383" s="2">
        <v>181</v>
      </c>
      <c r="P383" s="2">
        <v>38</v>
      </c>
      <c r="Q383" s="2" t="s">
        <v>78</v>
      </c>
      <c r="R383" s="2">
        <v>15</v>
      </c>
      <c r="S383" s="5">
        <f>IFERROR(Table1[[#This Row],[Profit]]/Table1[[#This Row],[Sales]],0)</f>
        <v>0.14620217008586928</v>
      </c>
      <c r="T383" s="2" t="str">
        <f t="shared" si="5"/>
        <v>Reorder Needed</v>
      </c>
    </row>
    <row r="384" spans="1:20" x14ac:dyDescent="0.3">
      <c r="A384" s="2">
        <v>1383</v>
      </c>
      <c r="B384" s="3">
        <v>45590</v>
      </c>
      <c r="C384" s="2" t="s">
        <v>749</v>
      </c>
      <c r="D384" s="2" t="s">
        <v>750</v>
      </c>
      <c r="E384" s="2" t="s">
        <v>28</v>
      </c>
      <c r="F384" s="2" t="s">
        <v>29</v>
      </c>
      <c r="G384" s="2" t="s">
        <v>60</v>
      </c>
      <c r="H384" s="2" t="s">
        <v>61</v>
      </c>
      <c r="I384" s="2" t="s">
        <v>32</v>
      </c>
      <c r="J384" s="2">
        <v>6</v>
      </c>
      <c r="K384" s="2">
        <v>9089</v>
      </c>
      <c r="L384" s="2">
        <v>54534</v>
      </c>
      <c r="M384" s="2">
        <v>46647.22</v>
      </c>
      <c r="N384" s="2">
        <v>7886.78</v>
      </c>
      <c r="O384" s="2">
        <v>402</v>
      </c>
      <c r="P384" s="2">
        <v>97</v>
      </c>
      <c r="Q384" s="2" t="s">
        <v>62</v>
      </c>
      <c r="R384" s="2">
        <v>20</v>
      </c>
      <c r="S384" s="5">
        <f>IFERROR(Table1[[#This Row],[Profit]]/Table1[[#This Row],[Sales]],0)</f>
        <v>0.14462133714746764</v>
      </c>
      <c r="T384" s="2" t="str">
        <f t="shared" si="5"/>
        <v>Reorder Needed</v>
      </c>
    </row>
    <row r="385" spans="1:20" x14ac:dyDescent="0.3">
      <c r="A385" s="2">
        <v>1384</v>
      </c>
      <c r="B385" s="3">
        <v>45651</v>
      </c>
      <c r="C385" s="2" t="s">
        <v>137</v>
      </c>
      <c r="D385" s="2" t="s">
        <v>751</v>
      </c>
      <c r="E385" s="2" t="s">
        <v>20</v>
      </c>
      <c r="F385" s="2" t="s">
        <v>21</v>
      </c>
      <c r="G385" s="2" t="s">
        <v>22</v>
      </c>
      <c r="H385" s="2" t="s">
        <v>23</v>
      </c>
      <c r="I385" s="2" t="s">
        <v>24</v>
      </c>
      <c r="J385" s="2">
        <v>9</v>
      </c>
      <c r="K385" s="2">
        <v>9866</v>
      </c>
      <c r="L385" s="2">
        <v>88794</v>
      </c>
      <c r="M385" s="2">
        <v>70056.53</v>
      </c>
      <c r="N385" s="2">
        <v>18737.47</v>
      </c>
      <c r="O385" s="2">
        <v>322</v>
      </c>
      <c r="P385" s="2">
        <v>44</v>
      </c>
      <c r="Q385" s="2" t="s">
        <v>25</v>
      </c>
      <c r="R385" s="2">
        <v>20</v>
      </c>
      <c r="S385" s="5">
        <f>IFERROR(Table1[[#This Row],[Profit]]/Table1[[#This Row],[Sales]],0)</f>
        <v>0.21102180327499606</v>
      </c>
      <c r="T385" s="2" t="str">
        <f t="shared" si="5"/>
        <v>Reorder Needed</v>
      </c>
    </row>
    <row r="386" spans="1:20" x14ac:dyDescent="0.3">
      <c r="A386" s="2">
        <v>1385</v>
      </c>
      <c r="B386" s="3">
        <v>45528</v>
      </c>
      <c r="C386" s="2" t="s">
        <v>752</v>
      </c>
      <c r="D386" s="2" t="s">
        <v>753</v>
      </c>
      <c r="E386" s="2" t="s">
        <v>28</v>
      </c>
      <c r="F386" s="2" t="s">
        <v>29</v>
      </c>
      <c r="G386" s="2" t="s">
        <v>55</v>
      </c>
      <c r="H386" s="2" t="s">
        <v>56</v>
      </c>
      <c r="I386" s="2" t="s">
        <v>32</v>
      </c>
      <c r="J386" s="2">
        <v>1</v>
      </c>
      <c r="K386" s="2">
        <v>36388</v>
      </c>
      <c r="L386" s="2">
        <v>36388</v>
      </c>
      <c r="M386" s="2">
        <v>29355.85</v>
      </c>
      <c r="N386" s="2">
        <v>7032.15</v>
      </c>
      <c r="O386" s="2">
        <v>416</v>
      </c>
      <c r="P386" s="2">
        <v>28</v>
      </c>
      <c r="Q386" s="2" t="s">
        <v>57</v>
      </c>
      <c r="R386" s="2">
        <v>20</v>
      </c>
      <c r="S386" s="5">
        <f>IFERROR(Table1[[#This Row],[Profit]]/Table1[[#This Row],[Sales]],0)</f>
        <v>0.19325464438825984</v>
      </c>
      <c r="T386" s="2" t="str">
        <f t="shared" ref="T386:T449" si="6">IF(O386&gt;P386,"Reorder Needed","Sufficient")</f>
        <v>Reorder Needed</v>
      </c>
    </row>
    <row r="387" spans="1:20" x14ac:dyDescent="0.3">
      <c r="A387" s="2">
        <v>1386</v>
      </c>
      <c r="B387" s="3">
        <v>45593</v>
      </c>
      <c r="C387" s="2" t="s">
        <v>665</v>
      </c>
      <c r="D387" s="2" t="s">
        <v>754</v>
      </c>
      <c r="E387" s="2" t="s">
        <v>36</v>
      </c>
      <c r="F387" s="2" t="s">
        <v>37</v>
      </c>
      <c r="G387" s="2" t="s">
        <v>81</v>
      </c>
      <c r="H387" s="2" t="s">
        <v>82</v>
      </c>
      <c r="I387" s="2" t="s">
        <v>24</v>
      </c>
      <c r="J387" s="2">
        <v>3</v>
      </c>
      <c r="K387" s="2">
        <v>40490</v>
      </c>
      <c r="L387" s="2">
        <v>121470</v>
      </c>
      <c r="M387" s="2">
        <v>77080.320000000007</v>
      </c>
      <c r="N387" s="2">
        <v>44389.68</v>
      </c>
      <c r="O387" s="2">
        <v>115</v>
      </c>
      <c r="P387" s="2">
        <v>75</v>
      </c>
      <c r="Q387" s="2" t="s">
        <v>42</v>
      </c>
      <c r="R387" s="2">
        <v>15</v>
      </c>
      <c r="S387" s="5">
        <f>IFERROR(Table1[[#This Row],[Profit]]/Table1[[#This Row],[Sales]],0)</f>
        <v>0.36543739194862929</v>
      </c>
      <c r="T387" s="2" t="str">
        <f t="shared" si="6"/>
        <v>Reorder Needed</v>
      </c>
    </row>
    <row r="388" spans="1:20" x14ac:dyDescent="0.3">
      <c r="A388" s="2">
        <v>1387</v>
      </c>
      <c r="B388" s="3">
        <v>45583</v>
      </c>
      <c r="C388" s="2" t="s">
        <v>755</v>
      </c>
      <c r="D388" s="2" t="s">
        <v>756</v>
      </c>
      <c r="E388" s="2" t="s">
        <v>20</v>
      </c>
      <c r="F388" s="2" t="s">
        <v>21</v>
      </c>
      <c r="G388" s="2" t="s">
        <v>22</v>
      </c>
      <c r="H388" s="2" t="s">
        <v>23</v>
      </c>
      <c r="I388" s="2" t="s">
        <v>24</v>
      </c>
      <c r="J388" s="2">
        <v>3</v>
      </c>
      <c r="K388" s="2">
        <v>54310</v>
      </c>
      <c r="L388" s="2">
        <v>162930</v>
      </c>
      <c r="M388" s="2">
        <v>122605.4</v>
      </c>
      <c r="N388" s="2">
        <v>40324.6</v>
      </c>
      <c r="O388" s="2">
        <v>309</v>
      </c>
      <c r="P388" s="2">
        <v>91</v>
      </c>
      <c r="Q388" s="2" t="s">
        <v>25</v>
      </c>
      <c r="R388" s="2">
        <v>5</v>
      </c>
      <c r="S388" s="5">
        <f>IFERROR(Table1[[#This Row],[Profit]]/Table1[[#This Row],[Sales]],0)</f>
        <v>0.24749647087706375</v>
      </c>
      <c r="T388" s="2" t="str">
        <f t="shared" si="6"/>
        <v>Reorder Needed</v>
      </c>
    </row>
    <row r="389" spans="1:20" x14ac:dyDescent="0.3">
      <c r="A389" s="2">
        <v>1388</v>
      </c>
      <c r="B389" s="3">
        <v>45642</v>
      </c>
      <c r="C389" s="2" t="s">
        <v>757</v>
      </c>
      <c r="D389" s="2" t="s">
        <v>758</v>
      </c>
      <c r="E389" s="2" t="s">
        <v>36</v>
      </c>
      <c r="F389" s="2" t="s">
        <v>37</v>
      </c>
      <c r="G389" s="2" t="s">
        <v>67</v>
      </c>
      <c r="H389" s="2" t="s">
        <v>68</v>
      </c>
      <c r="I389" s="2" t="s">
        <v>24</v>
      </c>
      <c r="J389" s="2">
        <v>2</v>
      </c>
      <c r="K389" s="2">
        <v>31372</v>
      </c>
      <c r="L389" s="2">
        <v>62744</v>
      </c>
      <c r="M389" s="2">
        <v>40926.410000000003</v>
      </c>
      <c r="N389" s="2">
        <v>21817.59</v>
      </c>
      <c r="O389" s="2">
        <v>203</v>
      </c>
      <c r="P389" s="2">
        <v>37</v>
      </c>
      <c r="Q389" s="2" t="s">
        <v>42</v>
      </c>
      <c r="R389" s="2">
        <v>20</v>
      </c>
      <c r="S389" s="5">
        <f>IFERROR(Table1[[#This Row],[Profit]]/Table1[[#This Row],[Sales]],0)</f>
        <v>0.34772392579370137</v>
      </c>
      <c r="T389" s="2" t="str">
        <f t="shared" si="6"/>
        <v>Reorder Needed</v>
      </c>
    </row>
    <row r="390" spans="1:20" x14ac:dyDescent="0.3">
      <c r="A390" s="2">
        <v>1389</v>
      </c>
      <c r="B390" s="3">
        <v>45418</v>
      </c>
      <c r="C390" s="2" t="s">
        <v>489</v>
      </c>
      <c r="D390" s="2" t="s">
        <v>759</v>
      </c>
      <c r="E390" s="2" t="s">
        <v>45</v>
      </c>
      <c r="F390" s="2" t="s">
        <v>46</v>
      </c>
      <c r="G390" s="2" t="s">
        <v>22</v>
      </c>
      <c r="H390" s="2" t="s">
        <v>23</v>
      </c>
      <c r="I390" s="2" t="s">
        <v>24</v>
      </c>
      <c r="J390" s="2">
        <v>2</v>
      </c>
      <c r="K390" s="2">
        <v>671</v>
      </c>
      <c r="L390" s="2">
        <v>1342</v>
      </c>
      <c r="M390" s="2">
        <v>973.07</v>
      </c>
      <c r="N390" s="2">
        <v>368.93</v>
      </c>
      <c r="O390" s="2">
        <v>190</v>
      </c>
      <c r="P390" s="2">
        <v>98</v>
      </c>
      <c r="Q390" s="2" t="s">
        <v>25</v>
      </c>
      <c r="R390" s="2">
        <v>20</v>
      </c>
      <c r="S390" s="5">
        <f>IFERROR(Table1[[#This Row],[Profit]]/Table1[[#This Row],[Sales]],0)</f>
        <v>0.27491058122205664</v>
      </c>
      <c r="T390" s="2" t="str">
        <f t="shared" si="6"/>
        <v>Reorder Needed</v>
      </c>
    </row>
    <row r="391" spans="1:20" x14ac:dyDescent="0.3">
      <c r="A391" s="2">
        <v>1390</v>
      </c>
      <c r="B391" s="3">
        <v>45376</v>
      </c>
      <c r="C391" s="2" t="s">
        <v>720</v>
      </c>
      <c r="D391" s="2" t="s">
        <v>760</v>
      </c>
      <c r="E391" s="2" t="s">
        <v>36</v>
      </c>
      <c r="F391" s="2" t="s">
        <v>37</v>
      </c>
      <c r="G391" s="2" t="s">
        <v>60</v>
      </c>
      <c r="H391" s="2" t="s">
        <v>61</v>
      </c>
      <c r="I391" s="2" t="s">
        <v>32</v>
      </c>
      <c r="J391" s="2">
        <v>8</v>
      </c>
      <c r="K391" s="2">
        <v>49316</v>
      </c>
      <c r="L391" s="2">
        <v>394528</v>
      </c>
      <c r="M391" s="2">
        <v>288180.34999999998</v>
      </c>
      <c r="N391" s="2">
        <v>106347.65</v>
      </c>
      <c r="O391" s="2">
        <v>62</v>
      </c>
      <c r="P391" s="2">
        <v>52</v>
      </c>
      <c r="Q391" s="2" t="s">
        <v>62</v>
      </c>
      <c r="R391" s="2">
        <v>5</v>
      </c>
      <c r="S391" s="5">
        <f>IFERROR(Table1[[#This Row],[Profit]]/Table1[[#This Row],[Sales]],0)</f>
        <v>0.26955666011030899</v>
      </c>
      <c r="T391" s="2" t="str">
        <f t="shared" si="6"/>
        <v>Reorder Needed</v>
      </c>
    </row>
    <row r="392" spans="1:20" x14ac:dyDescent="0.3">
      <c r="A392" s="2">
        <v>1391</v>
      </c>
      <c r="B392" s="3">
        <v>45641</v>
      </c>
      <c r="C392" s="2" t="s">
        <v>761</v>
      </c>
      <c r="D392" s="2" t="s">
        <v>762</v>
      </c>
      <c r="E392" s="2" t="s">
        <v>28</v>
      </c>
      <c r="F392" s="2" t="s">
        <v>29</v>
      </c>
      <c r="G392" s="2" t="s">
        <v>40</v>
      </c>
      <c r="H392" s="2" t="s">
        <v>41</v>
      </c>
      <c r="I392" s="2" t="s">
        <v>24</v>
      </c>
      <c r="J392" s="2">
        <v>8</v>
      </c>
      <c r="K392" s="2">
        <v>25645</v>
      </c>
      <c r="L392" s="2">
        <v>205160</v>
      </c>
      <c r="M392" s="2">
        <v>160955.93</v>
      </c>
      <c r="N392" s="2">
        <v>44204.07</v>
      </c>
      <c r="O392" s="2">
        <v>496</v>
      </c>
      <c r="P392" s="2">
        <v>91</v>
      </c>
      <c r="Q392" s="2" t="s">
        <v>42</v>
      </c>
      <c r="R392" s="2">
        <v>0</v>
      </c>
      <c r="S392" s="5">
        <f>IFERROR(Table1[[#This Row],[Profit]]/Table1[[#This Row],[Sales]],0)</f>
        <v>0.21546144472606746</v>
      </c>
      <c r="T392" s="2" t="str">
        <f t="shared" si="6"/>
        <v>Reorder Needed</v>
      </c>
    </row>
    <row r="393" spans="1:20" x14ac:dyDescent="0.3">
      <c r="A393" s="2">
        <v>1392</v>
      </c>
      <c r="B393" s="3">
        <v>45603</v>
      </c>
      <c r="C393" s="2" t="s">
        <v>657</v>
      </c>
      <c r="D393" s="2" t="s">
        <v>763</v>
      </c>
      <c r="E393" s="2" t="s">
        <v>36</v>
      </c>
      <c r="F393" s="2" t="s">
        <v>37</v>
      </c>
      <c r="G393" s="2" t="s">
        <v>40</v>
      </c>
      <c r="H393" s="2" t="s">
        <v>41</v>
      </c>
      <c r="I393" s="2" t="s">
        <v>24</v>
      </c>
      <c r="J393" s="2">
        <v>8</v>
      </c>
      <c r="K393" s="2">
        <v>33360</v>
      </c>
      <c r="L393" s="2">
        <v>266880</v>
      </c>
      <c r="M393" s="2">
        <v>169206.59</v>
      </c>
      <c r="N393" s="2">
        <v>97673.41</v>
      </c>
      <c r="O393" s="2">
        <v>393</v>
      </c>
      <c r="P393" s="2">
        <v>93</v>
      </c>
      <c r="Q393" s="2" t="s">
        <v>42</v>
      </c>
      <c r="R393" s="2">
        <v>20</v>
      </c>
      <c r="S393" s="5">
        <f>IFERROR(Table1[[#This Row],[Profit]]/Table1[[#This Row],[Sales]],0)</f>
        <v>0.36598250149880096</v>
      </c>
      <c r="T393" s="2" t="str">
        <f t="shared" si="6"/>
        <v>Reorder Needed</v>
      </c>
    </row>
    <row r="394" spans="1:20" x14ac:dyDescent="0.3">
      <c r="A394" s="2">
        <v>1393</v>
      </c>
      <c r="B394" s="3">
        <v>45548</v>
      </c>
      <c r="C394" s="2" t="s">
        <v>764</v>
      </c>
      <c r="D394" s="2" t="s">
        <v>765</v>
      </c>
      <c r="E394" s="2" t="s">
        <v>20</v>
      </c>
      <c r="F394" s="2" t="s">
        <v>21</v>
      </c>
      <c r="G394" s="2" t="s">
        <v>97</v>
      </c>
      <c r="H394" s="2" t="s">
        <v>98</v>
      </c>
      <c r="I394" s="2" t="s">
        <v>32</v>
      </c>
      <c r="J394" s="2">
        <v>4</v>
      </c>
      <c r="K394" s="2">
        <v>38416</v>
      </c>
      <c r="L394" s="2">
        <v>153664</v>
      </c>
      <c r="M394" s="2">
        <v>136714.5</v>
      </c>
      <c r="N394" s="2">
        <v>16949.5</v>
      </c>
      <c r="O394" s="2">
        <v>210</v>
      </c>
      <c r="P394" s="2">
        <v>30</v>
      </c>
      <c r="Q394" s="2" t="s">
        <v>99</v>
      </c>
      <c r="R394" s="2">
        <v>0</v>
      </c>
      <c r="S394" s="5">
        <f>IFERROR(Table1[[#This Row],[Profit]]/Table1[[#This Row],[Sales]],0)</f>
        <v>0.11030234798000833</v>
      </c>
      <c r="T394" s="2" t="str">
        <f t="shared" si="6"/>
        <v>Reorder Needed</v>
      </c>
    </row>
    <row r="395" spans="1:20" x14ac:dyDescent="0.3">
      <c r="A395" s="2">
        <v>1394</v>
      </c>
      <c r="B395" s="3">
        <v>45597</v>
      </c>
      <c r="C395" s="2" t="s">
        <v>766</v>
      </c>
      <c r="D395" s="2" t="s">
        <v>767</v>
      </c>
      <c r="E395" s="2" t="s">
        <v>20</v>
      </c>
      <c r="F395" s="2" t="s">
        <v>21</v>
      </c>
      <c r="G395" s="2" t="s">
        <v>49</v>
      </c>
      <c r="H395" s="2" t="s">
        <v>50</v>
      </c>
      <c r="I395" s="2" t="s">
        <v>51</v>
      </c>
      <c r="J395" s="2">
        <v>2</v>
      </c>
      <c r="K395" s="2">
        <v>56477</v>
      </c>
      <c r="L395" s="2">
        <v>112954</v>
      </c>
      <c r="M395" s="2">
        <v>74561.75</v>
      </c>
      <c r="N395" s="2">
        <v>38392.25</v>
      </c>
      <c r="O395" s="2">
        <v>233</v>
      </c>
      <c r="P395" s="2">
        <v>100</v>
      </c>
      <c r="Q395" s="2" t="s">
        <v>52</v>
      </c>
      <c r="R395" s="2">
        <v>10</v>
      </c>
      <c r="S395" s="5">
        <f>IFERROR(Table1[[#This Row],[Profit]]/Table1[[#This Row],[Sales]],0)</f>
        <v>0.33989278821467145</v>
      </c>
      <c r="T395" s="2" t="str">
        <f t="shared" si="6"/>
        <v>Reorder Needed</v>
      </c>
    </row>
    <row r="396" spans="1:20" x14ac:dyDescent="0.3">
      <c r="A396" s="2">
        <v>1395</v>
      </c>
      <c r="B396" s="3">
        <v>45351</v>
      </c>
      <c r="C396" s="2" t="s">
        <v>768</v>
      </c>
      <c r="D396" s="2" t="s">
        <v>769</v>
      </c>
      <c r="E396" s="2" t="s">
        <v>45</v>
      </c>
      <c r="F396" s="2" t="s">
        <v>46</v>
      </c>
      <c r="G396" s="2" t="s">
        <v>55</v>
      </c>
      <c r="H396" s="2" t="s">
        <v>56</v>
      </c>
      <c r="I396" s="2" t="s">
        <v>32</v>
      </c>
      <c r="J396" s="2">
        <v>8</v>
      </c>
      <c r="K396" s="2">
        <v>25833</v>
      </c>
      <c r="L396" s="2">
        <v>206664</v>
      </c>
      <c r="M396" s="2">
        <v>163767.73000000001</v>
      </c>
      <c r="N396" s="2">
        <v>42896.27</v>
      </c>
      <c r="O396" s="2">
        <v>153</v>
      </c>
      <c r="P396" s="2">
        <v>71</v>
      </c>
      <c r="Q396" s="2" t="s">
        <v>57</v>
      </c>
      <c r="R396" s="2">
        <v>20</v>
      </c>
      <c r="S396" s="5">
        <f>IFERROR(Table1[[#This Row],[Profit]]/Table1[[#This Row],[Sales]],0)</f>
        <v>0.20756527503580691</v>
      </c>
      <c r="T396" s="2" t="str">
        <f t="shared" si="6"/>
        <v>Reorder Needed</v>
      </c>
    </row>
    <row r="397" spans="1:20" x14ac:dyDescent="0.3">
      <c r="A397" s="2">
        <v>1396</v>
      </c>
      <c r="B397" s="3">
        <v>45302</v>
      </c>
      <c r="C397" s="2" t="s">
        <v>770</v>
      </c>
      <c r="D397" s="2" t="s">
        <v>771</v>
      </c>
      <c r="E397" s="2" t="s">
        <v>20</v>
      </c>
      <c r="F397" s="2" t="s">
        <v>21</v>
      </c>
      <c r="G397" s="2" t="s">
        <v>97</v>
      </c>
      <c r="H397" s="2" t="s">
        <v>98</v>
      </c>
      <c r="I397" s="2" t="s">
        <v>32</v>
      </c>
      <c r="J397" s="2">
        <v>10</v>
      </c>
      <c r="K397" s="2">
        <v>36544</v>
      </c>
      <c r="L397" s="2">
        <v>365440</v>
      </c>
      <c r="M397" s="2">
        <v>272808.83</v>
      </c>
      <c r="N397" s="2">
        <v>92631.17</v>
      </c>
      <c r="O397" s="2">
        <v>22</v>
      </c>
      <c r="P397" s="2">
        <v>46</v>
      </c>
      <c r="Q397" s="2" t="s">
        <v>99</v>
      </c>
      <c r="R397" s="2">
        <v>0</v>
      </c>
      <c r="S397" s="5">
        <f>IFERROR(Table1[[#This Row],[Profit]]/Table1[[#This Row],[Sales]],0)</f>
        <v>0.25347846431698773</v>
      </c>
      <c r="T397" s="2" t="str">
        <f t="shared" si="6"/>
        <v>Sufficient</v>
      </c>
    </row>
    <row r="398" spans="1:20" x14ac:dyDescent="0.3">
      <c r="A398" s="2">
        <v>1397</v>
      </c>
      <c r="B398" s="3">
        <v>45519</v>
      </c>
      <c r="C398" s="2" t="s">
        <v>772</v>
      </c>
      <c r="D398" s="2" t="s">
        <v>773</v>
      </c>
      <c r="E398" s="2" t="s">
        <v>45</v>
      </c>
      <c r="F398" s="2" t="s">
        <v>46</v>
      </c>
      <c r="G398" s="2" t="s">
        <v>22</v>
      </c>
      <c r="H398" s="2" t="s">
        <v>23</v>
      </c>
      <c r="I398" s="2" t="s">
        <v>24</v>
      </c>
      <c r="J398" s="2">
        <v>5</v>
      </c>
      <c r="K398" s="2">
        <v>48365</v>
      </c>
      <c r="L398" s="2">
        <v>241825</v>
      </c>
      <c r="M398" s="2">
        <v>211712.69</v>
      </c>
      <c r="N398" s="2">
        <v>30112.31</v>
      </c>
      <c r="O398" s="2">
        <v>321</v>
      </c>
      <c r="P398" s="2">
        <v>40</v>
      </c>
      <c r="Q398" s="2" t="s">
        <v>25</v>
      </c>
      <c r="R398" s="2">
        <v>5</v>
      </c>
      <c r="S398" s="5">
        <f>IFERROR(Table1[[#This Row],[Profit]]/Table1[[#This Row],[Sales]],0)</f>
        <v>0.12452107929287709</v>
      </c>
      <c r="T398" s="2" t="str">
        <f t="shared" si="6"/>
        <v>Reorder Needed</v>
      </c>
    </row>
    <row r="399" spans="1:20" x14ac:dyDescent="0.3">
      <c r="A399" s="2">
        <v>1398</v>
      </c>
      <c r="B399" s="3">
        <v>45385</v>
      </c>
      <c r="C399" s="2" t="s">
        <v>774</v>
      </c>
      <c r="D399" s="2" t="s">
        <v>775</v>
      </c>
      <c r="E399" s="2" t="s">
        <v>45</v>
      </c>
      <c r="F399" s="2" t="s">
        <v>46</v>
      </c>
      <c r="G399" s="2" t="s">
        <v>22</v>
      </c>
      <c r="H399" s="2" t="s">
        <v>23</v>
      </c>
      <c r="I399" s="2" t="s">
        <v>24</v>
      </c>
      <c r="J399" s="2">
        <v>4</v>
      </c>
      <c r="K399" s="2">
        <v>44970</v>
      </c>
      <c r="L399" s="2">
        <v>179880</v>
      </c>
      <c r="M399" s="2">
        <v>128116.27</v>
      </c>
      <c r="N399" s="2">
        <v>51763.73</v>
      </c>
      <c r="O399" s="2">
        <v>212</v>
      </c>
      <c r="P399" s="2">
        <v>34</v>
      </c>
      <c r="Q399" s="2" t="s">
        <v>25</v>
      </c>
      <c r="R399" s="2">
        <v>20</v>
      </c>
      <c r="S399" s="5">
        <f>IFERROR(Table1[[#This Row],[Profit]]/Table1[[#This Row],[Sales]],0)</f>
        <v>0.28776812319323997</v>
      </c>
      <c r="T399" s="2" t="str">
        <f t="shared" si="6"/>
        <v>Reorder Needed</v>
      </c>
    </row>
    <row r="400" spans="1:20" x14ac:dyDescent="0.3">
      <c r="A400" s="2">
        <v>1399</v>
      </c>
      <c r="B400" s="3">
        <v>45300</v>
      </c>
      <c r="C400" s="2" t="s">
        <v>300</v>
      </c>
      <c r="D400" s="2" t="s">
        <v>776</v>
      </c>
      <c r="E400" s="2" t="s">
        <v>45</v>
      </c>
      <c r="F400" s="2" t="s">
        <v>46</v>
      </c>
      <c r="G400" s="2" t="s">
        <v>60</v>
      </c>
      <c r="H400" s="2" t="s">
        <v>61</v>
      </c>
      <c r="I400" s="2" t="s">
        <v>32</v>
      </c>
      <c r="J400" s="2">
        <v>8</v>
      </c>
      <c r="K400" s="2">
        <v>5136</v>
      </c>
      <c r="L400" s="2">
        <v>41088</v>
      </c>
      <c r="M400" s="2">
        <v>27600.51</v>
      </c>
      <c r="N400" s="2">
        <v>13487.49</v>
      </c>
      <c r="O400" s="2">
        <v>103</v>
      </c>
      <c r="P400" s="2">
        <v>75</v>
      </c>
      <c r="Q400" s="2" t="s">
        <v>62</v>
      </c>
      <c r="R400" s="2">
        <v>5</v>
      </c>
      <c r="S400" s="5">
        <f>IFERROR(Table1[[#This Row],[Profit]]/Table1[[#This Row],[Sales]],0)</f>
        <v>0.32825861565420561</v>
      </c>
      <c r="T400" s="2" t="str">
        <f t="shared" si="6"/>
        <v>Reorder Needed</v>
      </c>
    </row>
    <row r="401" spans="1:20" x14ac:dyDescent="0.3">
      <c r="A401" s="2">
        <v>1400</v>
      </c>
      <c r="B401" s="3">
        <v>45521</v>
      </c>
      <c r="C401" s="2" t="s">
        <v>621</v>
      </c>
      <c r="D401" s="2" t="s">
        <v>777</v>
      </c>
      <c r="E401" s="2" t="s">
        <v>20</v>
      </c>
      <c r="F401" s="2" t="s">
        <v>21</v>
      </c>
      <c r="G401" s="2" t="s">
        <v>75</v>
      </c>
      <c r="H401" s="2" t="s">
        <v>76</v>
      </c>
      <c r="I401" s="2" t="s">
        <v>77</v>
      </c>
      <c r="J401" s="2">
        <v>5</v>
      </c>
      <c r="K401" s="2">
        <v>57061</v>
      </c>
      <c r="L401" s="2">
        <v>285305</v>
      </c>
      <c r="M401" s="2">
        <v>242908.1</v>
      </c>
      <c r="N401" s="2">
        <v>42396.9</v>
      </c>
      <c r="O401" s="2">
        <v>141</v>
      </c>
      <c r="P401" s="2">
        <v>99</v>
      </c>
      <c r="Q401" s="2" t="s">
        <v>78</v>
      </c>
      <c r="R401" s="2">
        <v>5</v>
      </c>
      <c r="S401" s="5">
        <f>IFERROR(Table1[[#This Row],[Profit]]/Table1[[#This Row],[Sales]],0)</f>
        <v>0.14860202239708384</v>
      </c>
      <c r="T401" s="2" t="str">
        <f t="shared" si="6"/>
        <v>Reorder Needed</v>
      </c>
    </row>
    <row r="402" spans="1:20" x14ac:dyDescent="0.3">
      <c r="A402" s="2">
        <v>1401</v>
      </c>
      <c r="B402" s="3">
        <v>45388</v>
      </c>
      <c r="C402" s="2" t="s">
        <v>409</v>
      </c>
      <c r="D402" s="2" t="s">
        <v>778</v>
      </c>
      <c r="E402" s="2" t="s">
        <v>20</v>
      </c>
      <c r="F402" s="2" t="s">
        <v>21</v>
      </c>
      <c r="G402" s="2" t="s">
        <v>75</v>
      </c>
      <c r="H402" s="2" t="s">
        <v>76</v>
      </c>
      <c r="I402" s="2" t="s">
        <v>77</v>
      </c>
      <c r="J402" s="2">
        <v>4</v>
      </c>
      <c r="K402" s="2">
        <v>42606</v>
      </c>
      <c r="L402" s="2">
        <v>170424</v>
      </c>
      <c r="M402" s="2">
        <v>145260.04</v>
      </c>
      <c r="N402" s="2">
        <v>25163.96</v>
      </c>
      <c r="O402" s="2">
        <v>35</v>
      </c>
      <c r="P402" s="2">
        <v>95</v>
      </c>
      <c r="Q402" s="2" t="s">
        <v>78</v>
      </c>
      <c r="R402" s="2">
        <v>15</v>
      </c>
      <c r="S402" s="5">
        <f>IFERROR(Table1[[#This Row],[Profit]]/Table1[[#This Row],[Sales]],0)</f>
        <v>0.14765502511383372</v>
      </c>
      <c r="T402" s="2" t="str">
        <f t="shared" si="6"/>
        <v>Sufficient</v>
      </c>
    </row>
    <row r="403" spans="1:20" x14ac:dyDescent="0.3">
      <c r="A403" s="2">
        <v>1402</v>
      </c>
      <c r="B403" s="3">
        <v>45575</v>
      </c>
      <c r="C403" s="2" t="s">
        <v>779</v>
      </c>
      <c r="D403" s="2" t="s">
        <v>780</v>
      </c>
      <c r="E403" s="2" t="s">
        <v>36</v>
      </c>
      <c r="F403" s="2" t="s">
        <v>37</v>
      </c>
      <c r="G403" s="2" t="s">
        <v>60</v>
      </c>
      <c r="H403" s="2" t="s">
        <v>61</v>
      </c>
      <c r="I403" s="2" t="s">
        <v>32</v>
      </c>
      <c r="J403" s="2">
        <v>5</v>
      </c>
      <c r="K403" s="2">
        <v>8510</v>
      </c>
      <c r="L403" s="2">
        <v>42550</v>
      </c>
      <c r="M403" s="2">
        <v>25690.98</v>
      </c>
      <c r="N403" s="2">
        <v>16859.02</v>
      </c>
      <c r="O403" s="2">
        <v>302</v>
      </c>
      <c r="P403" s="2">
        <v>76</v>
      </c>
      <c r="Q403" s="2" t="s">
        <v>62</v>
      </c>
      <c r="R403" s="2">
        <v>20</v>
      </c>
      <c r="S403" s="5">
        <f>IFERROR(Table1[[#This Row],[Profit]]/Table1[[#This Row],[Sales]],0)</f>
        <v>0.39621668625146889</v>
      </c>
      <c r="T403" s="2" t="str">
        <f t="shared" si="6"/>
        <v>Reorder Needed</v>
      </c>
    </row>
    <row r="404" spans="1:20" x14ac:dyDescent="0.3">
      <c r="A404" s="2">
        <v>1403</v>
      </c>
      <c r="B404" s="3">
        <v>45588</v>
      </c>
      <c r="C404" s="2" t="s">
        <v>100</v>
      </c>
      <c r="D404" s="2" t="s">
        <v>781</v>
      </c>
      <c r="E404" s="2" t="s">
        <v>36</v>
      </c>
      <c r="F404" s="2" t="s">
        <v>37</v>
      </c>
      <c r="G404" s="2" t="s">
        <v>40</v>
      </c>
      <c r="H404" s="2" t="s">
        <v>41</v>
      </c>
      <c r="I404" s="2" t="s">
        <v>24</v>
      </c>
      <c r="J404" s="2">
        <v>9</v>
      </c>
      <c r="K404" s="2">
        <v>23657</v>
      </c>
      <c r="L404" s="2">
        <v>212913</v>
      </c>
      <c r="M404" s="2">
        <v>152740.94</v>
      </c>
      <c r="N404" s="2">
        <v>60172.06</v>
      </c>
      <c r="O404" s="2">
        <v>167</v>
      </c>
      <c r="P404" s="2">
        <v>50</v>
      </c>
      <c r="Q404" s="2" t="s">
        <v>42</v>
      </c>
      <c r="R404" s="2">
        <v>20</v>
      </c>
      <c r="S404" s="5">
        <f>IFERROR(Table1[[#This Row],[Profit]]/Table1[[#This Row],[Sales]],0)</f>
        <v>0.28261336790144331</v>
      </c>
      <c r="T404" s="2" t="str">
        <f t="shared" si="6"/>
        <v>Reorder Needed</v>
      </c>
    </row>
    <row r="405" spans="1:20" x14ac:dyDescent="0.3">
      <c r="A405" s="2">
        <v>1404</v>
      </c>
      <c r="B405" s="3">
        <v>45649</v>
      </c>
      <c r="C405" s="2" t="s">
        <v>782</v>
      </c>
      <c r="D405" s="2" t="s">
        <v>783</v>
      </c>
      <c r="E405" s="2" t="s">
        <v>45</v>
      </c>
      <c r="F405" s="2" t="s">
        <v>46</v>
      </c>
      <c r="G405" s="2" t="s">
        <v>40</v>
      </c>
      <c r="H405" s="2" t="s">
        <v>41</v>
      </c>
      <c r="I405" s="2" t="s">
        <v>24</v>
      </c>
      <c r="J405" s="2">
        <v>10</v>
      </c>
      <c r="K405" s="2">
        <v>38559</v>
      </c>
      <c r="L405" s="2">
        <v>385590</v>
      </c>
      <c r="M405" s="2">
        <v>300867.07</v>
      </c>
      <c r="N405" s="2">
        <v>84722.93</v>
      </c>
      <c r="O405" s="2">
        <v>352</v>
      </c>
      <c r="P405" s="2">
        <v>22</v>
      </c>
      <c r="Q405" s="2" t="s">
        <v>42</v>
      </c>
      <c r="R405" s="2">
        <v>10</v>
      </c>
      <c r="S405" s="5">
        <f>IFERROR(Table1[[#This Row],[Profit]]/Table1[[#This Row],[Sales]],0)</f>
        <v>0.21972284032262246</v>
      </c>
      <c r="T405" s="2" t="str">
        <f t="shared" si="6"/>
        <v>Reorder Needed</v>
      </c>
    </row>
    <row r="406" spans="1:20" x14ac:dyDescent="0.3">
      <c r="A406" s="2">
        <v>1405</v>
      </c>
      <c r="B406" s="3">
        <v>45588</v>
      </c>
      <c r="C406" s="2" t="s">
        <v>784</v>
      </c>
      <c r="D406" s="2" t="s">
        <v>785</v>
      </c>
      <c r="E406" s="2" t="s">
        <v>20</v>
      </c>
      <c r="F406" s="2" t="s">
        <v>21</v>
      </c>
      <c r="G406" s="2" t="s">
        <v>75</v>
      </c>
      <c r="H406" s="2" t="s">
        <v>76</v>
      </c>
      <c r="I406" s="2" t="s">
        <v>77</v>
      </c>
      <c r="J406" s="2">
        <v>7</v>
      </c>
      <c r="K406" s="2">
        <v>26023</v>
      </c>
      <c r="L406" s="2">
        <v>182161</v>
      </c>
      <c r="M406" s="2">
        <v>156020.73000000001</v>
      </c>
      <c r="N406" s="2">
        <v>26140.27</v>
      </c>
      <c r="O406" s="2">
        <v>297</v>
      </c>
      <c r="P406" s="2">
        <v>10</v>
      </c>
      <c r="Q406" s="2" t="s">
        <v>78</v>
      </c>
      <c r="R406" s="2">
        <v>20</v>
      </c>
      <c r="S406" s="5">
        <f>IFERROR(Table1[[#This Row],[Profit]]/Table1[[#This Row],[Sales]],0)</f>
        <v>0.14350091402660284</v>
      </c>
      <c r="T406" s="2" t="str">
        <f t="shared" si="6"/>
        <v>Reorder Needed</v>
      </c>
    </row>
    <row r="407" spans="1:20" x14ac:dyDescent="0.3">
      <c r="A407" s="2">
        <v>1406</v>
      </c>
      <c r="B407" s="3">
        <v>45321</v>
      </c>
      <c r="C407" s="2" t="s">
        <v>786</v>
      </c>
      <c r="D407" s="2" t="s">
        <v>787</v>
      </c>
      <c r="E407" s="2" t="s">
        <v>45</v>
      </c>
      <c r="F407" s="2" t="s">
        <v>46</v>
      </c>
      <c r="G407" s="2" t="s">
        <v>81</v>
      </c>
      <c r="H407" s="2" t="s">
        <v>82</v>
      </c>
      <c r="I407" s="2" t="s">
        <v>24</v>
      </c>
      <c r="J407" s="2">
        <v>5</v>
      </c>
      <c r="K407" s="2">
        <v>1638</v>
      </c>
      <c r="L407" s="2">
        <v>8190</v>
      </c>
      <c r="M407" s="2">
        <v>5616.76</v>
      </c>
      <c r="N407" s="2">
        <v>2573.2399999999998</v>
      </c>
      <c r="O407" s="2">
        <v>78</v>
      </c>
      <c r="P407" s="2">
        <v>98</v>
      </c>
      <c r="Q407" s="2" t="s">
        <v>42</v>
      </c>
      <c r="R407" s="2">
        <v>20</v>
      </c>
      <c r="S407" s="5">
        <f>IFERROR(Table1[[#This Row],[Profit]]/Table1[[#This Row],[Sales]],0)</f>
        <v>0.31419291819291817</v>
      </c>
      <c r="T407" s="2" t="str">
        <f t="shared" si="6"/>
        <v>Sufficient</v>
      </c>
    </row>
    <row r="408" spans="1:20" x14ac:dyDescent="0.3">
      <c r="A408" s="2">
        <v>1407</v>
      </c>
      <c r="B408" s="3">
        <v>45550</v>
      </c>
      <c r="C408" s="2" t="s">
        <v>788</v>
      </c>
      <c r="D408" s="2" t="s">
        <v>789</v>
      </c>
      <c r="E408" s="2" t="s">
        <v>20</v>
      </c>
      <c r="F408" s="2" t="s">
        <v>21</v>
      </c>
      <c r="G408" s="2" t="s">
        <v>75</v>
      </c>
      <c r="H408" s="2" t="s">
        <v>76</v>
      </c>
      <c r="I408" s="2" t="s">
        <v>77</v>
      </c>
      <c r="J408" s="2">
        <v>8</v>
      </c>
      <c r="K408" s="2">
        <v>49809</v>
      </c>
      <c r="L408" s="2">
        <v>398472</v>
      </c>
      <c r="M408" s="2">
        <v>355297.04</v>
      </c>
      <c r="N408" s="2">
        <v>43174.96</v>
      </c>
      <c r="O408" s="2">
        <v>497</v>
      </c>
      <c r="P408" s="2">
        <v>38</v>
      </c>
      <c r="Q408" s="2" t="s">
        <v>78</v>
      </c>
      <c r="R408" s="2">
        <v>10</v>
      </c>
      <c r="S408" s="5">
        <f>IFERROR(Table1[[#This Row],[Profit]]/Table1[[#This Row],[Sales]],0)</f>
        <v>0.10835130197353891</v>
      </c>
      <c r="T408" s="2" t="str">
        <f t="shared" si="6"/>
        <v>Reorder Needed</v>
      </c>
    </row>
    <row r="409" spans="1:20" x14ac:dyDescent="0.3">
      <c r="A409" s="2">
        <v>1408</v>
      </c>
      <c r="B409" s="3">
        <v>45626</v>
      </c>
      <c r="C409" s="2" t="s">
        <v>26</v>
      </c>
      <c r="D409" s="2" t="s">
        <v>790</v>
      </c>
      <c r="E409" s="2" t="s">
        <v>28</v>
      </c>
      <c r="F409" s="2" t="s">
        <v>29</v>
      </c>
      <c r="G409" s="2" t="s">
        <v>60</v>
      </c>
      <c r="H409" s="2" t="s">
        <v>61</v>
      </c>
      <c r="I409" s="2" t="s">
        <v>32</v>
      </c>
      <c r="J409" s="2">
        <v>8</v>
      </c>
      <c r="K409" s="2">
        <v>18633</v>
      </c>
      <c r="L409" s="2">
        <v>149064</v>
      </c>
      <c r="M409" s="2">
        <v>111141.86</v>
      </c>
      <c r="N409" s="2">
        <v>37922.14</v>
      </c>
      <c r="O409" s="2">
        <v>431</v>
      </c>
      <c r="P409" s="2">
        <v>62</v>
      </c>
      <c r="Q409" s="2" t="s">
        <v>62</v>
      </c>
      <c r="R409" s="2">
        <v>5</v>
      </c>
      <c r="S409" s="5">
        <f>IFERROR(Table1[[#This Row],[Profit]]/Table1[[#This Row],[Sales]],0)</f>
        <v>0.25440173348360434</v>
      </c>
      <c r="T409" s="2" t="str">
        <f t="shared" si="6"/>
        <v>Reorder Needed</v>
      </c>
    </row>
    <row r="410" spans="1:20" x14ac:dyDescent="0.3">
      <c r="A410" s="2">
        <v>1409</v>
      </c>
      <c r="B410" s="3">
        <v>45380</v>
      </c>
      <c r="C410" s="2" t="s">
        <v>38</v>
      </c>
      <c r="D410" s="2" t="s">
        <v>791</v>
      </c>
      <c r="E410" s="2" t="s">
        <v>36</v>
      </c>
      <c r="F410" s="2" t="s">
        <v>37</v>
      </c>
      <c r="G410" s="2" t="s">
        <v>55</v>
      </c>
      <c r="H410" s="2" t="s">
        <v>56</v>
      </c>
      <c r="I410" s="2" t="s">
        <v>32</v>
      </c>
      <c r="J410" s="2">
        <v>10</v>
      </c>
      <c r="K410" s="2">
        <v>52937</v>
      </c>
      <c r="L410" s="2">
        <v>529370</v>
      </c>
      <c r="M410" s="2">
        <v>405685.9</v>
      </c>
      <c r="N410" s="2">
        <v>123684.1</v>
      </c>
      <c r="O410" s="2">
        <v>16</v>
      </c>
      <c r="P410" s="2">
        <v>97</v>
      </c>
      <c r="Q410" s="2" t="s">
        <v>57</v>
      </c>
      <c r="R410" s="2">
        <v>15</v>
      </c>
      <c r="S410" s="5">
        <f>IFERROR(Table1[[#This Row],[Profit]]/Table1[[#This Row],[Sales]],0)</f>
        <v>0.23364395413415948</v>
      </c>
      <c r="T410" s="2" t="str">
        <f t="shared" si="6"/>
        <v>Sufficient</v>
      </c>
    </row>
    <row r="411" spans="1:20" x14ac:dyDescent="0.3">
      <c r="A411" s="2">
        <v>1410</v>
      </c>
      <c r="B411" s="3">
        <v>45582</v>
      </c>
      <c r="C411" s="2" t="s">
        <v>47</v>
      </c>
      <c r="D411" s="2" t="s">
        <v>792</v>
      </c>
      <c r="E411" s="2" t="s">
        <v>36</v>
      </c>
      <c r="F411" s="2" t="s">
        <v>37</v>
      </c>
      <c r="G411" s="2" t="s">
        <v>75</v>
      </c>
      <c r="H411" s="2" t="s">
        <v>76</v>
      </c>
      <c r="I411" s="2" t="s">
        <v>77</v>
      </c>
      <c r="J411" s="2">
        <v>5</v>
      </c>
      <c r="K411" s="2">
        <v>36208</v>
      </c>
      <c r="L411" s="2">
        <v>181040</v>
      </c>
      <c r="M411" s="2">
        <v>124030.21</v>
      </c>
      <c r="N411" s="2">
        <v>57009.79</v>
      </c>
      <c r="O411" s="2">
        <v>210</v>
      </c>
      <c r="P411" s="2">
        <v>35</v>
      </c>
      <c r="Q411" s="2" t="s">
        <v>78</v>
      </c>
      <c r="R411" s="2">
        <v>10</v>
      </c>
      <c r="S411" s="5">
        <f>IFERROR(Table1[[#This Row],[Profit]]/Table1[[#This Row],[Sales]],0)</f>
        <v>0.31490162395050819</v>
      </c>
      <c r="T411" s="2" t="str">
        <f t="shared" si="6"/>
        <v>Reorder Needed</v>
      </c>
    </row>
    <row r="412" spans="1:20" x14ac:dyDescent="0.3">
      <c r="A412" s="2">
        <v>1411</v>
      </c>
      <c r="B412" s="3">
        <v>45363</v>
      </c>
      <c r="C412" s="2" t="s">
        <v>112</v>
      </c>
      <c r="D412" s="2" t="s">
        <v>793</v>
      </c>
      <c r="E412" s="2" t="s">
        <v>36</v>
      </c>
      <c r="F412" s="2" t="s">
        <v>37</v>
      </c>
      <c r="G412" s="2" t="s">
        <v>22</v>
      </c>
      <c r="H412" s="2" t="s">
        <v>23</v>
      </c>
      <c r="I412" s="2" t="s">
        <v>24</v>
      </c>
      <c r="J412" s="2">
        <v>3</v>
      </c>
      <c r="K412" s="2">
        <v>49855</v>
      </c>
      <c r="L412" s="2">
        <v>149565</v>
      </c>
      <c r="M412" s="2">
        <v>100473.14</v>
      </c>
      <c r="N412" s="2">
        <v>49091.86</v>
      </c>
      <c r="O412" s="2">
        <v>257</v>
      </c>
      <c r="P412" s="2">
        <v>30</v>
      </c>
      <c r="Q412" s="2" t="s">
        <v>25</v>
      </c>
      <c r="R412" s="2">
        <v>5</v>
      </c>
      <c r="S412" s="5">
        <f>IFERROR(Table1[[#This Row],[Profit]]/Table1[[#This Row],[Sales]],0)</f>
        <v>0.32823093638217499</v>
      </c>
      <c r="T412" s="2" t="str">
        <f t="shared" si="6"/>
        <v>Reorder Needed</v>
      </c>
    </row>
    <row r="413" spans="1:20" x14ac:dyDescent="0.3">
      <c r="A413" s="2">
        <v>1412</v>
      </c>
      <c r="B413" s="3">
        <v>45549</v>
      </c>
      <c r="C413" s="2" t="s">
        <v>325</v>
      </c>
      <c r="D413" s="2" t="s">
        <v>794</v>
      </c>
      <c r="E413" s="2" t="s">
        <v>45</v>
      </c>
      <c r="F413" s="2" t="s">
        <v>46</v>
      </c>
      <c r="G413" s="2" t="s">
        <v>55</v>
      </c>
      <c r="H413" s="2" t="s">
        <v>56</v>
      </c>
      <c r="I413" s="2" t="s">
        <v>32</v>
      </c>
      <c r="J413" s="2">
        <v>4</v>
      </c>
      <c r="K413" s="2">
        <v>20861</v>
      </c>
      <c r="L413" s="2">
        <v>83444</v>
      </c>
      <c r="M413" s="2">
        <v>51118.74</v>
      </c>
      <c r="N413" s="2">
        <v>32325.26</v>
      </c>
      <c r="O413" s="2">
        <v>36</v>
      </c>
      <c r="P413" s="2">
        <v>43</v>
      </c>
      <c r="Q413" s="2" t="s">
        <v>57</v>
      </c>
      <c r="R413" s="2">
        <v>20</v>
      </c>
      <c r="S413" s="5">
        <f>IFERROR(Table1[[#This Row],[Profit]]/Table1[[#This Row],[Sales]],0)</f>
        <v>0.38738866784909637</v>
      </c>
      <c r="T413" s="2" t="str">
        <f t="shared" si="6"/>
        <v>Sufficient</v>
      </c>
    </row>
    <row r="414" spans="1:20" x14ac:dyDescent="0.3">
      <c r="A414" s="2">
        <v>1413</v>
      </c>
      <c r="B414" s="3">
        <v>45584</v>
      </c>
      <c r="C414" s="2" t="s">
        <v>795</v>
      </c>
      <c r="D414" s="2" t="s">
        <v>796</v>
      </c>
      <c r="E414" s="2" t="s">
        <v>28</v>
      </c>
      <c r="F414" s="2" t="s">
        <v>29</v>
      </c>
      <c r="G414" s="2" t="s">
        <v>55</v>
      </c>
      <c r="H414" s="2" t="s">
        <v>56</v>
      </c>
      <c r="I414" s="2" t="s">
        <v>32</v>
      </c>
      <c r="J414" s="2">
        <v>4</v>
      </c>
      <c r="K414" s="2">
        <v>39559</v>
      </c>
      <c r="L414" s="2">
        <v>158236</v>
      </c>
      <c r="M414" s="2">
        <v>105491.27</v>
      </c>
      <c r="N414" s="2">
        <v>52744.73</v>
      </c>
      <c r="O414" s="2">
        <v>401</v>
      </c>
      <c r="P414" s="2">
        <v>10</v>
      </c>
      <c r="Q414" s="2" t="s">
        <v>57</v>
      </c>
      <c r="R414" s="2">
        <v>10</v>
      </c>
      <c r="S414" s="5">
        <f>IFERROR(Table1[[#This Row],[Profit]]/Table1[[#This Row],[Sales]],0)</f>
        <v>0.33332952046310577</v>
      </c>
      <c r="T414" s="2" t="str">
        <f t="shared" si="6"/>
        <v>Reorder Needed</v>
      </c>
    </row>
    <row r="415" spans="1:20" x14ac:dyDescent="0.3">
      <c r="A415" s="2">
        <v>1414</v>
      </c>
      <c r="B415" s="3">
        <v>45571</v>
      </c>
      <c r="C415" s="2" t="s">
        <v>605</v>
      </c>
      <c r="D415" s="2" t="s">
        <v>797</v>
      </c>
      <c r="E415" s="2" t="s">
        <v>28</v>
      </c>
      <c r="F415" s="2" t="s">
        <v>29</v>
      </c>
      <c r="G415" s="2" t="s">
        <v>30</v>
      </c>
      <c r="H415" s="2" t="s">
        <v>31</v>
      </c>
      <c r="I415" s="2" t="s">
        <v>32</v>
      </c>
      <c r="J415" s="2">
        <v>8</v>
      </c>
      <c r="K415" s="2">
        <v>21589</v>
      </c>
      <c r="L415" s="2">
        <v>172712</v>
      </c>
      <c r="M415" s="2">
        <v>105656.02</v>
      </c>
      <c r="N415" s="2">
        <v>67055.98</v>
      </c>
      <c r="O415" s="2">
        <v>181</v>
      </c>
      <c r="P415" s="2">
        <v>85</v>
      </c>
      <c r="Q415" s="2" t="s">
        <v>33</v>
      </c>
      <c r="R415" s="2">
        <v>10</v>
      </c>
      <c r="S415" s="5">
        <f>IFERROR(Table1[[#This Row],[Profit]]/Table1[[#This Row],[Sales]],0)</f>
        <v>0.38825316133215987</v>
      </c>
      <c r="T415" s="2" t="str">
        <f t="shared" si="6"/>
        <v>Reorder Needed</v>
      </c>
    </row>
    <row r="416" spans="1:20" x14ac:dyDescent="0.3">
      <c r="A416" s="2">
        <v>1415</v>
      </c>
      <c r="B416" s="3">
        <v>45464</v>
      </c>
      <c r="C416" s="2" t="s">
        <v>798</v>
      </c>
      <c r="D416" s="2" t="s">
        <v>799</v>
      </c>
      <c r="E416" s="2" t="s">
        <v>20</v>
      </c>
      <c r="F416" s="2" t="s">
        <v>21</v>
      </c>
      <c r="G416" s="2" t="s">
        <v>60</v>
      </c>
      <c r="H416" s="2" t="s">
        <v>61</v>
      </c>
      <c r="I416" s="2" t="s">
        <v>32</v>
      </c>
      <c r="J416" s="2">
        <v>10</v>
      </c>
      <c r="K416" s="2">
        <v>44686</v>
      </c>
      <c r="L416" s="2">
        <v>446860</v>
      </c>
      <c r="M416" s="2">
        <v>364953.73</v>
      </c>
      <c r="N416" s="2">
        <v>81906.27</v>
      </c>
      <c r="O416" s="2">
        <v>163</v>
      </c>
      <c r="P416" s="2">
        <v>63</v>
      </c>
      <c r="Q416" s="2" t="s">
        <v>62</v>
      </c>
      <c r="R416" s="2">
        <v>15</v>
      </c>
      <c r="S416" s="5">
        <f>IFERROR(Table1[[#This Row],[Profit]]/Table1[[#This Row],[Sales]],0)</f>
        <v>0.18329291053126259</v>
      </c>
      <c r="T416" s="2" t="str">
        <f t="shared" si="6"/>
        <v>Reorder Needed</v>
      </c>
    </row>
    <row r="417" spans="1:20" x14ac:dyDescent="0.3">
      <c r="A417" s="2">
        <v>1416</v>
      </c>
      <c r="B417" s="3">
        <v>45306</v>
      </c>
      <c r="C417" s="2" t="s">
        <v>582</v>
      </c>
      <c r="D417" s="2" t="s">
        <v>800</v>
      </c>
      <c r="E417" s="2" t="s">
        <v>45</v>
      </c>
      <c r="F417" s="2" t="s">
        <v>46</v>
      </c>
      <c r="G417" s="2" t="s">
        <v>30</v>
      </c>
      <c r="H417" s="2" t="s">
        <v>31</v>
      </c>
      <c r="I417" s="2" t="s">
        <v>32</v>
      </c>
      <c r="J417" s="2">
        <v>3</v>
      </c>
      <c r="K417" s="2">
        <v>17044</v>
      </c>
      <c r="L417" s="2">
        <v>51132</v>
      </c>
      <c r="M417" s="2">
        <v>42917.37</v>
      </c>
      <c r="N417" s="2">
        <v>8214.6299999999992</v>
      </c>
      <c r="O417" s="2">
        <v>296</v>
      </c>
      <c r="P417" s="2">
        <v>27</v>
      </c>
      <c r="Q417" s="2" t="s">
        <v>33</v>
      </c>
      <c r="R417" s="2">
        <v>15</v>
      </c>
      <c r="S417" s="5">
        <f>IFERROR(Table1[[#This Row],[Profit]]/Table1[[#This Row],[Sales]],0)</f>
        <v>0.16065536259094107</v>
      </c>
      <c r="T417" s="2" t="str">
        <f t="shared" si="6"/>
        <v>Reorder Needed</v>
      </c>
    </row>
    <row r="418" spans="1:20" x14ac:dyDescent="0.3">
      <c r="A418" s="2">
        <v>1417</v>
      </c>
      <c r="B418" s="3">
        <v>45555</v>
      </c>
      <c r="C418" s="2" t="s">
        <v>801</v>
      </c>
      <c r="D418" s="2" t="s">
        <v>802</v>
      </c>
      <c r="E418" s="2" t="s">
        <v>45</v>
      </c>
      <c r="F418" s="2" t="s">
        <v>46</v>
      </c>
      <c r="G418" s="2" t="s">
        <v>49</v>
      </c>
      <c r="H418" s="2" t="s">
        <v>50</v>
      </c>
      <c r="I418" s="2" t="s">
        <v>51</v>
      </c>
      <c r="J418" s="2">
        <v>2</v>
      </c>
      <c r="K418" s="2">
        <v>10176</v>
      </c>
      <c r="L418" s="2">
        <v>20352</v>
      </c>
      <c r="M418" s="2">
        <v>12960.82</v>
      </c>
      <c r="N418" s="2">
        <v>7391.18</v>
      </c>
      <c r="O418" s="2">
        <v>363</v>
      </c>
      <c r="P418" s="2">
        <v>49</v>
      </c>
      <c r="Q418" s="2" t="s">
        <v>52</v>
      </c>
      <c r="R418" s="2">
        <v>10</v>
      </c>
      <c r="S418" s="5">
        <f>IFERROR(Table1[[#This Row],[Profit]]/Table1[[#This Row],[Sales]],0)</f>
        <v>0.36316725628930818</v>
      </c>
      <c r="T418" s="2" t="str">
        <f t="shared" si="6"/>
        <v>Reorder Needed</v>
      </c>
    </row>
    <row r="419" spans="1:20" x14ac:dyDescent="0.3">
      <c r="A419" s="2">
        <v>1418</v>
      </c>
      <c r="B419" s="3">
        <v>45575</v>
      </c>
      <c r="C419" s="2" t="s">
        <v>803</v>
      </c>
      <c r="D419" s="2" t="s">
        <v>804</v>
      </c>
      <c r="E419" s="2" t="s">
        <v>20</v>
      </c>
      <c r="F419" s="2" t="s">
        <v>21</v>
      </c>
      <c r="G419" s="2" t="s">
        <v>97</v>
      </c>
      <c r="H419" s="2" t="s">
        <v>98</v>
      </c>
      <c r="I419" s="2" t="s">
        <v>32</v>
      </c>
      <c r="J419" s="2">
        <v>6</v>
      </c>
      <c r="K419" s="2">
        <v>51376</v>
      </c>
      <c r="L419" s="2">
        <v>308256</v>
      </c>
      <c r="M419" s="2">
        <v>213694.6</v>
      </c>
      <c r="N419" s="2">
        <v>94561.4</v>
      </c>
      <c r="O419" s="2">
        <v>326</v>
      </c>
      <c r="P419" s="2">
        <v>40</v>
      </c>
      <c r="Q419" s="2" t="s">
        <v>99</v>
      </c>
      <c r="R419" s="2">
        <v>10</v>
      </c>
      <c r="S419" s="5">
        <f>IFERROR(Table1[[#This Row],[Profit]]/Table1[[#This Row],[Sales]],0)</f>
        <v>0.30676256098826948</v>
      </c>
      <c r="T419" s="2" t="str">
        <f t="shared" si="6"/>
        <v>Reorder Needed</v>
      </c>
    </row>
    <row r="420" spans="1:20" x14ac:dyDescent="0.3">
      <c r="A420" s="2">
        <v>1419</v>
      </c>
      <c r="B420" s="3">
        <v>45594</v>
      </c>
      <c r="C420" s="2" t="s">
        <v>805</v>
      </c>
      <c r="D420" s="2" t="s">
        <v>806</v>
      </c>
      <c r="E420" s="2" t="s">
        <v>20</v>
      </c>
      <c r="F420" s="2" t="s">
        <v>21</v>
      </c>
      <c r="G420" s="2" t="s">
        <v>30</v>
      </c>
      <c r="H420" s="2" t="s">
        <v>31</v>
      </c>
      <c r="I420" s="2" t="s">
        <v>32</v>
      </c>
      <c r="J420" s="2">
        <v>6</v>
      </c>
      <c r="K420" s="2">
        <v>52899</v>
      </c>
      <c r="L420" s="2">
        <v>317394</v>
      </c>
      <c r="M420" s="2">
        <v>222232.16</v>
      </c>
      <c r="N420" s="2">
        <v>95161.84</v>
      </c>
      <c r="O420" s="2">
        <v>383</v>
      </c>
      <c r="P420" s="2">
        <v>41</v>
      </c>
      <c r="Q420" s="2" t="s">
        <v>33</v>
      </c>
      <c r="R420" s="2">
        <v>20</v>
      </c>
      <c r="S420" s="5">
        <f>IFERROR(Table1[[#This Row],[Profit]]/Table1[[#This Row],[Sales]],0)</f>
        <v>0.29982242890539834</v>
      </c>
      <c r="T420" s="2" t="str">
        <f t="shared" si="6"/>
        <v>Reorder Needed</v>
      </c>
    </row>
    <row r="421" spans="1:20" x14ac:dyDescent="0.3">
      <c r="A421" s="2">
        <v>1420</v>
      </c>
      <c r="B421" s="3">
        <v>45320</v>
      </c>
      <c r="C421" s="2" t="s">
        <v>491</v>
      </c>
      <c r="D421" s="2" t="s">
        <v>807</v>
      </c>
      <c r="E421" s="2" t="s">
        <v>45</v>
      </c>
      <c r="F421" s="2" t="s">
        <v>46</v>
      </c>
      <c r="G421" s="2" t="s">
        <v>49</v>
      </c>
      <c r="H421" s="2" t="s">
        <v>50</v>
      </c>
      <c r="I421" s="2" t="s">
        <v>51</v>
      </c>
      <c r="J421" s="2">
        <v>3</v>
      </c>
      <c r="K421" s="2">
        <v>50619</v>
      </c>
      <c r="L421" s="2">
        <v>151857</v>
      </c>
      <c r="M421" s="2">
        <v>122679.74</v>
      </c>
      <c r="N421" s="2">
        <v>29177.26</v>
      </c>
      <c r="O421" s="2">
        <v>93</v>
      </c>
      <c r="P421" s="2">
        <v>91</v>
      </c>
      <c r="Q421" s="2" t="s">
        <v>52</v>
      </c>
      <c r="R421" s="2">
        <v>5</v>
      </c>
      <c r="S421" s="5">
        <f>IFERROR(Table1[[#This Row],[Profit]]/Table1[[#This Row],[Sales]],0)</f>
        <v>0.19213641781412774</v>
      </c>
      <c r="T421" s="2" t="str">
        <f t="shared" si="6"/>
        <v>Reorder Needed</v>
      </c>
    </row>
    <row r="422" spans="1:20" x14ac:dyDescent="0.3">
      <c r="A422" s="2">
        <v>1421</v>
      </c>
      <c r="B422" s="3">
        <v>45338</v>
      </c>
      <c r="C422" s="2" t="s">
        <v>680</v>
      </c>
      <c r="D422" s="2" t="s">
        <v>808</v>
      </c>
      <c r="E422" s="2" t="s">
        <v>28</v>
      </c>
      <c r="F422" s="2" t="s">
        <v>29</v>
      </c>
      <c r="G422" s="2" t="s">
        <v>49</v>
      </c>
      <c r="H422" s="2" t="s">
        <v>50</v>
      </c>
      <c r="I422" s="2" t="s">
        <v>51</v>
      </c>
      <c r="J422" s="2">
        <v>4</v>
      </c>
      <c r="K422" s="2">
        <v>54326</v>
      </c>
      <c r="L422" s="2">
        <v>217304</v>
      </c>
      <c r="M422" s="2">
        <v>161343.01999999999</v>
      </c>
      <c r="N422" s="2">
        <v>55960.98</v>
      </c>
      <c r="O422" s="2">
        <v>167</v>
      </c>
      <c r="P422" s="2">
        <v>75</v>
      </c>
      <c r="Q422" s="2" t="s">
        <v>52</v>
      </c>
      <c r="R422" s="2">
        <v>10</v>
      </c>
      <c r="S422" s="5">
        <f>IFERROR(Table1[[#This Row],[Profit]]/Table1[[#This Row],[Sales]],0)</f>
        <v>0.25752392961013143</v>
      </c>
      <c r="T422" s="2" t="str">
        <f t="shared" si="6"/>
        <v>Reorder Needed</v>
      </c>
    </row>
    <row r="423" spans="1:20" x14ac:dyDescent="0.3">
      <c r="A423" s="2">
        <v>1422</v>
      </c>
      <c r="B423" s="3">
        <v>45570</v>
      </c>
      <c r="C423" s="2" t="s">
        <v>809</v>
      </c>
      <c r="D423" s="2" t="s">
        <v>810</v>
      </c>
      <c r="E423" s="2" t="s">
        <v>45</v>
      </c>
      <c r="F423" s="2" t="s">
        <v>46</v>
      </c>
      <c r="G423" s="2" t="s">
        <v>81</v>
      </c>
      <c r="H423" s="2" t="s">
        <v>82</v>
      </c>
      <c r="I423" s="2" t="s">
        <v>24</v>
      </c>
      <c r="J423" s="2">
        <v>5</v>
      </c>
      <c r="K423" s="2">
        <v>28627</v>
      </c>
      <c r="L423" s="2">
        <v>143135</v>
      </c>
      <c r="M423" s="2">
        <v>117930.3</v>
      </c>
      <c r="N423" s="2">
        <v>25204.7</v>
      </c>
      <c r="O423" s="2">
        <v>288</v>
      </c>
      <c r="P423" s="2">
        <v>47</v>
      </c>
      <c r="Q423" s="2" t="s">
        <v>42</v>
      </c>
      <c r="R423" s="2">
        <v>0</v>
      </c>
      <c r="S423" s="5">
        <f>IFERROR(Table1[[#This Row],[Profit]]/Table1[[#This Row],[Sales]],0)</f>
        <v>0.1760904041639012</v>
      </c>
      <c r="T423" s="2" t="str">
        <f t="shared" si="6"/>
        <v>Reorder Needed</v>
      </c>
    </row>
    <row r="424" spans="1:20" x14ac:dyDescent="0.3">
      <c r="A424" s="2">
        <v>1423</v>
      </c>
      <c r="B424" s="3">
        <v>45434</v>
      </c>
      <c r="C424" s="2" t="s">
        <v>811</v>
      </c>
      <c r="D424" s="2" t="s">
        <v>812</v>
      </c>
      <c r="E424" s="2" t="s">
        <v>36</v>
      </c>
      <c r="F424" s="2" t="s">
        <v>37</v>
      </c>
      <c r="G424" s="2" t="s">
        <v>49</v>
      </c>
      <c r="H424" s="2" t="s">
        <v>50</v>
      </c>
      <c r="I424" s="2" t="s">
        <v>51</v>
      </c>
      <c r="J424" s="2">
        <v>7</v>
      </c>
      <c r="K424" s="2">
        <v>28553</v>
      </c>
      <c r="L424" s="2">
        <v>199871</v>
      </c>
      <c r="M424" s="2">
        <v>149962.72</v>
      </c>
      <c r="N424" s="2">
        <v>49908.28</v>
      </c>
      <c r="O424" s="2">
        <v>22</v>
      </c>
      <c r="P424" s="2">
        <v>14</v>
      </c>
      <c r="Q424" s="2" t="s">
        <v>52</v>
      </c>
      <c r="R424" s="2">
        <v>15</v>
      </c>
      <c r="S424" s="5">
        <f>IFERROR(Table1[[#This Row],[Profit]]/Table1[[#This Row],[Sales]],0)</f>
        <v>0.24970245808546512</v>
      </c>
      <c r="T424" s="2" t="str">
        <f t="shared" si="6"/>
        <v>Reorder Needed</v>
      </c>
    </row>
    <row r="425" spans="1:20" x14ac:dyDescent="0.3">
      <c r="A425" s="2">
        <v>1424</v>
      </c>
      <c r="B425" s="3">
        <v>45408</v>
      </c>
      <c r="C425" s="2" t="s">
        <v>813</v>
      </c>
      <c r="D425" s="2" t="s">
        <v>814</v>
      </c>
      <c r="E425" s="2" t="s">
        <v>28</v>
      </c>
      <c r="F425" s="2" t="s">
        <v>29</v>
      </c>
      <c r="G425" s="2" t="s">
        <v>67</v>
      </c>
      <c r="H425" s="2" t="s">
        <v>68</v>
      </c>
      <c r="I425" s="2" t="s">
        <v>24</v>
      </c>
      <c r="J425" s="2">
        <v>4</v>
      </c>
      <c r="K425" s="2">
        <v>7966</v>
      </c>
      <c r="L425" s="2">
        <v>31864</v>
      </c>
      <c r="M425" s="2">
        <v>27992.9</v>
      </c>
      <c r="N425" s="2">
        <v>3871.1</v>
      </c>
      <c r="O425" s="2">
        <v>425</v>
      </c>
      <c r="P425" s="2">
        <v>85</v>
      </c>
      <c r="Q425" s="2" t="s">
        <v>42</v>
      </c>
      <c r="R425" s="2">
        <v>15</v>
      </c>
      <c r="S425" s="5">
        <f>IFERROR(Table1[[#This Row],[Profit]]/Table1[[#This Row],[Sales]],0)</f>
        <v>0.12148819984935978</v>
      </c>
      <c r="T425" s="2" t="str">
        <f t="shared" si="6"/>
        <v>Reorder Needed</v>
      </c>
    </row>
    <row r="426" spans="1:20" x14ac:dyDescent="0.3">
      <c r="A426" s="2">
        <v>1425</v>
      </c>
      <c r="B426" s="3">
        <v>45647</v>
      </c>
      <c r="C426" s="2" t="s">
        <v>815</v>
      </c>
      <c r="D426" s="2" t="s">
        <v>816</v>
      </c>
      <c r="E426" s="2" t="s">
        <v>28</v>
      </c>
      <c r="F426" s="2" t="s">
        <v>29</v>
      </c>
      <c r="G426" s="2" t="s">
        <v>67</v>
      </c>
      <c r="H426" s="2" t="s">
        <v>68</v>
      </c>
      <c r="I426" s="2" t="s">
        <v>24</v>
      </c>
      <c r="J426" s="2">
        <v>4</v>
      </c>
      <c r="K426" s="2">
        <v>18025</v>
      </c>
      <c r="L426" s="2">
        <v>72100</v>
      </c>
      <c r="M426" s="2">
        <v>50316.66</v>
      </c>
      <c r="N426" s="2">
        <v>21783.34</v>
      </c>
      <c r="O426" s="2">
        <v>259</v>
      </c>
      <c r="P426" s="2">
        <v>75</v>
      </c>
      <c r="Q426" s="2" t="s">
        <v>42</v>
      </c>
      <c r="R426" s="2">
        <v>20</v>
      </c>
      <c r="S426" s="5">
        <f>IFERROR(Table1[[#This Row],[Profit]]/Table1[[#This Row],[Sales]],0)</f>
        <v>0.30212676837725383</v>
      </c>
      <c r="T426" s="2" t="str">
        <f t="shared" si="6"/>
        <v>Reorder Needed</v>
      </c>
    </row>
    <row r="427" spans="1:20" x14ac:dyDescent="0.3">
      <c r="A427" s="2">
        <v>1426</v>
      </c>
      <c r="B427" s="3">
        <v>45471</v>
      </c>
      <c r="C427" s="2" t="s">
        <v>515</v>
      </c>
      <c r="D427" s="2" t="s">
        <v>817</v>
      </c>
      <c r="E427" s="2" t="s">
        <v>20</v>
      </c>
      <c r="F427" s="2" t="s">
        <v>21</v>
      </c>
      <c r="G427" s="2" t="s">
        <v>97</v>
      </c>
      <c r="H427" s="2" t="s">
        <v>98</v>
      </c>
      <c r="I427" s="2" t="s">
        <v>32</v>
      </c>
      <c r="J427" s="2">
        <v>8</v>
      </c>
      <c r="K427" s="2">
        <v>11667</v>
      </c>
      <c r="L427" s="2">
        <v>93336</v>
      </c>
      <c r="M427" s="2">
        <v>80539.41</v>
      </c>
      <c r="N427" s="2">
        <v>12796.59</v>
      </c>
      <c r="O427" s="2">
        <v>429</v>
      </c>
      <c r="P427" s="2">
        <v>68</v>
      </c>
      <c r="Q427" s="2" t="s">
        <v>99</v>
      </c>
      <c r="R427" s="2">
        <v>10</v>
      </c>
      <c r="S427" s="5">
        <f>IFERROR(Table1[[#This Row],[Profit]]/Table1[[#This Row],[Sales]],0)</f>
        <v>0.13710240421702238</v>
      </c>
      <c r="T427" s="2" t="str">
        <f t="shared" si="6"/>
        <v>Reorder Needed</v>
      </c>
    </row>
    <row r="428" spans="1:20" x14ac:dyDescent="0.3">
      <c r="A428" s="2">
        <v>1427</v>
      </c>
      <c r="B428" s="3">
        <v>45508</v>
      </c>
      <c r="C428" s="2" t="s">
        <v>818</v>
      </c>
      <c r="D428" s="2" t="s">
        <v>819</v>
      </c>
      <c r="E428" s="2" t="s">
        <v>36</v>
      </c>
      <c r="F428" s="2" t="s">
        <v>37</v>
      </c>
      <c r="G428" s="2" t="s">
        <v>49</v>
      </c>
      <c r="H428" s="2" t="s">
        <v>50</v>
      </c>
      <c r="I428" s="2" t="s">
        <v>51</v>
      </c>
      <c r="J428" s="2">
        <v>6</v>
      </c>
      <c r="K428" s="2">
        <v>31124</v>
      </c>
      <c r="L428" s="2">
        <v>186744</v>
      </c>
      <c r="M428" s="2">
        <v>129511.56</v>
      </c>
      <c r="N428" s="2">
        <v>57232.44</v>
      </c>
      <c r="O428" s="2">
        <v>173</v>
      </c>
      <c r="P428" s="2">
        <v>16</v>
      </c>
      <c r="Q428" s="2" t="s">
        <v>52</v>
      </c>
      <c r="R428" s="2">
        <v>10</v>
      </c>
      <c r="S428" s="5">
        <f>IFERROR(Table1[[#This Row],[Profit]]/Table1[[#This Row],[Sales]],0)</f>
        <v>0.30647538876751063</v>
      </c>
      <c r="T428" s="2" t="str">
        <f t="shared" si="6"/>
        <v>Reorder Needed</v>
      </c>
    </row>
    <row r="429" spans="1:20" x14ac:dyDescent="0.3">
      <c r="A429" s="2">
        <v>1428</v>
      </c>
      <c r="B429" s="3">
        <v>45420</v>
      </c>
      <c r="C429" s="2" t="s">
        <v>820</v>
      </c>
      <c r="D429" s="2" t="s">
        <v>821</v>
      </c>
      <c r="E429" s="2" t="s">
        <v>45</v>
      </c>
      <c r="F429" s="2" t="s">
        <v>46</v>
      </c>
      <c r="G429" s="2" t="s">
        <v>55</v>
      </c>
      <c r="H429" s="2" t="s">
        <v>56</v>
      </c>
      <c r="I429" s="2" t="s">
        <v>32</v>
      </c>
      <c r="J429" s="2">
        <v>5</v>
      </c>
      <c r="K429" s="2">
        <v>47867</v>
      </c>
      <c r="L429" s="2">
        <v>239335</v>
      </c>
      <c r="M429" s="2">
        <v>209548.52</v>
      </c>
      <c r="N429" s="2">
        <v>29786.48</v>
      </c>
      <c r="O429" s="2">
        <v>245</v>
      </c>
      <c r="P429" s="2">
        <v>24</v>
      </c>
      <c r="Q429" s="2" t="s">
        <v>57</v>
      </c>
      <c r="R429" s="2">
        <v>20</v>
      </c>
      <c r="S429" s="5">
        <f>IFERROR(Table1[[#This Row],[Profit]]/Table1[[#This Row],[Sales]],0)</f>
        <v>0.12445517788873336</v>
      </c>
      <c r="T429" s="2" t="str">
        <f t="shared" si="6"/>
        <v>Reorder Needed</v>
      </c>
    </row>
    <row r="430" spans="1:20" x14ac:dyDescent="0.3">
      <c r="A430" s="2">
        <v>1429</v>
      </c>
      <c r="B430" s="3">
        <v>45580</v>
      </c>
      <c r="C430" s="2" t="s">
        <v>411</v>
      </c>
      <c r="D430" s="2" t="s">
        <v>822</v>
      </c>
      <c r="E430" s="2" t="s">
        <v>36</v>
      </c>
      <c r="F430" s="2" t="s">
        <v>37</v>
      </c>
      <c r="G430" s="2" t="s">
        <v>75</v>
      </c>
      <c r="H430" s="2" t="s">
        <v>76</v>
      </c>
      <c r="I430" s="2" t="s">
        <v>77</v>
      </c>
      <c r="J430" s="2">
        <v>4</v>
      </c>
      <c r="K430" s="2">
        <v>50436</v>
      </c>
      <c r="L430" s="2">
        <v>201744</v>
      </c>
      <c r="M430" s="2">
        <v>127307.23</v>
      </c>
      <c r="N430" s="2">
        <v>74436.77</v>
      </c>
      <c r="O430" s="2">
        <v>293</v>
      </c>
      <c r="P430" s="2">
        <v>24</v>
      </c>
      <c r="Q430" s="2" t="s">
        <v>78</v>
      </c>
      <c r="R430" s="2">
        <v>0</v>
      </c>
      <c r="S430" s="5">
        <f>IFERROR(Table1[[#This Row],[Profit]]/Table1[[#This Row],[Sales]],0)</f>
        <v>0.36896646244745818</v>
      </c>
      <c r="T430" s="2" t="str">
        <f t="shared" si="6"/>
        <v>Reorder Needed</v>
      </c>
    </row>
    <row r="431" spans="1:20" x14ac:dyDescent="0.3">
      <c r="A431" s="2">
        <v>1430</v>
      </c>
      <c r="B431" s="3">
        <v>45582</v>
      </c>
      <c r="C431" s="2" t="s">
        <v>823</v>
      </c>
      <c r="D431" s="2" t="s">
        <v>824</v>
      </c>
      <c r="E431" s="2" t="s">
        <v>28</v>
      </c>
      <c r="F431" s="2" t="s">
        <v>29</v>
      </c>
      <c r="G431" s="2" t="s">
        <v>75</v>
      </c>
      <c r="H431" s="2" t="s">
        <v>76</v>
      </c>
      <c r="I431" s="2" t="s">
        <v>77</v>
      </c>
      <c r="J431" s="2">
        <v>7</v>
      </c>
      <c r="K431" s="2">
        <v>16100</v>
      </c>
      <c r="L431" s="2">
        <v>112700</v>
      </c>
      <c r="M431" s="2">
        <v>93625.63</v>
      </c>
      <c r="N431" s="2">
        <v>19074.37</v>
      </c>
      <c r="O431" s="2">
        <v>343</v>
      </c>
      <c r="P431" s="2">
        <v>46</v>
      </c>
      <c r="Q431" s="2" t="s">
        <v>78</v>
      </c>
      <c r="R431" s="2">
        <v>15</v>
      </c>
      <c r="S431" s="5">
        <f>IFERROR(Table1[[#This Row],[Profit]]/Table1[[#This Row],[Sales]],0)</f>
        <v>0.16924906832298137</v>
      </c>
      <c r="T431" s="2" t="str">
        <f t="shared" si="6"/>
        <v>Reorder Needed</v>
      </c>
    </row>
    <row r="432" spans="1:20" x14ac:dyDescent="0.3">
      <c r="A432" s="2">
        <v>1431</v>
      </c>
      <c r="B432" s="3">
        <v>45497</v>
      </c>
      <c r="C432" s="2" t="s">
        <v>825</v>
      </c>
      <c r="D432" s="2" t="s">
        <v>826</v>
      </c>
      <c r="E432" s="2" t="s">
        <v>45</v>
      </c>
      <c r="F432" s="2" t="s">
        <v>46</v>
      </c>
      <c r="G432" s="2" t="s">
        <v>49</v>
      </c>
      <c r="H432" s="2" t="s">
        <v>50</v>
      </c>
      <c r="I432" s="2" t="s">
        <v>51</v>
      </c>
      <c r="J432" s="2">
        <v>6</v>
      </c>
      <c r="K432" s="2">
        <v>43741</v>
      </c>
      <c r="L432" s="2">
        <v>262446</v>
      </c>
      <c r="M432" s="2">
        <v>199811.99</v>
      </c>
      <c r="N432" s="2">
        <v>62634.01</v>
      </c>
      <c r="O432" s="2">
        <v>479</v>
      </c>
      <c r="P432" s="2">
        <v>27</v>
      </c>
      <c r="Q432" s="2" t="s">
        <v>52</v>
      </c>
      <c r="R432" s="2">
        <v>15</v>
      </c>
      <c r="S432" s="5">
        <f>IFERROR(Table1[[#This Row],[Profit]]/Table1[[#This Row],[Sales]],0)</f>
        <v>0.23865484709235424</v>
      </c>
      <c r="T432" s="2" t="str">
        <f t="shared" si="6"/>
        <v>Reorder Needed</v>
      </c>
    </row>
    <row r="433" spans="1:20" x14ac:dyDescent="0.3">
      <c r="A433" s="2">
        <v>1432</v>
      </c>
      <c r="B433" s="3">
        <v>45580</v>
      </c>
      <c r="C433" s="2" t="s">
        <v>383</v>
      </c>
      <c r="D433" s="2" t="s">
        <v>827</v>
      </c>
      <c r="E433" s="2" t="s">
        <v>28</v>
      </c>
      <c r="F433" s="2" t="s">
        <v>29</v>
      </c>
      <c r="G433" s="2" t="s">
        <v>22</v>
      </c>
      <c r="H433" s="2" t="s">
        <v>23</v>
      </c>
      <c r="I433" s="2" t="s">
        <v>24</v>
      </c>
      <c r="J433" s="2">
        <v>1</v>
      </c>
      <c r="K433" s="2">
        <v>24749</v>
      </c>
      <c r="L433" s="2">
        <v>24749</v>
      </c>
      <c r="M433" s="2">
        <v>16943.009999999998</v>
      </c>
      <c r="N433" s="2">
        <v>7805.99</v>
      </c>
      <c r="O433" s="2">
        <v>387</v>
      </c>
      <c r="P433" s="2">
        <v>37</v>
      </c>
      <c r="Q433" s="2" t="s">
        <v>25</v>
      </c>
      <c r="R433" s="2">
        <v>0</v>
      </c>
      <c r="S433" s="5">
        <f>IFERROR(Table1[[#This Row],[Profit]]/Table1[[#This Row],[Sales]],0)</f>
        <v>0.31540627904157742</v>
      </c>
      <c r="T433" s="2" t="str">
        <f t="shared" si="6"/>
        <v>Reorder Needed</v>
      </c>
    </row>
    <row r="434" spans="1:20" x14ac:dyDescent="0.3">
      <c r="A434" s="2">
        <v>1433</v>
      </c>
      <c r="B434" s="3">
        <v>45597</v>
      </c>
      <c r="C434" s="2" t="s">
        <v>527</v>
      </c>
      <c r="D434" s="2" t="s">
        <v>828</v>
      </c>
      <c r="E434" s="2" t="s">
        <v>45</v>
      </c>
      <c r="F434" s="2" t="s">
        <v>46</v>
      </c>
      <c r="G434" s="2" t="s">
        <v>67</v>
      </c>
      <c r="H434" s="2" t="s">
        <v>68</v>
      </c>
      <c r="I434" s="2" t="s">
        <v>24</v>
      </c>
      <c r="J434" s="2">
        <v>8</v>
      </c>
      <c r="K434" s="2">
        <v>17777</v>
      </c>
      <c r="L434" s="2">
        <v>142216</v>
      </c>
      <c r="M434" s="2">
        <v>118910.04</v>
      </c>
      <c r="N434" s="2">
        <v>23305.96</v>
      </c>
      <c r="O434" s="2">
        <v>490</v>
      </c>
      <c r="P434" s="2">
        <v>26</v>
      </c>
      <c r="Q434" s="2" t="s">
        <v>42</v>
      </c>
      <c r="R434" s="2">
        <v>10</v>
      </c>
      <c r="S434" s="5">
        <f>IFERROR(Table1[[#This Row],[Profit]]/Table1[[#This Row],[Sales]],0)</f>
        <v>0.16387720087753838</v>
      </c>
      <c r="T434" s="2" t="str">
        <f t="shared" si="6"/>
        <v>Reorder Needed</v>
      </c>
    </row>
    <row r="435" spans="1:20" x14ac:dyDescent="0.3">
      <c r="A435" s="2">
        <v>1434</v>
      </c>
      <c r="B435" s="3">
        <v>45417</v>
      </c>
      <c r="C435" s="2" t="s">
        <v>798</v>
      </c>
      <c r="D435" s="2" t="s">
        <v>829</v>
      </c>
      <c r="E435" s="2" t="s">
        <v>45</v>
      </c>
      <c r="F435" s="2" t="s">
        <v>46</v>
      </c>
      <c r="G435" s="2" t="s">
        <v>97</v>
      </c>
      <c r="H435" s="2" t="s">
        <v>98</v>
      </c>
      <c r="I435" s="2" t="s">
        <v>32</v>
      </c>
      <c r="J435" s="2">
        <v>3</v>
      </c>
      <c r="K435" s="2">
        <v>10232</v>
      </c>
      <c r="L435" s="2">
        <v>30696</v>
      </c>
      <c r="M435" s="2">
        <v>27290.25</v>
      </c>
      <c r="N435" s="2">
        <v>3405.75</v>
      </c>
      <c r="O435" s="2">
        <v>66</v>
      </c>
      <c r="P435" s="2">
        <v>55</v>
      </c>
      <c r="Q435" s="2" t="s">
        <v>99</v>
      </c>
      <c r="R435" s="2">
        <v>5</v>
      </c>
      <c r="S435" s="5">
        <f>IFERROR(Table1[[#This Row],[Profit]]/Table1[[#This Row],[Sales]],0)</f>
        <v>0.11095093823299453</v>
      </c>
      <c r="T435" s="2" t="str">
        <f t="shared" si="6"/>
        <v>Reorder Needed</v>
      </c>
    </row>
    <row r="436" spans="1:20" x14ac:dyDescent="0.3">
      <c r="A436" s="2">
        <v>1435</v>
      </c>
      <c r="B436" s="3">
        <v>45504</v>
      </c>
      <c r="C436" s="2" t="s">
        <v>830</v>
      </c>
      <c r="D436" s="2" t="s">
        <v>831</v>
      </c>
      <c r="E436" s="2" t="s">
        <v>28</v>
      </c>
      <c r="F436" s="2" t="s">
        <v>29</v>
      </c>
      <c r="G436" s="2" t="s">
        <v>81</v>
      </c>
      <c r="H436" s="2" t="s">
        <v>82</v>
      </c>
      <c r="I436" s="2" t="s">
        <v>24</v>
      </c>
      <c r="J436" s="2">
        <v>10</v>
      </c>
      <c r="K436" s="2">
        <v>32284</v>
      </c>
      <c r="L436" s="2">
        <v>322840</v>
      </c>
      <c r="M436" s="2">
        <v>267406.5</v>
      </c>
      <c r="N436" s="2">
        <v>55433.5</v>
      </c>
      <c r="O436" s="2">
        <v>304</v>
      </c>
      <c r="P436" s="2">
        <v>31</v>
      </c>
      <c r="Q436" s="2" t="s">
        <v>42</v>
      </c>
      <c r="R436" s="2">
        <v>5</v>
      </c>
      <c r="S436" s="5">
        <f>IFERROR(Table1[[#This Row],[Profit]]/Table1[[#This Row],[Sales]],0)</f>
        <v>0.17170579853797546</v>
      </c>
      <c r="T436" s="2" t="str">
        <f t="shared" si="6"/>
        <v>Reorder Needed</v>
      </c>
    </row>
    <row r="437" spans="1:20" x14ac:dyDescent="0.3">
      <c r="A437" s="2">
        <v>1436</v>
      </c>
      <c r="B437" s="3">
        <v>45613</v>
      </c>
      <c r="C437" s="2" t="s">
        <v>18</v>
      </c>
      <c r="D437" s="2" t="s">
        <v>832</v>
      </c>
      <c r="E437" s="2" t="s">
        <v>20</v>
      </c>
      <c r="F437" s="2" t="s">
        <v>21</v>
      </c>
      <c r="G437" s="2" t="s">
        <v>55</v>
      </c>
      <c r="H437" s="2" t="s">
        <v>56</v>
      </c>
      <c r="I437" s="2" t="s">
        <v>32</v>
      </c>
      <c r="J437" s="2">
        <v>5</v>
      </c>
      <c r="K437" s="2">
        <v>24847</v>
      </c>
      <c r="L437" s="2">
        <v>124235</v>
      </c>
      <c r="M437" s="2">
        <v>83640.240000000005</v>
      </c>
      <c r="N437" s="2">
        <v>40594.76</v>
      </c>
      <c r="O437" s="2">
        <v>231</v>
      </c>
      <c r="P437" s="2">
        <v>68</v>
      </c>
      <c r="Q437" s="2" t="s">
        <v>57</v>
      </c>
      <c r="R437" s="2">
        <v>0</v>
      </c>
      <c r="S437" s="5">
        <f>IFERROR(Table1[[#This Row],[Profit]]/Table1[[#This Row],[Sales]],0)</f>
        <v>0.32675783796836644</v>
      </c>
      <c r="T437" s="2" t="str">
        <f t="shared" si="6"/>
        <v>Reorder Needed</v>
      </c>
    </row>
    <row r="438" spans="1:20" x14ac:dyDescent="0.3">
      <c r="A438" s="2">
        <v>1437</v>
      </c>
      <c r="B438" s="3">
        <v>45364</v>
      </c>
      <c r="C438" s="2" t="s">
        <v>784</v>
      </c>
      <c r="D438" s="2" t="s">
        <v>833</v>
      </c>
      <c r="E438" s="2" t="s">
        <v>36</v>
      </c>
      <c r="F438" s="2" t="s">
        <v>37</v>
      </c>
      <c r="G438" s="2" t="s">
        <v>67</v>
      </c>
      <c r="H438" s="2" t="s">
        <v>68</v>
      </c>
      <c r="I438" s="2" t="s">
        <v>24</v>
      </c>
      <c r="J438" s="2">
        <v>8</v>
      </c>
      <c r="K438" s="2">
        <v>59295</v>
      </c>
      <c r="L438" s="2">
        <v>474360</v>
      </c>
      <c r="M438" s="2">
        <v>321096.57</v>
      </c>
      <c r="N438" s="2">
        <v>153263.43</v>
      </c>
      <c r="O438" s="2">
        <v>117</v>
      </c>
      <c r="P438" s="2">
        <v>30</v>
      </c>
      <c r="Q438" s="2" t="s">
        <v>42</v>
      </c>
      <c r="R438" s="2">
        <v>20</v>
      </c>
      <c r="S438" s="5">
        <f>IFERROR(Table1[[#This Row],[Profit]]/Table1[[#This Row],[Sales]],0)</f>
        <v>0.3230951808752846</v>
      </c>
      <c r="T438" s="2" t="str">
        <f t="shared" si="6"/>
        <v>Reorder Needed</v>
      </c>
    </row>
    <row r="439" spans="1:20" x14ac:dyDescent="0.3">
      <c r="A439" s="2">
        <v>1438</v>
      </c>
      <c r="B439" s="3">
        <v>45301</v>
      </c>
      <c r="C439" s="2" t="s">
        <v>176</v>
      </c>
      <c r="D439" s="2" t="s">
        <v>834</v>
      </c>
      <c r="E439" s="2" t="s">
        <v>36</v>
      </c>
      <c r="F439" s="2" t="s">
        <v>37</v>
      </c>
      <c r="G439" s="2" t="s">
        <v>49</v>
      </c>
      <c r="H439" s="2" t="s">
        <v>50</v>
      </c>
      <c r="I439" s="2" t="s">
        <v>51</v>
      </c>
      <c r="J439" s="2">
        <v>8</v>
      </c>
      <c r="K439" s="2">
        <v>59417</v>
      </c>
      <c r="L439" s="2">
        <v>475336</v>
      </c>
      <c r="M439" s="2">
        <v>367844.1</v>
      </c>
      <c r="N439" s="2">
        <v>107491.9</v>
      </c>
      <c r="O439" s="2">
        <v>492</v>
      </c>
      <c r="P439" s="2">
        <v>70</v>
      </c>
      <c r="Q439" s="2" t="s">
        <v>52</v>
      </c>
      <c r="R439" s="2">
        <v>10</v>
      </c>
      <c r="S439" s="5">
        <f>IFERROR(Table1[[#This Row],[Profit]]/Table1[[#This Row],[Sales]],0)</f>
        <v>0.2261387734150159</v>
      </c>
      <c r="T439" s="2" t="str">
        <f t="shared" si="6"/>
        <v>Reorder Needed</v>
      </c>
    </row>
    <row r="440" spans="1:20" x14ac:dyDescent="0.3">
      <c r="A440" s="2">
        <v>1439</v>
      </c>
      <c r="B440" s="3">
        <v>45635</v>
      </c>
      <c r="C440" s="2" t="s">
        <v>835</v>
      </c>
      <c r="D440" s="2" t="s">
        <v>836</v>
      </c>
      <c r="E440" s="2" t="s">
        <v>20</v>
      </c>
      <c r="F440" s="2" t="s">
        <v>21</v>
      </c>
      <c r="G440" s="2" t="s">
        <v>22</v>
      </c>
      <c r="H440" s="2" t="s">
        <v>23</v>
      </c>
      <c r="I440" s="2" t="s">
        <v>24</v>
      </c>
      <c r="J440" s="2">
        <v>10</v>
      </c>
      <c r="K440" s="2">
        <v>21417</v>
      </c>
      <c r="L440" s="2">
        <v>214170</v>
      </c>
      <c r="M440" s="2">
        <v>152346.54999999999</v>
      </c>
      <c r="N440" s="2">
        <v>61823.45</v>
      </c>
      <c r="O440" s="2">
        <v>118</v>
      </c>
      <c r="P440" s="2">
        <v>13</v>
      </c>
      <c r="Q440" s="2" t="s">
        <v>25</v>
      </c>
      <c r="R440" s="2">
        <v>5</v>
      </c>
      <c r="S440" s="5">
        <f>IFERROR(Table1[[#This Row],[Profit]]/Table1[[#This Row],[Sales]],0)</f>
        <v>0.28866531260213846</v>
      </c>
      <c r="T440" s="2" t="str">
        <f t="shared" si="6"/>
        <v>Reorder Needed</v>
      </c>
    </row>
    <row r="441" spans="1:20" x14ac:dyDescent="0.3">
      <c r="A441" s="2">
        <v>1440</v>
      </c>
      <c r="B441" s="3">
        <v>45567</v>
      </c>
      <c r="C441" s="2" t="s">
        <v>837</v>
      </c>
      <c r="D441" s="2" t="s">
        <v>838</v>
      </c>
      <c r="E441" s="2" t="s">
        <v>36</v>
      </c>
      <c r="F441" s="2" t="s">
        <v>37</v>
      </c>
      <c r="G441" s="2" t="s">
        <v>97</v>
      </c>
      <c r="H441" s="2" t="s">
        <v>98</v>
      </c>
      <c r="I441" s="2" t="s">
        <v>32</v>
      </c>
      <c r="J441" s="2">
        <v>4</v>
      </c>
      <c r="K441" s="2">
        <v>7821</v>
      </c>
      <c r="L441" s="2">
        <v>31284</v>
      </c>
      <c r="M441" s="2">
        <v>19806.07</v>
      </c>
      <c r="N441" s="2">
        <v>11477.93</v>
      </c>
      <c r="O441" s="2">
        <v>315</v>
      </c>
      <c r="P441" s="2">
        <v>94</v>
      </c>
      <c r="Q441" s="2" t="s">
        <v>99</v>
      </c>
      <c r="R441" s="2">
        <v>0</v>
      </c>
      <c r="S441" s="5">
        <f>IFERROR(Table1[[#This Row],[Profit]]/Table1[[#This Row],[Sales]],0)</f>
        <v>0.36689457869837616</v>
      </c>
      <c r="T441" s="2" t="str">
        <f t="shared" si="6"/>
        <v>Reorder Needed</v>
      </c>
    </row>
    <row r="442" spans="1:20" x14ac:dyDescent="0.3">
      <c r="A442" s="2">
        <v>1441</v>
      </c>
      <c r="B442" s="3">
        <v>45622</v>
      </c>
      <c r="C442" s="2" t="s">
        <v>385</v>
      </c>
      <c r="D442" s="2" t="s">
        <v>839</v>
      </c>
      <c r="E442" s="2" t="s">
        <v>28</v>
      </c>
      <c r="F442" s="2" t="s">
        <v>29</v>
      </c>
      <c r="G442" s="2" t="s">
        <v>40</v>
      </c>
      <c r="H442" s="2" t="s">
        <v>41</v>
      </c>
      <c r="I442" s="2" t="s">
        <v>24</v>
      </c>
      <c r="J442" s="2">
        <v>1</v>
      </c>
      <c r="K442" s="2">
        <v>41626</v>
      </c>
      <c r="L442" s="2">
        <v>41626</v>
      </c>
      <c r="M442" s="2">
        <v>31034.6</v>
      </c>
      <c r="N442" s="2">
        <v>10591.4</v>
      </c>
      <c r="O442" s="2">
        <v>153</v>
      </c>
      <c r="P442" s="2">
        <v>11</v>
      </c>
      <c r="Q442" s="2" t="s">
        <v>42</v>
      </c>
      <c r="R442" s="2">
        <v>20</v>
      </c>
      <c r="S442" s="5">
        <f>IFERROR(Table1[[#This Row],[Profit]]/Table1[[#This Row],[Sales]],0)</f>
        <v>0.25444193532888099</v>
      </c>
      <c r="T442" s="2" t="str">
        <f t="shared" si="6"/>
        <v>Reorder Needed</v>
      </c>
    </row>
    <row r="443" spans="1:20" x14ac:dyDescent="0.3">
      <c r="A443" s="2">
        <v>1442</v>
      </c>
      <c r="B443" s="3">
        <v>45416</v>
      </c>
      <c r="C443" s="2" t="s">
        <v>840</v>
      </c>
      <c r="D443" s="2" t="s">
        <v>841</v>
      </c>
      <c r="E443" s="2" t="s">
        <v>45</v>
      </c>
      <c r="F443" s="2" t="s">
        <v>46</v>
      </c>
      <c r="G443" s="2" t="s">
        <v>67</v>
      </c>
      <c r="H443" s="2" t="s">
        <v>68</v>
      </c>
      <c r="I443" s="2" t="s">
        <v>24</v>
      </c>
      <c r="J443" s="2">
        <v>3</v>
      </c>
      <c r="K443" s="2">
        <v>5940</v>
      </c>
      <c r="L443" s="2">
        <v>17820</v>
      </c>
      <c r="M443" s="2">
        <v>13480.5</v>
      </c>
      <c r="N443" s="2">
        <v>4339.5</v>
      </c>
      <c r="O443" s="2">
        <v>12</v>
      </c>
      <c r="P443" s="2">
        <v>53</v>
      </c>
      <c r="Q443" s="2" t="s">
        <v>42</v>
      </c>
      <c r="R443" s="2">
        <v>20</v>
      </c>
      <c r="S443" s="5">
        <f>IFERROR(Table1[[#This Row],[Profit]]/Table1[[#This Row],[Sales]],0)</f>
        <v>0.24351851851851852</v>
      </c>
      <c r="T443" s="2" t="str">
        <f t="shared" si="6"/>
        <v>Sufficient</v>
      </c>
    </row>
    <row r="444" spans="1:20" x14ac:dyDescent="0.3">
      <c r="A444" s="2">
        <v>1443</v>
      </c>
      <c r="B444" s="3">
        <v>45449</v>
      </c>
      <c r="C444" s="2" t="s">
        <v>842</v>
      </c>
      <c r="D444" s="2" t="s">
        <v>843</v>
      </c>
      <c r="E444" s="2" t="s">
        <v>28</v>
      </c>
      <c r="F444" s="2" t="s">
        <v>29</v>
      </c>
      <c r="G444" s="2" t="s">
        <v>75</v>
      </c>
      <c r="H444" s="2" t="s">
        <v>76</v>
      </c>
      <c r="I444" s="2" t="s">
        <v>77</v>
      </c>
      <c r="J444" s="2">
        <v>1</v>
      </c>
      <c r="K444" s="2">
        <v>29304</v>
      </c>
      <c r="L444" s="2">
        <v>29304</v>
      </c>
      <c r="M444" s="2">
        <v>19190.91</v>
      </c>
      <c r="N444" s="2">
        <v>10113.09</v>
      </c>
      <c r="O444" s="2">
        <v>150</v>
      </c>
      <c r="P444" s="2">
        <v>86</v>
      </c>
      <c r="Q444" s="2" t="s">
        <v>78</v>
      </c>
      <c r="R444" s="2">
        <v>20</v>
      </c>
      <c r="S444" s="5">
        <f>IFERROR(Table1[[#This Row],[Profit]]/Table1[[#This Row],[Sales]],0)</f>
        <v>0.34510954135954136</v>
      </c>
      <c r="T444" s="2" t="str">
        <f t="shared" si="6"/>
        <v>Reorder Needed</v>
      </c>
    </row>
    <row r="445" spans="1:20" x14ac:dyDescent="0.3">
      <c r="A445" s="2">
        <v>1444</v>
      </c>
      <c r="B445" s="3">
        <v>45361</v>
      </c>
      <c r="C445" s="2" t="s">
        <v>844</v>
      </c>
      <c r="D445" s="2" t="s">
        <v>845</v>
      </c>
      <c r="E445" s="2" t="s">
        <v>36</v>
      </c>
      <c r="F445" s="2" t="s">
        <v>37</v>
      </c>
      <c r="G445" s="2" t="s">
        <v>55</v>
      </c>
      <c r="H445" s="2" t="s">
        <v>56</v>
      </c>
      <c r="I445" s="2" t="s">
        <v>32</v>
      </c>
      <c r="J445" s="2">
        <v>4</v>
      </c>
      <c r="K445" s="2">
        <v>26469</v>
      </c>
      <c r="L445" s="2">
        <v>105876</v>
      </c>
      <c r="M445" s="2">
        <v>77559.13</v>
      </c>
      <c r="N445" s="2">
        <v>28316.87</v>
      </c>
      <c r="O445" s="2">
        <v>172</v>
      </c>
      <c r="P445" s="2">
        <v>29</v>
      </c>
      <c r="Q445" s="2" t="s">
        <v>57</v>
      </c>
      <c r="R445" s="2">
        <v>0</v>
      </c>
      <c r="S445" s="5">
        <f>IFERROR(Table1[[#This Row],[Profit]]/Table1[[#This Row],[Sales]],0)</f>
        <v>0.2674531527447202</v>
      </c>
      <c r="T445" s="2" t="str">
        <f t="shared" si="6"/>
        <v>Reorder Needed</v>
      </c>
    </row>
    <row r="446" spans="1:20" x14ac:dyDescent="0.3">
      <c r="A446" s="2">
        <v>1445</v>
      </c>
      <c r="B446" s="3">
        <v>45493</v>
      </c>
      <c r="C446" s="2" t="s">
        <v>732</v>
      </c>
      <c r="D446" s="2" t="s">
        <v>846</v>
      </c>
      <c r="E446" s="2" t="s">
        <v>20</v>
      </c>
      <c r="F446" s="2" t="s">
        <v>21</v>
      </c>
      <c r="G446" s="2" t="s">
        <v>30</v>
      </c>
      <c r="H446" s="2" t="s">
        <v>31</v>
      </c>
      <c r="I446" s="2" t="s">
        <v>32</v>
      </c>
      <c r="J446" s="2">
        <v>9</v>
      </c>
      <c r="K446" s="2">
        <v>49115</v>
      </c>
      <c r="L446" s="2">
        <v>442035</v>
      </c>
      <c r="M446" s="2">
        <v>319746.78999999998</v>
      </c>
      <c r="N446" s="2">
        <v>122288.21</v>
      </c>
      <c r="O446" s="2">
        <v>91</v>
      </c>
      <c r="P446" s="2">
        <v>32</v>
      </c>
      <c r="Q446" s="2" t="s">
        <v>33</v>
      </c>
      <c r="R446" s="2">
        <v>10</v>
      </c>
      <c r="S446" s="5">
        <f>IFERROR(Table1[[#This Row],[Profit]]/Table1[[#This Row],[Sales]],0)</f>
        <v>0.27664825183526193</v>
      </c>
      <c r="T446" s="2" t="str">
        <f t="shared" si="6"/>
        <v>Reorder Needed</v>
      </c>
    </row>
    <row r="447" spans="1:20" x14ac:dyDescent="0.3">
      <c r="A447" s="2">
        <v>1446</v>
      </c>
      <c r="B447" s="3">
        <v>45411</v>
      </c>
      <c r="C447" s="2" t="s">
        <v>221</v>
      </c>
      <c r="D447" s="2" t="s">
        <v>847</v>
      </c>
      <c r="E447" s="2" t="s">
        <v>20</v>
      </c>
      <c r="F447" s="2" t="s">
        <v>21</v>
      </c>
      <c r="G447" s="2" t="s">
        <v>22</v>
      </c>
      <c r="H447" s="2" t="s">
        <v>23</v>
      </c>
      <c r="I447" s="2" t="s">
        <v>24</v>
      </c>
      <c r="J447" s="2">
        <v>8</v>
      </c>
      <c r="K447" s="2">
        <v>17588</v>
      </c>
      <c r="L447" s="2">
        <v>140704</v>
      </c>
      <c r="M447" s="2">
        <v>88921.27</v>
      </c>
      <c r="N447" s="2">
        <v>51782.73</v>
      </c>
      <c r="O447" s="2">
        <v>362</v>
      </c>
      <c r="P447" s="2">
        <v>20</v>
      </c>
      <c r="Q447" s="2" t="s">
        <v>25</v>
      </c>
      <c r="R447" s="2">
        <v>15</v>
      </c>
      <c r="S447" s="5">
        <f>IFERROR(Table1[[#This Row],[Profit]]/Table1[[#This Row],[Sales]],0)</f>
        <v>0.36802599783943601</v>
      </c>
      <c r="T447" s="2" t="str">
        <f t="shared" si="6"/>
        <v>Reorder Needed</v>
      </c>
    </row>
    <row r="448" spans="1:20" x14ac:dyDescent="0.3">
      <c r="A448" s="2">
        <v>1447</v>
      </c>
      <c r="B448" s="3">
        <v>45383</v>
      </c>
      <c r="C448" s="2" t="s">
        <v>848</v>
      </c>
      <c r="D448" s="2" t="s">
        <v>849</v>
      </c>
      <c r="E448" s="2" t="s">
        <v>36</v>
      </c>
      <c r="F448" s="2" t="s">
        <v>37</v>
      </c>
      <c r="G448" s="2" t="s">
        <v>67</v>
      </c>
      <c r="H448" s="2" t="s">
        <v>68</v>
      </c>
      <c r="I448" s="2" t="s">
        <v>24</v>
      </c>
      <c r="J448" s="2">
        <v>1</v>
      </c>
      <c r="K448" s="2">
        <v>21382</v>
      </c>
      <c r="L448" s="2">
        <v>21382</v>
      </c>
      <c r="M448" s="2">
        <v>18398.41</v>
      </c>
      <c r="N448" s="2">
        <v>2983.59</v>
      </c>
      <c r="O448" s="2">
        <v>406</v>
      </c>
      <c r="P448" s="2">
        <v>15</v>
      </c>
      <c r="Q448" s="2" t="s">
        <v>42</v>
      </c>
      <c r="R448" s="2">
        <v>5</v>
      </c>
      <c r="S448" s="5">
        <f>IFERROR(Table1[[#This Row],[Profit]]/Table1[[#This Row],[Sales]],0)</f>
        <v>0.13953746141614443</v>
      </c>
      <c r="T448" s="2" t="str">
        <f t="shared" si="6"/>
        <v>Reorder Needed</v>
      </c>
    </row>
    <row r="449" spans="1:20" x14ac:dyDescent="0.3">
      <c r="A449" s="2">
        <v>1448</v>
      </c>
      <c r="B449" s="3">
        <v>45517</v>
      </c>
      <c r="C449" s="2" t="s">
        <v>850</v>
      </c>
      <c r="D449" s="2" t="s">
        <v>851</v>
      </c>
      <c r="E449" s="2" t="s">
        <v>20</v>
      </c>
      <c r="F449" s="2" t="s">
        <v>21</v>
      </c>
      <c r="G449" s="2" t="s">
        <v>67</v>
      </c>
      <c r="H449" s="2" t="s">
        <v>68</v>
      </c>
      <c r="I449" s="2" t="s">
        <v>24</v>
      </c>
      <c r="J449" s="2">
        <v>1</v>
      </c>
      <c r="K449" s="2">
        <v>47394</v>
      </c>
      <c r="L449" s="2">
        <v>47394</v>
      </c>
      <c r="M449" s="2">
        <v>38912.400000000001</v>
      </c>
      <c r="N449" s="2">
        <v>8481.6</v>
      </c>
      <c r="O449" s="2">
        <v>99</v>
      </c>
      <c r="P449" s="2">
        <v>13</v>
      </c>
      <c r="Q449" s="2" t="s">
        <v>42</v>
      </c>
      <c r="R449" s="2">
        <v>15</v>
      </c>
      <c r="S449" s="5">
        <f>IFERROR(Table1[[#This Row],[Profit]]/Table1[[#This Row],[Sales]],0)</f>
        <v>0.17895936194454995</v>
      </c>
      <c r="T449" s="2" t="str">
        <f t="shared" si="6"/>
        <v>Reorder Needed</v>
      </c>
    </row>
    <row r="450" spans="1:20" x14ac:dyDescent="0.3">
      <c r="A450" s="2">
        <v>1449</v>
      </c>
      <c r="B450" s="3">
        <v>45525</v>
      </c>
      <c r="C450" s="2" t="s">
        <v>738</v>
      </c>
      <c r="D450" s="2" t="s">
        <v>852</v>
      </c>
      <c r="E450" s="2" t="s">
        <v>28</v>
      </c>
      <c r="F450" s="2" t="s">
        <v>29</v>
      </c>
      <c r="G450" s="2" t="s">
        <v>40</v>
      </c>
      <c r="H450" s="2" t="s">
        <v>41</v>
      </c>
      <c r="I450" s="2" t="s">
        <v>24</v>
      </c>
      <c r="J450" s="2">
        <v>10</v>
      </c>
      <c r="K450" s="2">
        <v>50935</v>
      </c>
      <c r="L450" s="2">
        <v>509350</v>
      </c>
      <c r="M450" s="2">
        <v>308546.12</v>
      </c>
      <c r="N450" s="2">
        <v>200803.88</v>
      </c>
      <c r="O450" s="2">
        <v>470</v>
      </c>
      <c r="P450" s="2">
        <v>43</v>
      </c>
      <c r="Q450" s="2" t="s">
        <v>42</v>
      </c>
      <c r="R450" s="2">
        <v>20</v>
      </c>
      <c r="S450" s="5">
        <f>IFERROR(Table1[[#This Row],[Profit]]/Table1[[#This Row],[Sales]],0)</f>
        <v>0.39423555511926966</v>
      </c>
      <c r="T450" s="2" t="str">
        <f t="shared" ref="T450:T513" si="7">IF(O450&gt;P450,"Reorder Needed","Sufficient")</f>
        <v>Reorder Needed</v>
      </c>
    </row>
    <row r="451" spans="1:20" x14ac:dyDescent="0.3">
      <c r="A451" s="2">
        <v>1450</v>
      </c>
      <c r="B451" s="3">
        <v>45442</v>
      </c>
      <c r="C451" s="2" t="s">
        <v>483</v>
      </c>
      <c r="D451" s="2" t="s">
        <v>853</v>
      </c>
      <c r="E451" s="2" t="s">
        <v>28</v>
      </c>
      <c r="F451" s="2" t="s">
        <v>29</v>
      </c>
      <c r="G451" s="2" t="s">
        <v>55</v>
      </c>
      <c r="H451" s="2" t="s">
        <v>56</v>
      </c>
      <c r="I451" s="2" t="s">
        <v>32</v>
      </c>
      <c r="J451" s="2">
        <v>6</v>
      </c>
      <c r="K451" s="2">
        <v>57857</v>
      </c>
      <c r="L451" s="2">
        <v>347142</v>
      </c>
      <c r="M451" s="2">
        <v>302855.36</v>
      </c>
      <c r="N451" s="2">
        <v>44286.64</v>
      </c>
      <c r="O451" s="2">
        <v>131</v>
      </c>
      <c r="P451" s="2">
        <v>75</v>
      </c>
      <c r="Q451" s="2" t="s">
        <v>57</v>
      </c>
      <c r="R451" s="2">
        <v>0</v>
      </c>
      <c r="S451" s="5">
        <f>IFERROR(Table1[[#This Row],[Profit]]/Table1[[#This Row],[Sales]],0)</f>
        <v>0.1275749981275674</v>
      </c>
      <c r="T451" s="2" t="str">
        <f t="shared" si="7"/>
        <v>Reorder Needed</v>
      </c>
    </row>
    <row r="452" spans="1:20" x14ac:dyDescent="0.3">
      <c r="A452" s="2">
        <v>1451</v>
      </c>
      <c r="B452" s="3">
        <v>45511</v>
      </c>
      <c r="C452" s="2" t="s">
        <v>854</v>
      </c>
      <c r="D452" s="2" t="s">
        <v>855</v>
      </c>
      <c r="E452" s="2" t="s">
        <v>28</v>
      </c>
      <c r="F452" s="2" t="s">
        <v>29</v>
      </c>
      <c r="G452" s="2" t="s">
        <v>49</v>
      </c>
      <c r="H452" s="2" t="s">
        <v>50</v>
      </c>
      <c r="I452" s="2" t="s">
        <v>51</v>
      </c>
      <c r="J452" s="2">
        <v>7</v>
      </c>
      <c r="K452" s="2">
        <v>46874</v>
      </c>
      <c r="L452" s="2">
        <v>328118</v>
      </c>
      <c r="M452" s="2">
        <v>248643.02</v>
      </c>
      <c r="N452" s="2">
        <v>79474.98</v>
      </c>
      <c r="O452" s="2">
        <v>243</v>
      </c>
      <c r="P452" s="2">
        <v>24</v>
      </c>
      <c r="Q452" s="2" t="s">
        <v>52</v>
      </c>
      <c r="R452" s="2">
        <v>15</v>
      </c>
      <c r="S452" s="5">
        <f>IFERROR(Table1[[#This Row],[Profit]]/Table1[[#This Row],[Sales]],0)</f>
        <v>0.24221463010258504</v>
      </c>
      <c r="T452" s="2" t="str">
        <f t="shared" si="7"/>
        <v>Reorder Needed</v>
      </c>
    </row>
    <row r="453" spans="1:20" x14ac:dyDescent="0.3">
      <c r="A453" s="2">
        <v>1452</v>
      </c>
      <c r="B453" s="3">
        <v>45571</v>
      </c>
      <c r="C453" s="2" t="s">
        <v>770</v>
      </c>
      <c r="D453" s="2" t="s">
        <v>856</v>
      </c>
      <c r="E453" s="2" t="s">
        <v>28</v>
      </c>
      <c r="F453" s="2" t="s">
        <v>29</v>
      </c>
      <c r="G453" s="2" t="s">
        <v>60</v>
      </c>
      <c r="H453" s="2" t="s">
        <v>61</v>
      </c>
      <c r="I453" s="2" t="s">
        <v>32</v>
      </c>
      <c r="J453" s="2">
        <v>6</v>
      </c>
      <c r="K453" s="2">
        <v>27175</v>
      </c>
      <c r="L453" s="2">
        <v>163050</v>
      </c>
      <c r="M453" s="2">
        <v>103235.65</v>
      </c>
      <c r="N453" s="2">
        <v>59814.35</v>
      </c>
      <c r="O453" s="2">
        <v>308</v>
      </c>
      <c r="P453" s="2">
        <v>63</v>
      </c>
      <c r="Q453" s="2" t="s">
        <v>62</v>
      </c>
      <c r="R453" s="2">
        <v>10</v>
      </c>
      <c r="S453" s="5">
        <f>IFERROR(Table1[[#This Row],[Profit]]/Table1[[#This Row],[Sales]],0)</f>
        <v>0.36684667279975469</v>
      </c>
      <c r="T453" s="2" t="str">
        <f t="shared" si="7"/>
        <v>Reorder Needed</v>
      </c>
    </row>
    <row r="454" spans="1:20" x14ac:dyDescent="0.3">
      <c r="A454" s="2">
        <v>1453</v>
      </c>
      <c r="B454" s="3">
        <v>45387</v>
      </c>
      <c r="C454" s="2" t="s">
        <v>182</v>
      </c>
      <c r="D454" s="2" t="s">
        <v>857</v>
      </c>
      <c r="E454" s="2" t="s">
        <v>45</v>
      </c>
      <c r="F454" s="2" t="s">
        <v>46</v>
      </c>
      <c r="G454" s="2" t="s">
        <v>67</v>
      </c>
      <c r="H454" s="2" t="s">
        <v>68</v>
      </c>
      <c r="I454" s="2" t="s">
        <v>24</v>
      </c>
      <c r="J454" s="2">
        <v>5</v>
      </c>
      <c r="K454" s="2">
        <v>29323</v>
      </c>
      <c r="L454" s="2">
        <v>146615</v>
      </c>
      <c r="M454" s="2">
        <v>110892.18</v>
      </c>
      <c r="N454" s="2">
        <v>35722.82</v>
      </c>
      <c r="O454" s="2">
        <v>39</v>
      </c>
      <c r="P454" s="2">
        <v>69</v>
      </c>
      <c r="Q454" s="2" t="s">
        <v>42</v>
      </c>
      <c r="R454" s="2">
        <v>0</v>
      </c>
      <c r="S454" s="5">
        <f>IFERROR(Table1[[#This Row],[Profit]]/Table1[[#This Row],[Sales]],0)</f>
        <v>0.24365051324898543</v>
      </c>
      <c r="T454" s="2" t="str">
        <f t="shared" si="7"/>
        <v>Sufficient</v>
      </c>
    </row>
    <row r="455" spans="1:20" x14ac:dyDescent="0.3">
      <c r="A455" s="2">
        <v>1454</v>
      </c>
      <c r="B455" s="3">
        <v>45439</v>
      </c>
      <c r="C455" s="2" t="s">
        <v>565</v>
      </c>
      <c r="D455" s="2" t="s">
        <v>858</v>
      </c>
      <c r="E455" s="2" t="s">
        <v>28</v>
      </c>
      <c r="F455" s="2" t="s">
        <v>29</v>
      </c>
      <c r="G455" s="2" t="s">
        <v>60</v>
      </c>
      <c r="H455" s="2" t="s">
        <v>61</v>
      </c>
      <c r="I455" s="2" t="s">
        <v>32</v>
      </c>
      <c r="J455" s="2">
        <v>1</v>
      </c>
      <c r="K455" s="2">
        <v>51554</v>
      </c>
      <c r="L455" s="2">
        <v>51554</v>
      </c>
      <c r="M455" s="2">
        <v>44974</v>
      </c>
      <c r="N455" s="2">
        <v>6580</v>
      </c>
      <c r="O455" s="2">
        <v>153</v>
      </c>
      <c r="P455" s="2">
        <v>15</v>
      </c>
      <c r="Q455" s="2" t="s">
        <v>62</v>
      </c>
      <c r="R455" s="2">
        <v>10</v>
      </c>
      <c r="S455" s="5">
        <f>IFERROR(Table1[[#This Row],[Profit]]/Table1[[#This Row],[Sales]],0)</f>
        <v>0.12763316134538541</v>
      </c>
      <c r="T455" s="2" t="str">
        <f t="shared" si="7"/>
        <v>Reorder Needed</v>
      </c>
    </row>
    <row r="456" spans="1:20" x14ac:dyDescent="0.3">
      <c r="A456" s="2">
        <v>1455</v>
      </c>
      <c r="B456" s="3">
        <v>45322</v>
      </c>
      <c r="C456" s="2" t="s">
        <v>848</v>
      </c>
      <c r="D456" s="2" t="s">
        <v>859</v>
      </c>
      <c r="E456" s="2" t="s">
        <v>36</v>
      </c>
      <c r="F456" s="2" t="s">
        <v>37</v>
      </c>
      <c r="G456" s="2" t="s">
        <v>49</v>
      </c>
      <c r="H456" s="2" t="s">
        <v>50</v>
      </c>
      <c r="I456" s="2" t="s">
        <v>51</v>
      </c>
      <c r="J456" s="2">
        <v>2</v>
      </c>
      <c r="K456" s="2">
        <v>43027</v>
      </c>
      <c r="L456" s="2">
        <v>86054</v>
      </c>
      <c r="M456" s="2">
        <v>73085.740000000005</v>
      </c>
      <c r="N456" s="2">
        <v>12968.26</v>
      </c>
      <c r="O456" s="2">
        <v>214</v>
      </c>
      <c r="P456" s="2">
        <v>80</v>
      </c>
      <c r="Q456" s="2" t="s">
        <v>52</v>
      </c>
      <c r="R456" s="2">
        <v>15</v>
      </c>
      <c r="S456" s="5">
        <f>IFERROR(Table1[[#This Row],[Profit]]/Table1[[#This Row],[Sales]],0)</f>
        <v>0.15069909591651753</v>
      </c>
      <c r="T456" s="2" t="str">
        <f t="shared" si="7"/>
        <v>Reorder Needed</v>
      </c>
    </row>
    <row r="457" spans="1:20" x14ac:dyDescent="0.3">
      <c r="A457" s="2">
        <v>1456</v>
      </c>
      <c r="B457" s="3">
        <v>45310</v>
      </c>
      <c r="C457" s="2" t="s">
        <v>95</v>
      </c>
      <c r="D457" s="2" t="s">
        <v>860</v>
      </c>
      <c r="E457" s="2" t="s">
        <v>28</v>
      </c>
      <c r="F457" s="2" t="s">
        <v>29</v>
      </c>
      <c r="G457" s="2" t="s">
        <v>81</v>
      </c>
      <c r="H457" s="2" t="s">
        <v>82</v>
      </c>
      <c r="I457" s="2" t="s">
        <v>24</v>
      </c>
      <c r="J457" s="2">
        <v>7</v>
      </c>
      <c r="K457" s="2">
        <v>27079</v>
      </c>
      <c r="L457" s="2">
        <v>189553</v>
      </c>
      <c r="M457" s="2">
        <v>147457.56</v>
      </c>
      <c r="N457" s="2">
        <v>42095.44</v>
      </c>
      <c r="O457" s="2">
        <v>220</v>
      </c>
      <c r="P457" s="2">
        <v>20</v>
      </c>
      <c r="Q457" s="2" t="s">
        <v>42</v>
      </c>
      <c r="R457" s="2">
        <v>15</v>
      </c>
      <c r="S457" s="5">
        <f>IFERROR(Table1[[#This Row],[Profit]]/Table1[[#This Row],[Sales]],0)</f>
        <v>0.2220774137048741</v>
      </c>
      <c r="T457" s="2" t="str">
        <f t="shared" si="7"/>
        <v>Reorder Needed</v>
      </c>
    </row>
    <row r="458" spans="1:20" x14ac:dyDescent="0.3">
      <c r="A458" s="2">
        <v>1457</v>
      </c>
      <c r="B458" s="3">
        <v>45482</v>
      </c>
      <c r="C458" s="2" t="s">
        <v>861</v>
      </c>
      <c r="D458" s="2" t="s">
        <v>862</v>
      </c>
      <c r="E458" s="2" t="s">
        <v>45</v>
      </c>
      <c r="F458" s="2" t="s">
        <v>46</v>
      </c>
      <c r="G458" s="2" t="s">
        <v>67</v>
      </c>
      <c r="H458" s="2" t="s">
        <v>68</v>
      </c>
      <c r="I458" s="2" t="s">
        <v>24</v>
      </c>
      <c r="J458" s="2">
        <v>6</v>
      </c>
      <c r="K458" s="2">
        <v>41960</v>
      </c>
      <c r="L458" s="2">
        <v>251760</v>
      </c>
      <c r="M458" s="2">
        <v>216830.63</v>
      </c>
      <c r="N458" s="2">
        <v>34929.370000000003</v>
      </c>
      <c r="O458" s="2">
        <v>264</v>
      </c>
      <c r="P458" s="2">
        <v>84</v>
      </c>
      <c r="Q458" s="2" t="s">
        <v>42</v>
      </c>
      <c r="R458" s="2">
        <v>20</v>
      </c>
      <c r="S458" s="5">
        <f>IFERROR(Table1[[#This Row],[Profit]]/Table1[[#This Row],[Sales]],0)</f>
        <v>0.13874074515411505</v>
      </c>
      <c r="T458" s="2" t="str">
        <f t="shared" si="7"/>
        <v>Reorder Needed</v>
      </c>
    </row>
    <row r="459" spans="1:20" x14ac:dyDescent="0.3">
      <c r="A459" s="2">
        <v>1458</v>
      </c>
      <c r="B459" s="3">
        <v>45343</v>
      </c>
      <c r="C459" s="2" t="s">
        <v>863</v>
      </c>
      <c r="D459" s="2" t="s">
        <v>864</v>
      </c>
      <c r="E459" s="2" t="s">
        <v>28</v>
      </c>
      <c r="F459" s="2" t="s">
        <v>29</v>
      </c>
      <c r="G459" s="2" t="s">
        <v>55</v>
      </c>
      <c r="H459" s="2" t="s">
        <v>56</v>
      </c>
      <c r="I459" s="2" t="s">
        <v>32</v>
      </c>
      <c r="J459" s="2">
        <v>7</v>
      </c>
      <c r="K459" s="2">
        <v>58059</v>
      </c>
      <c r="L459" s="2">
        <v>406413</v>
      </c>
      <c r="M459" s="2">
        <v>307765.44</v>
      </c>
      <c r="N459" s="2">
        <v>98647.56</v>
      </c>
      <c r="O459" s="2">
        <v>168</v>
      </c>
      <c r="P459" s="2">
        <v>72</v>
      </c>
      <c r="Q459" s="2" t="s">
        <v>57</v>
      </c>
      <c r="R459" s="2">
        <v>15</v>
      </c>
      <c r="S459" s="5">
        <f>IFERROR(Table1[[#This Row],[Profit]]/Table1[[#This Row],[Sales]],0)</f>
        <v>0.24272737338618597</v>
      </c>
      <c r="T459" s="2" t="str">
        <f t="shared" si="7"/>
        <v>Reorder Needed</v>
      </c>
    </row>
    <row r="460" spans="1:20" x14ac:dyDescent="0.3">
      <c r="A460" s="2">
        <v>1459</v>
      </c>
      <c r="B460" s="3">
        <v>45436</v>
      </c>
      <c r="C460" s="2" t="s">
        <v>688</v>
      </c>
      <c r="D460" s="2" t="s">
        <v>865</v>
      </c>
      <c r="E460" s="2" t="s">
        <v>45</v>
      </c>
      <c r="F460" s="2" t="s">
        <v>46</v>
      </c>
      <c r="G460" s="2" t="s">
        <v>75</v>
      </c>
      <c r="H460" s="2" t="s">
        <v>76</v>
      </c>
      <c r="I460" s="2" t="s">
        <v>77</v>
      </c>
      <c r="J460" s="2">
        <v>2</v>
      </c>
      <c r="K460" s="2">
        <v>48480</v>
      </c>
      <c r="L460" s="2">
        <v>96960</v>
      </c>
      <c r="M460" s="2">
        <v>74895.539999999994</v>
      </c>
      <c r="N460" s="2">
        <v>22064.46</v>
      </c>
      <c r="O460" s="2">
        <v>460</v>
      </c>
      <c r="P460" s="2">
        <v>76</v>
      </c>
      <c r="Q460" s="2" t="s">
        <v>78</v>
      </c>
      <c r="R460" s="2">
        <v>5</v>
      </c>
      <c r="S460" s="5">
        <f>IFERROR(Table1[[#This Row],[Profit]]/Table1[[#This Row],[Sales]],0)</f>
        <v>0.2275625</v>
      </c>
      <c r="T460" s="2" t="str">
        <f t="shared" si="7"/>
        <v>Reorder Needed</v>
      </c>
    </row>
    <row r="461" spans="1:20" x14ac:dyDescent="0.3">
      <c r="A461" s="2">
        <v>1460</v>
      </c>
      <c r="B461" s="3">
        <v>45304</v>
      </c>
      <c r="C461" s="2" t="s">
        <v>866</v>
      </c>
      <c r="D461" s="2" t="s">
        <v>867</v>
      </c>
      <c r="E461" s="2" t="s">
        <v>28</v>
      </c>
      <c r="F461" s="2" t="s">
        <v>29</v>
      </c>
      <c r="G461" s="2" t="s">
        <v>55</v>
      </c>
      <c r="H461" s="2" t="s">
        <v>56</v>
      </c>
      <c r="I461" s="2" t="s">
        <v>32</v>
      </c>
      <c r="J461" s="2">
        <v>5</v>
      </c>
      <c r="K461" s="2">
        <v>44974</v>
      </c>
      <c r="L461" s="2">
        <v>224870</v>
      </c>
      <c r="M461" s="2">
        <v>187897.45</v>
      </c>
      <c r="N461" s="2">
        <v>36972.550000000003</v>
      </c>
      <c r="O461" s="2">
        <v>395</v>
      </c>
      <c r="P461" s="2">
        <v>85</v>
      </c>
      <c r="Q461" s="2" t="s">
        <v>57</v>
      </c>
      <c r="R461" s="2">
        <v>10</v>
      </c>
      <c r="S461" s="5">
        <f>IFERROR(Table1[[#This Row],[Profit]]/Table1[[#This Row],[Sales]],0)</f>
        <v>0.16441744118824211</v>
      </c>
      <c r="T461" s="2" t="str">
        <f t="shared" si="7"/>
        <v>Reorder Needed</v>
      </c>
    </row>
    <row r="462" spans="1:20" x14ac:dyDescent="0.3">
      <c r="A462" s="2">
        <v>1461</v>
      </c>
      <c r="B462" s="3">
        <v>45525</v>
      </c>
      <c r="C462" s="2" t="s">
        <v>868</v>
      </c>
      <c r="D462" s="2" t="s">
        <v>869</v>
      </c>
      <c r="E462" s="2" t="s">
        <v>36</v>
      </c>
      <c r="F462" s="2" t="s">
        <v>37</v>
      </c>
      <c r="G462" s="2" t="s">
        <v>60</v>
      </c>
      <c r="H462" s="2" t="s">
        <v>61</v>
      </c>
      <c r="I462" s="2" t="s">
        <v>32</v>
      </c>
      <c r="J462" s="2">
        <v>7</v>
      </c>
      <c r="K462" s="2">
        <v>51646</v>
      </c>
      <c r="L462" s="2">
        <v>361522</v>
      </c>
      <c r="M462" s="2">
        <v>317790.32</v>
      </c>
      <c r="N462" s="2">
        <v>43731.68</v>
      </c>
      <c r="O462" s="2">
        <v>139</v>
      </c>
      <c r="P462" s="2">
        <v>66</v>
      </c>
      <c r="Q462" s="2" t="s">
        <v>62</v>
      </c>
      <c r="R462" s="2">
        <v>5</v>
      </c>
      <c r="S462" s="5">
        <f>IFERROR(Table1[[#This Row],[Profit]]/Table1[[#This Row],[Sales]],0)</f>
        <v>0.12096547374710252</v>
      </c>
      <c r="T462" s="2" t="str">
        <f t="shared" si="7"/>
        <v>Reorder Needed</v>
      </c>
    </row>
    <row r="463" spans="1:20" x14ac:dyDescent="0.3">
      <c r="A463" s="2">
        <v>1462</v>
      </c>
      <c r="B463" s="3">
        <v>45638</v>
      </c>
      <c r="C463" s="2" t="s">
        <v>870</v>
      </c>
      <c r="D463" s="2" t="s">
        <v>871</v>
      </c>
      <c r="E463" s="2" t="s">
        <v>36</v>
      </c>
      <c r="F463" s="2" t="s">
        <v>37</v>
      </c>
      <c r="G463" s="2" t="s">
        <v>40</v>
      </c>
      <c r="H463" s="2" t="s">
        <v>41</v>
      </c>
      <c r="I463" s="2" t="s">
        <v>24</v>
      </c>
      <c r="J463" s="2">
        <v>1</v>
      </c>
      <c r="K463" s="2">
        <v>43357</v>
      </c>
      <c r="L463" s="2">
        <v>43357</v>
      </c>
      <c r="M463" s="2">
        <v>26544.29</v>
      </c>
      <c r="N463" s="2">
        <v>16812.71</v>
      </c>
      <c r="O463" s="2">
        <v>66</v>
      </c>
      <c r="P463" s="2">
        <v>88</v>
      </c>
      <c r="Q463" s="2" t="s">
        <v>42</v>
      </c>
      <c r="R463" s="2">
        <v>10</v>
      </c>
      <c r="S463" s="5">
        <f>IFERROR(Table1[[#This Row],[Profit]]/Table1[[#This Row],[Sales]],0)</f>
        <v>0.38777383121525932</v>
      </c>
      <c r="T463" s="2" t="str">
        <f t="shared" si="7"/>
        <v>Sufficient</v>
      </c>
    </row>
    <row r="464" spans="1:20" x14ac:dyDescent="0.3">
      <c r="A464" s="2">
        <v>1463</v>
      </c>
      <c r="B464" s="3">
        <v>45578</v>
      </c>
      <c r="C464" s="2" t="s">
        <v>594</v>
      </c>
      <c r="D464" s="2" t="s">
        <v>872</v>
      </c>
      <c r="E464" s="2" t="s">
        <v>36</v>
      </c>
      <c r="F464" s="2" t="s">
        <v>37</v>
      </c>
      <c r="G464" s="2" t="s">
        <v>40</v>
      </c>
      <c r="H464" s="2" t="s">
        <v>41</v>
      </c>
      <c r="I464" s="2" t="s">
        <v>24</v>
      </c>
      <c r="J464" s="2">
        <v>2</v>
      </c>
      <c r="K464" s="2">
        <v>40646</v>
      </c>
      <c r="L464" s="2">
        <v>81292</v>
      </c>
      <c r="M464" s="2">
        <v>66213.55</v>
      </c>
      <c r="N464" s="2">
        <v>15078.45</v>
      </c>
      <c r="O464" s="2">
        <v>62</v>
      </c>
      <c r="P464" s="2">
        <v>30</v>
      </c>
      <c r="Q464" s="2" t="s">
        <v>42</v>
      </c>
      <c r="R464" s="2">
        <v>5</v>
      </c>
      <c r="S464" s="5">
        <f>IFERROR(Table1[[#This Row],[Profit]]/Table1[[#This Row],[Sales]],0)</f>
        <v>0.18548504157850712</v>
      </c>
      <c r="T464" s="2" t="str">
        <f t="shared" si="7"/>
        <v>Reorder Needed</v>
      </c>
    </row>
    <row r="465" spans="1:20" x14ac:dyDescent="0.3">
      <c r="A465" s="2">
        <v>1464</v>
      </c>
      <c r="B465" s="3">
        <v>45298</v>
      </c>
      <c r="C465" s="2" t="s">
        <v>670</v>
      </c>
      <c r="D465" s="2" t="s">
        <v>873</v>
      </c>
      <c r="E465" s="2" t="s">
        <v>36</v>
      </c>
      <c r="F465" s="2" t="s">
        <v>37</v>
      </c>
      <c r="G465" s="2" t="s">
        <v>30</v>
      </c>
      <c r="H465" s="2" t="s">
        <v>31</v>
      </c>
      <c r="I465" s="2" t="s">
        <v>32</v>
      </c>
      <c r="J465" s="2">
        <v>10</v>
      </c>
      <c r="K465" s="2">
        <v>22857</v>
      </c>
      <c r="L465" s="2">
        <v>228570</v>
      </c>
      <c r="M465" s="2">
        <v>181042.14</v>
      </c>
      <c r="N465" s="2">
        <v>47527.86</v>
      </c>
      <c r="O465" s="2">
        <v>358</v>
      </c>
      <c r="P465" s="2">
        <v>98</v>
      </c>
      <c r="Q465" s="2" t="s">
        <v>33</v>
      </c>
      <c r="R465" s="2">
        <v>0</v>
      </c>
      <c r="S465" s="5">
        <f>IFERROR(Table1[[#This Row],[Profit]]/Table1[[#This Row],[Sales]],0)</f>
        <v>0.20793568709804436</v>
      </c>
      <c r="T465" s="2" t="str">
        <f t="shared" si="7"/>
        <v>Reorder Needed</v>
      </c>
    </row>
    <row r="466" spans="1:20" x14ac:dyDescent="0.3">
      <c r="A466" s="2">
        <v>1465</v>
      </c>
      <c r="B466" s="3">
        <v>45644</v>
      </c>
      <c r="C466" s="2" t="s">
        <v>809</v>
      </c>
      <c r="D466" s="2" t="s">
        <v>874</v>
      </c>
      <c r="E466" s="2" t="s">
        <v>45</v>
      </c>
      <c r="F466" s="2" t="s">
        <v>46</v>
      </c>
      <c r="G466" s="2" t="s">
        <v>55</v>
      </c>
      <c r="H466" s="2" t="s">
        <v>56</v>
      </c>
      <c r="I466" s="2" t="s">
        <v>32</v>
      </c>
      <c r="J466" s="2">
        <v>1</v>
      </c>
      <c r="K466" s="2">
        <v>2862</v>
      </c>
      <c r="L466" s="2">
        <v>2862</v>
      </c>
      <c r="M466" s="2">
        <v>2400.12</v>
      </c>
      <c r="N466" s="2">
        <v>461.88</v>
      </c>
      <c r="O466" s="2">
        <v>12</v>
      </c>
      <c r="P466" s="2">
        <v>87</v>
      </c>
      <c r="Q466" s="2" t="s">
        <v>57</v>
      </c>
      <c r="R466" s="2">
        <v>0</v>
      </c>
      <c r="S466" s="5">
        <f>IFERROR(Table1[[#This Row],[Profit]]/Table1[[#This Row],[Sales]],0)</f>
        <v>0.16138364779874215</v>
      </c>
      <c r="T466" s="2" t="str">
        <f t="shared" si="7"/>
        <v>Sufficient</v>
      </c>
    </row>
    <row r="467" spans="1:20" x14ac:dyDescent="0.3">
      <c r="A467" s="2">
        <v>1466</v>
      </c>
      <c r="B467" s="3">
        <v>45562</v>
      </c>
      <c r="C467" s="2" t="s">
        <v>875</v>
      </c>
      <c r="D467" s="2" t="s">
        <v>876</v>
      </c>
      <c r="E467" s="2" t="s">
        <v>36</v>
      </c>
      <c r="F467" s="2" t="s">
        <v>37</v>
      </c>
      <c r="G467" s="2" t="s">
        <v>67</v>
      </c>
      <c r="H467" s="2" t="s">
        <v>68</v>
      </c>
      <c r="I467" s="2" t="s">
        <v>24</v>
      </c>
      <c r="J467" s="2">
        <v>4</v>
      </c>
      <c r="K467" s="2">
        <v>3034</v>
      </c>
      <c r="L467" s="2">
        <v>12136</v>
      </c>
      <c r="M467" s="2">
        <v>7912.24</v>
      </c>
      <c r="N467" s="2">
        <v>4223.76</v>
      </c>
      <c r="O467" s="2">
        <v>144</v>
      </c>
      <c r="P467" s="2">
        <v>84</v>
      </c>
      <c r="Q467" s="2" t="s">
        <v>42</v>
      </c>
      <c r="R467" s="2">
        <v>15</v>
      </c>
      <c r="S467" s="5">
        <f>IFERROR(Table1[[#This Row],[Profit]]/Table1[[#This Row],[Sales]],0)</f>
        <v>0.34803559657218197</v>
      </c>
      <c r="T467" s="2" t="str">
        <f t="shared" si="7"/>
        <v>Reorder Needed</v>
      </c>
    </row>
    <row r="468" spans="1:20" x14ac:dyDescent="0.3">
      <c r="A468" s="2">
        <v>1467</v>
      </c>
      <c r="B468" s="3">
        <v>45584</v>
      </c>
      <c r="C468" s="2" t="s">
        <v>631</v>
      </c>
      <c r="D468" s="2" t="s">
        <v>877</v>
      </c>
      <c r="E468" s="2" t="s">
        <v>28</v>
      </c>
      <c r="F468" s="2" t="s">
        <v>29</v>
      </c>
      <c r="G468" s="2" t="s">
        <v>40</v>
      </c>
      <c r="H468" s="2" t="s">
        <v>41</v>
      </c>
      <c r="I468" s="2" t="s">
        <v>24</v>
      </c>
      <c r="J468" s="2">
        <v>8</v>
      </c>
      <c r="K468" s="2">
        <v>27829</v>
      </c>
      <c r="L468" s="2">
        <v>222632</v>
      </c>
      <c r="M468" s="2">
        <v>176804.2</v>
      </c>
      <c r="N468" s="2">
        <v>45827.8</v>
      </c>
      <c r="O468" s="2">
        <v>315</v>
      </c>
      <c r="P468" s="2">
        <v>35</v>
      </c>
      <c r="Q468" s="2" t="s">
        <v>42</v>
      </c>
      <c r="R468" s="2">
        <v>5</v>
      </c>
      <c r="S468" s="5">
        <f>IFERROR(Table1[[#This Row],[Profit]]/Table1[[#This Row],[Sales]],0)</f>
        <v>0.20584552085953503</v>
      </c>
      <c r="T468" s="2" t="str">
        <f t="shared" si="7"/>
        <v>Reorder Needed</v>
      </c>
    </row>
    <row r="469" spans="1:20" x14ac:dyDescent="0.3">
      <c r="A469" s="2">
        <v>1468</v>
      </c>
      <c r="B469" s="3">
        <v>45468</v>
      </c>
      <c r="C469" s="2" t="s">
        <v>811</v>
      </c>
      <c r="D469" s="2" t="s">
        <v>878</v>
      </c>
      <c r="E469" s="2" t="s">
        <v>36</v>
      </c>
      <c r="F469" s="2" t="s">
        <v>37</v>
      </c>
      <c r="G469" s="2" t="s">
        <v>22</v>
      </c>
      <c r="H469" s="2" t="s">
        <v>23</v>
      </c>
      <c r="I469" s="2" t="s">
        <v>24</v>
      </c>
      <c r="J469" s="2">
        <v>6</v>
      </c>
      <c r="K469" s="2">
        <v>30346</v>
      </c>
      <c r="L469" s="2">
        <v>182076</v>
      </c>
      <c r="M469" s="2">
        <v>119885.75</v>
      </c>
      <c r="N469" s="2">
        <v>62190.25</v>
      </c>
      <c r="O469" s="2">
        <v>382</v>
      </c>
      <c r="P469" s="2">
        <v>78</v>
      </c>
      <c r="Q469" s="2" t="s">
        <v>25</v>
      </c>
      <c r="R469" s="2">
        <v>20</v>
      </c>
      <c r="S469" s="5">
        <f>IFERROR(Table1[[#This Row],[Profit]]/Table1[[#This Row],[Sales]],0)</f>
        <v>0.34156204002724139</v>
      </c>
      <c r="T469" s="2" t="str">
        <f t="shared" si="7"/>
        <v>Reorder Needed</v>
      </c>
    </row>
    <row r="470" spans="1:20" x14ac:dyDescent="0.3">
      <c r="A470" s="2">
        <v>1469</v>
      </c>
      <c r="B470" s="3">
        <v>45497</v>
      </c>
      <c r="C470" s="2" t="s">
        <v>555</v>
      </c>
      <c r="D470" s="2" t="s">
        <v>879</v>
      </c>
      <c r="E470" s="2" t="s">
        <v>20</v>
      </c>
      <c r="F470" s="2" t="s">
        <v>21</v>
      </c>
      <c r="G470" s="2" t="s">
        <v>81</v>
      </c>
      <c r="H470" s="2" t="s">
        <v>82</v>
      </c>
      <c r="I470" s="2" t="s">
        <v>24</v>
      </c>
      <c r="J470" s="2">
        <v>10</v>
      </c>
      <c r="K470" s="2">
        <v>25810</v>
      </c>
      <c r="L470" s="2">
        <v>258100</v>
      </c>
      <c r="M470" s="2">
        <v>187488.5</v>
      </c>
      <c r="N470" s="2">
        <v>70611.5</v>
      </c>
      <c r="O470" s="2">
        <v>130</v>
      </c>
      <c r="P470" s="2">
        <v>67</v>
      </c>
      <c r="Q470" s="2" t="s">
        <v>42</v>
      </c>
      <c r="R470" s="2">
        <v>0</v>
      </c>
      <c r="S470" s="5">
        <f>IFERROR(Table1[[#This Row],[Profit]]/Table1[[#This Row],[Sales]],0)</f>
        <v>0.27358194498256488</v>
      </c>
      <c r="T470" s="2" t="str">
        <f t="shared" si="7"/>
        <v>Reorder Needed</v>
      </c>
    </row>
    <row r="471" spans="1:20" x14ac:dyDescent="0.3">
      <c r="A471" s="2">
        <v>1470</v>
      </c>
      <c r="B471" s="3">
        <v>45585</v>
      </c>
      <c r="C471" s="2" t="s">
        <v>688</v>
      </c>
      <c r="D471" s="2" t="s">
        <v>880</v>
      </c>
      <c r="E471" s="2" t="s">
        <v>36</v>
      </c>
      <c r="F471" s="2" t="s">
        <v>37</v>
      </c>
      <c r="G471" s="2" t="s">
        <v>75</v>
      </c>
      <c r="H471" s="2" t="s">
        <v>76</v>
      </c>
      <c r="I471" s="2" t="s">
        <v>77</v>
      </c>
      <c r="J471" s="2">
        <v>6</v>
      </c>
      <c r="K471" s="2">
        <v>50717</v>
      </c>
      <c r="L471" s="2">
        <v>304302</v>
      </c>
      <c r="M471" s="2">
        <v>215833.58</v>
      </c>
      <c r="N471" s="2">
        <v>88468.42</v>
      </c>
      <c r="O471" s="2">
        <v>461</v>
      </c>
      <c r="P471" s="2">
        <v>27</v>
      </c>
      <c r="Q471" s="2" t="s">
        <v>78</v>
      </c>
      <c r="R471" s="2">
        <v>0</v>
      </c>
      <c r="S471" s="5">
        <f>IFERROR(Table1[[#This Row],[Profit]]/Table1[[#This Row],[Sales]],0)</f>
        <v>0.29072572641652045</v>
      </c>
      <c r="T471" s="2" t="str">
        <f t="shared" si="7"/>
        <v>Reorder Needed</v>
      </c>
    </row>
    <row r="472" spans="1:20" x14ac:dyDescent="0.3">
      <c r="A472" s="2">
        <v>1471</v>
      </c>
      <c r="B472" s="3">
        <v>45487</v>
      </c>
      <c r="C472" s="2" t="s">
        <v>550</v>
      </c>
      <c r="D472" s="2" t="s">
        <v>881</v>
      </c>
      <c r="E472" s="2" t="s">
        <v>36</v>
      </c>
      <c r="F472" s="2" t="s">
        <v>37</v>
      </c>
      <c r="G472" s="2" t="s">
        <v>97</v>
      </c>
      <c r="H472" s="2" t="s">
        <v>98</v>
      </c>
      <c r="I472" s="2" t="s">
        <v>32</v>
      </c>
      <c r="J472" s="2">
        <v>10</v>
      </c>
      <c r="K472" s="2">
        <v>58306</v>
      </c>
      <c r="L472" s="2">
        <v>583060</v>
      </c>
      <c r="M472" s="2">
        <v>441796.92</v>
      </c>
      <c r="N472" s="2">
        <v>141263.07999999999</v>
      </c>
      <c r="O472" s="2">
        <v>372</v>
      </c>
      <c r="P472" s="2">
        <v>72</v>
      </c>
      <c r="Q472" s="2" t="s">
        <v>99</v>
      </c>
      <c r="R472" s="2">
        <v>15</v>
      </c>
      <c r="S472" s="5">
        <f>IFERROR(Table1[[#This Row],[Profit]]/Table1[[#This Row],[Sales]],0)</f>
        <v>0.24227880492573661</v>
      </c>
      <c r="T472" s="2" t="str">
        <f t="shared" si="7"/>
        <v>Reorder Needed</v>
      </c>
    </row>
    <row r="473" spans="1:20" x14ac:dyDescent="0.3">
      <c r="A473" s="2">
        <v>1472</v>
      </c>
      <c r="B473" s="3">
        <v>45318</v>
      </c>
      <c r="C473" s="2" t="s">
        <v>882</v>
      </c>
      <c r="D473" s="2" t="s">
        <v>883</v>
      </c>
      <c r="E473" s="2" t="s">
        <v>36</v>
      </c>
      <c r="F473" s="2" t="s">
        <v>37</v>
      </c>
      <c r="G473" s="2" t="s">
        <v>30</v>
      </c>
      <c r="H473" s="2" t="s">
        <v>31</v>
      </c>
      <c r="I473" s="2" t="s">
        <v>32</v>
      </c>
      <c r="J473" s="2">
        <v>2</v>
      </c>
      <c r="K473" s="2">
        <v>10122</v>
      </c>
      <c r="L473" s="2">
        <v>20244</v>
      </c>
      <c r="M473" s="2">
        <v>18140.810000000001</v>
      </c>
      <c r="N473" s="2">
        <v>2103.19</v>
      </c>
      <c r="O473" s="2">
        <v>162</v>
      </c>
      <c r="P473" s="2">
        <v>70</v>
      </c>
      <c r="Q473" s="2" t="s">
        <v>33</v>
      </c>
      <c r="R473" s="2">
        <v>15</v>
      </c>
      <c r="S473" s="5">
        <f>IFERROR(Table1[[#This Row],[Profit]]/Table1[[#This Row],[Sales]],0)</f>
        <v>0.10389201738786802</v>
      </c>
      <c r="T473" s="2" t="str">
        <f t="shared" si="7"/>
        <v>Reorder Needed</v>
      </c>
    </row>
    <row r="474" spans="1:20" x14ac:dyDescent="0.3">
      <c r="A474" s="2">
        <v>1473</v>
      </c>
      <c r="B474" s="3">
        <v>45445</v>
      </c>
      <c r="C474" s="2" t="s">
        <v>884</v>
      </c>
      <c r="D474" s="2" t="s">
        <v>885</v>
      </c>
      <c r="E474" s="2" t="s">
        <v>20</v>
      </c>
      <c r="F474" s="2" t="s">
        <v>21</v>
      </c>
      <c r="G474" s="2" t="s">
        <v>97</v>
      </c>
      <c r="H474" s="2" t="s">
        <v>98</v>
      </c>
      <c r="I474" s="2" t="s">
        <v>32</v>
      </c>
      <c r="J474" s="2">
        <v>7</v>
      </c>
      <c r="K474" s="2">
        <v>3439</v>
      </c>
      <c r="L474" s="2">
        <v>24073</v>
      </c>
      <c r="M474" s="2">
        <v>18943.439999999999</v>
      </c>
      <c r="N474" s="2">
        <v>5129.5600000000004</v>
      </c>
      <c r="O474" s="2">
        <v>96</v>
      </c>
      <c r="P474" s="2">
        <v>39</v>
      </c>
      <c r="Q474" s="2" t="s">
        <v>99</v>
      </c>
      <c r="R474" s="2">
        <v>15</v>
      </c>
      <c r="S474" s="5">
        <f>IFERROR(Table1[[#This Row],[Profit]]/Table1[[#This Row],[Sales]],0)</f>
        <v>0.21308353757321483</v>
      </c>
      <c r="T474" s="2" t="str">
        <f t="shared" si="7"/>
        <v>Reorder Needed</v>
      </c>
    </row>
    <row r="475" spans="1:20" x14ac:dyDescent="0.3">
      <c r="A475" s="2">
        <v>1474</v>
      </c>
      <c r="B475" s="3">
        <v>45491</v>
      </c>
      <c r="C475" s="2" t="s">
        <v>570</v>
      </c>
      <c r="D475" s="2" t="s">
        <v>886</v>
      </c>
      <c r="E475" s="2" t="s">
        <v>45</v>
      </c>
      <c r="F475" s="2" t="s">
        <v>46</v>
      </c>
      <c r="G475" s="2" t="s">
        <v>55</v>
      </c>
      <c r="H475" s="2" t="s">
        <v>56</v>
      </c>
      <c r="I475" s="2" t="s">
        <v>32</v>
      </c>
      <c r="J475" s="2">
        <v>1</v>
      </c>
      <c r="K475" s="2">
        <v>47185</v>
      </c>
      <c r="L475" s="2">
        <v>47185</v>
      </c>
      <c r="M475" s="2">
        <v>36827.410000000003</v>
      </c>
      <c r="N475" s="2">
        <v>10357.59</v>
      </c>
      <c r="O475" s="2">
        <v>455</v>
      </c>
      <c r="P475" s="2">
        <v>44</v>
      </c>
      <c r="Q475" s="2" t="s">
        <v>57</v>
      </c>
      <c r="R475" s="2">
        <v>20</v>
      </c>
      <c r="S475" s="5">
        <f>IFERROR(Table1[[#This Row],[Profit]]/Table1[[#This Row],[Sales]],0)</f>
        <v>0.21951022570732223</v>
      </c>
      <c r="T475" s="2" t="str">
        <f t="shared" si="7"/>
        <v>Reorder Needed</v>
      </c>
    </row>
    <row r="476" spans="1:20" x14ac:dyDescent="0.3">
      <c r="A476" s="2">
        <v>1475</v>
      </c>
      <c r="B476" s="3">
        <v>45316</v>
      </c>
      <c r="C476" s="2" t="s">
        <v>452</v>
      </c>
      <c r="D476" s="2" t="s">
        <v>887</v>
      </c>
      <c r="E476" s="2" t="s">
        <v>20</v>
      </c>
      <c r="F476" s="2" t="s">
        <v>21</v>
      </c>
      <c r="G476" s="2" t="s">
        <v>75</v>
      </c>
      <c r="H476" s="2" t="s">
        <v>76</v>
      </c>
      <c r="I476" s="2" t="s">
        <v>77</v>
      </c>
      <c r="J476" s="2">
        <v>7</v>
      </c>
      <c r="K476" s="2">
        <v>56671</v>
      </c>
      <c r="L476" s="2">
        <v>396697</v>
      </c>
      <c r="M476" s="2">
        <v>256705.71</v>
      </c>
      <c r="N476" s="2">
        <v>139991.29</v>
      </c>
      <c r="O476" s="2">
        <v>362</v>
      </c>
      <c r="P476" s="2">
        <v>83</v>
      </c>
      <c r="Q476" s="2" t="s">
        <v>78</v>
      </c>
      <c r="R476" s="2">
        <v>0</v>
      </c>
      <c r="S476" s="5">
        <f>IFERROR(Table1[[#This Row],[Profit]]/Table1[[#This Row],[Sales]],0)</f>
        <v>0.35289223261078356</v>
      </c>
      <c r="T476" s="2" t="str">
        <f t="shared" si="7"/>
        <v>Reorder Needed</v>
      </c>
    </row>
    <row r="477" spans="1:20" x14ac:dyDescent="0.3">
      <c r="A477" s="2">
        <v>1476</v>
      </c>
      <c r="B477" s="3">
        <v>45641</v>
      </c>
      <c r="C477" s="2" t="s">
        <v>387</v>
      </c>
      <c r="D477" s="2" t="s">
        <v>888</v>
      </c>
      <c r="E477" s="2" t="s">
        <v>36</v>
      </c>
      <c r="F477" s="2" t="s">
        <v>37</v>
      </c>
      <c r="G477" s="2" t="s">
        <v>60</v>
      </c>
      <c r="H477" s="2" t="s">
        <v>61</v>
      </c>
      <c r="I477" s="2" t="s">
        <v>32</v>
      </c>
      <c r="J477" s="2">
        <v>8</v>
      </c>
      <c r="K477" s="2">
        <v>50544</v>
      </c>
      <c r="L477" s="2">
        <v>404352</v>
      </c>
      <c r="M477" s="2">
        <v>286093.58</v>
      </c>
      <c r="N477" s="2">
        <v>118258.42</v>
      </c>
      <c r="O477" s="2">
        <v>448</v>
      </c>
      <c r="P477" s="2">
        <v>100</v>
      </c>
      <c r="Q477" s="2" t="s">
        <v>62</v>
      </c>
      <c r="R477" s="2">
        <v>15</v>
      </c>
      <c r="S477" s="5">
        <f>IFERROR(Table1[[#This Row],[Profit]]/Table1[[#This Row],[Sales]],0)</f>
        <v>0.29246404123140235</v>
      </c>
      <c r="T477" s="2" t="str">
        <f t="shared" si="7"/>
        <v>Reorder Needed</v>
      </c>
    </row>
    <row r="478" spans="1:20" x14ac:dyDescent="0.3">
      <c r="A478" s="2">
        <v>1477</v>
      </c>
      <c r="B478" s="3">
        <v>45599</v>
      </c>
      <c r="C478" s="2" t="s">
        <v>889</v>
      </c>
      <c r="D478" s="2" t="s">
        <v>890</v>
      </c>
      <c r="E478" s="2" t="s">
        <v>20</v>
      </c>
      <c r="F478" s="2" t="s">
        <v>21</v>
      </c>
      <c r="G478" s="2" t="s">
        <v>40</v>
      </c>
      <c r="H478" s="2" t="s">
        <v>41</v>
      </c>
      <c r="I478" s="2" t="s">
        <v>24</v>
      </c>
      <c r="J478" s="2">
        <v>4</v>
      </c>
      <c r="K478" s="2">
        <v>2149</v>
      </c>
      <c r="L478" s="2">
        <v>8596</v>
      </c>
      <c r="M478" s="2">
        <v>7699.86</v>
      </c>
      <c r="N478" s="2">
        <v>896.14</v>
      </c>
      <c r="O478" s="2">
        <v>427</v>
      </c>
      <c r="P478" s="2">
        <v>63</v>
      </c>
      <c r="Q478" s="2" t="s">
        <v>42</v>
      </c>
      <c r="R478" s="2">
        <v>5</v>
      </c>
      <c r="S478" s="5">
        <f>IFERROR(Table1[[#This Row],[Profit]]/Table1[[#This Row],[Sales]],0)</f>
        <v>0.10425081433224756</v>
      </c>
      <c r="T478" s="2" t="str">
        <f t="shared" si="7"/>
        <v>Reorder Needed</v>
      </c>
    </row>
    <row r="479" spans="1:20" x14ac:dyDescent="0.3">
      <c r="A479" s="2">
        <v>1478</v>
      </c>
      <c r="B479" s="3">
        <v>45405</v>
      </c>
      <c r="C479" s="2" t="s">
        <v>891</v>
      </c>
      <c r="D479" s="2" t="s">
        <v>892</v>
      </c>
      <c r="E479" s="2" t="s">
        <v>45</v>
      </c>
      <c r="F479" s="2" t="s">
        <v>46</v>
      </c>
      <c r="G479" s="2" t="s">
        <v>60</v>
      </c>
      <c r="H479" s="2" t="s">
        <v>61</v>
      </c>
      <c r="I479" s="2" t="s">
        <v>32</v>
      </c>
      <c r="J479" s="2">
        <v>3</v>
      </c>
      <c r="K479" s="2">
        <v>10675</v>
      </c>
      <c r="L479" s="2">
        <v>32025</v>
      </c>
      <c r="M479" s="2">
        <v>23241.39</v>
      </c>
      <c r="N479" s="2">
        <v>8783.61</v>
      </c>
      <c r="O479" s="2">
        <v>343</v>
      </c>
      <c r="P479" s="2">
        <v>23</v>
      </c>
      <c r="Q479" s="2" t="s">
        <v>62</v>
      </c>
      <c r="R479" s="2">
        <v>5</v>
      </c>
      <c r="S479" s="5">
        <f>IFERROR(Table1[[#This Row],[Profit]]/Table1[[#This Row],[Sales]],0)</f>
        <v>0.27427353629976581</v>
      </c>
      <c r="T479" s="2" t="str">
        <f t="shared" si="7"/>
        <v>Reorder Needed</v>
      </c>
    </row>
    <row r="480" spans="1:20" x14ac:dyDescent="0.3">
      <c r="A480" s="2">
        <v>1479</v>
      </c>
      <c r="B480" s="3">
        <v>45507</v>
      </c>
      <c r="C480" s="2" t="s">
        <v>893</v>
      </c>
      <c r="D480" s="2" t="s">
        <v>894</v>
      </c>
      <c r="E480" s="2" t="s">
        <v>28</v>
      </c>
      <c r="F480" s="2" t="s">
        <v>29</v>
      </c>
      <c r="G480" s="2" t="s">
        <v>75</v>
      </c>
      <c r="H480" s="2" t="s">
        <v>76</v>
      </c>
      <c r="I480" s="2" t="s">
        <v>77</v>
      </c>
      <c r="J480" s="2">
        <v>9</v>
      </c>
      <c r="K480" s="2">
        <v>29689</v>
      </c>
      <c r="L480" s="2">
        <v>267201</v>
      </c>
      <c r="M480" s="2">
        <v>173437.55</v>
      </c>
      <c r="N480" s="2">
        <v>93763.45</v>
      </c>
      <c r="O480" s="2">
        <v>386</v>
      </c>
      <c r="P480" s="2">
        <v>70</v>
      </c>
      <c r="Q480" s="2" t="s">
        <v>78</v>
      </c>
      <c r="R480" s="2">
        <v>10</v>
      </c>
      <c r="S480" s="5">
        <f>IFERROR(Table1[[#This Row],[Profit]]/Table1[[#This Row],[Sales]],0)</f>
        <v>0.35090980198427402</v>
      </c>
      <c r="T480" s="2" t="str">
        <f t="shared" si="7"/>
        <v>Reorder Needed</v>
      </c>
    </row>
    <row r="481" spans="1:20" x14ac:dyDescent="0.3">
      <c r="A481" s="2">
        <v>1480</v>
      </c>
      <c r="B481" s="3">
        <v>45552</v>
      </c>
      <c r="C481" s="2" t="s">
        <v>657</v>
      </c>
      <c r="D481" s="2" t="s">
        <v>895</v>
      </c>
      <c r="E481" s="2" t="s">
        <v>28</v>
      </c>
      <c r="F481" s="2" t="s">
        <v>29</v>
      </c>
      <c r="G481" s="2" t="s">
        <v>22</v>
      </c>
      <c r="H481" s="2" t="s">
        <v>23</v>
      </c>
      <c r="I481" s="2" t="s">
        <v>24</v>
      </c>
      <c r="J481" s="2">
        <v>6</v>
      </c>
      <c r="K481" s="2">
        <v>1083</v>
      </c>
      <c r="L481" s="2">
        <v>6498</v>
      </c>
      <c r="M481" s="2">
        <v>4178.4799999999996</v>
      </c>
      <c r="N481" s="2">
        <v>2319.52</v>
      </c>
      <c r="O481" s="2">
        <v>467</v>
      </c>
      <c r="P481" s="2">
        <v>69</v>
      </c>
      <c r="Q481" s="2" t="s">
        <v>25</v>
      </c>
      <c r="R481" s="2">
        <v>20</v>
      </c>
      <c r="S481" s="5">
        <f>IFERROR(Table1[[#This Row],[Profit]]/Table1[[#This Row],[Sales]],0)</f>
        <v>0.35695906432748536</v>
      </c>
      <c r="T481" s="2" t="str">
        <f t="shared" si="7"/>
        <v>Reorder Needed</v>
      </c>
    </row>
    <row r="482" spans="1:20" x14ac:dyDescent="0.3">
      <c r="A482" s="2">
        <v>1481</v>
      </c>
      <c r="B482" s="3">
        <v>45521</v>
      </c>
      <c r="C482" s="2" t="s">
        <v>896</v>
      </c>
      <c r="D482" s="2" t="s">
        <v>897</v>
      </c>
      <c r="E482" s="2" t="s">
        <v>20</v>
      </c>
      <c r="F482" s="2" t="s">
        <v>21</v>
      </c>
      <c r="G482" s="2" t="s">
        <v>75</v>
      </c>
      <c r="H482" s="2" t="s">
        <v>76</v>
      </c>
      <c r="I482" s="2" t="s">
        <v>77</v>
      </c>
      <c r="J482" s="2">
        <v>8</v>
      </c>
      <c r="K482" s="2">
        <v>46645</v>
      </c>
      <c r="L482" s="2">
        <v>373160</v>
      </c>
      <c r="M482" s="2">
        <v>313434.62</v>
      </c>
      <c r="N482" s="2">
        <v>59725.38</v>
      </c>
      <c r="O482" s="2">
        <v>380</v>
      </c>
      <c r="P482" s="2">
        <v>47</v>
      </c>
      <c r="Q482" s="2" t="s">
        <v>78</v>
      </c>
      <c r="R482" s="2">
        <v>20</v>
      </c>
      <c r="S482" s="5">
        <f>IFERROR(Table1[[#This Row],[Profit]]/Table1[[#This Row],[Sales]],0)</f>
        <v>0.16005300675313539</v>
      </c>
      <c r="T482" s="2" t="str">
        <f t="shared" si="7"/>
        <v>Reorder Needed</v>
      </c>
    </row>
    <row r="483" spans="1:20" x14ac:dyDescent="0.3">
      <c r="A483" s="2">
        <v>1482</v>
      </c>
      <c r="B483" s="3">
        <v>45565</v>
      </c>
      <c r="C483" s="2" t="s">
        <v>898</v>
      </c>
      <c r="D483" s="2" t="s">
        <v>899</v>
      </c>
      <c r="E483" s="2" t="s">
        <v>20</v>
      </c>
      <c r="F483" s="2" t="s">
        <v>21</v>
      </c>
      <c r="G483" s="2" t="s">
        <v>60</v>
      </c>
      <c r="H483" s="2" t="s">
        <v>61</v>
      </c>
      <c r="I483" s="2" t="s">
        <v>32</v>
      </c>
      <c r="J483" s="2">
        <v>6</v>
      </c>
      <c r="K483" s="2">
        <v>14220</v>
      </c>
      <c r="L483" s="2">
        <v>85320</v>
      </c>
      <c r="M483" s="2">
        <v>57576.1</v>
      </c>
      <c r="N483" s="2">
        <v>27743.9</v>
      </c>
      <c r="O483" s="2">
        <v>284</v>
      </c>
      <c r="P483" s="2">
        <v>91</v>
      </c>
      <c r="Q483" s="2" t="s">
        <v>62</v>
      </c>
      <c r="R483" s="2">
        <v>20</v>
      </c>
      <c r="S483" s="5">
        <f>IFERROR(Table1[[#This Row],[Profit]]/Table1[[#This Row],[Sales]],0)</f>
        <v>0.32517463666197843</v>
      </c>
      <c r="T483" s="2" t="str">
        <f t="shared" si="7"/>
        <v>Reorder Needed</v>
      </c>
    </row>
    <row r="484" spans="1:20" x14ac:dyDescent="0.3">
      <c r="A484" s="2">
        <v>1483</v>
      </c>
      <c r="B484" s="3">
        <v>45420</v>
      </c>
      <c r="C484" s="2" t="s">
        <v>458</v>
      </c>
      <c r="D484" s="2" t="s">
        <v>900</v>
      </c>
      <c r="E484" s="2" t="s">
        <v>45</v>
      </c>
      <c r="F484" s="2" t="s">
        <v>46</v>
      </c>
      <c r="G484" s="2" t="s">
        <v>55</v>
      </c>
      <c r="H484" s="2" t="s">
        <v>56</v>
      </c>
      <c r="I484" s="2" t="s">
        <v>32</v>
      </c>
      <c r="J484" s="2">
        <v>3</v>
      </c>
      <c r="K484" s="2">
        <v>51810</v>
      </c>
      <c r="L484" s="2">
        <v>155430</v>
      </c>
      <c r="M484" s="2">
        <v>121302.85</v>
      </c>
      <c r="N484" s="2">
        <v>34127.15</v>
      </c>
      <c r="O484" s="2">
        <v>489</v>
      </c>
      <c r="P484" s="2">
        <v>39</v>
      </c>
      <c r="Q484" s="2" t="s">
        <v>57</v>
      </c>
      <c r="R484" s="2">
        <v>10</v>
      </c>
      <c r="S484" s="5">
        <f>IFERROR(Table1[[#This Row],[Profit]]/Table1[[#This Row],[Sales]],0)</f>
        <v>0.21956604259152029</v>
      </c>
      <c r="T484" s="2" t="str">
        <f t="shared" si="7"/>
        <v>Reorder Needed</v>
      </c>
    </row>
    <row r="485" spans="1:20" x14ac:dyDescent="0.3">
      <c r="A485" s="2">
        <v>1484</v>
      </c>
      <c r="B485" s="3">
        <v>45653</v>
      </c>
      <c r="C485" s="2" t="s">
        <v>309</v>
      </c>
      <c r="D485" s="2" t="s">
        <v>901</v>
      </c>
      <c r="E485" s="2" t="s">
        <v>36</v>
      </c>
      <c r="F485" s="2" t="s">
        <v>37</v>
      </c>
      <c r="G485" s="2" t="s">
        <v>30</v>
      </c>
      <c r="H485" s="2" t="s">
        <v>31</v>
      </c>
      <c r="I485" s="2" t="s">
        <v>32</v>
      </c>
      <c r="J485" s="2">
        <v>4</v>
      </c>
      <c r="K485" s="2">
        <v>59707</v>
      </c>
      <c r="L485" s="2">
        <v>238828</v>
      </c>
      <c r="M485" s="2">
        <v>182669.89</v>
      </c>
      <c r="N485" s="2">
        <v>56158.11</v>
      </c>
      <c r="O485" s="2">
        <v>280</v>
      </c>
      <c r="P485" s="2">
        <v>76</v>
      </c>
      <c r="Q485" s="2" t="s">
        <v>33</v>
      </c>
      <c r="R485" s="2">
        <v>0</v>
      </c>
      <c r="S485" s="5">
        <f>IFERROR(Table1[[#This Row],[Profit]]/Table1[[#This Row],[Sales]],0)</f>
        <v>0.23514039392366054</v>
      </c>
      <c r="T485" s="2" t="str">
        <f t="shared" si="7"/>
        <v>Reorder Needed</v>
      </c>
    </row>
    <row r="486" spans="1:20" x14ac:dyDescent="0.3">
      <c r="A486" s="2">
        <v>1485</v>
      </c>
      <c r="B486" s="3">
        <v>45507</v>
      </c>
      <c r="C486" s="2" t="s">
        <v>902</v>
      </c>
      <c r="D486" s="2" t="s">
        <v>903</v>
      </c>
      <c r="E486" s="2" t="s">
        <v>28</v>
      </c>
      <c r="F486" s="2" t="s">
        <v>29</v>
      </c>
      <c r="G486" s="2" t="s">
        <v>30</v>
      </c>
      <c r="H486" s="2" t="s">
        <v>31</v>
      </c>
      <c r="I486" s="2" t="s">
        <v>32</v>
      </c>
      <c r="J486" s="2">
        <v>10</v>
      </c>
      <c r="K486" s="2">
        <v>58485</v>
      </c>
      <c r="L486" s="2">
        <v>584850</v>
      </c>
      <c r="M486" s="2">
        <v>361383.75</v>
      </c>
      <c r="N486" s="2">
        <v>223466.25</v>
      </c>
      <c r="O486" s="2">
        <v>281</v>
      </c>
      <c r="P486" s="2">
        <v>47</v>
      </c>
      <c r="Q486" s="2" t="s">
        <v>33</v>
      </c>
      <c r="R486" s="2">
        <v>15</v>
      </c>
      <c r="S486" s="5">
        <f>IFERROR(Table1[[#This Row],[Profit]]/Table1[[#This Row],[Sales]],0)</f>
        <v>0.38209156193895871</v>
      </c>
      <c r="T486" s="2" t="str">
        <f t="shared" si="7"/>
        <v>Reorder Needed</v>
      </c>
    </row>
    <row r="487" spans="1:20" x14ac:dyDescent="0.3">
      <c r="A487" s="2">
        <v>1486</v>
      </c>
      <c r="B487" s="3">
        <v>45587</v>
      </c>
      <c r="C487" s="2" t="s">
        <v>904</v>
      </c>
      <c r="D487" s="2" t="s">
        <v>905</v>
      </c>
      <c r="E487" s="2" t="s">
        <v>45</v>
      </c>
      <c r="F487" s="2" t="s">
        <v>46</v>
      </c>
      <c r="G487" s="2" t="s">
        <v>55</v>
      </c>
      <c r="H487" s="2" t="s">
        <v>56</v>
      </c>
      <c r="I487" s="2" t="s">
        <v>32</v>
      </c>
      <c r="J487" s="2">
        <v>9</v>
      </c>
      <c r="K487" s="2">
        <v>31218</v>
      </c>
      <c r="L487" s="2">
        <v>280962</v>
      </c>
      <c r="M487" s="2">
        <v>183346.72</v>
      </c>
      <c r="N487" s="2">
        <v>97615.28</v>
      </c>
      <c r="O487" s="2">
        <v>360</v>
      </c>
      <c r="P487" s="2">
        <v>57</v>
      </c>
      <c r="Q487" s="2" t="s">
        <v>57</v>
      </c>
      <c r="R487" s="2">
        <v>20</v>
      </c>
      <c r="S487" s="5">
        <f>IFERROR(Table1[[#This Row],[Profit]]/Table1[[#This Row],[Sales]],0)</f>
        <v>0.34743232180864314</v>
      </c>
      <c r="T487" s="2" t="str">
        <f t="shared" si="7"/>
        <v>Reorder Needed</v>
      </c>
    </row>
    <row r="488" spans="1:20" x14ac:dyDescent="0.3">
      <c r="A488" s="2">
        <v>1487</v>
      </c>
      <c r="B488" s="3">
        <v>45436</v>
      </c>
      <c r="C488" s="2" t="s">
        <v>325</v>
      </c>
      <c r="D488" s="2" t="s">
        <v>906</v>
      </c>
      <c r="E488" s="2" t="s">
        <v>20</v>
      </c>
      <c r="F488" s="2" t="s">
        <v>21</v>
      </c>
      <c r="G488" s="2" t="s">
        <v>81</v>
      </c>
      <c r="H488" s="2" t="s">
        <v>82</v>
      </c>
      <c r="I488" s="2" t="s">
        <v>24</v>
      </c>
      <c r="J488" s="2">
        <v>8</v>
      </c>
      <c r="K488" s="2">
        <v>42518</v>
      </c>
      <c r="L488" s="2">
        <v>340144</v>
      </c>
      <c r="M488" s="2">
        <v>290272.90000000002</v>
      </c>
      <c r="N488" s="2">
        <v>49871.1</v>
      </c>
      <c r="O488" s="2">
        <v>146</v>
      </c>
      <c r="P488" s="2">
        <v>48</v>
      </c>
      <c r="Q488" s="2" t="s">
        <v>42</v>
      </c>
      <c r="R488" s="2">
        <v>20</v>
      </c>
      <c r="S488" s="5">
        <f>IFERROR(Table1[[#This Row],[Profit]]/Table1[[#This Row],[Sales]],0)</f>
        <v>0.14661760901265347</v>
      </c>
      <c r="T488" s="2" t="str">
        <f t="shared" si="7"/>
        <v>Reorder Needed</v>
      </c>
    </row>
    <row r="489" spans="1:20" x14ac:dyDescent="0.3">
      <c r="A489" s="2">
        <v>1488</v>
      </c>
      <c r="B489" s="3">
        <v>45575</v>
      </c>
      <c r="C489" s="2" t="s">
        <v>907</v>
      </c>
      <c r="D489" s="2" t="s">
        <v>908</v>
      </c>
      <c r="E489" s="2" t="s">
        <v>28</v>
      </c>
      <c r="F489" s="2" t="s">
        <v>29</v>
      </c>
      <c r="G489" s="2" t="s">
        <v>30</v>
      </c>
      <c r="H489" s="2" t="s">
        <v>31</v>
      </c>
      <c r="I489" s="2" t="s">
        <v>32</v>
      </c>
      <c r="J489" s="2">
        <v>9</v>
      </c>
      <c r="K489" s="2">
        <v>25881</v>
      </c>
      <c r="L489" s="2">
        <v>232929</v>
      </c>
      <c r="M489" s="2">
        <v>172323.74</v>
      </c>
      <c r="N489" s="2">
        <v>60605.26</v>
      </c>
      <c r="O489" s="2">
        <v>133</v>
      </c>
      <c r="P489" s="2">
        <v>96</v>
      </c>
      <c r="Q489" s="2" t="s">
        <v>33</v>
      </c>
      <c r="R489" s="2">
        <v>0</v>
      </c>
      <c r="S489" s="5">
        <f>IFERROR(Table1[[#This Row],[Profit]]/Table1[[#This Row],[Sales]],0)</f>
        <v>0.26018769668010422</v>
      </c>
      <c r="T489" s="2" t="str">
        <f t="shared" si="7"/>
        <v>Reorder Needed</v>
      </c>
    </row>
    <row r="490" spans="1:20" x14ac:dyDescent="0.3">
      <c r="A490" s="2">
        <v>1489</v>
      </c>
      <c r="B490" s="3">
        <v>45431</v>
      </c>
      <c r="C490" s="2" t="s">
        <v>909</v>
      </c>
      <c r="D490" s="2" t="s">
        <v>910</v>
      </c>
      <c r="E490" s="2" t="s">
        <v>20</v>
      </c>
      <c r="F490" s="2" t="s">
        <v>21</v>
      </c>
      <c r="G490" s="2" t="s">
        <v>55</v>
      </c>
      <c r="H490" s="2" t="s">
        <v>56</v>
      </c>
      <c r="I490" s="2" t="s">
        <v>32</v>
      </c>
      <c r="J490" s="2">
        <v>1</v>
      </c>
      <c r="K490" s="2">
        <v>37902</v>
      </c>
      <c r="L490" s="2">
        <v>37902</v>
      </c>
      <c r="M490" s="2">
        <v>29446.65</v>
      </c>
      <c r="N490" s="2">
        <v>8455.35</v>
      </c>
      <c r="O490" s="2">
        <v>65</v>
      </c>
      <c r="P490" s="2">
        <v>39</v>
      </c>
      <c r="Q490" s="2" t="s">
        <v>57</v>
      </c>
      <c r="R490" s="2">
        <v>15</v>
      </c>
      <c r="S490" s="5">
        <f>IFERROR(Table1[[#This Row],[Profit]]/Table1[[#This Row],[Sales]],0)</f>
        <v>0.22308453379768878</v>
      </c>
      <c r="T490" s="2" t="str">
        <f t="shared" si="7"/>
        <v>Reorder Needed</v>
      </c>
    </row>
    <row r="491" spans="1:20" x14ac:dyDescent="0.3">
      <c r="A491" s="2">
        <v>1490</v>
      </c>
      <c r="B491" s="3">
        <v>45382</v>
      </c>
      <c r="C491" s="2" t="s">
        <v>911</v>
      </c>
      <c r="D491" s="2" t="s">
        <v>912</v>
      </c>
      <c r="E491" s="2" t="s">
        <v>45</v>
      </c>
      <c r="F491" s="2" t="s">
        <v>46</v>
      </c>
      <c r="G491" s="2" t="s">
        <v>22</v>
      </c>
      <c r="H491" s="2" t="s">
        <v>23</v>
      </c>
      <c r="I491" s="2" t="s">
        <v>24</v>
      </c>
      <c r="J491" s="2">
        <v>7</v>
      </c>
      <c r="K491" s="2">
        <v>44931</v>
      </c>
      <c r="L491" s="2">
        <v>314517</v>
      </c>
      <c r="M491" s="2">
        <v>275147.34999999998</v>
      </c>
      <c r="N491" s="2">
        <v>39369.65</v>
      </c>
      <c r="O491" s="2">
        <v>180</v>
      </c>
      <c r="P491" s="2">
        <v>11</v>
      </c>
      <c r="Q491" s="2" t="s">
        <v>25</v>
      </c>
      <c r="R491" s="2">
        <v>0</v>
      </c>
      <c r="S491" s="5">
        <f>IFERROR(Table1[[#This Row],[Profit]]/Table1[[#This Row],[Sales]],0)</f>
        <v>0.12517495079757215</v>
      </c>
      <c r="T491" s="2" t="str">
        <f t="shared" si="7"/>
        <v>Reorder Needed</v>
      </c>
    </row>
    <row r="492" spans="1:20" x14ac:dyDescent="0.3">
      <c r="A492" s="2">
        <v>1491</v>
      </c>
      <c r="B492" s="3">
        <v>45374</v>
      </c>
      <c r="C492" s="2" t="s">
        <v>913</v>
      </c>
      <c r="D492" s="2" t="s">
        <v>914</v>
      </c>
      <c r="E492" s="2" t="s">
        <v>36</v>
      </c>
      <c r="F492" s="2" t="s">
        <v>37</v>
      </c>
      <c r="G492" s="2" t="s">
        <v>30</v>
      </c>
      <c r="H492" s="2" t="s">
        <v>31</v>
      </c>
      <c r="I492" s="2" t="s">
        <v>32</v>
      </c>
      <c r="J492" s="2">
        <v>3</v>
      </c>
      <c r="K492" s="2">
        <v>31367</v>
      </c>
      <c r="L492" s="2">
        <v>94101</v>
      </c>
      <c r="M492" s="2">
        <v>77969.2</v>
      </c>
      <c r="N492" s="2">
        <v>16131.8</v>
      </c>
      <c r="O492" s="2">
        <v>254</v>
      </c>
      <c r="P492" s="2">
        <v>80</v>
      </c>
      <c r="Q492" s="2" t="s">
        <v>33</v>
      </c>
      <c r="R492" s="2">
        <v>5</v>
      </c>
      <c r="S492" s="5">
        <f>IFERROR(Table1[[#This Row],[Profit]]/Table1[[#This Row],[Sales]],0)</f>
        <v>0.1714306968044973</v>
      </c>
      <c r="T492" s="2" t="str">
        <f t="shared" si="7"/>
        <v>Reorder Needed</v>
      </c>
    </row>
    <row r="493" spans="1:20" x14ac:dyDescent="0.3">
      <c r="A493" s="2">
        <v>1492</v>
      </c>
      <c r="B493" s="3">
        <v>45638</v>
      </c>
      <c r="C493" s="2" t="s">
        <v>442</v>
      </c>
      <c r="D493" s="2" t="s">
        <v>915</v>
      </c>
      <c r="E493" s="2" t="s">
        <v>20</v>
      </c>
      <c r="F493" s="2" t="s">
        <v>21</v>
      </c>
      <c r="G493" s="2" t="s">
        <v>60</v>
      </c>
      <c r="H493" s="2" t="s">
        <v>61</v>
      </c>
      <c r="I493" s="2" t="s">
        <v>32</v>
      </c>
      <c r="J493" s="2">
        <v>4</v>
      </c>
      <c r="K493" s="2">
        <v>29572</v>
      </c>
      <c r="L493" s="2">
        <v>118288</v>
      </c>
      <c r="M493" s="2">
        <v>101119.01</v>
      </c>
      <c r="N493" s="2">
        <v>17168.990000000002</v>
      </c>
      <c r="O493" s="2">
        <v>174</v>
      </c>
      <c r="P493" s="2">
        <v>39</v>
      </c>
      <c r="Q493" s="2" t="s">
        <v>62</v>
      </c>
      <c r="R493" s="2">
        <v>10</v>
      </c>
      <c r="S493" s="5">
        <f>IFERROR(Table1[[#This Row],[Profit]]/Table1[[#This Row],[Sales]],0)</f>
        <v>0.14514566143649399</v>
      </c>
      <c r="T493" s="2" t="str">
        <f t="shared" si="7"/>
        <v>Reorder Needed</v>
      </c>
    </row>
    <row r="494" spans="1:20" x14ac:dyDescent="0.3">
      <c r="A494" s="2">
        <v>1493</v>
      </c>
      <c r="B494" s="3">
        <v>45413</v>
      </c>
      <c r="C494" s="2" t="s">
        <v>916</v>
      </c>
      <c r="D494" s="2" t="s">
        <v>917</v>
      </c>
      <c r="E494" s="2" t="s">
        <v>20</v>
      </c>
      <c r="F494" s="2" t="s">
        <v>21</v>
      </c>
      <c r="G494" s="2" t="s">
        <v>67</v>
      </c>
      <c r="H494" s="2" t="s">
        <v>68</v>
      </c>
      <c r="I494" s="2" t="s">
        <v>24</v>
      </c>
      <c r="J494" s="2">
        <v>3</v>
      </c>
      <c r="K494" s="2">
        <v>54389</v>
      </c>
      <c r="L494" s="2">
        <v>163167</v>
      </c>
      <c r="M494" s="2">
        <v>114737.51</v>
      </c>
      <c r="N494" s="2">
        <v>48429.49</v>
      </c>
      <c r="O494" s="2">
        <v>226</v>
      </c>
      <c r="P494" s="2">
        <v>73</v>
      </c>
      <c r="Q494" s="2" t="s">
        <v>42</v>
      </c>
      <c r="R494" s="2">
        <v>10</v>
      </c>
      <c r="S494" s="5">
        <f>IFERROR(Table1[[#This Row],[Profit]]/Table1[[#This Row],[Sales]],0)</f>
        <v>0.29680934257539821</v>
      </c>
      <c r="T494" s="2" t="str">
        <f t="shared" si="7"/>
        <v>Reorder Needed</v>
      </c>
    </row>
    <row r="495" spans="1:20" x14ac:dyDescent="0.3">
      <c r="A495" s="2">
        <v>1494</v>
      </c>
      <c r="B495" s="3">
        <v>45332</v>
      </c>
      <c r="C495" s="2" t="s">
        <v>918</v>
      </c>
      <c r="D495" s="2" t="s">
        <v>919</v>
      </c>
      <c r="E495" s="2" t="s">
        <v>20</v>
      </c>
      <c r="F495" s="2" t="s">
        <v>21</v>
      </c>
      <c r="G495" s="2" t="s">
        <v>81</v>
      </c>
      <c r="H495" s="2" t="s">
        <v>82</v>
      </c>
      <c r="I495" s="2" t="s">
        <v>24</v>
      </c>
      <c r="J495" s="2">
        <v>7</v>
      </c>
      <c r="K495" s="2">
        <v>23828</v>
      </c>
      <c r="L495" s="2">
        <v>166796</v>
      </c>
      <c r="M495" s="2">
        <v>106408.91</v>
      </c>
      <c r="N495" s="2">
        <v>60387.09</v>
      </c>
      <c r="O495" s="2">
        <v>270</v>
      </c>
      <c r="P495" s="2">
        <v>22</v>
      </c>
      <c r="Q495" s="2" t="s">
        <v>42</v>
      </c>
      <c r="R495" s="2">
        <v>10</v>
      </c>
      <c r="S495" s="5">
        <f>IFERROR(Table1[[#This Row],[Profit]]/Table1[[#This Row],[Sales]],0)</f>
        <v>0.3620415957217199</v>
      </c>
      <c r="T495" s="2" t="str">
        <f t="shared" si="7"/>
        <v>Reorder Needed</v>
      </c>
    </row>
    <row r="496" spans="1:20" x14ac:dyDescent="0.3">
      <c r="A496" s="2">
        <v>1495</v>
      </c>
      <c r="B496" s="3">
        <v>45540</v>
      </c>
      <c r="C496" s="2" t="s">
        <v>438</v>
      </c>
      <c r="D496" s="2" t="s">
        <v>920</v>
      </c>
      <c r="E496" s="2" t="s">
        <v>36</v>
      </c>
      <c r="F496" s="2" t="s">
        <v>37</v>
      </c>
      <c r="G496" s="2" t="s">
        <v>55</v>
      </c>
      <c r="H496" s="2" t="s">
        <v>56</v>
      </c>
      <c r="I496" s="2" t="s">
        <v>32</v>
      </c>
      <c r="J496" s="2">
        <v>7</v>
      </c>
      <c r="K496" s="2">
        <v>8325</v>
      </c>
      <c r="L496" s="2">
        <v>58275</v>
      </c>
      <c r="M496" s="2">
        <v>38499.47</v>
      </c>
      <c r="N496" s="2">
        <v>19775.53</v>
      </c>
      <c r="O496" s="2">
        <v>48</v>
      </c>
      <c r="P496" s="2">
        <v>60</v>
      </c>
      <c r="Q496" s="2" t="s">
        <v>57</v>
      </c>
      <c r="R496" s="2">
        <v>15</v>
      </c>
      <c r="S496" s="5">
        <f>IFERROR(Table1[[#This Row],[Profit]]/Table1[[#This Row],[Sales]],0)</f>
        <v>0.33934843414843413</v>
      </c>
      <c r="T496" s="2" t="str">
        <f t="shared" si="7"/>
        <v>Sufficient</v>
      </c>
    </row>
    <row r="497" spans="1:20" x14ac:dyDescent="0.3">
      <c r="A497" s="2">
        <v>1496</v>
      </c>
      <c r="B497" s="3">
        <v>45333</v>
      </c>
      <c r="C497" s="2" t="s">
        <v>921</v>
      </c>
      <c r="D497" s="2" t="s">
        <v>922</v>
      </c>
      <c r="E497" s="2" t="s">
        <v>28</v>
      </c>
      <c r="F497" s="2" t="s">
        <v>29</v>
      </c>
      <c r="G497" s="2" t="s">
        <v>30</v>
      </c>
      <c r="H497" s="2" t="s">
        <v>31</v>
      </c>
      <c r="I497" s="2" t="s">
        <v>32</v>
      </c>
      <c r="J497" s="2">
        <v>9</v>
      </c>
      <c r="K497" s="2">
        <v>26692</v>
      </c>
      <c r="L497" s="2">
        <v>240228</v>
      </c>
      <c r="M497" s="2">
        <v>157775.12</v>
      </c>
      <c r="N497" s="2">
        <v>82452.88</v>
      </c>
      <c r="O497" s="2">
        <v>301</v>
      </c>
      <c r="P497" s="2">
        <v>18</v>
      </c>
      <c r="Q497" s="2" t="s">
        <v>33</v>
      </c>
      <c r="R497" s="2">
        <v>5</v>
      </c>
      <c r="S497" s="5">
        <f>IFERROR(Table1[[#This Row],[Profit]]/Table1[[#This Row],[Sales]],0)</f>
        <v>0.34322760044624273</v>
      </c>
      <c r="T497" s="2" t="str">
        <f t="shared" si="7"/>
        <v>Reorder Needed</v>
      </c>
    </row>
    <row r="498" spans="1:20" x14ac:dyDescent="0.3">
      <c r="A498" s="2">
        <v>1497</v>
      </c>
      <c r="B498" s="3">
        <v>45495</v>
      </c>
      <c r="C498" s="2" t="s">
        <v>923</v>
      </c>
      <c r="D498" s="2" t="s">
        <v>924</v>
      </c>
      <c r="E498" s="2" t="s">
        <v>45</v>
      </c>
      <c r="F498" s="2" t="s">
        <v>46</v>
      </c>
      <c r="G498" s="2" t="s">
        <v>40</v>
      </c>
      <c r="H498" s="2" t="s">
        <v>41</v>
      </c>
      <c r="I498" s="2" t="s">
        <v>24</v>
      </c>
      <c r="J498" s="2">
        <v>8</v>
      </c>
      <c r="K498" s="2">
        <v>6866</v>
      </c>
      <c r="L498" s="2">
        <v>54928</v>
      </c>
      <c r="M498" s="2">
        <v>37824.82</v>
      </c>
      <c r="N498" s="2">
        <v>17103.18</v>
      </c>
      <c r="O498" s="2">
        <v>202</v>
      </c>
      <c r="P498" s="2">
        <v>61</v>
      </c>
      <c r="Q498" s="2" t="s">
        <v>42</v>
      </c>
      <c r="R498" s="2">
        <v>10</v>
      </c>
      <c r="S498" s="5">
        <f>IFERROR(Table1[[#This Row],[Profit]]/Table1[[#This Row],[Sales]],0)</f>
        <v>0.31137452665307314</v>
      </c>
      <c r="T498" s="2" t="str">
        <f t="shared" si="7"/>
        <v>Reorder Needed</v>
      </c>
    </row>
    <row r="499" spans="1:20" x14ac:dyDescent="0.3">
      <c r="A499" s="2">
        <v>1498</v>
      </c>
      <c r="B499" s="3">
        <v>45376</v>
      </c>
      <c r="C499" s="2" t="s">
        <v>663</v>
      </c>
      <c r="D499" s="2" t="s">
        <v>925</v>
      </c>
      <c r="E499" s="2" t="s">
        <v>28</v>
      </c>
      <c r="F499" s="2" t="s">
        <v>29</v>
      </c>
      <c r="G499" s="2" t="s">
        <v>67</v>
      </c>
      <c r="H499" s="2" t="s">
        <v>68</v>
      </c>
      <c r="I499" s="2" t="s">
        <v>24</v>
      </c>
      <c r="J499" s="2">
        <v>10</v>
      </c>
      <c r="K499" s="2">
        <v>19230</v>
      </c>
      <c r="L499" s="2">
        <v>192300</v>
      </c>
      <c r="M499" s="2">
        <v>131817.74</v>
      </c>
      <c r="N499" s="2">
        <v>60482.26</v>
      </c>
      <c r="O499" s="2">
        <v>419</v>
      </c>
      <c r="P499" s="2">
        <v>84</v>
      </c>
      <c r="Q499" s="2" t="s">
        <v>42</v>
      </c>
      <c r="R499" s="2">
        <v>15</v>
      </c>
      <c r="S499" s="5">
        <f>IFERROR(Table1[[#This Row],[Profit]]/Table1[[#This Row],[Sales]],0)</f>
        <v>0.31452033281331254</v>
      </c>
      <c r="T499" s="2" t="str">
        <f t="shared" si="7"/>
        <v>Reorder Needed</v>
      </c>
    </row>
    <row r="500" spans="1:20" x14ac:dyDescent="0.3">
      <c r="A500" s="2">
        <v>1499</v>
      </c>
      <c r="B500" s="3">
        <v>45591</v>
      </c>
      <c r="C500" s="2" t="s">
        <v>926</v>
      </c>
      <c r="D500" s="2" t="s">
        <v>927</v>
      </c>
      <c r="E500" s="2" t="s">
        <v>36</v>
      </c>
      <c r="F500" s="2" t="s">
        <v>37</v>
      </c>
      <c r="G500" s="2" t="s">
        <v>49</v>
      </c>
      <c r="H500" s="2" t="s">
        <v>50</v>
      </c>
      <c r="I500" s="2" t="s">
        <v>51</v>
      </c>
      <c r="J500" s="2">
        <v>7</v>
      </c>
      <c r="K500" s="2">
        <v>8903</v>
      </c>
      <c r="L500" s="2">
        <v>62321</v>
      </c>
      <c r="M500" s="2">
        <v>50871.08</v>
      </c>
      <c r="N500" s="2">
        <v>11449.92</v>
      </c>
      <c r="O500" s="2">
        <v>407</v>
      </c>
      <c r="P500" s="2">
        <v>33</v>
      </c>
      <c r="Q500" s="2" t="s">
        <v>52</v>
      </c>
      <c r="R500" s="2">
        <v>10</v>
      </c>
      <c r="S500" s="5">
        <f>IFERROR(Table1[[#This Row],[Profit]]/Table1[[#This Row],[Sales]],0)</f>
        <v>0.18372490813690409</v>
      </c>
      <c r="T500" s="2" t="str">
        <f t="shared" si="7"/>
        <v>Reorder Needed</v>
      </c>
    </row>
    <row r="501" spans="1:20" x14ac:dyDescent="0.3">
      <c r="A501" s="2">
        <v>1500</v>
      </c>
      <c r="B501" s="3">
        <v>45478</v>
      </c>
      <c r="C501" s="2" t="s">
        <v>89</v>
      </c>
      <c r="D501" s="2" t="s">
        <v>928</v>
      </c>
      <c r="E501" s="2" t="s">
        <v>28</v>
      </c>
      <c r="F501" s="2" t="s">
        <v>29</v>
      </c>
      <c r="G501" s="2" t="s">
        <v>22</v>
      </c>
      <c r="H501" s="2" t="s">
        <v>23</v>
      </c>
      <c r="I501" s="2" t="s">
        <v>24</v>
      </c>
      <c r="J501" s="2">
        <v>8</v>
      </c>
      <c r="K501" s="2">
        <v>33495</v>
      </c>
      <c r="L501" s="2">
        <v>267960</v>
      </c>
      <c r="M501" s="2">
        <v>175172.64</v>
      </c>
      <c r="N501" s="2">
        <v>92787.36</v>
      </c>
      <c r="O501" s="2">
        <v>32</v>
      </c>
      <c r="P501" s="2">
        <v>89</v>
      </c>
      <c r="Q501" s="2" t="s">
        <v>25</v>
      </c>
      <c r="R501" s="2">
        <v>20</v>
      </c>
      <c r="S501" s="5">
        <f>IFERROR(Table1[[#This Row],[Profit]]/Table1[[#This Row],[Sales]],0)</f>
        <v>0.34627317510076133</v>
      </c>
      <c r="T501" s="2" t="str">
        <f t="shared" si="7"/>
        <v>Sufficient</v>
      </c>
    </row>
    <row r="502" spans="1:20" x14ac:dyDescent="0.3">
      <c r="A502" s="2">
        <v>1501</v>
      </c>
      <c r="B502" s="3">
        <v>45471</v>
      </c>
      <c r="C502" s="2" t="s">
        <v>929</v>
      </c>
      <c r="D502" s="2" t="s">
        <v>930</v>
      </c>
      <c r="E502" s="2" t="s">
        <v>20</v>
      </c>
      <c r="F502" s="2" t="s">
        <v>21</v>
      </c>
      <c r="G502" s="2" t="s">
        <v>75</v>
      </c>
      <c r="H502" s="2" t="s">
        <v>76</v>
      </c>
      <c r="I502" s="2" t="s">
        <v>77</v>
      </c>
      <c r="J502" s="2">
        <v>4</v>
      </c>
      <c r="K502" s="2">
        <v>25025</v>
      </c>
      <c r="L502" s="2">
        <v>100100</v>
      </c>
      <c r="M502" s="2">
        <v>63262.92</v>
      </c>
      <c r="N502" s="2">
        <v>36837.08</v>
      </c>
      <c r="O502" s="2">
        <v>293</v>
      </c>
      <c r="P502" s="2">
        <v>95</v>
      </c>
      <c r="Q502" s="2" t="s">
        <v>78</v>
      </c>
      <c r="R502" s="2">
        <v>15</v>
      </c>
      <c r="S502" s="5">
        <f>IFERROR(Table1[[#This Row],[Profit]]/Table1[[#This Row],[Sales]],0)</f>
        <v>0.36800279720279722</v>
      </c>
      <c r="T502" s="2" t="str">
        <f t="shared" si="7"/>
        <v>Reorder Needed</v>
      </c>
    </row>
    <row r="503" spans="1:20" x14ac:dyDescent="0.3">
      <c r="A503" s="2">
        <v>1502</v>
      </c>
      <c r="B503" s="3">
        <v>45313</v>
      </c>
      <c r="C503" s="2" t="s">
        <v>931</v>
      </c>
      <c r="D503" s="2" t="s">
        <v>932</v>
      </c>
      <c r="E503" s="2" t="s">
        <v>20</v>
      </c>
      <c r="F503" s="2" t="s">
        <v>21</v>
      </c>
      <c r="G503" s="2" t="s">
        <v>60</v>
      </c>
      <c r="H503" s="2" t="s">
        <v>61</v>
      </c>
      <c r="I503" s="2" t="s">
        <v>32</v>
      </c>
      <c r="J503" s="2">
        <v>6</v>
      </c>
      <c r="K503" s="2">
        <v>24396</v>
      </c>
      <c r="L503" s="2">
        <v>146376</v>
      </c>
      <c r="M503" s="2">
        <v>94083.41</v>
      </c>
      <c r="N503" s="2">
        <v>52292.59</v>
      </c>
      <c r="O503" s="2">
        <v>347</v>
      </c>
      <c r="P503" s="2">
        <v>10</v>
      </c>
      <c r="Q503" s="2" t="s">
        <v>62</v>
      </c>
      <c r="R503" s="2">
        <v>20</v>
      </c>
      <c r="S503" s="5">
        <f>IFERROR(Table1[[#This Row],[Profit]]/Table1[[#This Row],[Sales]],0)</f>
        <v>0.35724838771383283</v>
      </c>
      <c r="T503" s="2" t="str">
        <f t="shared" si="7"/>
        <v>Reorder Needed</v>
      </c>
    </row>
    <row r="504" spans="1:20" x14ac:dyDescent="0.3">
      <c r="A504" s="2">
        <v>1503</v>
      </c>
      <c r="B504" s="3">
        <v>45639</v>
      </c>
      <c r="C504" s="2" t="s">
        <v>933</v>
      </c>
      <c r="D504" s="2" t="s">
        <v>934</v>
      </c>
      <c r="E504" s="2" t="s">
        <v>36</v>
      </c>
      <c r="F504" s="2" t="s">
        <v>37</v>
      </c>
      <c r="G504" s="2" t="s">
        <v>60</v>
      </c>
      <c r="H504" s="2" t="s">
        <v>61</v>
      </c>
      <c r="I504" s="2" t="s">
        <v>32</v>
      </c>
      <c r="J504" s="2">
        <v>3</v>
      </c>
      <c r="K504" s="2">
        <v>2976</v>
      </c>
      <c r="L504" s="2">
        <v>8928</v>
      </c>
      <c r="M504" s="2">
        <v>6416.1</v>
      </c>
      <c r="N504" s="2">
        <v>2511.9</v>
      </c>
      <c r="O504" s="2">
        <v>197</v>
      </c>
      <c r="P504" s="2">
        <v>84</v>
      </c>
      <c r="Q504" s="2" t="s">
        <v>62</v>
      </c>
      <c r="R504" s="2">
        <v>20</v>
      </c>
      <c r="S504" s="5">
        <f>IFERROR(Table1[[#This Row],[Profit]]/Table1[[#This Row],[Sales]],0)</f>
        <v>0.28135080645161292</v>
      </c>
      <c r="T504" s="2" t="str">
        <f t="shared" si="7"/>
        <v>Reorder Needed</v>
      </c>
    </row>
    <row r="505" spans="1:20" x14ac:dyDescent="0.3">
      <c r="A505" s="2">
        <v>1504</v>
      </c>
      <c r="B505" s="3">
        <v>45344</v>
      </c>
      <c r="C505" s="2" t="s">
        <v>935</v>
      </c>
      <c r="D505" s="2" t="s">
        <v>936</v>
      </c>
      <c r="E505" s="2" t="s">
        <v>36</v>
      </c>
      <c r="F505" s="2" t="s">
        <v>37</v>
      </c>
      <c r="G505" s="2" t="s">
        <v>40</v>
      </c>
      <c r="H505" s="2" t="s">
        <v>41</v>
      </c>
      <c r="I505" s="2" t="s">
        <v>24</v>
      </c>
      <c r="J505" s="2">
        <v>2</v>
      </c>
      <c r="K505" s="2">
        <v>59689</v>
      </c>
      <c r="L505" s="2">
        <v>119378</v>
      </c>
      <c r="M505" s="2">
        <v>77596.31</v>
      </c>
      <c r="N505" s="2">
        <v>41781.69</v>
      </c>
      <c r="O505" s="2">
        <v>42</v>
      </c>
      <c r="P505" s="2">
        <v>28</v>
      </c>
      <c r="Q505" s="2" t="s">
        <v>42</v>
      </c>
      <c r="R505" s="2">
        <v>0</v>
      </c>
      <c r="S505" s="5">
        <f>IFERROR(Table1[[#This Row],[Profit]]/Table1[[#This Row],[Sales]],0)</f>
        <v>0.34999489018077035</v>
      </c>
      <c r="T505" s="2" t="str">
        <f t="shared" si="7"/>
        <v>Reorder Needed</v>
      </c>
    </row>
    <row r="506" spans="1:20" x14ac:dyDescent="0.3">
      <c r="A506" s="2">
        <v>1505</v>
      </c>
      <c r="B506" s="3">
        <v>45485</v>
      </c>
      <c r="C506" s="2" t="s">
        <v>937</v>
      </c>
      <c r="D506" s="2" t="s">
        <v>938</v>
      </c>
      <c r="E506" s="2" t="s">
        <v>36</v>
      </c>
      <c r="F506" s="2" t="s">
        <v>37</v>
      </c>
      <c r="G506" s="2" t="s">
        <v>75</v>
      </c>
      <c r="H506" s="2" t="s">
        <v>76</v>
      </c>
      <c r="I506" s="2" t="s">
        <v>77</v>
      </c>
      <c r="J506" s="2">
        <v>10</v>
      </c>
      <c r="K506" s="2">
        <v>17703</v>
      </c>
      <c r="L506" s="2">
        <v>177030</v>
      </c>
      <c r="M506" s="2">
        <v>145288.07</v>
      </c>
      <c r="N506" s="2">
        <v>31741.93</v>
      </c>
      <c r="O506" s="2">
        <v>246</v>
      </c>
      <c r="P506" s="2">
        <v>18</v>
      </c>
      <c r="Q506" s="2" t="s">
        <v>78</v>
      </c>
      <c r="R506" s="2">
        <v>20</v>
      </c>
      <c r="S506" s="5">
        <f>IFERROR(Table1[[#This Row],[Profit]]/Table1[[#This Row],[Sales]],0)</f>
        <v>0.17930254759080383</v>
      </c>
      <c r="T506" s="2" t="str">
        <f t="shared" si="7"/>
        <v>Reorder Needed</v>
      </c>
    </row>
    <row r="507" spans="1:20" x14ac:dyDescent="0.3">
      <c r="A507" s="2">
        <v>1506</v>
      </c>
      <c r="B507" s="3">
        <v>45375</v>
      </c>
      <c r="C507" s="2" t="s">
        <v>692</v>
      </c>
      <c r="D507" s="2" t="s">
        <v>939</v>
      </c>
      <c r="E507" s="2" t="s">
        <v>45</v>
      </c>
      <c r="F507" s="2" t="s">
        <v>46</v>
      </c>
      <c r="G507" s="2" t="s">
        <v>97</v>
      </c>
      <c r="H507" s="2" t="s">
        <v>98</v>
      </c>
      <c r="I507" s="2" t="s">
        <v>32</v>
      </c>
      <c r="J507" s="2">
        <v>6</v>
      </c>
      <c r="K507" s="2">
        <v>9531</v>
      </c>
      <c r="L507" s="2">
        <v>57186</v>
      </c>
      <c r="M507" s="2">
        <v>39866.81</v>
      </c>
      <c r="N507" s="2">
        <v>17319.189999999999</v>
      </c>
      <c r="O507" s="2">
        <v>187</v>
      </c>
      <c r="P507" s="2">
        <v>40</v>
      </c>
      <c r="Q507" s="2" t="s">
        <v>99</v>
      </c>
      <c r="R507" s="2">
        <v>15</v>
      </c>
      <c r="S507" s="5">
        <f>IFERROR(Table1[[#This Row],[Profit]]/Table1[[#This Row],[Sales]],0)</f>
        <v>0.30285716783828209</v>
      </c>
      <c r="T507" s="2" t="str">
        <f t="shared" si="7"/>
        <v>Reorder Needed</v>
      </c>
    </row>
    <row r="508" spans="1:20" x14ac:dyDescent="0.3">
      <c r="A508" s="2">
        <v>1507</v>
      </c>
      <c r="B508" s="3">
        <v>45608</v>
      </c>
      <c r="C508" s="2" t="s">
        <v>434</v>
      </c>
      <c r="D508" s="2" t="s">
        <v>940</v>
      </c>
      <c r="E508" s="2" t="s">
        <v>45</v>
      </c>
      <c r="F508" s="2" t="s">
        <v>46</v>
      </c>
      <c r="G508" s="2" t="s">
        <v>75</v>
      </c>
      <c r="H508" s="2" t="s">
        <v>76</v>
      </c>
      <c r="I508" s="2" t="s">
        <v>77</v>
      </c>
      <c r="J508" s="2">
        <v>2</v>
      </c>
      <c r="K508" s="2">
        <v>6770</v>
      </c>
      <c r="L508" s="2">
        <v>13540</v>
      </c>
      <c r="M508" s="2">
        <v>8528.27</v>
      </c>
      <c r="N508" s="2">
        <v>5011.7299999999996</v>
      </c>
      <c r="O508" s="2">
        <v>489</v>
      </c>
      <c r="P508" s="2">
        <v>82</v>
      </c>
      <c r="Q508" s="2" t="s">
        <v>78</v>
      </c>
      <c r="R508" s="2">
        <v>10</v>
      </c>
      <c r="S508" s="5">
        <f>IFERROR(Table1[[#This Row],[Profit]]/Table1[[#This Row],[Sales]],0)</f>
        <v>0.37014254062038404</v>
      </c>
      <c r="T508" s="2" t="str">
        <f t="shared" si="7"/>
        <v>Reorder Needed</v>
      </c>
    </row>
    <row r="509" spans="1:20" x14ac:dyDescent="0.3">
      <c r="A509" s="2">
        <v>1508</v>
      </c>
      <c r="B509" s="3">
        <v>45437</v>
      </c>
      <c r="C509" s="2" t="s">
        <v>732</v>
      </c>
      <c r="D509" s="2" t="s">
        <v>941</v>
      </c>
      <c r="E509" s="2" t="s">
        <v>36</v>
      </c>
      <c r="F509" s="2" t="s">
        <v>37</v>
      </c>
      <c r="G509" s="2" t="s">
        <v>75</v>
      </c>
      <c r="H509" s="2" t="s">
        <v>76</v>
      </c>
      <c r="I509" s="2" t="s">
        <v>77</v>
      </c>
      <c r="J509" s="2">
        <v>2</v>
      </c>
      <c r="K509" s="2">
        <v>21916</v>
      </c>
      <c r="L509" s="2">
        <v>43832</v>
      </c>
      <c r="M509" s="2">
        <v>38546.17</v>
      </c>
      <c r="N509" s="2">
        <v>5285.83</v>
      </c>
      <c r="O509" s="2">
        <v>81</v>
      </c>
      <c r="P509" s="2">
        <v>75</v>
      </c>
      <c r="Q509" s="2" t="s">
        <v>78</v>
      </c>
      <c r="R509" s="2">
        <v>5</v>
      </c>
      <c r="S509" s="5">
        <f>IFERROR(Table1[[#This Row],[Profit]]/Table1[[#This Row],[Sales]],0)</f>
        <v>0.12059294579302793</v>
      </c>
      <c r="T509" s="2" t="str">
        <f t="shared" si="7"/>
        <v>Reorder Needed</v>
      </c>
    </row>
    <row r="510" spans="1:20" x14ac:dyDescent="0.3">
      <c r="A510" s="2">
        <v>1509</v>
      </c>
      <c r="B510" s="3">
        <v>45603</v>
      </c>
      <c r="C510" s="2" t="s">
        <v>375</v>
      </c>
      <c r="D510" s="2" t="s">
        <v>942</v>
      </c>
      <c r="E510" s="2" t="s">
        <v>45</v>
      </c>
      <c r="F510" s="2" t="s">
        <v>46</v>
      </c>
      <c r="G510" s="2" t="s">
        <v>67</v>
      </c>
      <c r="H510" s="2" t="s">
        <v>68</v>
      </c>
      <c r="I510" s="2" t="s">
        <v>24</v>
      </c>
      <c r="J510" s="2">
        <v>1</v>
      </c>
      <c r="K510" s="2">
        <v>8871</v>
      </c>
      <c r="L510" s="2">
        <v>8871</v>
      </c>
      <c r="M510" s="2">
        <v>7470.2</v>
      </c>
      <c r="N510" s="2">
        <v>1400.8</v>
      </c>
      <c r="O510" s="2">
        <v>196</v>
      </c>
      <c r="P510" s="2">
        <v>16</v>
      </c>
      <c r="Q510" s="2" t="s">
        <v>42</v>
      </c>
      <c r="R510" s="2">
        <v>10</v>
      </c>
      <c r="S510" s="5">
        <f>IFERROR(Table1[[#This Row],[Profit]]/Table1[[#This Row],[Sales]],0)</f>
        <v>0.15790778942622027</v>
      </c>
      <c r="T510" s="2" t="str">
        <f t="shared" si="7"/>
        <v>Reorder Needed</v>
      </c>
    </row>
    <row r="511" spans="1:20" x14ac:dyDescent="0.3">
      <c r="A511" s="2">
        <v>1510</v>
      </c>
      <c r="B511" s="3">
        <v>45335</v>
      </c>
      <c r="C511" s="2" t="s">
        <v>943</v>
      </c>
      <c r="D511" s="2" t="s">
        <v>944</v>
      </c>
      <c r="E511" s="2" t="s">
        <v>28</v>
      </c>
      <c r="F511" s="2" t="s">
        <v>29</v>
      </c>
      <c r="G511" s="2" t="s">
        <v>30</v>
      </c>
      <c r="H511" s="2" t="s">
        <v>31</v>
      </c>
      <c r="I511" s="2" t="s">
        <v>32</v>
      </c>
      <c r="J511" s="2">
        <v>10</v>
      </c>
      <c r="K511" s="2">
        <v>24378</v>
      </c>
      <c r="L511" s="2">
        <v>243780</v>
      </c>
      <c r="M511" s="2">
        <v>146754.9</v>
      </c>
      <c r="N511" s="2">
        <v>97025.1</v>
      </c>
      <c r="O511" s="2">
        <v>362</v>
      </c>
      <c r="P511" s="2">
        <v>94</v>
      </c>
      <c r="Q511" s="2" t="s">
        <v>33</v>
      </c>
      <c r="R511" s="2">
        <v>10</v>
      </c>
      <c r="S511" s="5">
        <f>IFERROR(Table1[[#This Row],[Profit]]/Table1[[#This Row],[Sales]],0)</f>
        <v>0.39800270735909427</v>
      </c>
      <c r="T511" s="2" t="str">
        <f t="shared" si="7"/>
        <v>Reorder Needed</v>
      </c>
    </row>
    <row r="512" spans="1:20" x14ac:dyDescent="0.3">
      <c r="A512" s="2">
        <v>1511</v>
      </c>
      <c r="B512" s="3">
        <v>45354</v>
      </c>
      <c r="C512" s="2" t="s">
        <v>945</v>
      </c>
      <c r="D512" s="2" t="s">
        <v>946</v>
      </c>
      <c r="E512" s="2" t="s">
        <v>36</v>
      </c>
      <c r="F512" s="2" t="s">
        <v>37</v>
      </c>
      <c r="G512" s="2" t="s">
        <v>67</v>
      </c>
      <c r="H512" s="2" t="s">
        <v>68</v>
      </c>
      <c r="I512" s="2" t="s">
        <v>24</v>
      </c>
      <c r="J512" s="2">
        <v>7</v>
      </c>
      <c r="K512" s="2">
        <v>19970</v>
      </c>
      <c r="L512" s="2">
        <v>139790</v>
      </c>
      <c r="M512" s="2">
        <v>97160.88</v>
      </c>
      <c r="N512" s="2">
        <v>42629.120000000003</v>
      </c>
      <c r="O512" s="2">
        <v>112</v>
      </c>
      <c r="P512" s="2">
        <v>86</v>
      </c>
      <c r="Q512" s="2" t="s">
        <v>42</v>
      </c>
      <c r="R512" s="2">
        <v>10</v>
      </c>
      <c r="S512" s="5">
        <f>IFERROR(Table1[[#This Row],[Profit]]/Table1[[#This Row],[Sales]],0)</f>
        <v>0.3049511409972101</v>
      </c>
      <c r="T512" s="2" t="str">
        <f t="shared" si="7"/>
        <v>Reorder Needed</v>
      </c>
    </row>
    <row r="513" spans="1:20" x14ac:dyDescent="0.3">
      <c r="A513" s="2">
        <v>1512</v>
      </c>
      <c r="B513" s="3">
        <v>45541</v>
      </c>
      <c r="C513" s="2" t="s">
        <v>947</v>
      </c>
      <c r="D513" s="2" t="s">
        <v>948</v>
      </c>
      <c r="E513" s="2" t="s">
        <v>36</v>
      </c>
      <c r="F513" s="2" t="s">
        <v>37</v>
      </c>
      <c r="G513" s="2" t="s">
        <v>81</v>
      </c>
      <c r="H513" s="2" t="s">
        <v>82</v>
      </c>
      <c r="I513" s="2" t="s">
        <v>24</v>
      </c>
      <c r="J513" s="2">
        <v>7</v>
      </c>
      <c r="K513" s="2">
        <v>49216</v>
      </c>
      <c r="L513" s="2">
        <v>344512</v>
      </c>
      <c r="M513" s="2">
        <v>260350.03</v>
      </c>
      <c r="N513" s="2">
        <v>84161.97</v>
      </c>
      <c r="O513" s="2">
        <v>434</v>
      </c>
      <c r="P513" s="2">
        <v>91</v>
      </c>
      <c r="Q513" s="2" t="s">
        <v>42</v>
      </c>
      <c r="R513" s="2">
        <v>5</v>
      </c>
      <c r="S513" s="5">
        <f>IFERROR(Table1[[#This Row],[Profit]]/Table1[[#This Row],[Sales]],0)</f>
        <v>0.24429329021920862</v>
      </c>
      <c r="T513" s="2" t="str">
        <f t="shared" si="7"/>
        <v>Reorder Needed</v>
      </c>
    </row>
    <row r="514" spans="1:20" x14ac:dyDescent="0.3">
      <c r="A514" s="2">
        <v>1513</v>
      </c>
      <c r="B514" s="3">
        <v>45380</v>
      </c>
      <c r="C514" s="2" t="s">
        <v>801</v>
      </c>
      <c r="D514" s="2" t="s">
        <v>949</v>
      </c>
      <c r="E514" s="2" t="s">
        <v>45</v>
      </c>
      <c r="F514" s="2" t="s">
        <v>46</v>
      </c>
      <c r="G514" s="2" t="s">
        <v>30</v>
      </c>
      <c r="H514" s="2" t="s">
        <v>31</v>
      </c>
      <c r="I514" s="2" t="s">
        <v>32</v>
      </c>
      <c r="J514" s="2">
        <v>7</v>
      </c>
      <c r="K514" s="2">
        <v>50343</v>
      </c>
      <c r="L514" s="2">
        <v>352401</v>
      </c>
      <c r="M514" s="2">
        <v>296960.03999999998</v>
      </c>
      <c r="N514" s="2">
        <v>55440.959999999999</v>
      </c>
      <c r="O514" s="2">
        <v>312</v>
      </c>
      <c r="P514" s="2">
        <v>49</v>
      </c>
      <c r="Q514" s="2" t="s">
        <v>33</v>
      </c>
      <c r="R514" s="2">
        <v>10</v>
      </c>
      <c r="S514" s="5">
        <f>IFERROR(Table1[[#This Row],[Profit]]/Table1[[#This Row],[Sales]],0)</f>
        <v>0.15732350362229391</v>
      </c>
      <c r="T514" s="2" t="str">
        <f t="shared" ref="T514:T577" si="8">IF(O514&gt;P514,"Reorder Needed","Sufficient")</f>
        <v>Reorder Needed</v>
      </c>
    </row>
    <row r="515" spans="1:20" x14ac:dyDescent="0.3">
      <c r="A515" s="2">
        <v>1514</v>
      </c>
      <c r="B515" s="3">
        <v>45433</v>
      </c>
      <c r="C515" s="2" t="s">
        <v>262</v>
      </c>
      <c r="D515" s="2" t="s">
        <v>950</v>
      </c>
      <c r="E515" s="2" t="s">
        <v>45</v>
      </c>
      <c r="F515" s="2" t="s">
        <v>46</v>
      </c>
      <c r="G515" s="2" t="s">
        <v>49</v>
      </c>
      <c r="H515" s="2" t="s">
        <v>50</v>
      </c>
      <c r="I515" s="2" t="s">
        <v>51</v>
      </c>
      <c r="J515" s="2">
        <v>3</v>
      </c>
      <c r="K515" s="2">
        <v>53379</v>
      </c>
      <c r="L515" s="2">
        <v>160137</v>
      </c>
      <c r="M515" s="2">
        <v>141708.79999999999</v>
      </c>
      <c r="N515" s="2">
        <v>18428.2</v>
      </c>
      <c r="O515" s="2">
        <v>454</v>
      </c>
      <c r="P515" s="2">
        <v>58</v>
      </c>
      <c r="Q515" s="2" t="s">
        <v>52</v>
      </c>
      <c r="R515" s="2">
        <v>0</v>
      </c>
      <c r="S515" s="5">
        <f>IFERROR(Table1[[#This Row],[Profit]]/Table1[[#This Row],[Sales]],0)</f>
        <v>0.11507771470678232</v>
      </c>
      <c r="T515" s="2" t="str">
        <f t="shared" si="8"/>
        <v>Reorder Needed</v>
      </c>
    </row>
    <row r="516" spans="1:20" x14ac:dyDescent="0.3">
      <c r="A516" s="2">
        <v>1515</v>
      </c>
      <c r="B516" s="3">
        <v>45438</v>
      </c>
      <c r="C516" s="2" t="s">
        <v>951</v>
      </c>
      <c r="D516" s="2" t="s">
        <v>952</v>
      </c>
      <c r="E516" s="2" t="s">
        <v>45</v>
      </c>
      <c r="F516" s="2" t="s">
        <v>46</v>
      </c>
      <c r="G516" s="2" t="s">
        <v>22</v>
      </c>
      <c r="H516" s="2" t="s">
        <v>23</v>
      </c>
      <c r="I516" s="2" t="s">
        <v>24</v>
      </c>
      <c r="J516" s="2">
        <v>9</v>
      </c>
      <c r="K516" s="2">
        <v>23964</v>
      </c>
      <c r="L516" s="2">
        <v>215676</v>
      </c>
      <c r="M516" s="2">
        <v>147670.01999999999</v>
      </c>
      <c r="N516" s="2">
        <v>68005.98</v>
      </c>
      <c r="O516" s="2">
        <v>97</v>
      </c>
      <c r="P516" s="2">
        <v>25</v>
      </c>
      <c r="Q516" s="2" t="s">
        <v>25</v>
      </c>
      <c r="R516" s="2">
        <v>15</v>
      </c>
      <c r="S516" s="5">
        <f>IFERROR(Table1[[#This Row],[Profit]]/Table1[[#This Row],[Sales]],0)</f>
        <v>0.31531547320981468</v>
      </c>
      <c r="T516" s="2" t="str">
        <f t="shared" si="8"/>
        <v>Reorder Needed</v>
      </c>
    </row>
    <row r="517" spans="1:20" x14ac:dyDescent="0.3">
      <c r="A517" s="2">
        <v>1516</v>
      </c>
      <c r="B517" s="3">
        <v>45504</v>
      </c>
      <c r="C517" s="2" t="s">
        <v>298</v>
      </c>
      <c r="D517" s="2" t="s">
        <v>953</v>
      </c>
      <c r="E517" s="2" t="s">
        <v>28</v>
      </c>
      <c r="F517" s="2" t="s">
        <v>29</v>
      </c>
      <c r="G517" s="2" t="s">
        <v>97</v>
      </c>
      <c r="H517" s="2" t="s">
        <v>98</v>
      </c>
      <c r="I517" s="2" t="s">
        <v>32</v>
      </c>
      <c r="J517" s="2">
        <v>2</v>
      </c>
      <c r="K517" s="2">
        <v>37680</v>
      </c>
      <c r="L517" s="2">
        <v>75360</v>
      </c>
      <c r="M517" s="2">
        <v>65516.71</v>
      </c>
      <c r="N517" s="2">
        <v>9843.2900000000009</v>
      </c>
      <c r="O517" s="2">
        <v>162</v>
      </c>
      <c r="P517" s="2">
        <v>56</v>
      </c>
      <c r="Q517" s="2" t="s">
        <v>99</v>
      </c>
      <c r="R517" s="2">
        <v>0</v>
      </c>
      <c r="S517" s="5">
        <f>IFERROR(Table1[[#This Row],[Profit]]/Table1[[#This Row],[Sales]],0)</f>
        <v>0.13061690552016986</v>
      </c>
      <c r="T517" s="2" t="str">
        <f t="shared" si="8"/>
        <v>Reorder Needed</v>
      </c>
    </row>
    <row r="518" spans="1:20" x14ac:dyDescent="0.3">
      <c r="A518" s="2">
        <v>1517</v>
      </c>
      <c r="B518" s="3">
        <v>45342</v>
      </c>
      <c r="C518" s="2" t="s">
        <v>460</v>
      </c>
      <c r="D518" s="2" t="s">
        <v>954</v>
      </c>
      <c r="E518" s="2" t="s">
        <v>36</v>
      </c>
      <c r="F518" s="2" t="s">
        <v>37</v>
      </c>
      <c r="G518" s="2" t="s">
        <v>49</v>
      </c>
      <c r="H518" s="2" t="s">
        <v>50</v>
      </c>
      <c r="I518" s="2" t="s">
        <v>51</v>
      </c>
      <c r="J518" s="2">
        <v>3</v>
      </c>
      <c r="K518" s="2">
        <v>50578</v>
      </c>
      <c r="L518" s="2">
        <v>151734</v>
      </c>
      <c r="M518" s="2">
        <v>103672.2</v>
      </c>
      <c r="N518" s="2">
        <v>48061.8</v>
      </c>
      <c r="O518" s="2">
        <v>174</v>
      </c>
      <c r="P518" s="2">
        <v>59</v>
      </c>
      <c r="Q518" s="2" t="s">
        <v>52</v>
      </c>
      <c r="R518" s="2">
        <v>0</v>
      </c>
      <c r="S518" s="5">
        <f>IFERROR(Table1[[#This Row],[Profit]]/Table1[[#This Row],[Sales]],0)</f>
        <v>0.31675036577167942</v>
      </c>
      <c r="T518" s="2" t="str">
        <f t="shared" si="8"/>
        <v>Reorder Needed</v>
      </c>
    </row>
    <row r="519" spans="1:20" x14ac:dyDescent="0.3">
      <c r="A519" s="2">
        <v>1518</v>
      </c>
      <c r="B519" s="3">
        <v>45418</v>
      </c>
      <c r="C519" s="2" t="s">
        <v>955</v>
      </c>
      <c r="D519" s="2" t="s">
        <v>956</v>
      </c>
      <c r="E519" s="2" t="s">
        <v>36</v>
      </c>
      <c r="F519" s="2" t="s">
        <v>37</v>
      </c>
      <c r="G519" s="2" t="s">
        <v>55</v>
      </c>
      <c r="H519" s="2" t="s">
        <v>56</v>
      </c>
      <c r="I519" s="2" t="s">
        <v>32</v>
      </c>
      <c r="J519" s="2">
        <v>10</v>
      </c>
      <c r="K519" s="2">
        <v>23634</v>
      </c>
      <c r="L519" s="2">
        <v>236340</v>
      </c>
      <c r="M519" s="2">
        <v>150644.23000000001</v>
      </c>
      <c r="N519" s="2">
        <v>85695.77</v>
      </c>
      <c r="O519" s="2">
        <v>125</v>
      </c>
      <c r="P519" s="2">
        <v>61</v>
      </c>
      <c r="Q519" s="2" t="s">
        <v>57</v>
      </c>
      <c r="R519" s="2">
        <v>10</v>
      </c>
      <c r="S519" s="5">
        <f>IFERROR(Table1[[#This Row],[Profit]]/Table1[[#This Row],[Sales]],0)</f>
        <v>0.36259528645172212</v>
      </c>
      <c r="T519" s="2" t="str">
        <f t="shared" si="8"/>
        <v>Reorder Needed</v>
      </c>
    </row>
    <row r="520" spans="1:20" x14ac:dyDescent="0.3">
      <c r="A520" s="2">
        <v>1519</v>
      </c>
      <c r="B520" s="3">
        <v>45494</v>
      </c>
      <c r="C520" s="2" t="s">
        <v>298</v>
      </c>
      <c r="D520" s="2" t="s">
        <v>957</v>
      </c>
      <c r="E520" s="2" t="s">
        <v>36</v>
      </c>
      <c r="F520" s="2" t="s">
        <v>37</v>
      </c>
      <c r="G520" s="2" t="s">
        <v>55</v>
      </c>
      <c r="H520" s="2" t="s">
        <v>56</v>
      </c>
      <c r="I520" s="2" t="s">
        <v>32</v>
      </c>
      <c r="J520" s="2">
        <v>4</v>
      </c>
      <c r="K520" s="2">
        <v>45331</v>
      </c>
      <c r="L520" s="2">
        <v>181324</v>
      </c>
      <c r="M520" s="2">
        <v>146532.51</v>
      </c>
      <c r="N520" s="2">
        <v>34791.49</v>
      </c>
      <c r="O520" s="2">
        <v>347</v>
      </c>
      <c r="P520" s="2">
        <v>53</v>
      </c>
      <c r="Q520" s="2" t="s">
        <v>57</v>
      </c>
      <c r="R520" s="2">
        <v>0</v>
      </c>
      <c r="S520" s="5">
        <f>IFERROR(Table1[[#This Row],[Profit]]/Table1[[#This Row],[Sales]],0)</f>
        <v>0.19187471046303853</v>
      </c>
      <c r="T520" s="2" t="str">
        <f t="shared" si="8"/>
        <v>Reorder Needed</v>
      </c>
    </row>
    <row r="521" spans="1:20" x14ac:dyDescent="0.3">
      <c r="A521" s="2">
        <v>1520</v>
      </c>
      <c r="B521" s="3">
        <v>45459</v>
      </c>
      <c r="C521" s="2" t="s">
        <v>736</v>
      </c>
      <c r="D521" s="2" t="s">
        <v>958</v>
      </c>
      <c r="E521" s="2" t="s">
        <v>20</v>
      </c>
      <c r="F521" s="2" t="s">
        <v>21</v>
      </c>
      <c r="G521" s="2" t="s">
        <v>81</v>
      </c>
      <c r="H521" s="2" t="s">
        <v>82</v>
      </c>
      <c r="I521" s="2" t="s">
        <v>24</v>
      </c>
      <c r="J521" s="2">
        <v>3</v>
      </c>
      <c r="K521" s="2">
        <v>56097</v>
      </c>
      <c r="L521" s="2">
        <v>168291</v>
      </c>
      <c r="M521" s="2">
        <v>149435.88</v>
      </c>
      <c r="N521" s="2">
        <v>18855.12</v>
      </c>
      <c r="O521" s="2">
        <v>120</v>
      </c>
      <c r="P521" s="2">
        <v>28</v>
      </c>
      <c r="Q521" s="2" t="s">
        <v>42</v>
      </c>
      <c r="R521" s="2">
        <v>20</v>
      </c>
      <c r="S521" s="5">
        <f>IFERROR(Table1[[#This Row],[Profit]]/Table1[[#This Row],[Sales]],0)</f>
        <v>0.11203878995311692</v>
      </c>
      <c r="T521" s="2" t="str">
        <f t="shared" si="8"/>
        <v>Reorder Needed</v>
      </c>
    </row>
    <row r="522" spans="1:20" x14ac:dyDescent="0.3">
      <c r="A522" s="2">
        <v>1521</v>
      </c>
      <c r="B522" s="3">
        <v>45298</v>
      </c>
      <c r="C522" s="2" t="s">
        <v>959</v>
      </c>
      <c r="D522" s="2" t="s">
        <v>960</v>
      </c>
      <c r="E522" s="2" t="s">
        <v>36</v>
      </c>
      <c r="F522" s="2" t="s">
        <v>37</v>
      </c>
      <c r="G522" s="2" t="s">
        <v>30</v>
      </c>
      <c r="H522" s="2" t="s">
        <v>31</v>
      </c>
      <c r="I522" s="2" t="s">
        <v>32</v>
      </c>
      <c r="J522" s="2">
        <v>2</v>
      </c>
      <c r="K522" s="2">
        <v>11801</v>
      </c>
      <c r="L522" s="2">
        <v>23602</v>
      </c>
      <c r="M522" s="2">
        <v>17677.47</v>
      </c>
      <c r="N522" s="2">
        <v>5924.53</v>
      </c>
      <c r="O522" s="2">
        <v>416</v>
      </c>
      <c r="P522" s="2">
        <v>62</v>
      </c>
      <c r="Q522" s="2" t="s">
        <v>33</v>
      </c>
      <c r="R522" s="2">
        <v>0</v>
      </c>
      <c r="S522" s="5">
        <f>IFERROR(Table1[[#This Row],[Profit]]/Table1[[#This Row],[Sales]],0)</f>
        <v>0.25101813405643586</v>
      </c>
      <c r="T522" s="2" t="str">
        <f t="shared" si="8"/>
        <v>Reorder Needed</v>
      </c>
    </row>
    <row r="523" spans="1:20" x14ac:dyDescent="0.3">
      <c r="A523" s="2">
        <v>1522</v>
      </c>
      <c r="B523" s="3">
        <v>45416</v>
      </c>
      <c r="C523" s="2" t="s">
        <v>590</v>
      </c>
      <c r="D523" s="2" t="s">
        <v>961</v>
      </c>
      <c r="E523" s="2" t="s">
        <v>28</v>
      </c>
      <c r="F523" s="2" t="s">
        <v>29</v>
      </c>
      <c r="G523" s="2" t="s">
        <v>55</v>
      </c>
      <c r="H523" s="2" t="s">
        <v>56</v>
      </c>
      <c r="I523" s="2" t="s">
        <v>32</v>
      </c>
      <c r="J523" s="2">
        <v>4</v>
      </c>
      <c r="K523" s="2">
        <v>18535</v>
      </c>
      <c r="L523" s="2">
        <v>74140</v>
      </c>
      <c r="M523" s="2">
        <v>63883.23</v>
      </c>
      <c r="N523" s="2">
        <v>10256.77</v>
      </c>
      <c r="O523" s="2">
        <v>226</v>
      </c>
      <c r="P523" s="2">
        <v>43</v>
      </c>
      <c r="Q523" s="2" t="s">
        <v>57</v>
      </c>
      <c r="R523" s="2">
        <v>10</v>
      </c>
      <c r="S523" s="5">
        <f>IFERROR(Table1[[#This Row],[Profit]]/Table1[[#This Row],[Sales]],0)</f>
        <v>0.13834326949015377</v>
      </c>
      <c r="T523" s="2" t="str">
        <f t="shared" si="8"/>
        <v>Reorder Needed</v>
      </c>
    </row>
    <row r="524" spans="1:20" x14ac:dyDescent="0.3">
      <c r="A524" s="2">
        <v>1523</v>
      </c>
      <c r="B524" s="3">
        <v>45586</v>
      </c>
      <c r="C524" s="2" t="s">
        <v>955</v>
      </c>
      <c r="D524" s="2" t="s">
        <v>962</v>
      </c>
      <c r="E524" s="2" t="s">
        <v>36</v>
      </c>
      <c r="F524" s="2" t="s">
        <v>37</v>
      </c>
      <c r="G524" s="2" t="s">
        <v>67</v>
      </c>
      <c r="H524" s="2" t="s">
        <v>68</v>
      </c>
      <c r="I524" s="2" t="s">
        <v>24</v>
      </c>
      <c r="J524" s="2">
        <v>5</v>
      </c>
      <c r="K524" s="2">
        <v>29569</v>
      </c>
      <c r="L524" s="2">
        <v>147845</v>
      </c>
      <c r="M524" s="2">
        <v>121982.34</v>
      </c>
      <c r="N524" s="2">
        <v>25862.66</v>
      </c>
      <c r="O524" s="2">
        <v>323</v>
      </c>
      <c r="P524" s="2">
        <v>80</v>
      </c>
      <c r="Q524" s="2" t="s">
        <v>42</v>
      </c>
      <c r="R524" s="2">
        <v>15</v>
      </c>
      <c r="S524" s="5">
        <f>IFERROR(Table1[[#This Row],[Profit]]/Table1[[#This Row],[Sales]],0)</f>
        <v>0.17493090736920422</v>
      </c>
      <c r="T524" s="2" t="str">
        <f t="shared" si="8"/>
        <v>Reorder Needed</v>
      </c>
    </row>
    <row r="525" spans="1:20" x14ac:dyDescent="0.3">
      <c r="A525" s="2">
        <v>1524</v>
      </c>
      <c r="B525" s="3">
        <v>45516</v>
      </c>
      <c r="C525" s="2" t="s">
        <v>963</v>
      </c>
      <c r="D525" s="2" t="s">
        <v>964</v>
      </c>
      <c r="E525" s="2" t="s">
        <v>28</v>
      </c>
      <c r="F525" s="2" t="s">
        <v>29</v>
      </c>
      <c r="G525" s="2" t="s">
        <v>30</v>
      </c>
      <c r="H525" s="2" t="s">
        <v>31</v>
      </c>
      <c r="I525" s="2" t="s">
        <v>32</v>
      </c>
      <c r="J525" s="2">
        <v>8</v>
      </c>
      <c r="K525" s="2">
        <v>55106</v>
      </c>
      <c r="L525" s="2">
        <v>440848</v>
      </c>
      <c r="M525" s="2">
        <v>308487.14</v>
      </c>
      <c r="N525" s="2">
        <v>132360.85999999999</v>
      </c>
      <c r="O525" s="2">
        <v>476</v>
      </c>
      <c r="P525" s="2">
        <v>65</v>
      </c>
      <c r="Q525" s="2" t="s">
        <v>33</v>
      </c>
      <c r="R525" s="2">
        <v>5</v>
      </c>
      <c r="S525" s="5">
        <f>IFERROR(Table1[[#This Row],[Profit]]/Table1[[#This Row],[Sales]],0)</f>
        <v>0.30024148913004023</v>
      </c>
      <c r="T525" s="2" t="str">
        <f t="shared" si="8"/>
        <v>Reorder Needed</v>
      </c>
    </row>
    <row r="526" spans="1:20" x14ac:dyDescent="0.3">
      <c r="A526" s="2">
        <v>1525</v>
      </c>
      <c r="B526" s="3">
        <v>45502</v>
      </c>
      <c r="C526" s="2" t="s">
        <v>965</v>
      </c>
      <c r="D526" s="2" t="s">
        <v>966</v>
      </c>
      <c r="E526" s="2" t="s">
        <v>45</v>
      </c>
      <c r="F526" s="2" t="s">
        <v>46</v>
      </c>
      <c r="G526" s="2" t="s">
        <v>97</v>
      </c>
      <c r="H526" s="2" t="s">
        <v>98</v>
      </c>
      <c r="I526" s="2" t="s">
        <v>32</v>
      </c>
      <c r="J526" s="2">
        <v>3</v>
      </c>
      <c r="K526" s="2">
        <v>44547</v>
      </c>
      <c r="L526" s="2">
        <v>133641</v>
      </c>
      <c r="M526" s="2">
        <v>116161.92</v>
      </c>
      <c r="N526" s="2">
        <v>17479.080000000002</v>
      </c>
      <c r="O526" s="2">
        <v>129</v>
      </c>
      <c r="P526" s="2">
        <v>59</v>
      </c>
      <c r="Q526" s="2" t="s">
        <v>99</v>
      </c>
      <c r="R526" s="2">
        <v>10</v>
      </c>
      <c r="S526" s="5">
        <f>IFERROR(Table1[[#This Row],[Profit]]/Table1[[#This Row],[Sales]],0)</f>
        <v>0.13079129907737896</v>
      </c>
      <c r="T526" s="2" t="str">
        <f t="shared" si="8"/>
        <v>Reorder Needed</v>
      </c>
    </row>
    <row r="527" spans="1:20" x14ac:dyDescent="0.3">
      <c r="A527" s="2">
        <v>1526</v>
      </c>
      <c r="B527" s="3">
        <v>45463</v>
      </c>
      <c r="C527" s="2" t="s">
        <v>967</v>
      </c>
      <c r="D527" s="2" t="s">
        <v>968</v>
      </c>
      <c r="E527" s="2" t="s">
        <v>28</v>
      </c>
      <c r="F527" s="2" t="s">
        <v>29</v>
      </c>
      <c r="G527" s="2" t="s">
        <v>75</v>
      </c>
      <c r="H527" s="2" t="s">
        <v>76</v>
      </c>
      <c r="I527" s="2" t="s">
        <v>77</v>
      </c>
      <c r="J527" s="2">
        <v>7</v>
      </c>
      <c r="K527" s="2">
        <v>53854</v>
      </c>
      <c r="L527" s="2">
        <v>376978</v>
      </c>
      <c r="M527" s="2">
        <v>331233.36</v>
      </c>
      <c r="N527" s="2">
        <v>45744.639999999999</v>
      </c>
      <c r="O527" s="2">
        <v>96</v>
      </c>
      <c r="P527" s="2">
        <v>84</v>
      </c>
      <c r="Q527" s="2" t="s">
        <v>78</v>
      </c>
      <c r="R527" s="2">
        <v>0</v>
      </c>
      <c r="S527" s="5">
        <f>IFERROR(Table1[[#This Row],[Profit]]/Table1[[#This Row],[Sales]],0)</f>
        <v>0.12134564881770289</v>
      </c>
      <c r="T527" s="2" t="str">
        <f t="shared" si="8"/>
        <v>Reorder Needed</v>
      </c>
    </row>
    <row r="528" spans="1:20" x14ac:dyDescent="0.3">
      <c r="A528" s="2">
        <v>1527</v>
      </c>
      <c r="B528" s="3">
        <v>45478</v>
      </c>
      <c r="C528" s="2" t="s">
        <v>969</v>
      </c>
      <c r="D528" s="2" t="s">
        <v>970</v>
      </c>
      <c r="E528" s="2" t="s">
        <v>36</v>
      </c>
      <c r="F528" s="2" t="s">
        <v>37</v>
      </c>
      <c r="G528" s="2" t="s">
        <v>60</v>
      </c>
      <c r="H528" s="2" t="s">
        <v>61</v>
      </c>
      <c r="I528" s="2" t="s">
        <v>32</v>
      </c>
      <c r="J528" s="2">
        <v>8</v>
      </c>
      <c r="K528" s="2">
        <v>11373</v>
      </c>
      <c r="L528" s="2">
        <v>90984</v>
      </c>
      <c r="M528" s="2">
        <v>60044.9</v>
      </c>
      <c r="N528" s="2">
        <v>30939.1</v>
      </c>
      <c r="O528" s="2">
        <v>473</v>
      </c>
      <c r="P528" s="2">
        <v>11</v>
      </c>
      <c r="Q528" s="2" t="s">
        <v>62</v>
      </c>
      <c r="R528" s="2">
        <v>10</v>
      </c>
      <c r="S528" s="5">
        <f>IFERROR(Table1[[#This Row],[Profit]]/Table1[[#This Row],[Sales]],0)</f>
        <v>0.3400498988833201</v>
      </c>
      <c r="T528" s="2" t="str">
        <f t="shared" si="8"/>
        <v>Reorder Needed</v>
      </c>
    </row>
    <row r="529" spans="1:20" x14ac:dyDescent="0.3">
      <c r="A529" s="2">
        <v>1528</v>
      </c>
      <c r="B529" s="3">
        <v>45640</v>
      </c>
      <c r="C529" s="2" t="s">
        <v>971</v>
      </c>
      <c r="D529" s="2" t="s">
        <v>972</v>
      </c>
      <c r="E529" s="2" t="s">
        <v>36</v>
      </c>
      <c r="F529" s="2" t="s">
        <v>37</v>
      </c>
      <c r="G529" s="2" t="s">
        <v>49</v>
      </c>
      <c r="H529" s="2" t="s">
        <v>50</v>
      </c>
      <c r="I529" s="2" t="s">
        <v>51</v>
      </c>
      <c r="J529" s="2">
        <v>8</v>
      </c>
      <c r="K529" s="2">
        <v>45497</v>
      </c>
      <c r="L529" s="2">
        <v>363976</v>
      </c>
      <c r="M529" s="2">
        <v>278633.67</v>
      </c>
      <c r="N529" s="2">
        <v>85342.33</v>
      </c>
      <c r="O529" s="2">
        <v>377</v>
      </c>
      <c r="P529" s="2">
        <v>14</v>
      </c>
      <c r="Q529" s="2" t="s">
        <v>52</v>
      </c>
      <c r="R529" s="2">
        <v>0</v>
      </c>
      <c r="S529" s="5">
        <f>IFERROR(Table1[[#This Row],[Profit]]/Table1[[#This Row],[Sales]],0)</f>
        <v>0.23447241026880894</v>
      </c>
      <c r="T529" s="2" t="str">
        <f t="shared" si="8"/>
        <v>Reorder Needed</v>
      </c>
    </row>
    <row r="530" spans="1:20" x14ac:dyDescent="0.3">
      <c r="A530" s="2">
        <v>1529</v>
      </c>
      <c r="B530" s="3">
        <v>45439</v>
      </c>
      <c r="C530" s="2" t="s">
        <v>100</v>
      </c>
      <c r="D530" s="2" t="s">
        <v>973</v>
      </c>
      <c r="E530" s="2" t="s">
        <v>28</v>
      </c>
      <c r="F530" s="2" t="s">
        <v>29</v>
      </c>
      <c r="G530" s="2" t="s">
        <v>60</v>
      </c>
      <c r="H530" s="2" t="s">
        <v>61</v>
      </c>
      <c r="I530" s="2" t="s">
        <v>32</v>
      </c>
      <c r="J530" s="2">
        <v>10</v>
      </c>
      <c r="K530" s="2">
        <v>51836</v>
      </c>
      <c r="L530" s="2">
        <v>518360</v>
      </c>
      <c r="M530" s="2">
        <v>400756.53</v>
      </c>
      <c r="N530" s="2">
        <v>117603.47</v>
      </c>
      <c r="O530" s="2">
        <v>434</v>
      </c>
      <c r="P530" s="2">
        <v>70</v>
      </c>
      <c r="Q530" s="2" t="s">
        <v>62</v>
      </c>
      <c r="R530" s="2">
        <v>15</v>
      </c>
      <c r="S530" s="5">
        <f>IFERROR(Table1[[#This Row],[Profit]]/Table1[[#This Row],[Sales]],0)</f>
        <v>0.22687605139285438</v>
      </c>
      <c r="T530" s="2" t="str">
        <f t="shared" si="8"/>
        <v>Reorder Needed</v>
      </c>
    </row>
    <row r="531" spans="1:20" x14ac:dyDescent="0.3">
      <c r="A531" s="2">
        <v>1530</v>
      </c>
      <c r="B531" s="3">
        <v>45652</v>
      </c>
      <c r="C531" s="2" t="s">
        <v>974</v>
      </c>
      <c r="D531" s="2" t="s">
        <v>975</v>
      </c>
      <c r="E531" s="2" t="s">
        <v>36</v>
      </c>
      <c r="F531" s="2" t="s">
        <v>37</v>
      </c>
      <c r="G531" s="2" t="s">
        <v>81</v>
      </c>
      <c r="H531" s="2" t="s">
        <v>82</v>
      </c>
      <c r="I531" s="2" t="s">
        <v>24</v>
      </c>
      <c r="J531" s="2">
        <v>8</v>
      </c>
      <c r="K531" s="2">
        <v>55090</v>
      </c>
      <c r="L531" s="2">
        <v>440720</v>
      </c>
      <c r="M531" s="2">
        <v>350696.11</v>
      </c>
      <c r="N531" s="2">
        <v>90023.89</v>
      </c>
      <c r="O531" s="2">
        <v>430</v>
      </c>
      <c r="P531" s="2">
        <v>97</v>
      </c>
      <c r="Q531" s="2" t="s">
        <v>42</v>
      </c>
      <c r="R531" s="2">
        <v>20</v>
      </c>
      <c r="S531" s="5">
        <f>IFERROR(Table1[[#This Row],[Profit]]/Table1[[#This Row],[Sales]],0)</f>
        <v>0.20426549736794336</v>
      </c>
      <c r="T531" s="2" t="str">
        <f t="shared" si="8"/>
        <v>Reorder Needed</v>
      </c>
    </row>
    <row r="532" spans="1:20" x14ac:dyDescent="0.3">
      <c r="A532" s="2">
        <v>1531</v>
      </c>
      <c r="B532" s="3">
        <v>45314</v>
      </c>
      <c r="C532" s="2" t="s">
        <v>835</v>
      </c>
      <c r="D532" s="2" t="s">
        <v>976</v>
      </c>
      <c r="E532" s="2" t="s">
        <v>28</v>
      </c>
      <c r="F532" s="2" t="s">
        <v>29</v>
      </c>
      <c r="G532" s="2" t="s">
        <v>67</v>
      </c>
      <c r="H532" s="2" t="s">
        <v>68</v>
      </c>
      <c r="I532" s="2" t="s">
        <v>24</v>
      </c>
      <c r="J532" s="2">
        <v>1</v>
      </c>
      <c r="K532" s="2">
        <v>20464</v>
      </c>
      <c r="L532" s="2">
        <v>20464</v>
      </c>
      <c r="M532" s="2">
        <v>16770.66</v>
      </c>
      <c r="N532" s="2">
        <v>3693.34</v>
      </c>
      <c r="O532" s="2">
        <v>60</v>
      </c>
      <c r="P532" s="2">
        <v>10</v>
      </c>
      <c r="Q532" s="2" t="s">
        <v>42</v>
      </c>
      <c r="R532" s="2">
        <v>5</v>
      </c>
      <c r="S532" s="5">
        <f>IFERROR(Table1[[#This Row],[Profit]]/Table1[[#This Row],[Sales]],0)</f>
        <v>0.18047986708365912</v>
      </c>
      <c r="T532" s="2" t="str">
        <f t="shared" si="8"/>
        <v>Reorder Needed</v>
      </c>
    </row>
    <row r="533" spans="1:20" x14ac:dyDescent="0.3">
      <c r="A533" s="2">
        <v>1532</v>
      </c>
      <c r="B533" s="3">
        <v>45368</v>
      </c>
      <c r="C533" s="2" t="s">
        <v>891</v>
      </c>
      <c r="D533" s="2" t="s">
        <v>977</v>
      </c>
      <c r="E533" s="2" t="s">
        <v>28</v>
      </c>
      <c r="F533" s="2" t="s">
        <v>29</v>
      </c>
      <c r="G533" s="2" t="s">
        <v>75</v>
      </c>
      <c r="H533" s="2" t="s">
        <v>76</v>
      </c>
      <c r="I533" s="2" t="s">
        <v>77</v>
      </c>
      <c r="J533" s="2">
        <v>8</v>
      </c>
      <c r="K533" s="2">
        <v>15579</v>
      </c>
      <c r="L533" s="2">
        <v>124632</v>
      </c>
      <c r="M533" s="2">
        <v>99340.23</v>
      </c>
      <c r="N533" s="2">
        <v>25291.77</v>
      </c>
      <c r="O533" s="2">
        <v>200</v>
      </c>
      <c r="P533" s="2">
        <v>29</v>
      </c>
      <c r="Q533" s="2" t="s">
        <v>78</v>
      </c>
      <c r="R533" s="2">
        <v>20</v>
      </c>
      <c r="S533" s="5">
        <f>IFERROR(Table1[[#This Row],[Profit]]/Table1[[#This Row],[Sales]],0)</f>
        <v>0.20293159060273444</v>
      </c>
      <c r="T533" s="2" t="str">
        <f t="shared" si="8"/>
        <v>Reorder Needed</v>
      </c>
    </row>
    <row r="534" spans="1:20" x14ac:dyDescent="0.3">
      <c r="A534" s="2">
        <v>1533</v>
      </c>
      <c r="B534" s="3">
        <v>45502</v>
      </c>
      <c r="C534" s="2" t="s">
        <v>978</v>
      </c>
      <c r="D534" s="2" t="s">
        <v>979</v>
      </c>
      <c r="E534" s="2" t="s">
        <v>45</v>
      </c>
      <c r="F534" s="2" t="s">
        <v>46</v>
      </c>
      <c r="G534" s="2" t="s">
        <v>49</v>
      </c>
      <c r="H534" s="2" t="s">
        <v>50</v>
      </c>
      <c r="I534" s="2" t="s">
        <v>51</v>
      </c>
      <c r="J534" s="2">
        <v>6</v>
      </c>
      <c r="K534" s="2">
        <v>43207</v>
      </c>
      <c r="L534" s="2">
        <v>259242</v>
      </c>
      <c r="M534" s="2">
        <v>198363.04</v>
      </c>
      <c r="N534" s="2">
        <v>60878.96</v>
      </c>
      <c r="O534" s="2">
        <v>10</v>
      </c>
      <c r="P534" s="2">
        <v>67</v>
      </c>
      <c r="Q534" s="2" t="s">
        <v>52</v>
      </c>
      <c r="R534" s="2">
        <v>10</v>
      </c>
      <c r="S534" s="5">
        <f>IFERROR(Table1[[#This Row],[Profit]]/Table1[[#This Row],[Sales]],0)</f>
        <v>0.2348344789810293</v>
      </c>
      <c r="T534" s="2" t="str">
        <f t="shared" si="8"/>
        <v>Sufficient</v>
      </c>
    </row>
    <row r="535" spans="1:20" x14ac:dyDescent="0.3">
      <c r="A535" s="2">
        <v>1534</v>
      </c>
      <c r="B535" s="3">
        <v>45483</v>
      </c>
      <c r="C535" s="2" t="s">
        <v>403</v>
      </c>
      <c r="D535" s="2" t="s">
        <v>980</v>
      </c>
      <c r="E535" s="2" t="s">
        <v>28</v>
      </c>
      <c r="F535" s="2" t="s">
        <v>29</v>
      </c>
      <c r="G535" s="2" t="s">
        <v>40</v>
      </c>
      <c r="H535" s="2" t="s">
        <v>41</v>
      </c>
      <c r="I535" s="2" t="s">
        <v>24</v>
      </c>
      <c r="J535" s="2">
        <v>3</v>
      </c>
      <c r="K535" s="2">
        <v>35951</v>
      </c>
      <c r="L535" s="2">
        <v>107853</v>
      </c>
      <c r="M535" s="2">
        <v>68360.39</v>
      </c>
      <c r="N535" s="2">
        <v>39492.61</v>
      </c>
      <c r="O535" s="2">
        <v>239</v>
      </c>
      <c r="P535" s="2">
        <v>79</v>
      </c>
      <c r="Q535" s="2" t="s">
        <v>42</v>
      </c>
      <c r="R535" s="2">
        <v>15</v>
      </c>
      <c r="S535" s="5">
        <f>IFERROR(Table1[[#This Row],[Profit]]/Table1[[#This Row],[Sales]],0)</f>
        <v>0.36617071384198863</v>
      </c>
      <c r="T535" s="2" t="str">
        <f t="shared" si="8"/>
        <v>Reorder Needed</v>
      </c>
    </row>
    <row r="536" spans="1:20" x14ac:dyDescent="0.3">
      <c r="A536" s="2">
        <v>1535</v>
      </c>
      <c r="B536" s="3">
        <v>45465</v>
      </c>
      <c r="C536" s="2" t="s">
        <v>981</v>
      </c>
      <c r="D536" s="2" t="s">
        <v>982</v>
      </c>
      <c r="E536" s="2" t="s">
        <v>36</v>
      </c>
      <c r="F536" s="2" t="s">
        <v>37</v>
      </c>
      <c r="G536" s="2" t="s">
        <v>30</v>
      </c>
      <c r="H536" s="2" t="s">
        <v>31</v>
      </c>
      <c r="I536" s="2" t="s">
        <v>32</v>
      </c>
      <c r="J536" s="2">
        <v>4</v>
      </c>
      <c r="K536" s="2">
        <v>24402</v>
      </c>
      <c r="L536" s="2">
        <v>97608</v>
      </c>
      <c r="M536" s="2">
        <v>71068.570000000007</v>
      </c>
      <c r="N536" s="2">
        <v>26539.43</v>
      </c>
      <c r="O536" s="2">
        <v>320</v>
      </c>
      <c r="P536" s="2">
        <v>73</v>
      </c>
      <c r="Q536" s="2" t="s">
        <v>33</v>
      </c>
      <c r="R536" s="2">
        <v>20</v>
      </c>
      <c r="S536" s="5">
        <f>IFERROR(Table1[[#This Row],[Profit]]/Table1[[#This Row],[Sales]],0)</f>
        <v>0.27189810261453978</v>
      </c>
      <c r="T536" s="2" t="str">
        <f t="shared" si="8"/>
        <v>Reorder Needed</v>
      </c>
    </row>
    <row r="537" spans="1:20" x14ac:dyDescent="0.3">
      <c r="A537" s="2">
        <v>1536</v>
      </c>
      <c r="B537" s="3">
        <v>45305</v>
      </c>
      <c r="C537" s="2" t="s">
        <v>605</v>
      </c>
      <c r="D537" s="2" t="s">
        <v>983</v>
      </c>
      <c r="E537" s="2" t="s">
        <v>45</v>
      </c>
      <c r="F537" s="2" t="s">
        <v>46</v>
      </c>
      <c r="G537" s="2" t="s">
        <v>60</v>
      </c>
      <c r="H537" s="2" t="s">
        <v>61</v>
      </c>
      <c r="I537" s="2" t="s">
        <v>32</v>
      </c>
      <c r="J537" s="2">
        <v>7</v>
      </c>
      <c r="K537" s="2">
        <v>52457</v>
      </c>
      <c r="L537" s="2">
        <v>367199</v>
      </c>
      <c r="M537" s="2">
        <v>321189.73</v>
      </c>
      <c r="N537" s="2">
        <v>46009.27</v>
      </c>
      <c r="O537" s="2">
        <v>329</v>
      </c>
      <c r="P537" s="2">
        <v>93</v>
      </c>
      <c r="Q537" s="2" t="s">
        <v>62</v>
      </c>
      <c r="R537" s="2">
        <v>5</v>
      </c>
      <c r="S537" s="5">
        <f>IFERROR(Table1[[#This Row],[Profit]]/Table1[[#This Row],[Sales]],0)</f>
        <v>0.12529791747798877</v>
      </c>
      <c r="T537" s="2" t="str">
        <f t="shared" si="8"/>
        <v>Reorder Needed</v>
      </c>
    </row>
    <row r="538" spans="1:20" x14ac:dyDescent="0.3">
      <c r="A538" s="2">
        <v>1537</v>
      </c>
      <c r="B538" s="3">
        <v>45365</v>
      </c>
      <c r="C538" s="2" t="s">
        <v>984</v>
      </c>
      <c r="D538" s="2" t="s">
        <v>985</v>
      </c>
      <c r="E538" s="2" t="s">
        <v>36</v>
      </c>
      <c r="F538" s="2" t="s">
        <v>37</v>
      </c>
      <c r="G538" s="2" t="s">
        <v>60</v>
      </c>
      <c r="H538" s="2" t="s">
        <v>61</v>
      </c>
      <c r="I538" s="2" t="s">
        <v>32</v>
      </c>
      <c r="J538" s="2">
        <v>1</v>
      </c>
      <c r="K538" s="2">
        <v>45070</v>
      </c>
      <c r="L538" s="2">
        <v>45070</v>
      </c>
      <c r="M538" s="2">
        <v>30288.29</v>
      </c>
      <c r="N538" s="2">
        <v>14781.71</v>
      </c>
      <c r="O538" s="2">
        <v>420</v>
      </c>
      <c r="P538" s="2">
        <v>71</v>
      </c>
      <c r="Q538" s="2" t="s">
        <v>62</v>
      </c>
      <c r="R538" s="2">
        <v>20</v>
      </c>
      <c r="S538" s="5">
        <f>IFERROR(Table1[[#This Row],[Profit]]/Table1[[#This Row],[Sales]],0)</f>
        <v>0.3279722653649878</v>
      </c>
      <c r="T538" s="2" t="str">
        <f t="shared" si="8"/>
        <v>Reorder Needed</v>
      </c>
    </row>
    <row r="539" spans="1:20" x14ac:dyDescent="0.3">
      <c r="A539" s="2">
        <v>1538</v>
      </c>
      <c r="B539" s="3">
        <v>45310</v>
      </c>
      <c r="C539" s="2" t="s">
        <v>633</v>
      </c>
      <c r="D539" s="2" t="s">
        <v>986</v>
      </c>
      <c r="E539" s="2" t="s">
        <v>36</v>
      </c>
      <c r="F539" s="2" t="s">
        <v>37</v>
      </c>
      <c r="G539" s="2" t="s">
        <v>67</v>
      </c>
      <c r="H539" s="2" t="s">
        <v>68</v>
      </c>
      <c r="I539" s="2" t="s">
        <v>24</v>
      </c>
      <c r="J539" s="2">
        <v>2</v>
      </c>
      <c r="K539" s="2">
        <v>7096</v>
      </c>
      <c r="L539" s="2">
        <v>14192</v>
      </c>
      <c r="M539" s="2">
        <v>12327.55</v>
      </c>
      <c r="N539" s="2">
        <v>1864.45</v>
      </c>
      <c r="O539" s="2">
        <v>177</v>
      </c>
      <c r="P539" s="2">
        <v>33</v>
      </c>
      <c r="Q539" s="2" t="s">
        <v>42</v>
      </c>
      <c r="R539" s="2">
        <v>10</v>
      </c>
      <c r="S539" s="5">
        <f>IFERROR(Table1[[#This Row],[Profit]]/Table1[[#This Row],[Sales]],0)</f>
        <v>0.13137330890642615</v>
      </c>
      <c r="T539" s="2" t="str">
        <f t="shared" si="8"/>
        <v>Reorder Needed</v>
      </c>
    </row>
    <row r="540" spans="1:20" x14ac:dyDescent="0.3">
      <c r="A540" s="2">
        <v>1539</v>
      </c>
      <c r="B540" s="3">
        <v>45361</v>
      </c>
      <c r="C540" s="2" t="s">
        <v>987</v>
      </c>
      <c r="D540" s="2" t="s">
        <v>988</v>
      </c>
      <c r="E540" s="2" t="s">
        <v>28</v>
      </c>
      <c r="F540" s="2" t="s">
        <v>29</v>
      </c>
      <c r="G540" s="2" t="s">
        <v>97</v>
      </c>
      <c r="H540" s="2" t="s">
        <v>98</v>
      </c>
      <c r="I540" s="2" t="s">
        <v>32</v>
      </c>
      <c r="J540" s="2">
        <v>10</v>
      </c>
      <c r="K540" s="2">
        <v>36658</v>
      </c>
      <c r="L540" s="2">
        <v>366580</v>
      </c>
      <c r="M540" s="2">
        <v>291349.71000000002</v>
      </c>
      <c r="N540" s="2">
        <v>75230.289999999994</v>
      </c>
      <c r="O540" s="2">
        <v>411</v>
      </c>
      <c r="P540" s="2">
        <v>43</v>
      </c>
      <c r="Q540" s="2" t="s">
        <v>99</v>
      </c>
      <c r="R540" s="2">
        <v>15</v>
      </c>
      <c r="S540" s="5">
        <f>IFERROR(Table1[[#This Row],[Profit]]/Table1[[#This Row],[Sales]],0)</f>
        <v>0.20522202520595775</v>
      </c>
      <c r="T540" s="2" t="str">
        <f t="shared" si="8"/>
        <v>Reorder Needed</v>
      </c>
    </row>
    <row r="541" spans="1:20" x14ac:dyDescent="0.3">
      <c r="A541" s="2">
        <v>1540</v>
      </c>
      <c r="B541" s="3">
        <v>45541</v>
      </c>
      <c r="C541" s="2" t="s">
        <v>625</v>
      </c>
      <c r="D541" s="2" t="s">
        <v>989</v>
      </c>
      <c r="E541" s="2" t="s">
        <v>28</v>
      </c>
      <c r="F541" s="2" t="s">
        <v>29</v>
      </c>
      <c r="G541" s="2" t="s">
        <v>60</v>
      </c>
      <c r="H541" s="2" t="s">
        <v>61</v>
      </c>
      <c r="I541" s="2" t="s">
        <v>32</v>
      </c>
      <c r="J541" s="2">
        <v>9</v>
      </c>
      <c r="K541" s="2">
        <v>49781</v>
      </c>
      <c r="L541" s="2">
        <v>448029</v>
      </c>
      <c r="M541" s="2">
        <v>375233.78</v>
      </c>
      <c r="N541" s="2">
        <v>72795.22</v>
      </c>
      <c r="O541" s="2">
        <v>290</v>
      </c>
      <c r="P541" s="2">
        <v>26</v>
      </c>
      <c r="Q541" s="2" t="s">
        <v>62</v>
      </c>
      <c r="R541" s="2">
        <v>0</v>
      </c>
      <c r="S541" s="5">
        <f>IFERROR(Table1[[#This Row],[Profit]]/Table1[[#This Row],[Sales]],0)</f>
        <v>0.16247881275542431</v>
      </c>
      <c r="T541" s="2" t="str">
        <f t="shared" si="8"/>
        <v>Reorder Needed</v>
      </c>
    </row>
    <row r="542" spans="1:20" x14ac:dyDescent="0.3">
      <c r="A542" s="2">
        <v>1541</v>
      </c>
      <c r="B542" s="3">
        <v>45500</v>
      </c>
      <c r="C542" s="2" t="s">
        <v>990</v>
      </c>
      <c r="D542" s="2" t="s">
        <v>991</v>
      </c>
      <c r="E542" s="2" t="s">
        <v>28</v>
      </c>
      <c r="F542" s="2" t="s">
        <v>29</v>
      </c>
      <c r="G542" s="2" t="s">
        <v>81</v>
      </c>
      <c r="H542" s="2" t="s">
        <v>82</v>
      </c>
      <c r="I542" s="2" t="s">
        <v>24</v>
      </c>
      <c r="J542" s="2">
        <v>7</v>
      </c>
      <c r="K542" s="2">
        <v>30871</v>
      </c>
      <c r="L542" s="2">
        <v>216097</v>
      </c>
      <c r="M542" s="2">
        <v>139623.60999999999</v>
      </c>
      <c r="N542" s="2">
        <v>76473.39</v>
      </c>
      <c r="O542" s="2">
        <v>120</v>
      </c>
      <c r="P542" s="2">
        <v>60</v>
      </c>
      <c r="Q542" s="2" t="s">
        <v>42</v>
      </c>
      <c r="R542" s="2">
        <v>0</v>
      </c>
      <c r="S542" s="5">
        <f>IFERROR(Table1[[#This Row],[Profit]]/Table1[[#This Row],[Sales]],0)</f>
        <v>0.35388455184477341</v>
      </c>
      <c r="T542" s="2" t="str">
        <f t="shared" si="8"/>
        <v>Reorder Needed</v>
      </c>
    </row>
    <row r="543" spans="1:20" x14ac:dyDescent="0.3">
      <c r="A543" s="2">
        <v>1542</v>
      </c>
      <c r="B543" s="3">
        <v>45368</v>
      </c>
      <c r="C543" s="2" t="s">
        <v>969</v>
      </c>
      <c r="D543" s="2" t="s">
        <v>992</v>
      </c>
      <c r="E543" s="2" t="s">
        <v>45</v>
      </c>
      <c r="F543" s="2" t="s">
        <v>46</v>
      </c>
      <c r="G543" s="2" t="s">
        <v>30</v>
      </c>
      <c r="H543" s="2" t="s">
        <v>31</v>
      </c>
      <c r="I543" s="2" t="s">
        <v>32</v>
      </c>
      <c r="J543" s="2">
        <v>2</v>
      </c>
      <c r="K543" s="2">
        <v>53641</v>
      </c>
      <c r="L543" s="2">
        <v>107282</v>
      </c>
      <c r="M543" s="2">
        <v>82996.75</v>
      </c>
      <c r="N543" s="2">
        <v>24285.25</v>
      </c>
      <c r="O543" s="2">
        <v>134</v>
      </c>
      <c r="P543" s="2">
        <v>24</v>
      </c>
      <c r="Q543" s="2" t="s">
        <v>33</v>
      </c>
      <c r="R543" s="2">
        <v>0</v>
      </c>
      <c r="S543" s="5">
        <f>IFERROR(Table1[[#This Row],[Profit]]/Table1[[#This Row],[Sales]],0)</f>
        <v>0.22636835629462537</v>
      </c>
      <c r="T543" s="2" t="str">
        <f t="shared" si="8"/>
        <v>Reorder Needed</v>
      </c>
    </row>
    <row r="544" spans="1:20" x14ac:dyDescent="0.3">
      <c r="A544" s="2">
        <v>1543</v>
      </c>
      <c r="B544" s="3">
        <v>45631</v>
      </c>
      <c r="C544" s="2" t="s">
        <v>993</v>
      </c>
      <c r="D544" s="2" t="s">
        <v>994</v>
      </c>
      <c r="E544" s="2" t="s">
        <v>36</v>
      </c>
      <c r="F544" s="2" t="s">
        <v>37</v>
      </c>
      <c r="G544" s="2" t="s">
        <v>60</v>
      </c>
      <c r="H544" s="2" t="s">
        <v>61</v>
      </c>
      <c r="I544" s="2" t="s">
        <v>32</v>
      </c>
      <c r="J544" s="2">
        <v>1</v>
      </c>
      <c r="K544" s="2">
        <v>3936</v>
      </c>
      <c r="L544" s="2">
        <v>3936</v>
      </c>
      <c r="M544" s="2">
        <v>2724.42</v>
      </c>
      <c r="N544" s="2">
        <v>1211.58</v>
      </c>
      <c r="O544" s="2">
        <v>144</v>
      </c>
      <c r="P544" s="2">
        <v>13</v>
      </c>
      <c r="Q544" s="2" t="s">
        <v>62</v>
      </c>
      <c r="R544" s="2">
        <v>15</v>
      </c>
      <c r="S544" s="5">
        <f>IFERROR(Table1[[#This Row],[Profit]]/Table1[[#This Row],[Sales]],0)</f>
        <v>0.30782012195121949</v>
      </c>
      <c r="T544" s="2" t="str">
        <f t="shared" si="8"/>
        <v>Reorder Needed</v>
      </c>
    </row>
    <row r="545" spans="1:20" x14ac:dyDescent="0.3">
      <c r="A545" s="2">
        <v>1544</v>
      </c>
      <c r="B545" s="3">
        <v>45534</v>
      </c>
      <c r="C545" s="2" t="s">
        <v>190</v>
      </c>
      <c r="D545" s="2" t="s">
        <v>995</v>
      </c>
      <c r="E545" s="2" t="s">
        <v>20</v>
      </c>
      <c r="F545" s="2" t="s">
        <v>21</v>
      </c>
      <c r="G545" s="2" t="s">
        <v>81</v>
      </c>
      <c r="H545" s="2" t="s">
        <v>82</v>
      </c>
      <c r="I545" s="2" t="s">
        <v>24</v>
      </c>
      <c r="J545" s="2">
        <v>2</v>
      </c>
      <c r="K545" s="2">
        <v>55774</v>
      </c>
      <c r="L545" s="2">
        <v>111548</v>
      </c>
      <c r="M545" s="2">
        <v>82079.009999999995</v>
      </c>
      <c r="N545" s="2">
        <v>29468.99</v>
      </c>
      <c r="O545" s="2">
        <v>98</v>
      </c>
      <c r="P545" s="2">
        <v>23</v>
      </c>
      <c r="Q545" s="2" t="s">
        <v>42</v>
      </c>
      <c r="R545" s="2">
        <v>0</v>
      </c>
      <c r="S545" s="5">
        <f>IFERROR(Table1[[#This Row],[Profit]]/Table1[[#This Row],[Sales]],0)</f>
        <v>0.26418214580270377</v>
      </c>
      <c r="T545" s="2" t="str">
        <f t="shared" si="8"/>
        <v>Reorder Needed</v>
      </c>
    </row>
    <row r="546" spans="1:20" x14ac:dyDescent="0.3">
      <c r="A546" s="2">
        <v>1545</v>
      </c>
      <c r="B546" s="3">
        <v>45432</v>
      </c>
      <c r="C546" s="2" t="s">
        <v>996</v>
      </c>
      <c r="D546" s="2" t="s">
        <v>997</v>
      </c>
      <c r="E546" s="2" t="s">
        <v>36</v>
      </c>
      <c r="F546" s="2" t="s">
        <v>37</v>
      </c>
      <c r="G546" s="2" t="s">
        <v>49</v>
      </c>
      <c r="H546" s="2" t="s">
        <v>50</v>
      </c>
      <c r="I546" s="2" t="s">
        <v>51</v>
      </c>
      <c r="J546" s="2">
        <v>8</v>
      </c>
      <c r="K546" s="2">
        <v>8806</v>
      </c>
      <c r="L546" s="2">
        <v>70448</v>
      </c>
      <c r="M546" s="2">
        <v>59918.59</v>
      </c>
      <c r="N546" s="2">
        <v>10529.41</v>
      </c>
      <c r="O546" s="2">
        <v>490</v>
      </c>
      <c r="P546" s="2">
        <v>91</v>
      </c>
      <c r="Q546" s="2" t="s">
        <v>52</v>
      </c>
      <c r="R546" s="2">
        <v>20</v>
      </c>
      <c r="S546" s="5">
        <f>IFERROR(Table1[[#This Row],[Profit]]/Table1[[#This Row],[Sales]],0)</f>
        <v>0.14946357597092891</v>
      </c>
      <c r="T546" s="2" t="str">
        <f t="shared" si="8"/>
        <v>Reorder Needed</v>
      </c>
    </row>
    <row r="547" spans="1:20" x14ac:dyDescent="0.3">
      <c r="A547" s="2">
        <v>1546</v>
      </c>
      <c r="B547" s="3">
        <v>45378</v>
      </c>
      <c r="C547" s="2" t="s">
        <v>116</v>
      </c>
      <c r="D547" s="2" t="s">
        <v>998</v>
      </c>
      <c r="E547" s="2" t="s">
        <v>36</v>
      </c>
      <c r="F547" s="2" t="s">
        <v>37</v>
      </c>
      <c r="G547" s="2" t="s">
        <v>22</v>
      </c>
      <c r="H547" s="2" t="s">
        <v>23</v>
      </c>
      <c r="I547" s="2" t="s">
        <v>24</v>
      </c>
      <c r="J547" s="2">
        <v>6</v>
      </c>
      <c r="K547" s="2">
        <v>45584</v>
      </c>
      <c r="L547" s="2">
        <v>273504</v>
      </c>
      <c r="M547" s="2">
        <v>184405.48</v>
      </c>
      <c r="N547" s="2">
        <v>89098.52</v>
      </c>
      <c r="O547" s="2">
        <v>261</v>
      </c>
      <c r="P547" s="2">
        <v>57</v>
      </c>
      <c r="Q547" s="2" t="s">
        <v>25</v>
      </c>
      <c r="R547" s="2">
        <v>10</v>
      </c>
      <c r="S547" s="5">
        <f>IFERROR(Table1[[#This Row],[Profit]]/Table1[[#This Row],[Sales]],0)</f>
        <v>0.32576678951678956</v>
      </c>
      <c r="T547" s="2" t="str">
        <f t="shared" si="8"/>
        <v>Reorder Needed</v>
      </c>
    </row>
    <row r="548" spans="1:20" x14ac:dyDescent="0.3">
      <c r="A548" s="2">
        <v>1547</v>
      </c>
      <c r="B548" s="3">
        <v>45595</v>
      </c>
      <c r="C548" s="2" t="s">
        <v>497</v>
      </c>
      <c r="D548" s="2" t="s">
        <v>999</v>
      </c>
      <c r="E548" s="2" t="s">
        <v>20</v>
      </c>
      <c r="F548" s="2" t="s">
        <v>21</v>
      </c>
      <c r="G548" s="2" t="s">
        <v>30</v>
      </c>
      <c r="H548" s="2" t="s">
        <v>31</v>
      </c>
      <c r="I548" s="2" t="s">
        <v>32</v>
      </c>
      <c r="J548" s="2">
        <v>6</v>
      </c>
      <c r="K548" s="2">
        <v>37019</v>
      </c>
      <c r="L548" s="2">
        <v>222114</v>
      </c>
      <c r="M548" s="2">
        <v>181715.1</v>
      </c>
      <c r="N548" s="2">
        <v>40398.9</v>
      </c>
      <c r="O548" s="2">
        <v>264</v>
      </c>
      <c r="P548" s="2">
        <v>58</v>
      </c>
      <c r="Q548" s="2" t="s">
        <v>33</v>
      </c>
      <c r="R548" s="2">
        <v>10</v>
      </c>
      <c r="S548" s="5">
        <f>IFERROR(Table1[[#This Row],[Profit]]/Table1[[#This Row],[Sales]],0)</f>
        <v>0.18188362732650801</v>
      </c>
      <c r="T548" s="2" t="str">
        <f t="shared" si="8"/>
        <v>Reorder Needed</v>
      </c>
    </row>
    <row r="549" spans="1:20" x14ac:dyDescent="0.3">
      <c r="A549" s="2">
        <v>1548</v>
      </c>
      <c r="B549" s="3">
        <v>45414</v>
      </c>
      <c r="C549" s="2" t="s">
        <v>635</v>
      </c>
      <c r="D549" s="2" t="s">
        <v>1000</v>
      </c>
      <c r="E549" s="2" t="s">
        <v>36</v>
      </c>
      <c r="F549" s="2" t="s">
        <v>37</v>
      </c>
      <c r="G549" s="2" t="s">
        <v>97</v>
      </c>
      <c r="H549" s="2" t="s">
        <v>98</v>
      </c>
      <c r="I549" s="2" t="s">
        <v>32</v>
      </c>
      <c r="J549" s="2">
        <v>2</v>
      </c>
      <c r="K549" s="2">
        <v>20464</v>
      </c>
      <c r="L549" s="2">
        <v>40928</v>
      </c>
      <c r="M549" s="2">
        <v>33353.050000000003</v>
      </c>
      <c r="N549" s="2">
        <v>7574.95</v>
      </c>
      <c r="O549" s="2">
        <v>19</v>
      </c>
      <c r="P549" s="2">
        <v>98</v>
      </c>
      <c r="Q549" s="2" t="s">
        <v>99</v>
      </c>
      <c r="R549" s="2">
        <v>0</v>
      </c>
      <c r="S549" s="5">
        <f>IFERROR(Table1[[#This Row],[Profit]]/Table1[[#This Row],[Sales]],0)</f>
        <v>0.18507989640344019</v>
      </c>
      <c r="T549" s="2" t="str">
        <f t="shared" si="8"/>
        <v>Sufficient</v>
      </c>
    </row>
    <row r="550" spans="1:20" x14ac:dyDescent="0.3">
      <c r="A550" s="2">
        <v>1549</v>
      </c>
      <c r="B550" s="3">
        <v>45351</v>
      </c>
      <c r="C550" s="2" t="s">
        <v>1001</v>
      </c>
      <c r="D550" s="2" t="s">
        <v>1002</v>
      </c>
      <c r="E550" s="2" t="s">
        <v>20</v>
      </c>
      <c r="F550" s="2" t="s">
        <v>21</v>
      </c>
      <c r="G550" s="2" t="s">
        <v>97</v>
      </c>
      <c r="H550" s="2" t="s">
        <v>98</v>
      </c>
      <c r="I550" s="2" t="s">
        <v>32</v>
      </c>
      <c r="J550" s="2">
        <v>2</v>
      </c>
      <c r="K550" s="2">
        <v>55402</v>
      </c>
      <c r="L550" s="2">
        <v>110804</v>
      </c>
      <c r="M550" s="2">
        <v>93308.84</v>
      </c>
      <c r="N550" s="2">
        <v>17495.16</v>
      </c>
      <c r="O550" s="2">
        <v>482</v>
      </c>
      <c r="P550" s="2">
        <v>97</v>
      </c>
      <c r="Q550" s="2" t="s">
        <v>99</v>
      </c>
      <c r="R550" s="2">
        <v>15</v>
      </c>
      <c r="S550" s="5">
        <f>IFERROR(Table1[[#This Row],[Profit]]/Table1[[#This Row],[Sales]],0)</f>
        <v>0.15789285585357929</v>
      </c>
      <c r="T550" s="2" t="str">
        <f t="shared" si="8"/>
        <v>Reorder Needed</v>
      </c>
    </row>
    <row r="551" spans="1:20" x14ac:dyDescent="0.3">
      <c r="A551" s="2">
        <v>1550</v>
      </c>
      <c r="B551" s="3">
        <v>45448</v>
      </c>
      <c r="C551" s="2" t="s">
        <v>1003</v>
      </c>
      <c r="D551" s="2" t="s">
        <v>1004</v>
      </c>
      <c r="E551" s="2" t="s">
        <v>20</v>
      </c>
      <c r="F551" s="2" t="s">
        <v>21</v>
      </c>
      <c r="G551" s="2" t="s">
        <v>81</v>
      </c>
      <c r="H551" s="2" t="s">
        <v>82</v>
      </c>
      <c r="I551" s="2" t="s">
        <v>24</v>
      </c>
      <c r="J551" s="2">
        <v>7</v>
      </c>
      <c r="K551" s="2">
        <v>16444</v>
      </c>
      <c r="L551" s="2">
        <v>115108</v>
      </c>
      <c r="M551" s="2">
        <v>102597.46</v>
      </c>
      <c r="N551" s="2">
        <v>12510.54</v>
      </c>
      <c r="O551" s="2">
        <v>285</v>
      </c>
      <c r="P551" s="2">
        <v>32</v>
      </c>
      <c r="Q551" s="2" t="s">
        <v>42</v>
      </c>
      <c r="R551" s="2">
        <v>15</v>
      </c>
      <c r="S551" s="5">
        <f>IFERROR(Table1[[#This Row],[Profit]]/Table1[[#This Row],[Sales]],0)</f>
        <v>0.10868523473607396</v>
      </c>
      <c r="T551" s="2" t="str">
        <f t="shared" si="8"/>
        <v>Reorder Needed</v>
      </c>
    </row>
    <row r="552" spans="1:20" x14ac:dyDescent="0.3">
      <c r="A552" s="2">
        <v>1551</v>
      </c>
      <c r="B552" s="3">
        <v>45355</v>
      </c>
      <c r="C552" s="2" t="s">
        <v>1005</v>
      </c>
      <c r="D552" s="2" t="s">
        <v>1006</v>
      </c>
      <c r="E552" s="2" t="s">
        <v>45</v>
      </c>
      <c r="F552" s="2" t="s">
        <v>46</v>
      </c>
      <c r="G552" s="2" t="s">
        <v>55</v>
      </c>
      <c r="H552" s="2" t="s">
        <v>56</v>
      </c>
      <c r="I552" s="2" t="s">
        <v>32</v>
      </c>
      <c r="J552" s="2">
        <v>10</v>
      </c>
      <c r="K552" s="2">
        <v>53426</v>
      </c>
      <c r="L552" s="2">
        <v>534260</v>
      </c>
      <c r="M552" s="2">
        <v>363972.34</v>
      </c>
      <c r="N552" s="2">
        <v>170287.66</v>
      </c>
      <c r="O552" s="2">
        <v>203</v>
      </c>
      <c r="P552" s="2">
        <v>56</v>
      </c>
      <c r="Q552" s="2" t="s">
        <v>57</v>
      </c>
      <c r="R552" s="2">
        <v>20</v>
      </c>
      <c r="S552" s="5">
        <f>IFERROR(Table1[[#This Row],[Profit]]/Table1[[#This Row],[Sales]],0)</f>
        <v>0.31873555946542881</v>
      </c>
      <c r="T552" s="2" t="str">
        <f t="shared" si="8"/>
        <v>Reorder Needed</v>
      </c>
    </row>
    <row r="553" spans="1:20" x14ac:dyDescent="0.3">
      <c r="A553" s="2">
        <v>1552</v>
      </c>
      <c r="B553" s="3">
        <v>45302</v>
      </c>
      <c r="C553" s="2" t="s">
        <v>896</v>
      </c>
      <c r="D553" s="2" t="s">
        <v>1007</v>
      </c>
      <c r="E553" s="2" t="s">
        <v>36</v>
      </c>
      <c r="F553" s="2" t="s">
        <v>37</v>
      </c>
      <c r="G553" s="2" t="s">
        <v>81</v>
      </c>
      <c r="H553" s="2" t="s">
        <v>82</v>
      </c>
      <c r="I553" s="2" t="s">
        <v>24</v>
      </c>
      <c r="J553" s="2">
        <v>10</v>
      </c>
      <c r="K553" s="2">
        <v>4386</v>
      </c>
      <c r="L553" s="2">
        <v>43860</v>
      </c>
      <c r="M553" s="2">
        <v>27836.93</v>
      </c>
      <c r="N553" s="2">
        <v>16023.07</v>
      </c>
      <c r="O553" s="2">
        <v>23</v>
      </c>
      <c r="P553" s="2">
        <v>32</v>
      </c>
      <c r="Q553" s="2" t="s">
        <v>42</v>
      </c>
      <c r="R553" s="2">
        <v>20</v>
      </c>
      <c r="S553" s="5">
        <f>IFERROR(Table1[[#This Row],[Profit]]/Table1[[#This Row],[Sales]],0)</f>
        <v>0.36532307341541265</v>
      </c>
      <c r="T553" s="2" t="str">
        <f t="shared" si="8"/>
        <v>Sufficient</v>
      </c>
    </row>
    <row r="554" spans="1:20" x14ac:dyDescent="0.3">
      <c r="A554" s="2">
        <v>1553</v>
      </c>
      <c r="B554" s="3">
        <v>45373</v>
      </c>
      <c r="C554" s="2" t="s">
        <v>270</v>
      </c>
      <c r="D554" s="2" t="s">
        <v>1008</v>
      </c>
      <c r="E554" s="2" t="s">
        <v>20</v>
      </c>
      <c r="F554" s="2" t="s">
        <v>21</v>
      </c>
      <c r="G554" s="2" t="s">
        <v>97</v>
      </c>
      <c r="H554" s="2" t="s">
        <v>98</v>
      </c>
      <c r="I554" s="2" t="s">
        <v>32</v>
      </c>
      <c r="J554" s="2">
        <v>1</v>
      </c>
      <c r="K554" s="2">
        <v>18646</v>
      </c>
      <c r="L554" s="2">
        <v>18646</v>
      </c>
      <c r="M554" s="2">
        <v>15679.19</v>
      </c>
      <c r="N554" s="2">
        <v>2966.81</v>
      </c>
      <c r="O554" s="2">
        <v>90</v>
      </c>
      <c r="P554" s="2">
        <v>17</v>
      </c>
      <c r="Q554" s="2" t="s">
        <v>99</v>
      </c>
      <c r="R554" s="2">
        <v>15</v>
      </c>
      <c r="S554" s="5">
        <f>IFERROR(Table1[[#This Row],[Profit]]/Table1[[#This Row],[Sales]],0)</f>
        <v>0.15911241016840072</v>
      </c>
      <c r="T554" s="2" t="str">
        <f t="shared" si="8"/>
        <v>Reorder Needed</v>
      </c>
    </row>
    <row r="555" spans="1:20" x14ac:dyDescent="0.3">
      <c r="A555" s="2">
        <v>1554</v>
      </c>
      <c r="B555" s="3">
        <v>45324</v>
      </c>
      <c r="C555" s="2" t="s">
        <v>1009</v>
      </c>
      <c r="D555" s="2" t="s">
        <v>1010</v>
      </c>
      <c r="E555" s="2" t="s">
        <v>20</v>
      </c>
      <c r="F555" s="2" t="s">
        <v>21</v>
      </c>
      <c r="G555" s="2" t="s">
        <v>81</v>
      </c>
      <c r="H555" s="2" t="s">
        <v>82</v>
      </c>
      <c r="I555" s="2" t="s">
        <v>24</v>
      </c>
      <c r="J555" s="2">
        <v>4</v>
      </c>
      <c r="K555" s="2">
        <v>19880</v>
      </c>
      <c r="L555" s="2">
        <v>79520</v>
      </c>
      <c r="M555" s="2">
        <v>59664.47</v>
      </c>
      <c r="N555" s="2">
        <v>19855.53</v>
      </c>
      <c r="O555" s="2">
        <v>87</v>
      </c>
      <c r="P555" s="2">
        <v>57</v>
      </c>
      <c r="Q555" s="2" t="s">
        <v>42</v>
      </c>
      <c r="R555" s="2">
        <v>10</v>
      </c>
      <c r="S555" s="5">
        <f>IFERROR(Table1[[#This Row],[Profit]]/Table1[[#This Row],[Sales]],0)</f>
        <v>0.24969227867203217</v>
      </c>
      <c r="T555" s="2" t="str">
        <f t="shared" si="8"/>
        <v>Reorder Needed</v>
      </c>
    </row>
    <row r="556" spans="1:20" x14ac:dyDescent="0.3">
      <c r="A556" s="2">
        <v>1555</v>
      </c>
      <c r="B556" s="3">
        <v>45454</v>
      </c>
      <c r="C556" s="2" t="s">
        <v>1011</v>
      </c>
      <c r="D556" s="2" t="s">
        <v>1012</v>
      </c>
      <c r="E556" s="2" t="s">
        <v>28</v>
      </c>
      <c r="F556" s="2" t="s">
        <v>29</v>
      </c>
      <c r="G556" s="2" t="s">
        <v>55</v>
      </c>
      <c r="H556" s="2" t="s">
        <v>56</v>
      </c>
      <c r="I556" s="2" t="s">
        <v>32</v>
      </c>
      <c r="J556" s="2">
        <v>4</v>
      </c>
      <c r="K556" s="2">
        <v>1178</v>
      </c>
      <c r="L556" s="2">
        <v>4712</v>
      </c>
      <c r="M556" s="2">
        <v>3516.04</v>
      </c>
      <c r="N556" s="2">
        <v>1195.96</v>
      </c>
      <c r="O556" s="2">
        <v>134</v>
      </c>
      <c r="P556" s="2">
        <v>20</v>
      </c>
      <c r="Q556" s="2" t="s">
        <v>57</v>
      </c>
      <c r="R556" s="2">
        <v>20</v>
      </c>
      <c r="S556" s="5">
        <f>IFERROR(Table1[[#This Row],[Profit]]/Table1[[#This Row],[Sales]],0)</f>
        <v>0.25381154499151104</v>
      </c>
      <c r="T556" s="2" t="str">
        <f t="shared" si="8"/>
        <v>Reorder Needed</v>
      </c>
    </row>
    <row r="557" spans="1:20" x14ac:dyDescent="0.3">
      <c r="A557" s="2">
        <v>1556</v>
      </c>
      <c r="B557" s="3">
        <v>45380</v>
      </c>
      <c r="C557" s="2" t="s">
        <v>1013</v>
      </c>
      <c r="D557" s="2" t="s">
        <v>1014</v>
      </c>
      <c r="E557" s="2" t="s">
        <v>36</v>
      </c>
      <c r="F557" s="2" t="s">
        <v>37</v>
      </c>
      <c r="G557" s="2" t="s">
        <v>81</v>
      </c>
      <c r="H557" s="2" t="s">
        <v>82</v>
      </c>
      <c r="I557" s="2" t="s">
        <v>24</v>
      </c>
      <c r="J557" s="2">
        <v>10</v>
      </c>
      <c r="K557" s="2">
        <v>14856</v>
      </c>
      <c r="L557" s="2">
        <v>148560</v>
      </c>
      <c r="M557" s="2">
        <v>100784.12</v>
      </c>
      <c r="N557" s="2">
        <v>47775.88</v>
      </c>
      <c r="O557" s="2">
        <v>211</v>
      </c>
      <c r="P557" s="2">
        <v>35</v>
      </c>
      <c r="Q557" s="2" t="s">
        <v>42</v>
      </c>
      <c r="R557" s="2">
        <v>15</v>
      </c>
      <c r="S557" s="5">
        <f>IFERROR(Table1[[#This Row],[Profit]]/Table1[[#This Row],[Sales]],0)</f>
        <v>0.32159316101238555</v>
      </c>
      <c r="T557" s="2" t="str">
        <f t="shared" si="8"/>
        <v>Reorder Needed</v>
      </c>
    </row>
    <row r="558" spans="1:20" x14ac:dyDescent="0.3">
      <c r="A558" s="2">
        <v>1557</v>
      </c>
      <c r="B558" s="3">
        <v>45469</v>
      </c>
      <c r="C558" s="2" t="s">
        <v>1015</v>
      </c>
      <c r="D558" s="2" t="s">
        <v>474</v>
      </c>
      <c r="E558" s="2" t="s">
        <v>36</v>
      </c>
      <c r="F558" s="2" t="s">
        <v>37</v>
      </c>
      <c r="G558" s="2" t="s">
        <v>30</v>
      </c>
      <c r="H558" s="2" t="s">
        <v>31</v>
      </c>
      <c r="I558" s="2" t="s">
        <v>32</v>
      </c>
      <c r="J558" s="2">
        <v>10</v>
      </c>
      <c r="K558" s="2">
        <v>42033</v>
      </c>
      <c r="L558" s="2">
        <v>420330</v>
      </c>
      <c r="M558" s="2">
        <v>294637.71999999997</v>
      </c>
      <c r="N558" s="2">
        <v>125692.28</v>
      </c>
      <c r="O558" s="2">
        <v>406</v>
      </c>
      <c r="P558" s="2">
        <v>88</v>
      </c>
      <c r="Q558" s="2" t="s">
        <v>33</v>
      </c>
      <c r="R558" s="2">
        <v>15</v>
      </c>
      <c r="S558" s="5">
        <f>IFERROR(Table1[[#This Row],[Profit]]/Table1[[#This Row],[Sales]],0)</f>
        <v>0.29903237932100968</v>
      </c>
      <c r="T558" s="2" t="str">
        <f t="shared" si="8"/>
        <v>Reorder Needed</v>
      </c>
    </row>
    <row r="559" spans="1:20" x14ac:dyDescent="0.3">
      <c r="A559" s="2">
        <v>1558</v>
      </c>
      <c r="B559" s="3">
        <v>45487</v>
      </c>
      <c r="C559" s="2" t="s">
        <v>83</v>
      </c>
      <c r="D559" s="2" t="s">
        <v>1016</v>
      </c>
      <c r="E559" s="2" t="s">
        <v>20</v>
      </c>
      <c r="F559" s="2" t="s">
        <v>21</v>
      </c>
      <c r="G559" s="2" t="s">
        <v>49</v>
      </c>
      <c r="H559" s="2" t="s">
        <v>50</v>
      </c>
      <c r="I559" s="2" t="s">
        <v>51</v>
      </c>
      <c r="J559" s="2">
        <v>8</v>
      </c>
      <c r="K559" s="2">
        <v>10955</v>
      </c>
      <c r="L559" s="2">
        <v>87640</v>
      </c>
      <c r="M559" s="2">
        <v>65019.89</v>
      </c>
      <c r="N559" s="2">
        <v>22620.11</v>
      </c>
      <c r="O559" s="2">
        <v>21</v>
      </c>
      <c r="P559" s="2">
        <v>64</v>
      </c>
      <c r="Q559" s="2" t="s">
        <v>52</v>
      </c>
      <c r="R559" s="2">
        <v>5</v>
      </c>
      <c r="S559" s="5">
        <f>IFERROR(Table1[[#This Row],[Profit]]/Table1[[#This Row],[Sales]],0)</f>
        <v>0.25810257873117298</v>
      </c>
      <c r="T559" s="2" t="str">
        <f t="shared" si="8"/>
        <v>Sufficient</v>
      </c>
    </row>
    <row r="560" spans="1:20" x14ac:dyDescent="0.3">
      <c r="A560" s="2">
        <v>1559</v>
      </c>
      <c r="B560" s="3">
        <v>45656</v>
      </c>
      <c r="C560" s="2" t="s">
        <v>225</v>
      </c>
      <c r="D560" s="2" t="s">
        <v>1017</v>
      </c>
      <c r="E560" s="2" t="s">
        <v>45</v>
      </c>
      <c r="F560" s="2" t="s">
        <v>46</v>
      </c>
      <c r="G560" s="2" t="s">
        <v>60</v>
      </c>
      <c r="H560" s="2" t="s">
        <v>61</v>
      </c>
      <c r="I560" s="2" t="s">
        <v>32</v>
      </c>
      <c r="J560" s="2">
        <v>7</v>
      </c>
      <c r="K560" s="2">
        <v>44539</v>
      </c>
      <c r="L560" s="2">
        <v>311773</v>
      </c>
      <c r="M560" s="2">
        <v>243578.31</v>
      </c>
      <c r="N560" s="2">
        <v>68194.69</v>
      </c>
      <c r="O560" s="2">
        <v>320</v>
      </c>
      <c r="P560" s="2">
        <v>24</v>
      </c>
      <c r="Q560" s="2" t="s">
        <v>62</v>
      </c>
      <c r="R560" s="2">
        <v>0</v>
      </c>
      <c r="S560" s="5">
        <f>IFERROR(Table1[[#This Row],[Profit]]/Table1[[#This Row],[Sales]],0)</f>
        <v>0.21873186581262649</v>
      </c>
      <c r="T560" s="2" t="str">
        <f t="shared" si="8"/>
        <v>Reorder Needed</v>
      </c>
    </row>
    <row r="561" spans="1:20" x14ac:dyDescent="0.3">
      <c r="A561" s="2">
        <v>1560</v>
      </c>
      <c r="B561" s="3">
        <v>45464</v>
      </c>
      <c r="C561" s="2" t="s">
        <v>1018</v>
      </c>
      <c r="D561" s="2" t="s">
        <v>1019</v>
      </c>
      <c r="E561" s="2" t="s">
        <v>45</v>
      </c>
      <c r="F561" s="2" t="s">
        <v>46</v>
      </c>
      <c r="G561" s="2" t="s">
        <v>67</v>
      </c>
      <c r="H561" s="2" t="s">
        <v>68</v>
      </c>
      <c r="I561" s="2" t="s">
        <v>24</v>
      </c>
      <c r="J561" s="2">
        <v>3</v>
      </c>
      <c r="K561" s="2">
        <v>25383</v>
      </c>
      <c r="L561" s="2">
        <v>76149</v>
      </c>
      <c r="M561" s="2">
        <v>49698.84</v>
      </c>
      <c r="N561" s="2">
        <v>26450.16</v>
      </c>
      <c r="O561" s="2">
        <v>127</v>
      </c>
      <c r="P561" s="2">
        <v>12</v>
      </c>
      <c r="Q561" s="2" t="s">
        <v>42</v>
      </c>
      <c r="R561" s="2">
        <v>20</v>
      </c>
      <c r="S561" s="5">
        <f>IFERROR(Table1[[#This Row],[Profit]]/Table1[[#This Row],[Sales]],0)</f>
        <v>0.34734743726115902</v>
      </c>
      <c r="T561" s="2" t="str">
        <f t="shared" si="8"/>
        <v>Reorder Needed</v>
      </c>
    </row>
    <row r="562" spans="1:20" x14ac:dyDescent="0.3">
      <c r="A562" s="2">
        <v>1561</v>
      </c>
      <c r="B562" s="3">
        <v>45508</v>
      </c>
      <c r="C562" s="2" t="s">
        <v>1020</v>
      </c>
      <c r="D562" s="2" t="s">
        <v>1021</v>
      </c>
      <c r="E562" s="2" t="s">
        <v>28</v>
      </c>
      <c r="F562" s="2" t="s">
        <v>29</v>
      </c>
      <c r="G562" s="2" t="s">
        <v>67</v>
      </c>
      <c r="H562" s="2" t="s">
        <v>68</v>
      </c>
      <c r="I562" s="2" t="s">
        <v>24</v>
      </c>
      <c r="J562" s="2">
        <v>5</v>
      </c>
      <c r="K562" s="2">
        <v>1445</v>
      </c>
      <c r="L562" s="2">
        <v>7225</v>
      </c>
      <c r="M562" s="2">
        <v>4816.0600000000004</v>
      </c>
      <c r="N562" s="2">
        <v>2408.94</v>
      </c>
      <c r="O562" s="2">
        <v>18</v>
      </c>
      <c r="P562" s="2">
        <v>12</v>
      </c>
      <c r="Q562" s="2" t="s">
        <v>42</v>
      </c>
      <c r="R562" s="2">
        <v>15</v>
      </c>
      <c r="S562" s="5">
        <f>IFERROR(Table1[[#This Row],[Profit]]/Table1[[#This Row],[Sales]],0)</f>
        <v>0.33341730103806227</v>
      </c>
      <c r="T562" s="2" t="str">
        <f t="shared" si="8"/>
        <v>Reorder Needed</v>
      </c>
    </row>
    <row r="563" spans="1:20" x14ac:dyDescent="0.3">
      <c r="A563" s="2">
        <v>1562</v>
      </c>
      <c r="B563" s="3">
        <v>45490</v>
      </c>
      <c r="C563" s="2" t="s">
        <v>1022</v>
      </c>
      <c r="D563" s="2" t="s">
        <v>1023</v>
      </c>
      <c r="E563" s="2" t="s">
        <v>45</v>
      </c>
      <c r="F563" s="2" t="s">
        <v>46</v>
      </c>
      <c r="G563" s="2" t="s">
        <v>75</v>
      </c>
      <c r="H563" s="2" t="s">
        <v>76</v>
      </c>
      <c r="I563" s="2" t="s">
        <v>77</v>
      </c>
      <c r="J563" s="2">
        <v>9</v>
      </c>
      <c r="K563" s="2">
        <v>52677</v>
      </c>
      <c r="L563" s="2">
        <v>474093</v>
      </c>
      <c r="M563" s="2">
        <v>304201.03000000003</v>
      </c>
      <c r="N563" s="2">
        <v>169891.97</v>
      </c>
      <c r="O563" s="2">
        <v>109</v>
      </c>
      <c r="P563" s="2">
        <v>79</v>
      </c>
      <c r="Q563" s="2" t="s">
        <v>78</v>
      </c>
      <c r="R563" s="2">
        <v>0</v>
      </c>
      <c r="S563" s="5">
        <f>IFERROR(Table1[[#This Row],[Profit]]/Table1[[#This Row],[Sales]],0)</f>
        <v>0.35835156815224017</v>
      </c>
      <c r="T563" s="2" t="str">
        <f t="shared" si="8"/>
        <v>Reorder Needed</v>
      </c>
    </row>
    <row r="564" spans="1:20" x14ac:dyDescent="0.3">
      <c r="A564" s="2">
        <v>1563</v>
      </c>
      <c r="B564" s="3">
        <v>45340</v>
      </c>
      <c r="C564" s="2" t="s">
        <v>239</v>
      </c>
      <c r="D564" s="2" t="s">
        <v>1024</v>
      </c>
      <c r="E564" s="2" t="s">
        <v>45</v>
      </c>
      <c r="F564" s="2" t="s">
        <v>46</v>
      </c>
      <c r="G564" s="2" t="s">
        <v>60</v>
      </c>
      <c r="H564" s="2" t="s">
        <v>61</v>
      </c>
      <c r="I564" s="2" t="s">
        <v>32</v>
      </c>
      <c r="J564" s="2">
        <v>3</v>
      </c>
      <c r="K564" s="2">
        <v>28590</v>
      </c>
      <c r="L564" s="2">
        <v>85770</v>
      </c>
      <c r="M564" s="2">
        <v>61572.4</v>
      </c>
      <c r="N564" s="2">
        <v>24197.599999999999</v>
      </c>
      <c r="O564" s="2">
        <v>227</v>
      </c>
      <c r="P564" s="2">
        <v>75</v>
      </c>
      <c r="Q564" s="2" t="s">
        <v>62</v>
      </c>
      <c r="R564" s="2">
        <v>20</v>
      </c>
      <c r="S564" s="5">
        <f>IFERROR(Table1[[#This Row],[Profit]]/Table1[[#This Row],[Sales]],0)</f>
        <v>0.28212195406319224</v>
      </c>
      <c r="T564" s="2" t="str">
        <f t="shared" si="8"/>
        <v>Reorder Needed</v>
      </c>
    </row>
    <row r="565" spans="1:20" x14ac:dyDescent="0.3">
      <c r="A565" s="2">
        <v>1564</v>
      </c>
      <c r="B565" s="3">
        <v>45428</v>
      </c>
      <c r="C565" s="2" t="s">
        <v>1025</v>
      </c>
      <c r="D565" s="2" t="s">
        <v>1026</v>
      </c>
      <c r="E565" s="2" t="s">
        <v>36</v>
      </c>
      <c r="F565" s="2" t="s">
        <v>37</v>
      </c>
      <c r="G565" s="2" t="s">
        <v>81</v>
      </c>
      <c r="H565" s="2" t="s">
        <v>82</v>
      </c>
      <c r="I565" s="2" t="s">
        <v>24</v>
      </c>
      <c r="J565" s="2">
        <v>5</v>
      </c>
      <c r="K565" s="2">
        <v>51106</v>
      </c>
      <c r="L565" s="2">
        <v>255530</v>
      </c>
      <c r="M565" s="2">
        <v>191039.98</v>
      </c>
      <c r="N565" s="2">
        <v>64490.02</v>
      </c>
      <c r="O565" s="2">
        <v>332</v>
      </c>
      <c r="P565" s="2">
        <v>72</v>
      </c>
      <c r="Q565" s="2" t="s">
        <v>42</v>
      </c>
      <c r="R565" s="2">
        <v>10</v>
      </c>
      <c r="S565" s="5">
        <f>IFERROR(Table1[[#This Row],[Profit]]/Table1[[#This Row],[Sales]],0)</f>
        <v>0.25237748992290532</v>
      </c>
      <c r="T565" s="2" t="str">
        <f t="shared" si="8"/>
        <v>Reorder Needed</v>
      </c>
    </row>
    <row r="566" spans="1:20" x14ac:dyDescent="0.3">
      <c r="A566" s="2">
        <v>1565</v>
      </c>
      <c r="B566" s="3">
        <v>45476</v>
      </c>
      <c r="C566" s="2" t="s">
        <v>1027</v>
      </c>
      <c r="D566" s="2" t="s">
        <v>1028</v>
      </c>
      <c r="E566" s="2" t="s">
        <v>45</v>
      </c>
      <c r="F566" s="2" t="s">
        <v>46</v>
      </c>
      <c r="G566" s="2" t="s">
        <v>75</v>
      </c>
      <c r="H566" s="2" t="s">
        <v>76</v>
      </c>
      <c r="I566" s="2" t="s">
        <v>77</v>
      </c>
      <c r="J566" s="2">
        <v>9</v>
      </c>
      <c r="K566" s="2">
        <v>57204</v>
      </c>
      <c r="L566" s="2">
        <v>514836</v>
      </c>
      <c r="M566" s="2">
        <v>317190.84000000003</v>
      </c>
      <c r="N566" s="2">
        <v>197645.16</v>
      </c>
      <c r="O566" s="2">
        <v>17</v>
      </c>
      <c r="P566" s="2">
        <v>11</v>
      </c>
      <c r="Q566" s="2" t="s">
        <v>78</v>
      </c>
      <c r="R566" s="2">
        <v>0</v>
      </c>
      <c r="S566" s="5">
        <f>IFERROR(Table1[[#This Row],[Profit]]/Table1[[#This Row],[Sales]],0)</f>
        <v>0.38389926112393075</v>
      </c>
      <c r="T566" s="2" t="str">
        <f t="shared" si="8"/>
        <v>Reorder Needed</v>
      </c>
    </row>
    <row r="567" spans="1:20" x14ac:dyDescent="0.3">
      <c r="A567" s="2">
        <v>1566</v>
      </c>
      <c r="B567" s="3">
        <v>45426</v>
      </c>
      <c r="C567" s="2" t="s">
        <v>411</v>
      </c>
      <c r="D567" s="2" t="s">
        <v>1029</v>
      </c>
      <c r="E567" s="2" t="s">
        <v>20</v>
      </c>
      <c r="F567" s="2" t="s">
        <v>21</v>
      </c>
      <c r="G567" s="2" t="s">
        <v>49</v>
      </c>
      <c r="H567" s="2" t="s">
        <v>50</v>
      </c>
      <c r="I567" s="2" t="s">
        <v>51</v>
      </c>
      <c r="J567" s="2">
        <v>5</v>
      </c>
      <c r="K567" s="2">
        <v>30943</v>
      </c>
      <c r="L567" s="2">
        <v>154715</v>
      </c>
      <c r="M567" s="2">
        <v>96994.43</v>
      </c>
      <c r="N567" s="2">
        <v>57720.57</v>
      </c>
      <c r="O567" s="2">
        <v>442</v>
      </c>
      <c r="P567" s="2">
        <v>63</v>
      </c>
      <c r="Q567" s="2" t="s">
        <v>52</v>
      </c>
      <c r="R567" s="2">
        <v>15</v>
      </c>
      <c r="S567" s="5">
        <f>IFERROR(Table1[[#This Row],[Profit]]/Table1[[#This Row],[Sales]],0)</f>
        <v>0.37307675403160651</v>
      </c>
      <c r="T567" s="2" t="str">
        <f t="shared" si="8"/>
        <v>Reorder Needed</v>
      </c>
    </row>
    <row r="568" spans="1:20" x14ac:dyDescent="0.3">
      <c r="A568" s="2">
        <v>1567</v>
      </c>
      <c r="B568" s="3">
        <v>45475</v>
      </c>
      <c r="C568" s="2" t="s">
        <v>1030</v>
      </c>
      <c r="D568" s="2" t="s">
        <v>1031</v>
      </c>
      <c r="E568" s="2" t="s">
        <v>28</v>
      </c>
      <c r="F568" s="2" t="s">
        <v>29</v>
      </c>
      <c r="G568" s="2" t="s">
        <v>67</v>
      </c>
      <c r="H568" s="2" t="s">
        <v>68</v>
      </c>
      <c r="I568" s="2" t="s">
        <v>24</v>
      </c>
      <c r="J568" s="2">
        <v>10</v>
      </c>
      <c r="K568" s="2">
        <v>1913</v>
      </c>
      <c r="L568" s="2">
        <v>19130</v>
      </c>
      <c r="M568" s="2">
        <v>15048.11</v>
      </c>
      <c r="N568" s="2">
        <v>4081.89</v>
      </c>
      <c r="O568" s="2">
        <v>129</v>
      </c>
      <c r="P568" s="2">
        <v>85</v>
      </c>
      <c r="Q568" s="2" t="s">
        <v>42</v>
      </c>
      <c r="R568" s="2">
        <v>5</v>
      </c>
      <c r="S568" s="5">
        <f>IFERROR(Table1[[#This Row],[Profit]]/Table1[[#This Row],[Sales]],0)</f>
        <v>0.21337637219027705</v>
      </c>
      <c r="T568" s="2" t="str">
        <f t="shared" si="8"/>
        <v>Reorder Needed</v>
      </c>
    </row>
    <row r="569" spans="1:20" x14ac:dyDescent="0.3">
      <c r="A569" s="2">
        <v>1568</v>
      </c>
      <c r="B569" s="3">
        <v>45546</v>
      </c>
      <c r="C569" s="2" t="s">
        <v>1032</v>
      </c>
      <c r="D569" s="2" t="s">
        <v>1033</v>
      </c>
      <c r="E569" s="2" t="s">
        <v>28</v>
      </c>
      <c r="F569" s="2" t="s">
        <v>29</v>
      </c>
      <c r="G569" s="2" t="s">
        <v>60</v>
      </c>
      <c r="H569" s="2" t="s">
        <v>61</v>
      </c>
      <c r="I569" s="2" t="s">
        <v>32</v>
      </c>
      <c r="J569" s="2">
        <v>7</v>
      </c>
      <c r="K569" s="2">
        <v>14030</v>
      </c>
      <c r="L569" s="2">
        <v>98210</v>
      </c>
      <c r="M569" s="2">
        <v>76915.92</v>
      </c>
      <c r="N569" s="2">
        <v>21294.080000000002</v>
      </c>
      <c r="O569" s="2">
        <v>214</v>
      </c>
      <c r="P569" s="2">
        <v>83</v>
      </c>
      <c r="Q569" s="2" t="s">
        <v>62</v>
      </c>
      <c r="R569" s="2">
        <v>20</v>
      </c>
      <c r="S569" s="5">
        <f>IFERROR(Table1[[#This Row],[Profit]]/Table1[[#This Row],[Sales]],0)</f>
        <v>0.21682191222889727</v>
      </c>
      <c r="T569" s="2" t="str">
        <f t="shared" si="8"/>
        <v>Reorder Needed</v>
      </c>
    </row>
    <row r="570" spans="1:20" x14ac:dyDescent="0.3">
      <c r="A570" s="2">
        <v>1569</v>
      </c>
      <c r="B570" s="3">
        <v>45579</v>
      </c>
      <c r="C570" s="2" t="s">
        <v>629</v>
      </c>
      <c r="D570" s="2" t="s">
        <v>1034</v>
      </c>
      <c r="E570" s="2" t="s">
        <v>45</v>
      </c>
      <c r="F570" s="2" t="s">
        <v>46</v>
      </c>
      <c r="G570" s="2" t="s">
        <v>30</v>
      </c>
      <c r="H570" s="2" t="s">
        <v>31</v>
      </c>
      <c r="I570" s="2" t="s">
        <v>32</v>
      </c>
      <c r="J570" s="2">
        <v>1</v>
      </c>
      <c r="K570" s="2">
        <v>55002</v>
      </c>
      <c r="L570" s="2">
        <v>55002</v>
      </c>
      <c r="M570" s="2">
        <v>40475.11</v>
      </c>
      <c r="N570" s="2">
        <v>14526.89</v>
      </c>
      <c r="O570" s="2">
        <v>387</v>
      </c>
      <c r="P570" s="2">
        <v>73</v>
      </c>
      <c r="Q570" s="2" t="s">
        <v>33</v>
      </c>
      <c r="R570" s="2">
        <v>5</v>
      </c>
      <c r="S570" s="5">
        <f>IFERROR(Table1[[#This Row],[Profit]]/Table1[[#This Row],[Sales]],0)</f>
        <v>0.26411566852114465</v>
      </c>
      <c r="T570" s="2" t="str">
        <f t="shared" si="8"/>
        <v>Reorder Needed</v>
      </c>
    </row>
    <row r="571" spans="1:20" x14ac:dyDescent="0.3">
      <c r="A571" s="2">
        <v>1570</v>
      </c>
      <c r="B571" s="3">
        <v>45503</v>
      </c>
      <c r="C571" s="2" t="s">
        <v>1035</v>
      </c>
      <c r="D571" s="2" t="s">
        <v>1036</v>
      </c>
      <c r="E571" s="2" t="s">
        <v>28</v>
      </c>
      <c r="F571" s="2" t="s">
        <v>29</v>
      </c>
      <c r="G571" s="2" t="s">
        <v>49</v>
      </c>
      <c r="H571" s="2" t="s">
        <v>50</v>
      </c>
      <c r="I571" s="2" t="s">
        <v>51</v>
      </c>
      <c r="J571" s="2">
        <v>5</v>
      </c>
      <c r="K571" s="2">
        <v>57531</v>
      </c>
      <c r="L571" s="2">
        <v>287655</v>
      </c>
      <c r="M571" s="2">
        <v>239311.15</v>
      </c>
      <c r="N571" s="2">
        <v>48343.85</v>
      </c>
      <c r="O571" s="2">
        <v>231</v>
      </c>
      <c r="P571" s="2">
        <v>30</v>
      </c>
      <c r="Q571" s="2" t="s">
        <v>52</v>
      </c>
      <c r="R571" s="2">
        <v>10</v>
      </c>
      <c r="S571" s="5">
        <f>IFERROR(Table1[[#This Row],[Profit]]/Table1[[#This Row],[Sales]],0)</f>
        <v>0.1680619144461247</v>
      </c>
      <c r="T571" s="2" t="str">
        <f t="shared" si="8"/>
        <v>Reorder Needed</v>
      </c>
    </row>
    <row r="572" spans="1:20" x14ac:dyDescent="0.3">
      <c r="A572" s="2">
        <v>1571</v>
      </c>
      <c r="B572" s="3">
        <v>45654</v>
      </c>
      <c r="C572" s="2" t="s">
        <v>1037</v>
      </c>
      <c r="D572" s="2" t="s">
        <v>1038</v>
      </c>
      <c r="E572" s="2" t="s">
        <v>45</v>
      </c>
      <c r="F572" s="2" t="s">
        <v>46</v>
      </c>
      <c r="G572" s="2" t="s">
        <v>22</v>
      </c>
      <c r="H572" s="2" t="s">
        <v>23</v>
      </c>
      <c r="I572" s="2" t="s">
        <v>24</v>
      </c>
      <c r="J572" s="2">
        <v>2</v>
      </c>
      <c r="K572" s="2">
        <v>50262</v>
      </c>
      <c r="L572" s="2">
        <v>100524</v>
      </c>
      <c r="M572" s="2">
        <v>66622.17</v>
      </c>
      <c r="N572" s="2">
        <v>33901.83</v>
      </c>
      <c r="O572" s="2">
        <v>140</v>
      </c>
      <c r="P572" s="2">
        <v>85</v>
      </c>
      <c r="Q572" s="2" t="s">
        <v>25</v>
      </c>
      <c r="R572" s="2">
        <v>15</v>
      </c>
      <c r="S572" s="5">
        <f>IFERROR(Table1[[#This Row],[Profit]]/Table1[[#This Row],[Sales]],0)</f>
        <v>0.33725110421391907</v>
      </c>
      <c r="T572" s="2" t="str">
        <f t="shared" si="8"/>
        <v>Reorder Needed</v>
      </c>
    </row>
    <row r="573" spans="1:20" x14ac:dyDescent="0.3">
      <c r="A573" s="2">
        <v>1572</v>
      </c>
      <c r="B573" s="3">
        <v>45611</v>
      </c>
      <c r="C573" s="2" t="s">
        <v>164</v>
      </c>
      <c r="D573" s="2" t="s">
        <v>1039</v>
      </c>
      <c r="E573" s="2" t="s">
        <v>20</v>
      </c>
      <c r="F573" s="2" t="s">
        <v>21</v>
      </c>
      <c r="G573" s="2" t="s">
        <v>81</v>
      </c>
      <c r="H573" s="2" t="s">
        <v>82</v>
      </c>
      <c r="I573" s="2" t="s">
        <v>24</v>
      </c>
      <c r="J573" s="2">
        <v>2</v>
      </c>
      <c r="K573" s="2">
        <v>42869</v>
      </c>
      <c r="L573" s="2">
        <v>85738</v>
      </c>
      <c r="M573" s="2">
        <v>64944.29</v>
      </c>
      <c r="N573" s="2">
        <v>20793.71</v>
      </c>
      <c r="O573" s="2">
        <v>114</v>
      </c>
      <c r="P573" s="2">
        <v>89</v>
      </c>
      <c r="Q573" s="2" t="s">
        <v>42</v>
      </c>
      <c r="R573" s="2">
        <v>5</v>
      </c>
      <c r="S573" s="5">
        <f>IFERROR(Table1[[#This Row],[Profit]]/Table1[[#This Row],[Sales]],0)</f>
        <v>0.2425261844223098</v>
      </c>
      <c r="T573" s="2" t="str">
        <f t="shared" si="8"/>
        <v>Reorder Needed</v>
      </c>
    </row>
    <row r="574" spans="1:20" x14ac:dyDescent="0.3">
      <c r="A574" s="2">
        <v>1573</v>
      </c>
      <c r="B574" s="3">
        <v>45387</v>
      </c>
      <c r="C574" s="2" t="s">
        <v>1040</v>
      </c>
      <c r="D574" s="2" t="s">
        <v>1041</v>
      </c>
      <c r="E574" s="2" t="s">
        <v>20</v>
      </c>
      <c r="F574" s="2" t="s">
        <v>21</v>
      </c>
      <c r="G574" s="2" t="s">
        <v>55</v>
      </c>
      <c r="H574" s="2" t="s">
        <v>56</v>
      </c>
      <c r="I574" s="2" t="s">
        <v>32</v>
      </c>
      <c r="J574" s="2">
        <v>8</v>
      </c>
      <c r="K574" s="2">
        <v>21522</v>
      </c>
      <c r="L574" s="2">
        <v>172176</v>
      </c>
      <c r="M574" s="2">
        <v>149228.74</v>
      </c>
      <c r="N574" s="2">
        <v>22947.26</v>
      </c>
      <c r="O574" s="2">
        <v>216</v>
      </c>
      <c r="P574" s="2">
        <v>81</v>
      </c>
      <c r="Q574" s="2" t="s">
        <v>57</v>
      </c>
      <c r="R574" s="2">
        <v>15</v>
      </c>
      <c r="S574" s="5">
        <f>IFERROR(Table1[[#This Row],[Profit]]/Table1[[#This Row],[Sales]],0)</f>
        <v>0.13327792491404145</v>
      </c>
      <c r="T574" s="2" t="str">
        <f t="shared" si="8"/>
        <v>Reorder Needed</v>
      </c>
    </row>
    <row r="575" spans="1:20" x14ac:dyDescent="0.3">
      <c r="A575" s="2">
        <v>1574</v>
      </c>
      <c r="B575" s="3">
        <v>45582</v>
      </c>
      <c r="C575" s="2" t="s">
        <v>1042</v>
      </c>
      <c r="D575" s="2" t="s">
        <v>1043</v>
      </c>
      <c r="E575" s="2" t="s">
        <v>28</v>
      </c>
      <c r="F575" s="2" t="s">
        <v>29</v>
      </c>
      <c r="G575" s="2" t="s">
        <v>60</v>
      </c>
      <c r="H575" s="2" t="s">
        <v>61</v>
      </c>
      <c r="I575" s="2" t="s">
        <v>32</v>
      </c>
      <c r="J575" s="2">
        <v>1</v>
      </c>
      <c r="K575" s="2">
        <v>44121</v>
      </c>
      <c r="L575" s="2">
        <v>44121</v>
      </c>
      <c r="M575" s="2">
        <v>26570.92</v>
      </c>
      <c r="N575" s="2">
        <v>17550.080000000002</v>
      </c>
      <c r="O575" s="2">
        <v>375</v>
      </c>
      <c r="P575" s="2">
        <v>62</v>
      </c>
      <c r="Q575" s="2" t="s">
        <v>62</v>
      </c>
      <c r="R575" s="2">
        <v>20</v>
      </c>
      <c r="S575" s="5">
        <f>IFERROR(Table1[[#This Row],[Profit]]/Table1[[#This Row],[Sales]],0)</f>
        <v>0.39777158269304869</v>
      </c>
      <c r="T575" s="2" t="str">
        <f t="shared" si="8"/>
        <v>Reorder Needed</v>
      </c>
    </row>
    <row r="576" spans="1:20" x14ac:dyDescent="0.3">
      <c r="A576" s="2">
        <v>1575</v>
      </c>
      <c r="B576" s="3">
        <v>45371</v>
      </c>
      <c r="C576" s="2" t="s">
        <v>1044</v>
      </c>
      <c r="D576" s="2" t="s">
        <v>1045</v>
      </c>
      <c r="E576" s="2" t="s">
        <v>20</v>
      </c>
      <c r="F576" s="2" t="s">
        <v>21</v>
      </c>
      <c r="G576" s="2" t="s">
        <v>81</v>
      </c>
      <c r="H576" s="2" t="s">
        <v>82</v>
      </c>
      <c r="I576" s="2" t="s">
        <v>24</v>
      </c>
      <c r="J576" s="2">
        <v>9</v>
      </c>
      <c r="K576" s="2">
        <v>40451</v>
      </c>
      <c r="L576" s="2">
        <v>364059</v>
      </c>
      <c r="M576" s="2">
        <v>258429.42</v>
      </c>
      <c r="N576" s="2">
        <v>105629.58</v>
      </c>
      <c r="O576" s="2">
        <v>125</v>
      </c>
      <c r="P576" s="2">
        <v>100</v>
      </c>
      <c r="Q576" s="2" t="s">
        <v>42</v>
      </c>
      <c r="R576" s="2">
        <v>0</v>
      </c>
      <c r="S576" s="5">
        <f>IFERROR(Table1[[#This Row],[Profit]]/Table1[[#This Row],[Sales]],0)</f>
        <v>0.2901441249907295</v>
      </c>
      <c r="T576" s="2" t="str">
        <f t="shared" si="8"/>
        <v>Reorder Needed</v>
      </c>
    </row>
    <row r="577" spans="1:20" x14ac:dyDescent="0.3">
      <c r="A577" s="2">
        <v>1576</v>
      </c>
      <c r="B577" s="3">
        <v>45367</v>
      </c>
      <c r="C577" s="2" t="s">
        <v>676</v>
      </c>
      <c r="D577" s="2" t="s">
        <v>1046</v>
      </c>
      <c r="E577" s="2" t="s">
        <v>36</v>
      </c>
      <c r="F577" s="2" t="s">
        <v>37</v>
      </c>
      <c r="G577" s="2" t="s">
        <v>22</v>
      </c>
      <c r="H577" s="2" t="s">
        <v>23</v>
      </c>
      <c r="I577" s="2" t="s">
        <v>24</v>
      </c>
      <c r="J577" s="2">
        <v>10</v>
      </c>
      <c r="K577" s="2">
        <v>13021</v>
      </c>
      <c r="L577" s="2">
        <v>130210</v>
      </c>
      <c r="M577" s="2">
        <v>95420.96</v>
      </c>
      <c r="N577" s="2">
        <v>34789.040000000001</v>
      </c>
      <c r="O577" s="2">
        <v>392</v>
      </c>
      <c r="P577" s="2">
        <v>10</v>
      </c>
      <c r="Q577" s="2" t="s">
        <v>25</v>
      </c>
      <c r="R577" s="2">
        <v>10</v>
      </c>
      <c r="S577" s="5">
        <f>IFERROR(Table1[[#This Row],[Profit]]/Table1[[#This Row],[Sales]],0)</f>
        <v>0.26717640734198606</v>
      </c>
      <c r="T577" s="2" t="str">
        <f t="shared" si="8"/>
        <v>Reorder Needed</v>
      </c>
    </row>
    <row r="578" spans="1:20" x14ac:dyDescent="0.3">
      <c r="A578" s="2">
        <v>1577</v>
      </c>
      <c r="B578" s="3">
        <v>45467</v>
      </c>
      <c r="C578" s="2" t="s">
        <v>319</v>
      </c>
      <c r="D578" s="2" t="s">
        <v>1047</v>
      </c>
      <c r="E578" s="2" t="s">
        <v>28</v>
      </c>
      <c r="F578" s="2" t="s">
        <v>29</v>
      </c>
      <c r="G578" s="2" t="s">
        <v>55</v>
      </c>
      <c r="H578" s="2" t="s">
        <v>56</v>
      </c>
      <c r="I578" s="2" t="s">
        <v>32</v>
      </c>
      <c r="J578" s="2">
        <v>7</v>
      </c>
      <c r="K578" s="2">
        <v>38233</v>
      </c>
      <c r="L578" s="2">
        <v>267631</v>
      </c>
      <c r="M578" s="2">
        <v>186528.8</v>
      </c>
      <c r="N578" s="2">
        <v>81102.2</v>
      </c>
      <c r="O578" s="2">
        <v>41</v>
      </c>
      <c r="P578" s="2">
        <v>89</v>
      </c>
      <c r="Q578" s="2" t="s">
        <v>57</v>
      </c>
      <c r="R578" s="2">
        <v>0</v>
      </c>
      <c r="S578" s="5">
        <f>IFERROR(Table1[[#This Row],[Profit]]/Table1[[#This Row],[Sales]],0)</f>
        <v>0.30303739103467087</v>
      </c>
      <c r="T578" s="2" t="str">
        <f t="shared" ref="T578:T641" si="9">IF(O578&gt;P578,"Reorder Needed","Sufficient")</f>
        <v>Sufficient</v>
      </c>
    </row>
    <row r="579" spans="1:20" x14ac:dyDescent="0.3">
      <c r="A579" s="2">
        <v>1578</v>
      </c>
      <c r="B579" s="3">
        <v>45416</v>
      </c>
      <c r="C579" s="2" t="s">
        <v>1048</v>
      </c>
      <c r="D579" s="2" t="s">
        <v>1049</v>
      </c>
      <c r="E579" s="2" t="s">
        <v>45</v>
      </c>
      <c r="F579" s="2" t="s">
        <v>46</v>
      </c>
      <c r="G579" s="2" t="s">
        <v>40</v>
      </c>
      <c r="H579" s="2" t="s">
        <v>41</v>
      </c>
      <c r="I579" s="2" t="s">
        <v>24</v>
      </c>
      <c r="J579" s="2">
        <v>6</v>
      </c>
      <c r="K579" s="2">
        <v>58470</v>
      </c>
      <c r="L579" s="2">
        <v>350820</v>
      </c>
      <c r="M579" s="2">
        <v>253013.46</v>
      </c>
      <c r="N579" s="2">
        <v>97806.54</v>
      </c>
      <c r="O579" s="2">
        <v>84</v>
      </c>
      <c r="P579" s="2">
        <v>88</v>
      </c>
      <c r="Q579" s="2" t="s">
        <v>42</v>
      </c>
      <c r="R579" s="2">
        <v>5</v>
      </c>
      <c r="S579" s="5">
        <f>IFERROR(Table1[[#This Row],[Profit]]/Table1[[#This Row],[Sales]],0)</f>
        <v>0.27879408243543696</v>
      </c>
      <c r="T579" s="2" t="str">
        <f t="shared" si="9"/>
        <v>Sufficient</v>
      </c>
    </row>
    <row r="580" spans="1:20" x14ac:dyDescent="0.3">
      <c r="A580" s="2">
        <v>1579</v>
      </c>
      <c r="B580" s="3">
        <v>45632</v>
      </c>
      <c r="C580" s="2" t="s">
        <v>1050</v>
      </c>
      <c r="D580" s="2" t="s">
        <v>1051</v>
      </c>
      <c r="E580" s="2" t="s">
        <v>28</v>
      </c>
      <c r="F580" s="2" t="s">
        <v>29</v>
      </c>
      <c r="G580" s="2" t="s">
        <v>49</v>
      </c>
      <c r="H580" s="2" t="s">
        <v>50</v>
      </c>
      <c r="I580" s="2" t="s">
        <v>51</v>
      </c>
      <c r="J580" s="2">
        <v>5</v>
      </c>
      <c r="K580" s="2">
        <v>24541</v>
      </c>
      <c r="L580" s="2">
        <v>122705</v>
      </c>
      <c r="M580" s="2">
        <v>73742.5</v>
      </c>
      <c r="N580" s="2">
        <v>48962.5</v>
      </c>
      <c r="O580" s="2">
        <v>292</v>
      </c>
      <c r="P580" s="2">
        <v>40</v>
      </c>
      <c r="Q580" s="2" t="s">
        <v>52</v>
      </c>
      <c r="R580" s="2">
        <v>5</v>
      </c>
      <c r="S580" s="5">
        <f>IFERROR(Table1[[#This Row],[Profit]]/Table1[[#This Row],[Sales]],0)</f>
        <v>0.39902611955503037</v>
      </c>
      <c r="T580" s="2" t="str">
        <f t="shared" si="9"/>
        <v>Reorder Needed</v>
      </c>
    </row>
    <row r="581" spans="1:20" x14ac:dyDescent="0.3">
      <c r="A581" s="2">
        <v>1580</v>
      </c>
      <c r="B581" s="3">
        <v>45379</v>
      </c>
      <c r="C581" s="2" t="s">
        <v>1052</v>
      </c>
      <c r="D581" s="2" t="s">
        <v>1053</v>
      </c>
      <c r="E581" s="2" t="s">
        <v>20</v>
      </c>
      <c r="F581" s="2" t="s">
        <v>21</v>
      </c>
      <c r="G581" s="2" t="s">
        <v>67</v>
      </c>
      <c r="H581" s="2" t="s">
        <v>68</v>
      </c>
      <c r="I581" s="2" t="s">
        <v>24</v>
      </c>
      <c r="J581" s="2">
        <v>1</v>
      </c>
      <c r="K581" s="2">
        <v>51021</v>
      </c>
      <c r="L581" s="2">
        <v>51021</v>
      </c>
      <c r="M581" s="2">
        <v>38131.83</v>
      </c>
      <c r="N581" s="2">
        <v>12889.17</v>
      </c>
      <c r="O581" s="2">
        <v>364</v>
      </c>
      <c r="P581" s="2">
        <v>38</v>
      </c>
      <c r="Q581" s="2" t="s">
        <v>42</v>
      </c>
      <c r="R581" s="2">
        <v>15</v>
      </c>
      <c r="S581" s="5">
        <f>IFERROR(Table1[[#This Row],[Profit]]/Table1[[#This Row],[Sales]],0)</f>
        <v>0.25262480155230199</v>
      </c>
      <c r="T581" s="2" t="str">
        <f t="shared" si="9"/>
        <v>Reorder Needed</v>
      </c>
    </row>
    <row r="582" spans="1:20" x14ac:dyDescent="0.3">
      <c r="A582" s="2">
        <v>1581</v>
      </c>
      <c r="B582" s="3">
        <v>45357</v>
      </c>
      <c r="C582" s="2" t="s">
        <v>503</v>
      </c>
      <c r="D582" s="2" t="s">
        <v>1054</v>
      </c>
      <c r="E582" s="2" t="s">
        <v>45</v>
      </c>
      <c r="F582" s="2" t="s">
        <v>46</v>
      </c>
      <c r="G582" s="2" t="s">
        <v>55</v>
      </c>
      <c r="H582" s="2" t="s">
        <v>56</v>
      </c>
      <c r="I582" s="2" t="s">
        <v>32</v>
      </c>
      <c r="J582" s="2">
        <v>10</v>
      </c>
      <c r="K582" s="2">
        <v>32022</v>
      </c>
      <c r="L582" s="2">
        <v>320220</v>
      </c>
      <c r="M582" s="2">
        <v>206088.24</v>
      </c>
      <c r="N582" s="2">
        <v>114131.76</v>
      </c>
      <c r="O582" s="2">
        <v>58</v>
      </c>
      <c r="P582" s="2">
        <v>43</v>
      </c>
      <c r="Q582" s="2" t="s">
        <v>57</v>
      </c>
      <c r="R582" s="2">
        <v>5</v>
      </c>
      <c r="S582" s="5">
        <f>IFERROR(Table1[[#This Row],[Profit]]/Table1[[#This Row],[Sales]],0)</f>
        <v>0.35641671350946225</v>
      </c>
      <c r="T582" s="2" t="str">
        <f t="shared" si="9"/>
        <v>Reorder Needed</v>
      </c>
    </row>
    <row r="583" spans="1:20" x14ac:dyDescent="0.3">
      <c r="A583" s="2">
        <v>1582</v>
      </c>
      <c r="B583" s="3">
        <v>45641</v>
      </c>
      <c r="C583" s="2" t="s">
        <v>448</v>
      </c>
      <c r="D583" s="2" t="s">
        <v>1039</v>
      </c>
      <c r="E583" s="2" t="s">
        <v>45</v>
      </c>
      <c r="F583" s="2" t="s">
        <v>46</v>
      </c>
      <c r="G583" s="2" t="s">
        <v>22</v>
      </c>
      <c r="H583" s="2" t="s">
        <v>23</v>
      </c>
      <c r="I583" s="2" t="s">
        <v>24</v>
      </c>
      <c r="J583" s="2">
        <v>5</v>
      </c>
      <c r="K583" s="2">
        <v>35261</v>
      </c>
      <c r="L583" s="2">
        <v>176305</v>
      </c>
      <c r="M583" s="2">
        <v>111449.5</v>
      </c>
      <c r="N583" s="2">
        <v>64855.5</v>
      </c>
      <c r="O583" s="2">
        <v>408</v>
      </c>
      <c r="P583" s="2">
        <v>59</v>
      </c>
      <c r="Q583" s="2" t="s">
        <v>25</v>
      </c>
      <c r="R583" s="2">
        <v>10</v>
      </c>
      <c r="S583" s="5">
        <f>IFERROR(Table1[[#This Row],[Profit]]/Table1[[#This Row],[Sales]],0)</f>
        <v>0.36785967499503702</v>
      </c>
      <c r="T583" s="2" t="str">
        <f t="shared" si="9"/>
        <v>Reorder Needed</v>
      </c>
    </row>
    <row r="584" spans="1:20" x14ac:dyDescent="0.3">
      <c r="A584" s="2">
        <v>1583</v>
      </c>
      <c r="B584" s="3">
        <v>45594</v>
      </c>
      <c r="C584" s="2" t="s">
        <v>1055</v>
      </c>
      <c r="D584" s="2" t="s">
        <v>1056</v>
      </c>
      <c r="E584" s="2" t="s">
        <v>36</v>
      </c>
      <c r="F584" s="2" t="s">
        <v>37</v>
      </c>
      <c r="G584" s="2" t="s">
        <v>30</v>
      </c>
      <c r="H584" s="2" t="s">
        <v>31</v>
      </c>
      <c r="I584" s="2" t="s">
        <v>32</v>
      </c>
      <c r="J584" s="2">
        <v>10</v>
      </c>
      <c r="K584" s="2">
        <v>10415</v>
      </c>
      <c r="L584" s="2">
        <v>104150</v>
      </c>
      <c r="M584" s="2">
        <v>68519.360000000001</v>
      </c>
      <c r="N584" s="2">
        <v>35630.639999999999</v>
      </c>
      <c r="O584" s="2">
        <v>78</v>
      </c>
      <c r="P584" s="2">
        <v>10</v>
      </c>
      <c r="Q584" s="2" t="s">
        <v>33</v>
      </c>
      <c r="R584" s="2">
        <v>10</v>
      </c>
      <c r="S584" s="5">
        <f>IFERROR(Table1[[#This Row],[Profit]]/Table1[[#This Row],[Sales]],0)</f>
        <v>0.34210888142102736</v>
      </c>
      <c r="T584" s="2" t="str">
        <f t="shared" si="9"/>
        <v>Reorder Needed</v>
      </c>
    </row>
    <row r="585" spans="1:20" x14ac:dyDescent="0.3">
      <c r="A585" s="2">
        <v>1584</v>
      </c>
      <c r="B585" s="3">
        <v>45453</v>
      </c>
      <c r="C585" s="2" t="s">
        <v>1057</v>
      </c>
      <c r="D585" s="2" t="s">
        <v>1058</v>
      </c>
      <c r="E585" s="2" t="s">
        <v>45</v>
      </c>
      <c r="F585" s="2" t="s">
        <v>46</v>
      </c>
      <c r="G585" s="2" t="s">
        <v>55</v>
      </c>
      <c r="H585" s="2" t="s">
        <v>56</v>
      </c>
      <c r="I585" s="2" t="s">
        <v>32</v>
      </c>
      <c r="J585" s="2">
        <v>4</v>
      </c>
      <c r="K585" s="2">
        <v>20116</v>
      </c>
      <c r="L585" s="2">
        <v>80464</v>
      </c>
      <c r="M585" s="2">
        <v>62491.46</v>
      </c>
      <c r="N585" s="2">
        <v>17972.54</v>
      </c>
      <c r="O585" s="2">
        <v>237</v>
      </c>
      <c r="P585" s="2">
        <v>36</v>
      </c>
      <c r="Q585" s="2" t="s">
        <v>57</v>
      </c>
      <c r="R585" s="2">
        <v>0</v>
      </c>
      <c r="S585" s="5">
        <f>IFERROR(Table1[[#This Row],[Profit]]/Table1[[#This Row],[Sales]],0)</f>
        <v>0.22336125472260887</v>
      </c>
      <c r="T585" s="2" t="str">
        <f t="shared" si="9"/>
        <v>Reorder Needed</v>
      </c>
    </row>
    <row r="586" spans="1:20" x14ac:dyDescent="0.3">
      <c r="A586" s="2">
        <v>1585</v>
      </c>
      <c r="B586" s="3">
        <v>45319</v>
      </c>
      <c r="C586" s="2" t="s">
        <v>186</v>
      </c>
      <c r="D586" s="2" t="s">
        <v>1059</v>
      </c>
      <c r="E586" s="2" t="s">
        <v>45</v>
      </c>
      <c r="F586" s="2" t="s">
        <v>46</v>
      </c>
      <c r="G586" s="2" t="s">
        <v>60</v>
      </c>
      <c r="H586" s="2" t="s">
        <v>61</v>
      </c>
      <c r="I586" s="2" t="s">
        <v>32</v>
      </c>
      <c r="J586" s="2">
        <v>7</v>
      </c>
      <c r="K586" s="2">
        <v>5825</v>
      </c>
      <c r="L586" s="2">
        <v>40775</v>
      </c>
      <c r="M586" s="2">
        <v>27129.79</v>
      </c>
      <c r="N586" s="2">
        <v>13645.21</v>
      </c>
      <c r="O586" s="2">
        <v>172</v>
      </c>
      <c r="P586" s="2">
        <v>58</v>
      </c>
      <c r="Q586" s="2" t="s">
        <v>62</v>
      </c>
      <c r="R586" s="2">
        <v>0</v>
      </c>
      <c r="S586" s="5">
        <f>IFERROR(Table1[[#This Row],[Profit]]/Table1[[#This Row],[Sales]],0)</f>
        <v>0.33464647455548741</v>
      </c>
      <c r="T586" s="2" t="str">
        <f t="shared" si="9"/>
        <v>Reorder Needed</v>
      </c>
    </row>
    <row r="587" spans="1:20" x14ac:dyDescent="0.3">
      <c r="A587" s="2">
        <v>1586</v>
      </c>
      <c r="B587" s="3">
        <v>45444</v>
      </c>
      <c r="C587" s="2" t="s">
        <v>1060</v>
      </c>
      <c r="D587" s="2" t="s">
        <v>1061</v>
      </c>
      <c r="E587" s="2" t="s">
        <v>36</v>
      </c>
      <c r="F587" s="2" t="s">
        <v>37</v>
      </c>
      <c r="G587" s="2" t="s">
        <v>55</v>
      </c>
      <c r="H587" s="2" t="s">
        <v>56</v>
      </c>
      <c r="I587" s="2" t="s">
        <v>32</v>
      </c>
      <c r="J587" s="2">
        <v>3</v>
      </c>
      <c r="K587" s="2">
        <v>10208</v>
      </c>
      <c r="L587" s="2">
        <v>30624</v>
      </c>
      <c r="M587" s="2">
        <v>22962.81</v>
      </c>
      <c r="N587" s="2">
        <v>7661.19</v>
      </c>
      <c r="O587" s="2">
        <v>430</v>
      </c>
      <c r="P587" s="2">
        <v>41</v>
      </c>
      <c r="Q587" s="2" t="s">
        <v>57</v>
      </c>
      <c r="R587" s="2">
        <v>15</v>
      </c>
      <c r="S587" s="5">
        <f>IFERROR(Table1[[#This Row],[Profit]]/Table1[[#This Row],[Sales]],0)</f>
        <v>0.25016947492163011</v>
      </c>
      <c r="T587" s="2" t="str">
        <f t="shared" si="9"/>
        <v>Reorder Needed</v>
      </c>
    </row>
    <row r="588" spans="1:20" x14ac:dyDescent="0.3">
      <c r="A588" s="2">
        <v>1587</v>
      </c>
      <c r="B588" s="3">
        <v>45549</v>
      </c>
      <c r="C588" s="2" t="s">
        <v>1062</v>
      </c>
      <c r="D588" s="2" t="s">
        <v>1063</v>
      </c>
      <c r="E588" s="2" t="s">
        <v>45</v>
      </c>
      <c r="F588" s="2" t="s">
        <v>46</v>
      </c>
      <c r="G588" s="2" t="s">
        <v>22</v>
      </c>
      <c r="H588" s="2" t="s">
        <v>23</v>
      </c>
      <c r="I588" s="2" t="s">
        <v>24</v>
      </c>
      <c r="J588" s="2">
        <v>5</v>
      </c>
      <c r="K588" s="2">
        <v>18561</v>
      </c>
      <c r="L588" s="2">
        <v>92805</v>
      </c>
      <c r="M588" s="2">
        <v>67678.320000000007</v>
      </c>
      <c r="N588" s="2">
        <v>25126.68</v>
      </c>
      <c r="O588" s="2">
        <v>188</v>
      </c>
      <c r="P588" s="2">
        <v>86</v>
      </c>
      <c r="Q588" s="2" t="s">
        <v>25</v>
      </c>
      <c r="R588" s="2">
        <v>0</v>
      </c>
      <c r="S588" s="5">
        <f>IFERROR(Table1[[#This Row],[Profit]]/Table1[[#This Row],[Sales]],0)</f>
        <v>0.27074705026668822</v>
      </c>
      <c r="T588" s="2" t="str">
        <f t="shared" si="9"/>
        <v>Reorder Needed</v>
      </c>
    </row>
    <row r="589" spans="1:20" x14ac:dyDescent="0.3">
      <c r="A589" s="2">
        <v>1588</v>
      </c>
      <c r="B589" s="3">
        <v>45506</v>
      </c>
      <c r="C589" s="2" t="s">
        <v>1064</v>
      </c>
      <c r="D589" s="2" t="s">
        <v>1065</v>
      </c>
      <c r="E589" s="2" t="s">
        <v>20</v>
      </c>
      <c r="F589" s="2" t="s">
        <v>21</v>
      </c>
      <c r="G589" s="2" t="s">
        <v>81</v>
      </c>
      <c r="H589" s="2" t="s">
        <v>82</v>
      </c>
      <c r="I589" s="2" t="s">
        <v>24</v>
      </c>
      <c r="J589" s="2">
        <v>3</v>
      </c>
      <c r="K589" s="2">
        <v>35803</v>
      </c>
      <c r="L589" s="2">
        <v>107409</v>
      </c>
      <c r="M589" s="2">
        <v>91602.68</v>
      </c>
      <c r="N589" s="2">
        <v>15806.32</v>
      </c>
      <c r="O589" s="2">
        <v>34</v>
      </c>
      <c r="P589" s="2">
        <v>61</v>
      </c>
      <c r="Q589" s="2" t="s">
        <v>42</v>
      </c>
      <c r="R589" s="2">
        <v>15</v>
      </c>
      <c r="S589" s="5">
        <f>IFERROR(Table1[[#This Row],[Profit]]/Table1[[#This Row],[Sales]],0)</f>
        <v>0.14716010762599038</v>
      </c>
      <c r="T589" s="2" t="str">
        <f t="shared" si="9"/>
        <v>Sufficient</v>
      </c>
    </row>
    <row r="590" spans="1:20" x14ac:dyDescent="0.3">
      <c r="A590" s="2">
        <v>1589</v>
      </c>
      <c r="B590" s="3">
        <v>45603</v>
      </c>
      <c r="C590" s="2" t="s">
        <v>850</v>
      </c>
      <c r="D590" s="2" t="s">
        <v>1066</v>
      </c>
      <c r="E590" s="2" t="s">
        <v>28</v>
      </c>
      <c r="F590" s="2" t="s">
        <v>29</v>
      </c>
      <c r="G590" s="2" t="s">
        <v>49</v>
      </c>
      <c r="H590" s="2" t="s">
        <v>50</v>
      </c>
      <c r="I590" s="2" t="s">
        <v>51</v>
      </c>
      <c r="J590" s="2">
        <v>4</v>
      </c>
      <c r="K590" s="2">
        <v>8771</v>
      </c>
      <c r="L590" s="2">
        <v>35084</v>
      </c>
      <c r="M590" s="2">
        <v>21137.56</v>
      </c>
      <c r="N590" s="2">
        <v>13946.44</v>
      </c>
      <c r="O590" s="2">
        <v>178</v>
      </c>
      <c r="P590" s="2">
        <v>77</v>
      </c>
      <c r="Q590" s="2" t="s">
        <v>52</v>
      </c>
      <c r="R590" s="2">
        <v>20</v>
      </c>
      <c r="S590" s="5">
        <f>IFERROR(Table1[[#This Row],[Profit]]/Table1[[#This Row],[Sales]],0)</f>
        <v>0.39751567666172616</v>
      </c>
      <c r="T590" s="2" t="str">
        <f t="shared" si="9"/>
        <v>Reorder Needed</v>
      </c>
    </row>
    <row r="591" spans="1:20" x14ac:dyDescent="0.3">
      <c r="A591" s="2">
        <v>1590</v>
      </c>
      <c r="B591" s="3">
        <v>45650</v>
      </c>
      <c r="C591" s="2" t="s">
        <v>385</v>
      </c>
      <c r="D591" s="2" t="s">
        <v>1067</v>
      </c>
      <c r="E591" s="2" t="s">
        <v>28</v>
      </c>
      <c r="F591" s="2" t="s">
        <v>29</v>
      </c>
      <c r="G591" s="2" t="s">
        <v>30</v>
      </c>
      <c r="H591" s="2" t="s">
        <v>31</v>
      </c>
      <c r="I591" s="2" t="s">
        <v>32</v>
      </c>
      <c r="J591" s="2">
        <v>5</v>
      </c>
      <c r="K591" s="2">
        <v>40833</v>
      </c>
      <c r="L591" s="2">
        <v>204165</v>
      </c>
      <c r="M591" s="2">
        <v>130885.42</v>
      </c>
      <c r="N591" s="2">
        <v>73279.58</v>
      </c>
      <c r="O591" s="2">
        <v>243</v>
      </c>
      <c r="P591" s="2">
        <v>37</v>
      </c>
      <c r="Q591" s="2" t="s">
        <v>33</v>
      </c>
      <c r="R591" s="2">
        <v>5</v>
      </c>
      <c r="S591" s="5">
        <f>IFERROR(Table1[[#This Row],[Profit]]/Table1[[#This Row],[Sales]],0)</f>
        <v>0.35892332182303532</v>
      </c>
      <c r="T591" s="2" t="str">
        <f t="shared" si="9"/>
        <v>Reorder Needed</v>
      </c>
    </row>
    <row r="592" spans="1:20" x14ac:dyDescent="0.3">
      <c r="A592" s="2">
        <v>1591</v>
      </c>
      <c r="B592" s="3">
        <v>45616</v>
      </c>
      <c r="C592" s="2" t="s">
        <v>1068</v>
      </c>
      <c r="D592" s="2" t="s">
        <v>1069</v>
      </c>
      <c r="E592" s="2" t="s">
        <v>20</v>
      </c>
      <c r="F592" s="2" t="s">
        <v>21</v>
      </c>
      <c r="G592" s="2" t="s">
        <v>30</v>
      </c>
      <c r="H592" s="2" t="s">
        <v>31</v>
      </c>
      <c r="I592" s="2" t="s">
        <v>32</v>
      </c>
      <c r="J592" s="2">
        <v>6</v>
      </c>
      <c r="K592" s="2">
        <v>3000</v>
      </c>
      <c r="L592" s="2">
        <v>18000</v>
      </c>
      <c r="M592" s="2">
        <v>12095.22</v>
      </c>
      <c r="N592" s="2">
        <v>5904.78</v>
      </c>
      <c r="O592" s="2">
        <v>402</v>
      </c>
      <c r="P592" s="2">
        <v>39</v>
      </c>
      <c r="Q592" s="2" t="s">
        <v>33</v>
      </c>
      <c r="R592" s="2">
        <v>0</v>
      </c>
      <c r="S592" s="5">
        <f>IFERROR(Table1[[#This Row],[Profit]]/Table1[[#This Row],[Sales]],0)</f>
        <v>0.3280433333333333</v>
      </c>
      <c r="T592" s="2" t="str">
        <f t="shared" si="9"/>
        <v>Reorder Needed</v>
      </c>
    </row>
    <row r="593" spans="1:20" x14ac:dyDescent="0.3">
      <c r="A593" s="2">
        <v>1592</v>
      </c>
      <c r="B593" s="3">
        <v>45455</v>
      </c>
      <c r="C593" s="2" t="s">
        <v>450</v>
      </c>
      <c r="D593" s="2" t="s">
        <v>1070</v>
      </c>
      <c r="E593" s="2" t="s">
        <v>20</v>
      </c>
      <c r="F593" s="2" t="s">
        <v>21</v>
      </c>
      <c r="G593" s="2" t="s">
        <v>67</v>
      </c>
      <c r="H593" s="2" t="s">
        <v>68</v>
      </c>
      <c r="I593" s="2" t="s">
        <v>24</v>
      </c>
      <c r="J593" s="2">
        <v>9</v>
      </c>
      <c r="K593" s="2">
        <v>15508</v>
      </c>
      <c r="L593" s="2">
        <v>139572</v>
      </c>
      <c r="M593" s="2">
        <v>88237.77</v>
      </c>
      <c r="N593" s="2">
        <v>51334.23</v>
      </c>
      <c r="O593" s="2">
        <v>260</v>
      </c>
      <c r="P593" s="2">
        <v>38</v>
      </c>
      <c r="Q593" s="2" t="s">
        <v>42</v>
      </c>
      <c r="R593" s="2">
        <v>10</v>
      </c>
      <c r="S593" s="5">
        <f>IFERROR(Table1[[#This Row],[Profit]]/Table1[[#This Row],[Sales]],0)</f>
        <v>0.36779748087008857</v>
      </c>
      <c r="T593" s="2" t="str">
        <f t="shared" si="9"/>
        <v>Reorder Needed</v>
      </c>
    </row>
    <row r="594" spans="1:20" x14ac:dyDescent="0.3">
      <c r="A594" s="2">
        <v>1593</v>
      </c>
      <c r="B594" s="3">
        <v>45387</v>
      </c>
      <c r="C594" s="2" t="s">
        <v>1071</v>
      </c>
      <c r="D594" s="2" t="s">
        <v>1072</v>
      </c>
      <c r="E594" s="2" t="s">
        <v>28</v>
      </c>
      <c r="F594" s="2" t="s">
        <v>29</v>
      </c>
      <c r="G594" s="2" t="s">
        <v>30</v>
      </c>
      <c r="H594" s="2" t="s">
        <v>31</v>
      </c>
      <c r="I594" s="2" t="s">
        <v>32</v>
      </c>
      <c r="J594" s="2">
        <v>5</v>
      </c>
      <c r="K594" s="2">
        <v>46630</v>
      </c>
      <c r="L594" s="2">
        <v>233150</v>
      </c>
      <c r="M594" s="2">
        <v>148743.4</v>
      </c>
      <c r="N594" s="2">
        <v>84406.6</v>
      </c>
      <c r="O594" s="2">
        <v>195</v>
      </c>
      <c r="P594" s="2">
        <v>81</v>
      </c>
      <c r="Q594" s="2" t="s">
        <v>33</v>
      </c>
      <c r="R594" s="2">
        <v>15</v>
      </c>
      <c r="S594" s="5">
        <f>IFERROR(Table1[[#This Row],[Profit]]/Table1[[#This Row],[Sales]],0)</f>
        <v>0.36202702123096719</v>
      </c>
      <c r="T594" s="2" t="str">
        <f t="shared" si="9"/>
        <v>Reorder Needed</v>
      </c>
    </row>
    <row r="595" spans="1:20" x14ac:dyDescent="0.3">
      <c r="A595" s="2">
        <v>1594</v>
      </c>
      <c r="B595" s="3">
        <v>45492</v>
      </c>
      <c r="C595" s="2" t="s">
        <v>1073</v>
      </c>
      <c r="D595" s="2" t="s">
        <v>1074</v>
      </c>
      <c r="E595" s="2" t="s">
        <v>20</v>
      </c>
      <c r="F595" s="2" t="s">
        <v>21</v>
      </c>
      <c r="G595" s="2" t="s">
        <v>30</v>
      </c>
      <c r="H595" s="2" t="s">
        <v>31</v>
      </c>
      <c r="I595" s="2" t="s">
        <v>32</v>
      </c>
      <c r="J595" s="2">
        <v>8</v>
      </c>
      <c r="K595" s="2">
        <v>33082</v>
      </c>
      <c r="L595" s="2">
        <v>264656</v>
      </c>
      <c r="M595" s="2">
        <v>166031.35</v>
      </c>
      <c r="N595" s="2">
        <v>98624.65</v>
      </c>
      <c r="O595" s="2">
        <v>54</v>
      </c>
      <c r="P595" s="2">
        <v>74</v>
      </c>
      <c r="Q595" s="2" t="s">
        <v>33</v>
      </c>
      <c r="R595" s="2">
        <v>10</v>
      </c>
      <c r="S595" s="5">
        <f>IFERROR(Table1[[#This Row],[Profit]]/Table1[[#This Row],[Sales]],0)</f>
        <v>0.37265223535457348</v>
      </c>
      <c r="T595" s="2" t="str">
        <f t="shared" si="9"/>
        <v>Sufficient</v>
      </c>
    </row>
    <row r="596" spans="1:20" x14ac:dyDescent="0.3">
      <c r="A596" s="2">
        <v>1595</v>
      </c>
      <c r="B596" s="3">
        <v>45627</v>
      </c>
      <c r="C596" s="2" t="s">
        <v>1075</v>
      </c>
      <c r="D596" s="2" t="s">
        <v>1076</v>
      </c>
      <c r="E596" s="2" t="s">
        <v>36</v>
      </c>
      <c r="F596" s="2" t="s">
        <v>37</v>
      </c>
      <c r="G596" s="2" t="s">
        <v>97</v>
      </c>
      <c r="H596" s="2" t="s">
        <v>98</v>
      </c>
      <c r="I596" s="2" t="s">
        <v>32</v>
      </c>
      <c r="J596" s="2">
        <v>4</v>
      </c>
      <c r="K596" s="2">
        <v>36178</v>
      </c>
      <c r="L596" s="2">
        <v>144712</v>
      </c>
      <c r="M596" s="2">
        <v>91636.84</v>
      </c>
      <c r="N596" s="2">
        <v>53075.16</v>
      </c>
      <c r="O596" s="2">
        <v>133</v>
      </c>
      <c r="P596" s="2">
        <v>90</v>
      </c>
      <c r="Q596" s="2" t="s">
        <v>99</v>
      </c>
      <c r="R596" s="2">
        <v>0</v>
      </c>
      <c r="S596" s="5">
        <f>IFERROR(Table1[[#This Row],[Profit]]/Table1[[#This Row],[Sales]],0)</f>
        <v>0.36676405550334462</v>
      </c>
      <c r="T596" s="2" t="str">
        <f t="shared" si="9"/>
        <v>Reorder Needed</v>
      </c>
    </row>
    <row r="597" spans="1:20" x14ac:dyDescent="0.3">
      <c r="A597" s="2">
        <v>1596</v>
      </c>
      <c r="B597" s="3">
        <v>45457</v>
      </c>
      <c r="C597" s="2" t="s">
        <v>1077</v>
      </c>
      <c r="D597" s="2" t="s">
        <v>1078</v>
      </c>
      <c r="E597" s="2" t="s">
        <v>28</v>
      </c>
      <c r="F597" s="2" t="s">
        <v>29</v>
      </c>
      <c r="G597" s="2" t="s">
        <v>40</v>
      </c>
      <c r="H597" s="2" t="s">
        <v>41</v>
      </c>
      <c r="I597" s="2" t="s">
        <v>24</v>
      </c>
      <c r="J597" s="2">
        <v>9</v>
      </c>
      <c r="K597" s="2">
        <v>42678</v>
      </c>
      <c r="L597" s="2">
        <v>384102</v>
      </c>
      <c r="M597" s="2">
        <v>314822.92</v>
      </c>
      <c r="N597" s="2">
        <v>69279.08</v>
      </c>
      <c r="O597" s="2">
        <v>25</v>
      </c>
      <c r="P597" s="2">
        <v>28</v>
      </c>
      <c r="Q597" s="2" t="s">
        <v>42</v>
      </c>
      <c r="R597" s="2">
        <v>15</v>
      </c>
      <c r="S597" s="5">
        <f>IFERROR(Table1[[#This Row],[Profit]]/Table1[[#This Row],[Sales]],0)</f>
        <v>0.18036636101868775</v>
      </c>
      <c r="T597" s="2" t="str">
        <f t="shared" si="9"/>
        <v>Sufficient</v>
      </c>
    </row>
    <row r="598" spans="1:20" x14ac:dyDescent="0.3">
      <c r="A598" s="2">
        <v>1597</v>
      </c>
      <c r="B598" s="3">
        <v>45371</v>
      </c>
      <c r="C598" s="2" t="s">
        <v>172</v>
      </c>
      <c r="D598" s="2" t="s">
        <v>1079</v>
      </c>
      <c r="E598" s="2" t="s">
        <v>20</v>
      </c>
      <c r="F598" s="2" t="s">
        <v>21</v>
      </c>
      <c r="G598" s="2" t="s">
        <v>40</v>
      </c>
      <c r="H598" s="2" t="s">
        <v>41</v>
      </c>
      <c r="I598" s="2" t="s">
        <v>24</v>
      </c>
      <c r="J598" s="2">
        <v>3</v>
      </c>
      <c r="K598" s="2">
        <v>6790</v>
      </c>
      <c r="L598" s="2">
        <v>20370</v>
      </c>
      <c r="M598" s="2">
        <v>13702.05</v>
      </c>
      <c r="N598" s="2">
        <v>6667.95</v>
      </c>
      <c r="O598" s="2">
        <v>82</v>
      </c>
      <c r="P598" s="2">
        <v>36</v>
      </c>
      <c r="Q598" s="2" t="s">
        <v>42</v>
      </c>
      <c r="R598" s="2">
        <v>15</v>
      </c>
      <c r="S598" s="5">
        <f>IFERROR(Table1[[#This Row],[Profit]]/Table1[[#This Row],[Sales]],0)</f>
        <v>0.32734167893961708</v>
      </c>
      <c r="T598" s="2" t="str">
        <f t="shared" si="9"/>
        <v>Reorder Needed</v>
      </c>
    </row>
    <row r="599" spans="1:20" x14ac:dyDescent="0.3">
      <c r="A599" s="2">
        <v>1598</v>
      </c>
      <c r="B599" s="3">
        <v>45655</v>
      </c>
      <c r="C599" s="2" t="s">
        <v>1080</v>
      </c>
      <c r="D599" s="2" t="s">
        <v>1081</v>
      </c>
      <c r="E599" s="2" t="s">
        <v>36</v>
      </c>
      <c r="F599" s="2" t="s">
        <v>37</v>
      </c>
      <c r="G599" s="2" t="s">
        <v>40</v>
      </c>
      <c r="H599" s="2" t="s">
        <v>41</v>
      </c>
      <c r="I599" s="2" t="s">
        <v>24</v>
      </c>
      <c r="J599" s="2">
        <v>5</v>
      </c>
      <c r="K599" s="2">
        <v>43710</v>
      </c>
      <c r="L599" s="2">
        <v>218550</v>
      </c>
      <c r="M599" s="2">
        <v>147843.79</v>
      </c>
      <c r="N599" s="2">
        <v>70706.210000000006</v>
      </c>
      <c r="O599" s="2">
        <v>393</v>
      </c>
      <c r="P599" s="2">
        <v>69</v>
      </c>
      <c r="Q599" s="2" t="s">
        <v>42</v>
      </c>
      <c r="R599" s="2">
        <v>5</v>
      </c>
      <c r="S599" s="5">
        <f>IFERROR(Table1[[#This Row],[Profit]]/Table1[[#This Row],[Sales]],0)</f>
        <v>0.32352418210935718</v>
      </c>
      <c r="T599" s="2" t="str">
        <f t="shared" si="9"/>
        <v>Reorder Needed</v>
      </c>
    </row>
    <row r="600" spans="1:20" x14ac:dyDescent="0.3">
      <c r="A600" s="2">
        <v>1599</v>
      </c>
      <c r="B600" s="3">
        <v>45332</v>
      </c>
      <c r="C600" s="2" t="s">
        <v>840</v>
      </c>
      <c r="D600" s="2" t="s">
        <v>1082</v>
      </c>
      <c r="E600" s="2" t="s">
        <v>28</v>
      </c>
      <c r="F600" s="2" t="s">
        <v>29</v>
      </c>
      <c r="G600" s="2" t="s">
        <v>55</v>
      </c>
      <c r="H600" s="2" t="s">
        <v>56</v>
      </c>
      <c r="I600" s="2" t="s">
        <v>32</v>
      </c>
      <c r="J600" s="2">
        <v>10</v>
      </c>
      <c r="K600" s="2">
        <v>17333</v>
      </c>
      <c r="L600" s="2">
        <v>173330</v>
      </c>
      <c r="M600" s="2">
        <v>142209.82</v>
      </c>
      <c r="N600" s="2">
        <v>31120.18</v>
      </c>
      <c r="O600" s="2">
        <v>172</v>
      </c>
      <c r="P600" s="2">
        <v>50</v>
      </c>
      <c r="Q600" s="2" t="s">
        <v>57</v>
      </c>
      <c r="R600" s="2">
        <v>20</v>
      </c>
      <c r="S600" s="5">
        <f>IFERROR(Table1[[#This Row],[Profit]]/Table1[[#This Row],[Sales]],0)</f>
        <v>0.17954295274909132</v>
      </c>
      <c r="T600" s="2" t="str">
        <f t="shared" si="9"/>
        <v>Reorder Needed</v>
      </c>
    </row>
    <row r="601" spans="1:20" x14ac:dyDescent="0.3">
      <c r="A601" s="2">
        <v>1600</v>
      </c>
      <c r="B601" s="3">
        <v>45294</v>
      </c>
      <c r="C601" s="2" t="s">
        <v>718</v>
      </c>
      <c r="D601" s="2" t="s">
        <v>1083</v>
      </c>
      <c r="E601" s="2" t="s">
        <v>36</v>
      </c>
      <c r="F601" s="2" t="s">
        <v>37</v>
      </c>
      <c r="G601" s="2" t="s">
        <v>40</v>
      </c>
      <c r="H601" s="2" t="s">
        <v>41</v>
      </c>
      <c r="I601" s="2" t="s">
        <v>24</v>
      </c>
      <c r="J601" s="2">
        <v>6</v>
      </c>
      <c r="K601" s="2">
        <v>52744</v>
      </c>
      <c r="L601" s="2">
        <v>316464</v>
      </c>
      <c r="M601" s="2">
        <v>202672.52</v>
      </c>
      <c r="N601" s="2">
        <v>113791.48</v>
      </c>
      <c r="O601" s="2">
        <v>339</v>
      </c>
      <c r="P601" s="2">
        <v>63</v>
      </c>
      <c r="Q601" s="2" t="s">
        <v>42</v>
      </c>
      <c r="R601" s="2">
        <v>20</v>
      </c>
      <c r="S601" s="5">
        <f>IFERROR(Table1[[#This Row],[Profit]]/Table1[[#This Row],[Sales]],0)</f>
        <v>0.35957164164012334</v>
      </c>
      <c r="T601" s="2" t="str">
        <f t="shared" si="9"/>
        <v>Reorder Needed</v>
      </c>
    </row>
    <row r="602" spans="1:20" x14ac:dyDescent="0.3">
      <c r="A602" s="2">
        <v>1601</v>
      </c>
      <c r="B602" s="3">
        <v>45580</v>
      </c>
      <c r="C602" s="2" t="s">
        <v>1084</v>
      </c>
      <c r="D602" s="2" t="s">
        <v>1085</v>
      </c>
      <c r="E602" s="2" t="s">
        <v>28</v>
      </c>
      <c r="F602" s="2" t="s">
        <v>29</v>
      </c>
      <c r="G602" s="2" t="s">
        <v>81</v>
      </c>
      <c r="H602" s="2" t="s">
        <v>82</v>
      </c>
      <c r="I602" s="2" t="s">
        <v>24</v>
      </c>
      <c r="J602" s="2">
        <v>1</v>
      </c>
      <c r="K602" s="2">
        <v>45658</v>
      </c>
      <c r="L602" s="2">
        <v>45658</v>
      </c>
      <c r="M602" s="2">
        <v>33083.61</v>
      </c>
      <c r="N602" s="2">
        <v>12574.39</v>
      </c>
      <c r="O602" s="2">
        <v>221</v>
      </c>
      <c r="P602" s="2">
        <v>18</v>
      </c>
      <c r="Q602" s="2" t="s">
        <v>42</v>
      </c>
      <c r="R602" s="2">
        <v>5</v>
      </c>
      <c r="S602" s="5">
        <f>IFERROR(Table1[[#This Row],[Profit]]/Table1[[#This Row],[Sales]],0)</f>
        <v>0.27540387226772961</v>
      </c>
      <c r="T602" s="2" t="str">
        <f t="shared" si="9"/>
        <v>Reorder Needed</v>
      </c>
    </row>
    <row r="603" spans="1:20" x14ac:dyDescent="0.3">
      <c r="A603" s="2">
        <v>1602</v>
      </c>
      <c r="B603" s="3">
        <v>45429</v>
      </c>
      <c r="C603" s="2" t="s">
        <v>156</v>
      </c>
      <c r="D603" s="2" t="s">
        <v>1086</v>
      </c>
      <c r="E603" s="2" t="s">
        <v>28</v>
      </c>
      <c r="F603" s="2" t="s">
        <v>29</v>
      </c>
      <c r="G603" s="2" t="s">
        <v>75</v>
      </c>
      <c r="H603" s="2" t="s">
        <v>76</v>
      </c>
      <c r="I603" s="2" t="s">
        <v>77</v>
      </c>
      <c r="J603" s="2">
        <v>3</v>
      </c>
      <c r="K603" s="2">
        <v>43888</v>
      </c>
      <c r="L603" s="2">
        <v>131664</v>
      </c>
      <c r="M603" s="2">
        <v>99498.47</v>
      </c>
      <c r="N603" s="2">
        <v>32165.53</v>
      </c>
      <c r="O603" s="2">
        <v>106</v>
      </c>
      <c r="P603" s="2">
        <v>80</v>
      </c>
      <c r="Q603" s="2" t="s">
        <v>78</v>
      </c>
      <c r="R603" s="2">
        <v>20</v>
      </c>
      <c r="S603" s="5">
        <f>IFERROR(Table1[[#This Row],[Profit]]/Table1[[#This Row],[Sales]],0)</f>
        <v>0.2443001124073399</v>
      </c>
      <c r="T603" s="2" t="str">
        <f t="shared" si="9"/>
        <v>Reorder Needed</v>
      </c>
    </row>
    <row r="604" spans="1:20" x14ac:dyDescent="0.3">
      <c r="A604" s="2">
        <v>1603</v>
      </c>
      <c r="B604" s="3">
        <v>45386</v>
      </c>
      <c r="C604" s="2" t="s">
        <v>1087</v>
      </c>
      <c r="D604" s="2" t="s">
        <v>1088</v>
      </c>
      <c r="E604" s="2" t="s">
        <v>45</v>
      </c>
      <c r="F604" s="2" t="s">
        <v>46</v>
      </c>
      <c r="G604" s="2" t="s">
        <v>55</v>
      </c>
      <c r="H604" s="2" t="s">
        <v>56</v>
      </c>
      <c r="I604" s="2" t="s">
        <v>32</v>
      </c>
      <c r="J604" s="2">
        <v>9</v>
      </c>
      <c r="K604" s="2">
        <v>27595</v>
      </c>
      <c r="L604" s="2">
        <v>248355</v>
      </c>
      <c r="M604" s="2">
        <v>197442.86</v>
      </c>
      <c r="N604" s="2">
        <v>50912.14</v>
      </c>
      <c r="O604" s="2">
        <v>441</v>
      </c>
      <c r="P604" s="2">
        <v>73</v>
      </c>
      <c r="Q604" s="2" t="s">
        <v>57</v>
      </c>
      <c r="R604" s="2">
        <v>20</v>
      </c>
      <c r="S604" s="5">
        <f>IFERROR(Table1[[#This Row],[Profit]]/Table1[[#This Row],[Sales]],0)</f>
        <v>0.20499744317609872</v>
      </c>
      <c r="T604" s="2" t="str">
        <f t="shared" si="9"/>
        <v>Reorder Needed</v>
      </c>
    </row>
    <row r="605" spans="1:20" x14ac:dyDescent="0.3">
      <c r="A605" s="2">
        <v>1604</v>
      </c>
      <c r="B605" s="3">
        <v>45546</v>
      </c>
      <c r="C605" s="2" t="s">
        <v>405</v>
      </c>
      <c r="D605" s="2" t="s">
        <v>1089</v>
      </c>
      <c r="E605" s="2" t="s">
        <v>45</v>
      </c>
      <c r="F605" s="2" t="s">
        <v>46</v>
      </c>
      <c r="G605" s="2" t="s">
        <v>67</v>
      </c>
      <c r="H605" s="2" t="s">
        <v>68</v>
      </c>
      <c r="I605" s="2" t="s">
        <v>24</v>
      </c>
      <c r="J605" s="2">
        <v>3</v>
      </c>
      <c r="K605" s="2">
        <v>13621</v>
      </c>
      <c r="L605" s="2">
        <v>40863</v>
      </c>
      <c r="M605" s="2">
        <v>36010.89</v>
      </c>
      <c r="N605" s="2">
        <v>4852.1099999999997</v>
      </c>
      <c r="O605" s="2">
        <v>54</v>
      </c>
      <c r="P605" s="2">
        <v>48</v>
      </c>
      <c r="Q605" s="2" t="s">
        <v>42</v>
      </c>
      <c r="R605" s="2">
        <v>15</v>
      </c>
      <c r="S605" s="5">
        <f>IFERROR(Table1[[#This Row],[Profit]]/Table1[[#This Row],[Sales]],0)</f>
        <v>0.11874091476396739</v>
      </c>
      <c r="T605" s="2" t="str">
        <f t="shared" si="9"/>
        <v>Reorder Needed</v>
      </c>
    </row>
    <row r="606" spans="1:20" x14ac:dyDescent="0.3">
      <c r="A606" s="2">
        <v>1605</v>
      </c>
      <c r="B606" s="3">
        <v>45297</v>
      </c>
      <c r="C606" s="2" t="s">
        <v>1030</v>
      </c>
      <c r="D606" s="2" t="s">
        <v>1090</v>
      </c>
      <c r="E606" s="2" t="s">
        <v>20</v>
      </c>
      <c r="F606" s="2" t="s">
        <v>21</v>
      </c>
      <c r="G606" s="2" t="s">
        <v>55</v>
      </c>
      <c r="H606" s="2" t="s">
        <v>56</v>
      </c>
      <c r="I606" s="2" t="s">
        <v>32</v>
      </c>
      <c r="J606" s="2">
        <v>2</v>
      </c>
      <c r="K606" s="2">
        <v>22756</v>
      </c>
      <c r="L606" s="2">
        <v>45512</v>
      </c>
      <c r="M606" s="2">
        <v>38030.76</v>
      </c>
      <c r="N606" s="2">
        <v>7481.24</v>
      </c>
      <c r="O606" s="2">
        <v>273</v>
      </c>
      <c r="P606" s="2">
        <v>33</v>
      </c>
      <c r="Q606" s="2" t="s">
        <v>57</v>
      </c>
      <c r="R606" s="2">
        <v>10</v>
      </c>
      <c r="S606" s="5">
        <f>IFERROR(Table1[[#This Row],[Profit]]/Table1[[#This Row],[Sales]],0)</f>
        <v>0.16437950430655651</v>
      </c>
      <c r="T606" s="2" t="str">
        <f t="shared" si="9"/>
        <v>Reorder Needed</v>
      </c>
    </row>
    <row r="607" spans="1:20" x14ac:dyDescent="0.3">
      <c r="A607" s="2">
        <v>1606</v>
      </c>
      <c r="B607" s="3">
        <v>45360</v>
      </c>
      <c r="C607" s="2" t="s">
        <v>1091</v>
      </c>
      <c r="D607" s="2" t="s">
        <v>1092</v>
      </c>
      <c r="E607" s="2" t="s">
        <v>45</v>
      </c>
      <c r="F607" s="2" t="s">
        <v>46</v>
      </c>
      <c r="G607" s="2" t="s">
        <v>55</v>
      </c>
      <c r="H607" s="2" t="s">
        <v>56</v>
      </c>
      <c r="I607" s="2" t="s">
        <v>32</v>
      </c>
      <c r="J607" s="2">
        <v>2</v>
      </c>
      <c r="K607" s="2">
        <v>41571</v>
      </c>
      <c r="L607" s="2">
        <v>83142</v>
      </c>
      <c r="M607" s="2">
        <v>59962.35</v>
      </c>
      <c r="N607" s="2">
        <v>23179.65</v>
      </c>
      <c r="O607" s="2">
        <v>25</v>
      </c>
      <c r="P607" s="2">
        <v>67</v>
      </c>
      <c r="Q607" s="2" t="s">
        <v>57</v>
      </c>
      <c r="R607" s="2">
        <v>0</v>
      </c>
      <c r="S607" s="5">
        <f>IFERROR(Table1[[#This Row],[Profit]]/Table1[[#This Row],[Sales]],0)</f>
        <v>0.27879591542180848</v>
      </c>
      <c r="T607" s="2" t="str">
        <f t="shared" si="9"/>
        <v>Sufficient</v>
      </c>
    </row>
    <row r="608" spans="1:20" x14ac:dyDescent="0.3">
      <c r="A608" s="2">
        <v>1607</v>
      </c>
      <c r="B608" s="3">
        <v>45571</v>
      </c>
      <c r="C608" s="2" t="s">
        <v>1093</v>
      </c>
      <c r="D608" s="2" t="s">
        <v>1094</v>
      </c>
      <c r="E608" s="2" t="s">
        <v>36</v>
      </c>
      <c r="F608" s="2" t="s">
        <v>37</v>
      </c>
      <c r="G608" s="2" t="s">
        <v>40</v>
      </c>
      <c r="H608" s="2" t="s">
        <v>41</v>
      </c>
      <c r="I608" s="2" t="s">
        <v>24</v>
      </c>
      <c r="J608" s="2">
        <v>8</v>
      </c>
      <c r="K608" s="2">
        <v>3968</v>
      </c>
      <c r="L608" s="2">
        <v>31744</v>
      </c>
      <c r="M608" s="2">
        <v>24159.13</v>
      </c>
      <c r="N608" s="2">
        <v>7584.87</v>
      </c>
      <c r="O608" s="2">
        <v>480</v>
      </c>
      <c r="P608" s="2">
        <v>65</v>
      </c>
      <c r="Q608" s="2" t="s">
        <v>42</v>
      </c>
      <c r="R608" s="2">
        <v>15</v>
      </c>
      <c r="S608" s="5">
        <f>IFERROR(Table1[[#This Row],[Profit]]/Table1[[#This Row],[Sales]],0)</f>
        <v>0.23893869707661289</v>
      </c>
      <c r="T608" s="2" t="str">
        <f t="shared" si="9"/>
        <v>Reorder Needed</v>
      </c>
    </row>
    <row r="609" spans="1:20" x14ac:dyDescent="0.3">
      <c r="A609" s="2">
        <v>1608</v>
      </c>
      <c r="B609" s="3">
        <v>45501</v>
      </c>
      <c r="C609" s="2" t="s">
        <v>1062</v>
      </c>
      <c r="D609" s="2" t="s">
        <v>1095</v>
      </c>
      <c r="E609" s="2" t="s">
        <v>36</v>
      </c>
      <c r="F609" s="2" t="s">
        <v>37</v>
      </c>
      <c r="G609" s="2" t="s">
        <v>60</v>
      </c>
      <c r="H609" s="2" t="s">
        <v>61</v>
      </c>
      <c r="I609" s="2" t="s">
        <v>32</v>
      </c>
      <c r="J609" s="2">
        <v>2</v>
      </c>
      <c r="K609" s="2">
        <v>39548</v>
      </c>
      <c r="L609" s="2">
        <v>79096</v>
      </c>
      <c r="M609" s="2">
        <v>55814.46</v>
      </c>
      <c r="N609" s="2">
        <v>23281.54</v>
      </c>
      <c r="O609" s="2">
        <v>109</v>
      </c>
      <c r="P609" s="2">
        <v>48</v>
      </c>
      <c r="Q609" s="2" t="s">
        <v>62</v>
      </c>
      <c r="R609" s="2">
        <v>15</v>
      </c>
      <c r="S609" s="5">
        <f>IFERROR(Table1[[#This Row],[Profit]]/Table1[[#This Row],[Sales]],0)</f>
        <v>0.2943453524830586</v>
      </c>
      <c r="T609" s="2" t="str">
        <f t="shared" si="9"/>
        <v>Reorder Needed</v>
      </c>
    </row>
    <row r="610" spans="1:20" x14ac:dyDescent="0.3">
      <c r="A610" s="2">
        <v>1609</v>
      </c>
      <c r="B610" s="3">
        <v>45620</v>
      </c>
      <c r="C610" s="2" t="s">
        <v>489</v>
      </c>
      <c r="D610" s="2" t="s">
        <v>1096</v>
      </c>
      <c r="E610" s="2" t="s">
        <v>36</v>
      </c>
      <c r="F610" s="2" t="s">
        <v>37</v>
      </c>
      <c r="G610" s="2" t="s">
        <v>67</v>
      </c>
      <c r="H610" s="2" t="s">
        <v>68</v>
      </c>
      <c r="I610" s="2" t="s">
        <v>24</v>
      </c>
      <c r="J610" s="2">
        <v>2</v>
      </c>
      <c r="K610" s="2">
        <v>53877</v>
      </c>
      <c r="L610" s="2">
        <v>107754</v>
      </c>
      <c r="M610" s="2">
        <v>93395.64</v>
      </c>
      <c r="N610" s="2">
        <v>14358.36</v>
      </c>
      <c r="O610" s="2">
        <v>496</v>
      </c>
      <c r="P610" s="2">
        <v>91</v>
      </c>
      <c r="Q610" s="2" t="s">
        <v>42</v>
      </c>
      <c r="R610" s="2">
        <v>5</v>
      </c>
      <c r="S610" s="5">
        <f>IFERROR(Table1[[#This Row],[Profit]]/Table1[[#This Row],[Sales]],0)</f>
        <v>0.13325129461551311</v>
      </c>
      <c r="T610" s="2" t="str">
        <f t="shared" si="9"/>
        <v>Reorder Needed</v>
      </c>
    </row>
    <row r="611" spans="1:20" x14ac:dyDescent="0.3">
      <c r="A611" s="2">
        <v>1610</v>
      </c>
      <c r="B611" s="3">
        <v>45474</v>
      </c>
      <c r="C611" s="2" t="s">
        <v>542</v>
      </c>
      <c r="D611" s="2" t="s">
        <v>1097</v>
      </c>
      <c r="E611" s="2" t="s">
        <v>36</v>
      </c>
      <c r="F611" s="2" t="s">
        <v>37</v>
      </c>
      <c r="G611" s="2" t="s">
        <v>49</v>
      </c>
      <c r="H611" s="2" t="s">
        <v>50</v>
      </c>
      <c r="I611" s="2" t="s">
        <v>51</v>
      </c>
      <c r="J611" s="2">
        <v>4</v>
      </c>
      <c r="K611" s="2">
        <v>15585</v>
      </c>
      <c r="L611" s="2">
        <v>62340</v>
      </c>
      <c r="M611" s="2">
        <v>55509.760000000002</v>
      </c>
      <c r="N611" s="2">
        <v>6830.24</v>
      </c>
      <c r="O611" s="2">
        <v>243</v>
      </c>
      <c r="P611" s="2">
        <v>58</v>
      </c>
      <c r="Q611" s="2" t="s">
        <v>52</v>
      </c>
      <c r="R611" s="2">
        <v>15</v>
      </c>
      <c r="S611" s="5">
        <f>IFERROR(Table1[[#This Row],[Profit]]/Table1[[#This Row],[Sales]],0)</f>
        <v>0.10956432467115816</v>
      </c>
      <c r="T611" s="2" t="str">
        <f t="shared" si="9"/>
        <v>Reorder Needed</v>
      </c>
    </row>
    <row r="612" spans="1:20" x14ac:dyDescent="0.3">
      <c r="A612" s="2">
        <v>1611</v>
      </c>
      <c r="B612" s="3">
        <v>45416</v>
      </c>
      <c r="C612" s="2" t="s">
        <v>403</v>
      </c>
      <c r="D612" s="2" t="s">
        <v>1098</v>
      </c>
      <c r="E612" s="2" t="s">
        <v>20</v>
      </c>
      <c r="F612" s="2" t="s">
        <v>21</v>
      </c>
      <c r="G612" s="2" t="s">
        <v>75</v>
      </c>
      <c r="H612" s="2" t="s">
        <v>76</v>
      </c>
      <c r="I612" s="2" t="s">
        <v>77</v>
      </c>
      <c r="J612" s="2">
        <v>6</v>
      </c>
      <c r="K612" s="2">
        <v>52629</v>
      </c>
      <c r="L612" s="2">
        <v>315774</v>
      </c>
      <c r="M612" s="2">
        <v>283337.46999999997</v>
      </c>
      <c r="N612" s="2">
        <v>32436.53</v>
      </c>
      <c r="O612" s="2">
        <v>345</v>
      </c>
      <c r="P612" s="2">
        <v>27</v>
      </c>
      <c r="Q612" s="2" t="s">
        <v>78</v>
      </c>
      <c r="R612" s="2">
        <v>20</v>
      </c>
      <c r="S612" s="5">
        <f>IFERROR(Table1[[#This Row],[Profit]]/Table1[[#This Row],[Sales]],0)</f>
        <v>0.10272071164820409</v>
      </c>
      <c r="T612" s="2" t="str">
        <f t="shared" si="9"/>
        <v>Reorder Needed</v>
      </c>
    </row>
    <row r="613" spans="1:20" x14ac:dyDescent="0.3">
      <c r="A613" s="2">
        <v>1612</v>
      </c>
      <c r="B613" s="3">
        <v>45458</v>
      </c>
      <c r="C613" s="2" t="s">
        <v>1099</v>
      </c>
      <c r="D613" s="2" t="s">
        <v>1100</v>
      </c>
      <c r="E613" s="2" t="s">
        <v>28</v>
      </c>
      <c r="F613" s="2" t="s">
        <v>29</v>
      </c>
      <c r="G613" s="2" t="s">
        <v>49</v>
      </c>
      <c r="H613" s="2" t="s">
        <v>50</v>
      </c>
      <c r="I613" s="2" t="s">
        <v>51</v>
      </c>
      <c r="J613" s="2">
        <v>5</v>
      </c>
      <c r="K613" s="2">
        <v>17062</v>
      </c>
      <c r="L613" s="2">
        <v>85310</v>
      </c>
      <c r="M613" s="2">
        <v>55524.43</v>
      </c>
      <c r="N613" s="2">
        <v>29785.57</v>
      </c>
      <c r="O613" s="2">
        <v>358</v>
      </c>
      <c r="P613" s="2">
        <v>79</v>
      </c>
      <c r="Q613" s="2" t="s">
        <v>52</v>
      </c>
      <c r="R613" s="2">
        <v>10</v>
      </c>
      <c r="S613" s="5">
        <f>IFERROR(Table1[[#This Row],[Profit]]/Table1[[#This Row],[Sales]],0)</f>
        <v>0.34914511780565</v>
      </c>
      <c r="T613" s="2" t="str">
        <f t="shared" si="9"/>
        <v>Reorder Needed</v>
      </c>
    </row>
    <row r="614" spans="1:20" x14ac:dyDescent="0.3">
      <c r="A614" s="2">
        <v>1613</v>
      </c>
      <c r="B614" s="3">
        <v>45606</v>
      </c>
      <c r="C614" s="2" t="s">
        <v>1101</v>
      </c>
      <c r="D614" s="2" t="s">
        <v>1102</v>
      </c>
      <c r="E614" s="2" t="s">
        <v>20</v>
      </c>
      <c r="F614" s="2" t="s">
        <v>21</v>
      </c>
      <c r="G614" s="2" t="s">
        <v>60</v>
      </c>
      <c r="H614" s="2" t="s">
        <v>61</v>
      </c>
      <c r="I614" s="2" t="s">
        <v>32</v>
      </c>
      <c r="J614" s="2">
        <v>6</v>
      </c>
      <c r="K614" s="2">
        <v>30382</v>
      </c>
      <c r="L614" s="2">
        <v>182292</v>
      </c>
      <c r="M614" s="2">
        <v>131443.97</v>
      </c>
      <c r="N614" s="2">
        <v>50848.03</v>
      </c>
      <c r="O614" s="2">
        <v>161</v>
      </c>
      <c r="P614" s="2">
        <v>83</v>
      </c>
      <c r="Q614" s="2" t="s">
        <v>62</v>
      </c>
      <c r="R614" s="2">
        <v>0</v>
      </c>
      <c r="S614" s="5">
        <f>IFERROR(Table1[[#This Row],[Profit]]/Table1[[#This Row],[Sales]],0)</f>
        <v>0.27893725451473461</v>
      </c>
      <c r="T614" s="2" t="str">
        <f t="shared" si="9"/>
        <v>Reorder Needed</v>
      </c>
    </row>
    <row r="615" spans="1:20" x14ac:dyDescent="0.3">
      <c r="A615" s="2">
        <v>1614</v>
      </c>
      <c r="B615" s="3">
        <v>45445</v>
      </c>
      <c r="C615" s="2" t="s">
        <v>984</v>
      </c>
      <c r="D615" s="2" t="s">
        <v>1103</v>
      </c>
      <c r="E615" s="2" t="s">
        <v>36</v>
      </c>
      <c r="F615" s="2" t="s">
        <v>37</v>
      </c>
      <c r="G615" s="2" t="s">
        <v>81</v>
      </c>
      <c r="H615" s="2" t="s">
        <v>82</v>
      </c>
      <c r="I615" s="2" t="s">
        <v>24</v>
      </c>
      <c r="J615" s="2">
        <v>8</v>
      </c>
      <c r="K615" s="2">
        <v>3179</v>
      </c>
      <c r="L615" s="2">
        <v>25432</v>
      </c>
      <c r="M615" s="2">
        <v>16322.35</v>
      </c>
      <c r="N615" s="2">
        <v>9109.65</v>
      </c>
      <c r="O615" s="2">
        <v>191</v>
      </c>
      <c r="P615" s="2">
        <v>61</v>
      </c>
      <c r="Q615" s="2" t="s">
        <v>42</v>
      </c>
      <c r="R615" s="2">
        <v>15</v>
      </c>
      <c r="S615" s="5">
        <f>IFERROR(Table1[[#This Row],[Profit]]/Table1[[#This Row],[Sales]],0)</f>
        <v>0.35819636678200689</v>
      </c>
      <c r="T615" s="2" t="str">
        <f t="shared" si="9"/>
        <v>Reorder Needed</v>
      </c>
    </row>
    <row r="616" spans="1:20" x14ac:dyDescent="0.3">
      <c r="A616" s="2">
        <v>1615</v>
      </c>
      <c r="B616" s="3">
        <v>45300</v>
      </c>
      <c r="C616" s="2" t="s">
        <v>116</v>
      </c>
      <c r="D616" s="2" t="s">
        <v>995</v>
      </c>
      <c r="E616" s="2" t="s">
        <v>45</v>
      </c>
      <c r="F616" s="2" t="s">
        <v>46</v>
      </c>
      <c r="G616" s="2" t="s">
        <v>81</v>
      </c>
      <c r="H616" s="2" t="s">
        <v>82</v>
      </c>
      <c r="I616" s="2" t="s">
        <v>24</v>
      </c>
      <c r="J616" s="2">
        <v>7</v>
      </c>
      <c r="K616" s="2">
        <v>51551</v>
      </c>
      <c r="L616" s="2">
        <v>360857</v>
      </c>
      <c r="M616" s="2">
        <v>222633.51</v>
      </c>
      <c r="N616" s="2">
        <v>138223.49</v>
      </c>
      <c r="O616" s="2">
        <v>399</v>
      </c>
      <c r="P616" s="2">
        <v>71</v>
      </c>
      <c r="Q616" s="2" t="s">
        <v>42</v>
      </c>
      <c r="R616" s="2">
        <v>15</v>
      </c>
      <c r="S616" s="5">
        <f>IFERROR(Table1[[#This Row],[Profit]]/Table1[[#This Row],[Sales]],0)</f>
        <v>0.38304228544825231</v>
      </c>
      <c r="T616" s="2" t="str">
        <f t="shared" si="9"/>
        <v>Reorder Needed</v>
      </c>
    </row>
    <row r="617" spans="1:20" x14ac:dyDescent="0.3">
      <c r="A617" s="2">
        <v>1616</v>
      </c>
      <c r="B617" s="3">
        <v>45588</v>
      </c>
      <c r="C617" s="2" t="s">
        <v>1104</v>
      </c>
      <c r="D617" s="2" t="s">
        <v>1105</v>
      </c>
      <c r="E617" s="2" t="s">
        <v>36</v>
      </c>
      <c r="F617" s="2" t="s">
        <v>37</v>
      </c>
      <c r="G617" s="2" t="s">
        <v>60</v>
      </c>
      <c r="H617" s="2" t="s">
        <v>61</v>
      </c>
      <c r="I617" s="2" t="s">
        <v>32</v>
      </c>
      <c r="J617" s="2">
        <v>7</v>
      </c>
      <c r="K617" s="2">
        <v>34537</v>
      </c>
      <c r="L617" s="2">
        <v>241759</v>
      </c>
      <c r="M617" s="2">
        <v>176154.92</v>
      </c>
      <c r="N617" s="2">
        <v>65604.08</v>
      </c>
      <c r="O617" s="2">
        <v>349</v>
      </c>
      <c r="P617" s="2">
        <v>10</v>
      </c>
      <c r="Q617" s="2" t="s">
        <v>62</v>
      </c>
      <c r="R617" s="2">
        <v>5</v>
      </c>
      <c r="S617" s="5">
        <f>IFERROR(Table1[[#This Row],[Profit]]/Table1[[#This Row],[Sales]],0)</f>
        <v>0.27136147982081332</v>
      </c>
      <c r="T617" s="2" t="str">
        <f t="shared" si="9"/>
        <v>Reorder Needed</v>
      </c>
    </row>
    <row r="618" spans="1:20" x14ac:dyDescent="0.3">
      <c r="A618" s="2">
        <v>1617</v>
      </c>
      <c r="B618" s="3">
        <v>45522</v>
      </c>
      <c r="C618" s="2" t="s">
        <v>1106</v>
      </c>
      <c r="D618" s="2" t="s">
        <v>1107</v>
      </c>
      <c r="E618" s="2" t="s">
        <v>28</v>
      </c>
      <c r="F618" s="2" t="s">
        <v>29</v>
      </c>
      <c r="G618" s="2" t="s">
        <v>97</v>
      </c>
      <c r="H618" s="2" t="s">
        <v>98</v>
      </c>
      <c r="I618" s="2" t="s">
        <v>32</v>
      </c>
      <c r="J618" s="2">
        <v>2</v>
      </c>
      <c r="K618" s="2">
        <v>26224</v>
      </c>
      <c r="L618" s="2">
        <v>52448</v>
      </c>
      <c r="M618" s="2">
        <v>45915.01</v>
      </c>
      <c r="N618" s="2">
        <v>6532.99</v>
      </c>
      <c r="O618" s="2">
        <v>39</v>
      </c>
      <c r="P618" s="2">
        <v>49</v>
      </c>
      <c r="Q618" s="2" t="s">
        <v>99</v>
      </c>
      <c r="R618" s="2">
        <v>20</v>
      </c>
      <c r="S618" s="5">
        <f>IFERROR(Table1[[#This Row],[Profit]]/Table1[[#This Row],[Sales]],0)</f>
        <v>0.12456127974374619</v>
      </c>
      <c r="T618" s="2" t="str">
        <f t="shared" si="9"/>
        <v>Sufficient</v>
      </c>
    </row>
    <row r="619" spans="1:20" x14ac:dyDescent="0.3">
      <c r="A619" s="2">
        <v>1618</v>
      </c>
      <c r="B619" s="3">
        <v>45374</v>
      </c>
      <c r="C619" s="2" t="s">
        <v>1108</v>
      </c>
      <c r="D619" s="2" t="s">
        <v>1109</v>
      </c>
      <c r="E619" s="2" t="s">
        <v>20</v>
      </c>
      <c r="F619" s="2" t="s">
        <v>21</v>
      </c>
      <c r="G619" s="2" t="s">
        <v>49</v>
      </c>
      <c r="H619" s="2" t="s">
        <v>50</v>
      </c>
      <c r="I619" s="2" t="s">
        <v>51</v>
      </c>
      <c r="J619" s="2">
        <v>8</v>
      </c>
      <c r="K619" s="2">
        <v>38885</v>
      </c>
      <c r="L619" s="2">
        <v>311080</v>
      </c>
      <c r="M619" s="2">
        <v>245511.89</v>
      </c>
      <c r="N619" s="2">
        <v>65568.11</v>
      </c>
      <c r="O619" s="2">
        <v>174</v>
      </c>
      <c r="P619" s="2">
        <v>66</v>
      </c>
      <c r="Q619" s="2" t="s">
        <v>52</v>
      </c>
      <c r="R619" s="2">
        <v>10</v>
      </c>
      <c r="S619" s="5">
        <f>IFERROR(Table1[[#This Row],[Profit]]/Table1[[#This Row],[Sales]],0)</f>
        <v>0.21077571685740001</v>
      </c>
      <c r="T619" s="2" t="str">
        <f t="shared" si="9"/>
        <v>Reorder Needed</v>
      </c>
    </row>
    <row r="620" spans="1:20" x14ac:dyDescent="0.3">
      <c r="A620" s="2">
        <v>1619</v>
      </c>
      <c r="B620" s="3">
        <v>45407</v>
      </c>
      <c r="C620" s="2" t="s">
        <v>137</v>
      </c>
      <c r="D620" s="2" t="s">
        <v>1110</v>
      </c>
      <c r="E620" s="2" t="s">
        <v>20</v>
      </c>
      <c r="F620" s="2" t="s">
        <v>21</v>
      </c>
      <c r="G620" s="2" t="s">
        <v>30</v>
      </c>
      <c r="H620" s="2" t="s">
        <v>31</v>
      </c>
      <c r="I620" s="2" t="s">
        <v>32</v>
      </c>
      <c r="J620" s="2">
        <v>9</v>
      </c>
      <c r="K620" s="2">
        <v>58350</v>
      </c>
      <c r="L620" s="2">
        <v>525150</v>
      </c>
      <c r="M620" s="2">
        <v>320054.67</v>
      </c>
      <c r="N620" s="2">
        <v>205095.33</v>
      </c>
      <c r="O620" s="2">
        <v>126</v>
      </c>
      <c r="P620" s="2">
        <v>21</v>
      </c>
      <c r="Q620" s="2" t="s">
        <v>33</v>
      </c>
      <c r="R620" s="2">
        <v>5</v>
      </c>
      <c r="S620" s="5">
        <f>IFERROR(Table1[[#This Row],[Profit]]/Table1[[#This Row],[Sales]],0)</f>
        <v>0.39054618680377035</v>
      </c>
      <c r="T620" s="2" t="str">
        <f t="shared" si="9"/>
        <v>Reorder Needed</v>
      </c>
    </row>
    <row r="621" spans="1:20" x14ac:dyDescent="0.3">
      <c r="A621" s="2">
        <v>1620</v>
      </c>
      <c r="B621" s="3">
        <v>45531</v>
      </c>
      <c r="C621" s="2" t="s">
        <v>1111</v>
      </c>
      <c r="D621" s="2" t="s">
        <v>1112</v>
      </c>
      <c r="E621" s="2" t="s">
        <v>36</v>
      </c>
      <c r="F621" s="2" t="s">
        <v>37</v>
      </c>
      <c r="G621" s="2" t="s">
        <v>81</v>
      </c>
      <c r="H621" s="2" t="s">
        <v>82</v>
      </c>
      <c r="I621" s="2" t="s">
        <v>24</v>
      </c>
      <c r="J621" s="2">
        <v>3</v>
      </c>
      <c r="K621" s="2">
        <v>752</v>
      </c>
      <c r="L621" s="2">
        <v>2256</v>
      </c>
      <c r="M621" s="2">
        <v>1737.09</v>
      </c>
      <c r="N621" s="2">
        <v>518.91</v>
      </c>
      <c r="O621" s="2">
        <v>172</v>
      </c>
      <c r="P621" s="2">
        <v>81</v>
      </c>
      <c r="Q621" s="2" t="s">
        <v>42</v>
      </c>
      <c r="R621" s="2">
        <v>15</v>
      </c>
      <c r="S621" s="5">
        <f>IFERROR(Table1[[#This Row],[Profit]]/Table1[[#This Row],[Sales]],0)</f>
        <v>0.2300132978723404</v>
      </c>
      <c r="T621" s="2" t="str">
        <f t="shared" si="9"/>
        <v>Reorder Needed</v>
      </c>
    </row>
    <row r="622" spans="1:20" x14ac:dyDescent="0.3">
      <c r="A622" s="2">
        <v>1621</v>
      </c>
      <c r="B622" s="3">
        <v>45401</v>
      </c>
      <c r="C622" s="2" t="s">
        <v>201</v>
      </c>
      <c r="D622" s="2" t="s">
        <v>1113</v>
      </c>
      <c r="E622" s="2" t="s">
        <v>36</v>
      </c>
      <c r="F622" s="2" t="s">
        <v>37</v>
      </c>
      <c r="G622" s="2" t="s">
        <v>55</v>
      </c>
      <c r="H622" s="2" t="s">
        <v>56</v>
      </c>
      <c r="I622" s="2" t="s">
        <v>32</v>
      </c>
      <c r="J622" s="2">
        <v>2</v>
      </c>
      <c r="K622" s="2">
        <v>56354</v>
      </c>
      <c r="L622" s="2">
        <v>112708</v>
      </c>
      <c r="M622" s="2">
        <v>74159.81</v>
      </c>
      <c r="N622" s="2">
        <v>38548.19</v>
      </c>
      <c r="O622" s="2">
        <v>290</v>
      </c>
      <c r="P622" s="2">
        <v>48</v>
      </c>
      <c r="Q622" s="2" t="s">
        <v>57</v>
      </c>
      <c r="R622" s="2">
        <v>0</v>
      </c>
      <c r="S622" s="5">
        <f>IFERROR(Table1[[#This Row],[Profit]]/Table1[[#This Row],[Sales]],0)</f>
        <v>0.34201822408347238</v>
      </c>
      <c r="T622" s="2" t="str">
        <f t="shared" si="9"/>
        <v>Reorder Needed</v>
      </c>
    </row>
    <row r="623" spans="1:20" x14ac:dyDescent="0.3">
      <c r="A623" s="2">
        <v>1622</v>
      </c>
      <c r="B623" s="3">
        <v>45486</v>
      </c>
      <c r="C623" s="2" t="s">
        <v>1114</v>
      </c>
      <c r="D623" s="2" t="s">
        <v>1115</v>
      </c>
      <c r="E623" s="2" t="s">
        <v>20</v>
      </c>
      <c r="F623" s="2" t="s">
        <v>21</v>
      </c>
      <c r="G623" s="2" t="s">
        <v>49</v>
      </c>
      <c r="H623" s="2" t="s">
        <v>50</v>
      </c>
      <c r="I623" s="2" t="s">
        <v>51</v>
      </c>
      <c r="J623" s="2">
        <v>5</v>
      </c>
      <c r="K623" s="2">
        <v>6337</v>
      </c>
      <c r="L623" s="2">
        <v>31685</v>
      </c>
      <c r="M623" s="2">
        <v>23450.73</v>
      </c>
      <c r="N623" s="2">
        <v>8234.27</v>
      </c>
      <c r="O623" s="2">
        <v>245</v>
      </c>
      <c r="P623" s="2">
        <v>24</v>
      </c>
      <c r="Q623" s="2" t="s">
        <v>52</v>
      </c>
      <c r="R623" s="2">
        <v>15</v>
      </c>
      <c r="S623" s="5">
        <f>IFERROR(Table1[[#This Row],[Profit]]/Table1[[#This Row],[Sales]],0)</f>
        <v>0.25987912261322393</v>
      </c>
      <c r="T623" s="2" t="str">
        <f t="shared" si="9"/>
        <v>Reorder Needed</v>
      </c>
    </row>
    <row r="624" spans="1:20" x14ac:dyDescent="0.3">
      <c r="A624" s="2">
        <v>1623</v>
      </c>
      <c r="B624" s="3">
        <v>45579</v>
      </c>
      <c r="C624" s="2" t="s">
        <v>323</v>
      </c>
      <c r="D624" s="2" t="s">
        <v>1116</v>
      </c>
      <c r="E624" s="2" t="s">
        <v>45</v>
      </c>
      <c r="F624" s="2" t="s">
        <v>46</v>
      </c>
      <c r="G624" s="2" t="s">
        <v>75</v>
      </c>
      <c r="H624" s="2" t="s">
        <v>76</v>
      </c>
      <c r="I624" s="2" t="s">
        <v>77</v>
      </c>
      <c r="J624" s="2">
        <v>10</v>
      </c>
      <c r="K624" s="2">
        <v>52175</v>
      </c>
      <c r="L624" s="2">
        <v>521750</v>
      </c>
      <c r="M624" s="2">
        <v>462402.17</v>
      </c>
      <c r="N624" s="2">
        <v>59347.83</v>
      </c>
      <c r="O624" s="2">
        <v>390</v>
      </c>
      <c r="P624" s="2">
        <v>93</v>
      </c>
      <c r="Q624" s="2" t="s">
        <v>78</v>
      </c>
      <c r="R624" s="2">
        <v>0</v>
      </c>
      <c r="S624" s="5">
        <f>IFERROR(Table1[[#This Row],[Profit]]/Table1[[#This Row],[Sales]],0)</f>
        <v>0.11374763775754672</v>
      </c>
      <c r="T624" s="2" t="str">
        <f t="shared" si="9"/>
        <v>Reorder Needed</v>
      </c>
    </row>
    <row r="625" spans="1:20" x14ac:dyDescent="0.3">
      <c r="A625" s="2">
        <v>1624</v>
      </c>
      <c r="B625" s="3">
        <v>45408</v>
      </c>
      <c r="C625" s="2" t="s">
        <v>1117</v>
      </c>
      <c r="D625" s="2" t="s">
        <v>1118</v>
      </c>
      <c r="E625" s="2" t="s">
        <v>45</v>
      </c>
      <c r="F625" s="2" t="s">
        <v>46</v>
      </c>
      <c r="G625" s="2" t="s">
        <v>22</v>
      </c>
      <c r="H625" s="2" t="s">
        <v>23</v>
      </c>
      <c r="I625" s="2" t="s">
        <v>24</v>
      </c>
      <c r="J625" s="2">
        <v>9</v>
      </c>
      <c r="K625" s="2">
        <v>38004</v>
      </c>
      <c r="L625" s="2">
        <v>342036</v>
      </c>
      <c r="M625" s="2">
        <v>274510.88</v>
      </c>
      <c r="N625" s="2">
        <v>67525.119999999995</v>
      </c>
      <c r="O625" s="2">
        <v>192</v>
      </c>
      <c r="P625" s="2">
        <v>22</v>
      </c>
      <c r="Q625" s="2" t="s">
        <v>25</v>
      </c>
      <c r="R625" s="2">
        <v>0</v>
      </c>
      <c r="S625" s="5">
        <f>IFERROR(Table1[[#This Row],[Profit]]/Table1[[#This Row],[Sales]],0)</f>
        <v>0.19742109017764212</v>
      </c>
      <c r="T625" s="2" t="str">
        <f t="shared" si="9"/>
        <v>Reorder Needed</v>
      </c>
    </row>
    <row r="626" spans="1:20" x14ac:dyDescent="0.3">
      <c r="A626" s="2">
        <v>1625</v>
      </c>
      <c r="B626" s="3">
        <v>45569</v>
      </c>
      <c r="C626" s="2" t="s">
        <v>1119</v>
      </c>
      <c r="D626" s="2" t="s">
        <v>1120</v>
      </c>
      <c r="E626" s="2" t="s">
        <v>36</v>
      </c>
      <c r="F626" s="2" t="s">
        <v>37</v>
      </c>
      <c r="G626" s="2" t="s">
        <v>30</v>
      </c>
      <c r="H626" s="2" t="s">
        <v>31</v>
      </c>
      <c r="I626" s="2" t="s">
        <v>32</v>
      </c>
      <c r="J626" s="2">
        <v>9</v>
      </c>
      <c r="K626" s="2">
        <v>55025</v>
      </c>
      <c r="L626" s="2">
        <v>495225</v>
      </c>
      <c r="M626" s="2">
        <v>384593.2</v>
      </c>
      <c r="N626" s="2">
        <v>110631.8</v>
      </c>
      <c r="O626" s="2">
        <v>105</v>
      </c>
      <c r="P626" s="2">
        <v>64</v>
      </c>
      <c r="Q626" s="2" t="s">
        <v>33</v>
      </c>
      <c r="R626" s="2">
        <v>20</v>
      </c>
      <c r="S626" s="5">
        <f>IFERROR(Table1[[#This Row],[Profit]]/Table1[[#This Row],[Sales]],0)</f>
        <v>0.22339704174870009</v>
      </c>
      <c r="T626" s="2" t="str">
        <f t="shared" si="9"/>
        <v>Reorder Needed</v>
      </c>
    </row>
    <row r="627" spans="1:20" x14ac:dyDescent="0.3">
      <c r="A627" s="2">
        <v>1626</v>
      </c>
      <c r="B627" s="3">
        <v>45586</v>
      </c>
      <c r="C627" s="2" t="s">
        <v>1121</v>
      </c>
      <c r="D627" s="2" t="s">
        <v>1122</v>
      </c>
      <c r="E627" s="2" t="s">
        <v>20</v>
      </c>
      <c r="F627" s="2" t="s">
        <v>21</v>
      </c>
      <c r="G627" s="2" t="s">
        <v>22</v>
      </c>
      <c r="H627" s="2" t="s">
        <v>23</v>
      </c>
      <c r="I627" s="2" t="s">
        <v>24</v>
      </c>
      <c r="J627" s="2">
        <v>8</v>
      </c>
      <c r="K627" s="2">
        <v>21404</v>
      </c>
      <c r="L627" s="2">
        <v>171232</v>
      </c>
      <c r="M627" s="2">
        <v>121752.71</v>
      </c>
      <c r="N627" s="2">
        <v>49479.29</v>
      </c>
      <c r="O627" s="2">
        <v>477</v>
      </c>
      <c r="P627" s="2">
        <v>98</v>
      </c>
      <c r="Q627" s="2" t="s">
        <v>25</v>
      </c>
      <c r="R627" s="2">
        <v>20</v>
      </c>
      <c r="S627" s="5">
        <f>IFERROR(Table1[[#This Row],[Profit]]/Table1[[#This Row],[Sales]],0)</f>
        <v>0.28896053307792935</v>
      </c>
      <c r="T627" s="2" t="str">
        <f t="shared" si="9"/>
        <v>Reorder Needed</v>
      </c>
    </row>
    <row r="628" spans="1:20" x14ac:dyDescent="0.3">
      <c r="A628" s="2">
        <v>1627</v>
      </c>
      <c r="B628" s="3">
        <v>45447</v>
      </c>
      <c r="C628" s="2" t="s">
        <v>1123</v>
      </c>
      <c r="D628" s="2" t="s">
        <v>1124</v>
      </c>
      <c r="E628" s="2" t="s">
        <v>20</v>
      </c>
      <c r="F628" s="2" t="s">
        <v>21</v>
      </c>
      <c r="G628" s="2" t="s">
        <v>60</v>
      </c>
      <c r="H628" s="2" t="s">
        <v>61</v>
      </c>
      <c r="I628" s="2" t="s">
        <v>32</v>
      </c>
      <c r="J628" s="2">
        <v>7</v>
      </c>
      <c r="K628" s="2">
        <v>21133</v>
      </c>
      <c r="L628" s="2">
        <v>147931</v>
      </c>
      <c r="M628" s="2">
        <v>103660.04</v>
      </c>
      <c r="N628" s="2">
        <v>44270.96</v>
      </c>
      <c r="O628" s="2">
        <v>386</v>
      </c>
      <c r="P628" s="2">
        <v>85</v>
      </c>
      <c r="Q628" s="2" t="s">
        <v>62</v>
      </c>
      <c r="R628" s="2">
        <v>10</v>
      </c>
      <c r="S628" s="5">
        <f>IFERROR(Table1[[#This Row],[Profit]]/Table1[[#This Row],[Sales]],0)</f>
        <v>0.29926763153091646</v>
      </c>
      <c r="T628" s="2" t="str">
        <f t="shared" si="9"/>
        <v>Reorder Needed</v>
      </c>
    </row>
    <row r="629" spans="1:20" x14ac:dyDescent="0.3">
      <c r="A629" s="2">
        <v>1628</v>
      </c>
      <c r="B629" s="3">
        <v>45456</v>
      </c>
      <c r="C629" s="2" t="s">
        <v>1125</v>
      </c>
      <c r="D629" s="2" t="s">
        <v>1126</v>
      </c>
      <c r="E629" s="2" t="s">
        <v>36</v>
      </c>
      <c r="F629" s="2" t="s">
        <v>37</v>
      </c>
      <c r="G629" s="2" t="s">
        <v>67</v>
      </c>
      <c r="H629" s="2" t="s">
        <v>68</v>
      </c>
      <c r="I629" s="2" t="s">
        <v>24</v>
      </c>
      <c r="J629" s="2">
        <v>10</v>
      </c>
      <c r="K629" s="2">
        <v>21374</v>
      </c>
      <c r="L629" s="2">
        <v>213740</v>
      </c>
      <c r="M629" s="2">
        <v>149601.62</v>
      </c>
      <c r="N629" s="2">
        <v>64138.38</v>
      </c>
      <c r="O629" s="2">
        <v>16</v>
      </c>
      <c r="P629" s="2">
        <v>48</v>
      </c>
      <c r="Q629" s="2" t="s">
        <v>42</v>
      </c>
      <c r="R629" s="2">
        <v>10</v>
      </c>
      <c r="S629" s="5">
        <f>IFERROR(Table1[[#This Row],[Profit]]/Table1[[#This Row],[Sales]],0)</f>
        <v>0.30007663516421818</v>
      </c>
      <c r="T629" s="2" t="str">
        <f t="shared" si="9"/>
        <v>Sufficient</v>
      </c>
    </row>
    <row r="630" spans="1:20" x14ac:dyDescent="0.3">
      <c r="A630" s="2">
        <v>1629</v>
      </c>
      <c r="B630" s="3">
        <v>45301</v>
      </c>
      <c r="C630" s="2" t="s">
        <v>1127</v>
      </c>
      <c r="D630" s="2" t="s">
        <v>1128</v>
      </c>
      <c r="E630" s="2" t="s">
        <v>20</v>
      </c>
      <c r="F630" s="2" t="s">
        <v>21</v>
      </c>
      <c r="G630" s="2" t="s">
        <v>22</v>
      </c>
      <c r="H630" s="2" t="s">
        <v>23</v>
      </c>
      <c r="I630" s="2" t="s">
        <v>24</v>
      </c>
      <c r="J630" s="2">
        <v>2</v>
      </c>
      <c r="K630" s="2">
        <v>47937</v>
      </c>
      <c r="L630" s="2">
        <v>95874</v>
      </c>
      <c r="M630" s="2">
        <v>85274.36</v>
      </c>
      <c r="N630" s="2">
        <v>10599.64</v>
      </c>
      <c r="O630" s="2">
        <v>206</v>
      </c>
      <c r="P630" s="2">
        <v>90</v>
      </c>
      <c r="Q630" s="2" t="s">
        <v>25</v>
      </c>
      <c r="R630" s="2">
        <v>10</v>
      </c>
      <c r="S630" s="5">
        <f>IFERROR(Table1[[#This Row],[Profit]]/Table1[[#This Row],[Sales]],0)</f>
        <v>0.11055802407326282</v>
      </c>
      <c r="T630" s="2" t="str">
        <f t="shared" si="9"/>
        <v>Reorder Needed</v>
      </c>
    </row>
    <row r="631" spans="1:20" x14ac:dyDescent="0.3">
      <c r="A631" s="2">
        <v>1630</v>
      </c>
      <c r="B631" s="3">
        <v>45541</v>
      </c>
      <c r="C631" s="2" t="s">
        <v>1129</v>
      </c>
      <c r="D631" s="2" t="s">
        <v>1130</v>
      </c>
      <c r="E631" s="2" t="s">
        <v>28</v>
      </c>
      <c r="F631" s="2" t="s">
        <v>29</v>
      </c>
      <c r="G631" s="2" t="s">
        <v>97</v>
      </c>
      <c r="H631" s="2" t="s">
        <v>98</v>
      </c>
      <c r="I631" s="2" t="s">
        <v>32</v>
      </c>
      <c r="J631" s="2">
        <v>6</v>
      </c>
      <c r="K631" s="2">
        <v>41022</v>
      </c>
      <c r="L631" s="2">
        <v>246132</v>
      </c>
      <c r="M631" s="2">
        <v>184111.23</v>
      </c>
      <c r="N631" s="2">
        <v>62020.77</v>
      </c>
      <c r="O631" s="2">
        <v>232</v>
      </c>
      <c r="P631" s="2">
        <v>49</v>
      </c>
      <c r="Q631" s="2" t="s">
        <v>99</v>
      </c>
      <c r="R631" s="2">
        <v>0</v>
      </c>
      <c r="S631" s="5">
        <f>IFERROR(Table1[[#This Row],[Profit]]/Table1[[#This Row],[Sales]],0)</f>
        <v>0.25198174150455854</v>
      </c>
      <c r="T631" s="2" t="str">
        <f t="shared" si="9"/>
        <v>Reorder Needed</v>
      </c>
    </row>
    <row r="632" spans="1:20" x14ac:dyDescent="0.3">
      <c r="A632" s="2">
        <v>1631</v>
      </c>
      <c r="B632" s="3">
        <v>45593</v>
      </c>
      <c r="C632" s="2" t="s">
        <v>102</v>
      </c>
      <c r="D632" s="2" t="s">
        <v>1131</v>
      </c>
      <c r="E632" s="2" t="s">
        <v>36</v>
      </c>
      <c r="F632" s="2" t="s">
        <v>37</v>
      </c>
      <c r="G632" s="2" t="s">
        <v>60</v>
      </c>
      <c r="H632" s="2" t="s">
        <v>61</v>
      </c>
      <c r="I632" s="2" t="s">
        <v>32</v>
      </c>
      <c r="J632" s="2">
        <v>9</v>
      </c>
      <c r="K632" s="2">
        <v>21063</v>
      </c>
      <c r="L632" s="2">
        <v>189567</v>
      </c>
      <c r="M632" s="2">
        <v>128474.16</v>
      </c>
      <c r="N632" s="2">
        <v>61092.84</v>
      </c>
      <c r="O632" s="2">
        <v>295</v>
      </c>
      <c r="P632" s="2">
        <v>96</v>
      </c>
      <c r="Q632" s="2" t="s">
        <v>62</v>
      </c>
      <c r="R632" s="2">
        <v>5</v>
      </c>
      <c r="S632" s="5">
        <f>IFERROR(Table1[[#This Row],[Profit]]/Table1[[#This Row],[Sales]],0)</f>
        <v>0.32227571254490495</v>
      </c>
      <c r="T632" s="2" t="str">
        <f t="shared" si="9"/>
        <v>Reorder Needed</v>
      </c>
    </row>
    <row r="633" spans="1:20" x14ac:dyDescent="0.3">
      <c r="A633" s="2">
        <v>1632</v>
      </c>
      <c r="B633" s="3">
        <v>45542</v>
      </c>
      <c r="C633" s="2" t="s">
        <v>1132</v>
      </c>
      <c r="D633" s="2" t="s">
        <v>1133</v>
      </c>
      <c r="E633" s="2" t="s">
        <v>45</v>
      </c>
      <c r="F633" s="2" t="s">
        <v>46</v>
      </c>
      <c r="G633" s="2" t="s">
        <v>30</v>
      </c>
      <c r="H633" s="2" t="s">
        <v>31</v>
      </c>
      <c r="I633" s="2" t="s">
        <v>32</v>
      </c>
      <c r="J633" s="2">
        <v>6</v>
      </c>
      <c r="K633" s="2">
        <v>42700</v>
      </c>
      <c r="L633" s="2">
        <v>256200</v>
      </c>
      <c r="M633" s="2">
        <v>199705.85</v>
      </c>
      <c r="N633" s="2">
        <v>56494.15</v>
      </c>
      <c r="O633" s="2">
        <v>404</v>
      </c>
      <c r="P633" s="2">
        <v>54</v>
      </c>
      <c r="Q633" s="2" t="s">
        <v>33</v>
      </c>
      <c r="R633" s="2">
        <v>20</v>
      </c>
      <c r="S633" s="5">
        <f>IFERROR(Table1[[#This Row],[Profit]]/Table1[[#This Row],[Sales]],0)</f>
        <v>0.22050800156128025</v>
      </c>
      <c r="T633" s="2" t="str">
        <f t="shared" si="9"/>
        <v>Reorder Needed</v>
      </c>
    </row>
    <row r="634" spans="1:20" x14ac:dyDescent="0.3">
      <c r="A634" s="2">
        <v>1633</v>
      </c>
      <c r="B634" s="3">
        <v>45459</v>
      </c>
      <c r="C634" s="2" t="s">
        <v>1134</v>
      </c>
      <c r="D634" s="2" t="s">
        <v>1135</v>
      </c>
      <c r="E634" s="2" t="s">
        <v>28</v>
      </c>
      <c r="F634" s="2" t="s">
        <v>29</v>
      </c>
      <c r="G634" s="2" t="s">
        <v>30</v>
      </c>
      <c r="H634" s="2" t="s">
        <v>31</v>
      </c>
      <c r="I634" s="2" t="s">
        <v>32</v>
      </c>
      <c r="J634" s="2">
        <v>8</v>
      </c>
      <c r="K634" s="2">
        <v>29136</v>
      </c>
      <c r="L634" s="2">
        <v>233088</v>
      </c>
      <c r="M634" s="2">
        <v>177652.58</v>
      </c>
      <c r="N634" s="2">
        <v>55435.42</v>
      </c>
      <c r="O634" s="2">
        <v>279</v>
      </c>
      <c r="P634" s="2">
        <v>76</v>
      </c>
      <c r="Q634" s="2" t="s">
        <v>33</v>
      </c>
      <c r="R634" s="2">
        <v>15</v>
      </c>
      <c r="S634" s="5">
        <f>IFERROR(Table1[[#This Row],[Profit]]/Table1[[#This Row],[Sales]],0)</f>
        <v>0.23783043314113123</v>
      </c>
      <c r="T634" s="2" t="str">
        <f t="shared" si="9"/>
        <v>Reorder Needed</v>
      </c>
    </row>
    <row r="635" spans="1:20" x14ac:dyDescent="0.3">
      <c r="A635" s="2">
        <v>1634</v>
      </c>
      <c r="B635" s="3">
        <v>45334</v>
      </c>
      <c r="C635" s="2" t="s">
        <v>375</v>
      </c>
      <c r="D635" s="2" t="s">
        <v>1136</v>
      </c>
      <c r="E635" s="2" t="s">
        <v>20</v>
      </c>
      <c r="F635" s="2" t="s">
        <v>21</v>
      </c>
      <c r="G635" s="2" t="s">
        <v>40</v>
      </c>
      <c r="H635" s="2" t="s">
        <v>41</v>
      </c>
      <c r="I635" s="2" t="s">
        <v>24</v>
      </c>
      <c r="J635" s="2">
        <v>6</v>
      </c>
      <c r="K635" s="2">
        <v>41130</v>
      </c>
      <c r="L635" s="2">
        <v>246780</v>
      </c>
      <c r="M635" s="2">
        <v>166641.97</v>
      </c>
      <c r="N635" s="2">
        <v>80138.03</v>
      </c>
      <c r="O635" s="2">
        <v>427</v>
      </c>
      <c r="P635" s="2">
        <v>59</v>
      </c>
      <c r="Q635" s="2" t="s">
        <v>42</v>
      </c>
      <c r="R635" s="2">
        <v>15</v>
      </c>
      <c r="S635" s="5">
        <f>IFERROR(Table1[[#This Row],[Profit]]/Table1[[#This Row],[Sales]],0)</f>
        <v>0.32473470297430912</v>
      </c>
      <c r="T635" s="2" t="str">
        <f t="shared" si="9"/>
        <v>Reorder Needed</v>
      </c>
    </row>
    <row r="636" spans="1:20" x14ac:dyDescent="0.3">
      <c r="A636" s="2">
        <v>1635</v>
      </c>
      <c r="B636" s="3">
        <v>45340</v>
      </c>
      <c r="C636" s="2" t="s">
        <v>123</v>
      </c>
      <c r="D636" s="2" t="s">
        <v>1137</v>
      </c>
      <c r="E636" s="2" t="s">
        <v>20</v>
      </c>
      <c r="F636" s="2" t="s">
        <v>21</v>
      </c>
      <c r="G636" s="2" t="s">
        <v>40</v>
      </c>
      <c r="H636" s="2" t="s">
        <v>41</v>
      </c>
      <c r="I636" s="2" t="s">
        <v>24</v>
      </c>
      <c r="J636" s="2">
        <v>1</v>
      </c>
      <c r="K636" s="2">
        <v>50082</v>
      </c>
      <c r="L636" s="2">
        <v>50082</v>
      </c>
      <c r="M636" s="2">
        <v>36151.089999999997</v>
      </c>
      <c r="N636" s="2">
        <v>13930.91</v>
      </c>
      <c r="O636" s="2">
        <v>279</v>
      </c>
      <c r="P636" s="2">
        <v>60</v>
      </c>
      <c r="Q636" s="2" t="s">
        <v>42</v>
      </c>
      <c r="R636" s="2">
        <v>5</v>
      </c>
      <c r="S636" s="5">
        <f>IFERROR(Table1[[#This Row],[Profit]]/Table1[[#This Row],[Sales]],0)</f>
        <v>0.27816201429655363</v>
      </c>
      <c r="T636" s="2" t="str">
        <f t="shared" si="9"/>
        <v>Reorder Needed</v>
      </c>
    </row>
    <row r="637" spans="1:20" x14ac:dyDescent="0.3">
      <c r="A637" s="2">
        <v>1636</v>
      </c>
      <c r="B637" s="3">
        <v>45423</v>
      </c>
      <c r="C637" s="2" t="s">
        <v>1138</v>
      </c>
      <c r="D637" s="2" t="s">
        <v>1139</v>
      </c>
      <c r="E637" s="2" t="s">
        <v>45</v>
      </c>
      <c r="F637" s="2" t="s">
        <v>46</v>
      </c>
      <c r="G637" s="2" t="s">
        <v>75</v>
      </c>
      <c r="H637" s="2" t="s">
        <v>76</v>
      </c>
      <c r="I637" s="2" t="s">
        <v>77</v>
      </c>
      <c r="J637" s="2">
        <v>10</v>
      </c>
      <c r="K637" s="2">
        <v>13273</v>
      </c>
      <c r="L637" s="2">
        <v>132730</v>
      </c>
      <c r="M637" s="2">
        <v>94638.78</v>
      </c>
      <c r="N637" s="2">
        <v>38091.22</v>
      </c>
      <c r="O637" s="2">
        <v>409</v>
      </c>
      <c r="P637" s="2">
        <v>30</v>
      </c>
      <c r="Q637" s="2" t="s">
        <v>78</v>
      </c>
      <c r="R637" s="2">
        <v>20</v>
      </c>
      <c r="S637" s="5">
        <f>IFERROR(Table1[[#This Row],[Profit]]/Table1[[#This Row],[Sales]],0)</f>
        <v>0.28698274692985759</v>
      </c>
      <c r="T637" s="2" t="str">
        <f t="shared" si="9"/>
        <v>Reorder Needed</v>
      </c>
    </row>
    <row r="638" spans="1:20" x14ac:dyDescent="0.3">
      <c r="A638" s="2">
        <v>1637</v>
      </c>
      <c r="B638" s="3">
        <v>45457</v>
      </c>
      <c r="C638" s="2" t="s">
        <v>1140</v>
      </c>
      <c r="D638" s="2" t="s">
        <v>1141</v>
      </c>
      <c r="E638" s="2" t="s">
        <v>20</v>
      </c>
      <c r="F638" s="2" t="s">
        <v>21</v>
      </c>
      <c r="G638" s="2" t="s">
        <v>30</v>
      </c>
      <c r="H638" s="2" t="s">
        <v>31</v>
      </c>
      <c r="I638" s="2" t="s">
        <v>32</v>
      </c>
      <c r="J638" s="2">
        <v>10</v>
      </c>
      <c r="K638" s="2">
        <v>37941</v>
      </c>
      <c r="L638" s="2">
        <v>379410</v>
      </c>
      <c r="M638" s="2">
        <v>236368.91</v>
      </c>
      <c r="N638" s="2">
        <v>143041.09</v>
      </c>
      <c r="O638" s="2">
        <v>24</v>
      </c>
      <c r="P638" s="2">
        <v>65</v>
      </c>
      <c r="Q638" s="2" t="s">
        <v>33</v>
      </c>
      <c r="R638" s="2">
        <v>20</v>
      </c>
      <c r="S638" s="5">
        <f>IFERROR(Table1[[#This Row],[Profit]]/Table1[[#This Row],[Sales]],0)</f>
        <v>0.37700927756253128</v>
      </c>
      <c r="T638" s="2" t="str">
        <f t="shared" si="9"/>
        <v>Sufficient</v>
      </c>
    </row>
    <row r="639" spans="1:20" x14ac:dyDescent="0.3">
      <c r="A639" s="2">
        <v>1638</v>
      </c>
      <c r="B639" s="3">
        <v>45351</v>
      </c>
      <c r="C639" s="2" t="s">
        <v>1071</v>
      </c>
      <c r="D639" s="2" t="s">
        <v>1142</v>
      </c>
      <c r="E639" s="2" t="s">
        <v>20</v>
      </c>
      <c r="F639" s="2" t="s">
        <v>21</v>
      </c>
      <c r="G639" s="2" t="s">
        <v>22</v>
      </c>
      <c r="H639" s="2" t="s">
        <v>23</v>
      </c>
      <c r="I639" s="2" t="s">
        <v>24</v>
      </c>
      <c r="J639" s="2">
        <v>1</v>
      </c>
      <c r="K639" s="2">
        <v>54974</v>
      </c>
      <c r="L639" s="2">
        <v>54974</v>
      </c>
      <c r="M639" s="2">
        <v>37226.03</v>
      </c>
      <c r="N639" s="2">
        <v>17747.97</v>
      </c>
      <c r="O639" s="2">
        <v>101</v>
      </c>
      <c r="P639" s="2">
        <v>84</v>
      </c>
      <c r="Q639" s="2" t="s">
        <v>25</v>
      </c>
      <c r="R639" s="2">
        <v>5</v>
      </c>
      <c r="S639" s="5">
        <f>IFERROR(Table1[[#This Row],[Profit]]/Table1[[#This Row],[Sales]],0)</f>
        <v>0.32284298031796854</v>
      </c>
      <c r="T639" s="2" t="str">
        <f t="shared" si="9"/>
        <v>Reorder Needed</v>
      </c>
    </row>
    <row r="640" spans="1:20" x14ac:dyDescent="0.3">
      <c r="A640" s="2">
        <v>1639</v>
      </c>
      <c r="B640" s="3">
        <v>45424</v>
      </c>
      <c r="C640" s="2" t="s">
        <v>1143</v>
      </c>
      <c r="D640" s="2" t="s">
        <v>1144</v>
      </c>
      <c r="E640" s="2" t="s">
        <v>45</v>
      </c>
      <c r="F640" s="2" t="s">
        <v>46</v>
      </c>
      <c r="G640" s="2" t="s">
        <v>49</v>
      </c>
      <c r="H640" s="2" t="s">
        <v>50</v>
      </c>
      <c r="I640" s="2" t="s">
        <v>51</v>
      </c>
      <c r="J640" s="2">
        <v>6</v>
      </c>
      <c r="K640" s="2">
        <v>46476</v>
      </c>
      <c r="L640" s="2">
        <v>278856</v>
      </c>
      <c r="M640" s="2">
        <v>210522.5</v>
      </c>
      <c r="N640" s="2">
        <v>68333.5</v>
      </c>
      <c r="O640" s="2">
        <v>300</v>
      </c>
      <c r="P640" s="2">
        <v>100</v>
      </c>
      <c r="Q640" s="2" t="s">
        <v>52</v>
      </c>
      <c r="R640" s="2">
        <v>15</v>
      </c>
      <c r="S640" s="5">
        <f>IFERROR(Table1[[#This Row],[Profit]]/Table1[[#This Row],[Sales]],0)</f>
        <v>0.24504941618613191</v>
      </c>
      <c r="T640" s="2" t="str">
        <f t="shared" si="9"/>
        <v>Reorder Needed</v>
      </c>
    </row>
    <row r="641" spans="1:20" x14ac:dyDescent="0.3">
      <c r="A641" s="2">
        <v>1640</v>
      </c>
      <c r="B641" s="3">
        <v>45460</v>
      </c>
      <c r="C641" s="2" t="s">
        <v>1145</v>
      </c>
      <c r="D641" s="2" t="s">
        <v>1146</v>
      </c>
      <c r="E641" s="2" t="s">
        <v>28</v>
      </c>
      <c r="F641" s="2" t="s">
        <v>29</v>
      </c>
      <c r="G641" s="2" t="s">
        <v>22</v>
      </c>
      <c r="H641" s="2" t="s">
        <v>23</v>
      </c>
      <c r="I641" s="2" t="s">
        <v>24</v>
      </c>
      <c r="J641" s="2">
        <v>2</v>
      </c>
      <c r="K641" s="2">
        <v>40632</v>
      </c>
      <c r="L641" s="2">
        <v>81264</v>
      </c>
      <c r="M641" s="2">
        <v>58418.93</v>
      </c>
      <c r="N641" s="2">
        <v>22845.07</v>
      </c>
      <c r="O641" s="2">
        <v>21</v>
      </c>
      <c r="P641" s="2">
        <v>78</v>
      </c>
      <c r="Q641" s="2" t="s">
        <v>25</v>
      </c>
      <c r="R641" s="2">
        <v>0</v>
      </c>
      <c r="S641" s="5">
        <f>IFERROR(Table1[[#This Row],[Profit]]/Table1[[#This Row],[Sales]],0)</f>
        <v>0.28112165288442609</v>
      </c>
      <c r="T641" s="2" t="str">
        <f t="shared" si="9"/>
        <v>Sufficient</v>
      </c>
    </row>
    <row r="642" spans="1:20" x14ac:dyDescent="0.3">
      <c r="A642" s="2">
        <v>1641</v>
      </c>
      <c r="B642" s="3">
        <v>45647</v>
      </c>
      <c r="C642" s="2" t="s">
        <v>1147</v>
      </c>
      <c r="D642" s="2" t="s">
        <v>1148</v>
      </c>
      <c r="E642" s="2" t="s">
        <v>28</v>
      </c>
      <c r="F642" s="2" t="s">
        <v>29</v>
      </c>
      <c r="G642" s="2" t="s">
        <v>22</v>
      </c>
      <c r="H642" s="2" t="s">
        <v>23</v>
      </c>
      <c r="I642" s="2" t="s">
        <v>24</v>
      </c>
      <c r="J642" s="2">
        <v>1</v>
      </c>
      <c r="K642" s="2">
        <v>12563</v>
      </c>
      <c r="L642" s="2">
        <v>12563</v>
      </c>
      <c r="M642" s="2">
        <v>8421.66</v>
      </c>
      <c r="N642" s="2">
        <v>4141.34</v>
      </c>
      <c r="O642" s="2">
        <v>148</v>
      </c>
      <c r="P642" s="2">
        <v>96</v>
      </c>
      <c r="Q642" s="2" t="s">
        <v>25</v>
      </c>
      <c r="R642" s="2">
        <v>20</v>
      </c>
      <c r="S642" s="5">
        <f>IFERROR(Table1[[#This Row],[Profit]]/Table1[[#This Row],[Sales]],0)</f>
        <v>0.32964578524237842</v>
      </c>
      <c r="T642" s="2" t="str">
        <f t="shared" ref="T642:T705" si="10">IF(O642&gt;P642,"Reorder Needed","Sufficient")</f>
        <v>Reorder Needed</v>
      </c>
    </row>
    <row r="643" spans="1:20" x14ac:dyDescent="0.3">
      <c r="A643" s="2">
        <v>1642</v>
      </c>
      <c r="B643" s="3">
        <v>45525</v>
      </c>
      <c r="C643" s="2" t="s">
        <v>850</v>
      </c>
      <c r="D643" s="2" t="s">
        <v>1149</v>
      </c>
      <c r="E643" s="2" t="s">
        <v>28</v>
      </c>
      <c r="F643" s="2" t="s">
        <v>29</v>
      </c>
      <c r="G643" s="2" t="s">
        <v>81</v>
      </c>
      <c r="H643" s="2" t="s">
        <v>82</v>
      </c>
      <c r="I643" s="2" t="s">
        <v>24</v>
      </c>
      <c r="J643" s="2">
        <v>4</v>
      </c>
      <c r="K643" s="2">
        <v>59969</v>
      </c>
      <c r="L643" s="2">
        <v>239876</v>
      </c>
      <c r="M643" s="2">
        <v>179820.04</v>
      </c>
      <c r="N643" s="2">
        <v>60055.96</v>
      </c>
      <c r="O643" s="2">
        <v>298</v>
      </c>
      <c r="P643" s="2">
        <v>32</v>
      </c>
      <c r="Q643" s="2" t="s">
        <v>42</v>
      </c>
      <c r="R643" s="2">
        <v>0</v>
      </c>
      <c r="S643" s="5">
        <f>IFERROR(Table1[[#This Row],[Profit]]/Table1[[#This Row],[Sales]],0)</f>
        <v>0.25036252063566178</v>
      </c>
      <c r="T643" s="2" t="str">
        <f t="shared" si="10"/>
        <v>Reorder Needed</v>
      </c>
    </row>
    <row r="644" spans="1:20" x14ac:dyDescent="0.3">
      <c r="A644" s="2">
        <v>1643</v>
      </c>
      <c r="B644" s="3">
        <v>45308</v>
      </c>
      <c r="C644" s="2" t="s">
        <v>594</v>
      </c>
      <c r="D644" s="2" t="s">
        <v>1150</v>
      </c>
      <c r="E644" s="2" t="s">
        <v>45</v>
      </c>
      <c r="F644" s="2" t="s">
        <v>46</v>
      </c>
      <c r="G644" s="2" t="s">
        <v>60</v>
      </c>
      <c r="H644" s="2" t="s">
        <v>61</v>
      </c>
      <c r="I644" s="2" t="s">
        <v>32</v>
      </c>
      <c r="J644" s="2">
        <v>6</v>
      </c>
      <c r="K644" s="2">
        <v>32478</v>
      </c>
      <c r="L644" s="2">
        <v>194868</v>
      </c>
      <c r="M644" s="2">
        <v>158533.15</v>
      </c>
      <c r="N644" s="2">
        <v>36334.85</v>
      </c>
      <c r="O644" s="2">
        <v>76</v>
      </c>
      <c r="P644" s="2">
        <v>49</v>
      </c>
      <c r="Q644" s="2" t="s">
        <v>62</v>
      </c>
      <c r="R644" s="2">
        <v>0</v>
      </c>
      <c r="S644" s="5">
        <f>IFERROR(Table1[[#This Row],[Profit]]/Table1[[#This Row],[Sales]],0)</f>
        <v>0.18645878235523533</v>
      </c>
      <c r="T644" s="2" t="str">
        <f t="shared" si="10"/>
        <v>Reorder Needed</v>
      </c>
    </row>
    <row r="645" spans="1:20" x14ac:dyDescent="0.3">
      <c r="A645" s="2">
        <v>1644</v>
      </c>
      <c r="B645" s="3">
        <v>45480</v>
      </c>
      <c r="C645" s="2" t="s">
        <v>1055</v>
      </c>
      <c r="D645" s="2" t="s">
        <v>1151</v>
      </c>
      <c r="E645" s="2" t="s">
        <v>45</v>
      </c>
      <c r="F645" s="2" t="s">
        <v>46</v>
      </c>
      <c r="G645" s="2" t="s">
        <v>97</v>
      </c>
      <c r="H645" s="2" t="s">
        <v>98</v>
      </c>
      <c r="I645" s="2" t="s">
        <v>32</v>
      </c>
      <c r="J645" s="2">
        <v>10</v>
      </c>
      <c r="K645" s="2">
        <v>5117</v>
      </c>
      <c r="L645" s="2">
        <v>51170</v>
      </c>
      <c r="M645" s="2">
        <v>45540.21</v>
      </c>
      <c r="N645" s="2">
        <v>5629.79</v>
      </c>
      <c r="O645" s="2">
        <v>163</v>
      </c>
      <c r="P645" s="2">
        <v>96</v>
      </c>
      <c r="Q645" s="2" t="s">
        <v>99</v>
      </c>
      <c r="R645" s="2">
        <v>10</v>
      </c>
      <c r="S645" s="5">
        <f>IFERROR(Table1[[#This Row],[Profit]]/Table1[[#This Row],[Sales]],0)</f>
        <v>0.11002130154387336</v>
      </c>
      <c r="T645" s="2" t="str">
        <f t="shared" si="10"/>
        <v>Reorder Needed</v>
      </c>
    </row>
    <row r="646" spans="1:20" x14ac:dyDescent="0.3">
      <c r="A646" s="2">
        <v>1645</v>
      </c>
      <c r="B646" s="3">
        <v>45472</v>
      </c>
      <c r="C646" s="2" t="s">
        <v>1152</v>
      </c>
      <c r="D646" s="2" t="s">
        <v>1153</v>
      </c>
      <c r="E646" s="2" t="s">
        <v>20</v>
      </c>
      <c r="F646" s="2" t="s">
        <v>21</v>
      </c>
      <c r="G646" s="2" t="s">
        <v>49</v>
      </c>
      <c r="H646" s="2" t="s">
        <v>50</v>
      </c>
      <c r="I646" s="2" t="s">
        <v>51</v>
      </c>
      <c r="J646" s="2">
        <v>2</v>
      </c>
      <c r="K646" s="2">
        <v>23782</v>
      </c>
      <c r="L646" s="2">
        <v>47564</v>
      </c>
      <c r="M646" s="2">
        <v>35335.53</v>
      </c>
      <c r="N646" s="2">
        <v>12228.47</v>
      </c>
      <c r="O646" s="2">
        <v>196</v>
      </c>
      <c r="P646" s="2">
        <v>44</v>
      </c>
      <c r="Q646" s="2" t="s">
        <v>52</v>
      </c>
      <c r="R646" s="2">
        <v>0</v>
      </c>
      <c r="S646" s="5">
        <f>IFERROR(Table1[[#This Row],[Profit]]/Table1[[#This Row],[Sales]],0)</f>
        <v>0.25709507190311998</v>
      </c>
      <c r="T646" s="2" t="str">
        <f t="shared" si="10"/>
        <v>Reorder Needed</v>
      </c>
    </row>
    <row r="647" spans="1:20" x14ac:dyDescent="0.3">
      <c r="A647" s="2">
        <v>1646</v>
      </c>
      <c r="B647" s="3">
        <v>45320</v>
      </c>
      <c r="C647" s="2" t="s">
        <v>365</v>
      </c>
      <c r="D647" s="2" t="s">
        <v>1154</v>
      </c>
      <c r="E647" s="2" t="s">
        <v>20</v>
      </c>
      <c r="F647" s="2" t="s">
        <v>21</v>
      </c>
      <c r="G647" s="2" t="s">
        <v>60</v>
      </c>
      <c r="H647" s="2" t="s">
        <v>61</v>
      </c>
      <c r="I647" s="2" t="s">
        <v>32</v>
      </c>
      <c r="J647" s="2">
        <v>4</v>
      </c>
      <c r="K647" s="2">
        <v>33020</v>
      </c>
      <c r="L647" s="2">
        <v>132080</v>
      </c>
      <c r="M647" s="2">
        <v>118091.95</v>
      </c>
      <c r="N647" s="2">
        <v>13988.05</v>
      </c>
      <c r="O647" s="2">
        <v>455</v>
      </c>
      <c r="P647" s="2">
        <v>32</v>
      </c>
      <c r="Q647" s="2" t="s">
        <v>62</v>
      </c>
      <c r="R647" s="2">
        <v>0</v>
      </c>
      <c r="S647" s="5">
        <f>IFERROR(Table1[[#This Row],[Profit]]/Table1[[#This Row],[Sales]],0)</f>
        <v>0.10590589036947304</v>
      </c>
      <c r="T647" s="2" t="str">
        <f t="shared" si="10"/>
        <v>Reorder Needed</v>
      </c>
    </row>
    <row r="648" spans="1:20" x14ac:dyDescent="0.3">
      <c r="A648" s="2">
        <v>1647</v>
      </c>
      <c r="B648" s="3">
        <v>45576</v>
      </c>
      <c r="C648" s="2" t="s">
        <v>1155</v>
      </c>
      <c r="D648" s="2" t="s">
        <v>1156</v>
      </c>
      <c r="E648" s="2" t="s">
        <v>28</v>
      </c>
      <c r="F648" s="2" t="s">
        <v>29</v>
      </c>
      <c r="G648" s="2" t="s">
        <v>40</v>
      </c>
      <c r="H648" s="2" t="s">
        <v>41</v>
      </c>
      <c r="I648" s="2" t="s">
        <v>24</v>
      </c>
      <c r="J648" s="2">
        <v>8</v>
      </c>
      <c r="K648" s="2">
        <v>26677</v>
      </c>
      <c r="L648" s="2">
        <v>213416</v>
      </c>
      <c r="M648" s="2">
        <v>157837.91</v>
      </c>
      <c r="N648" s="2">
        <v>55578.09</v>
      </c>
      <c r="O648" s="2">
        <v>281</v>
      </c>
      <c r="P648" s="2">
        <v>75</v>
      </c>
      <c r="Q648" s="2" t="s">
        <v>42</v>
      </c>
      <c r="R648" s="2">
        <v>15</v>
      </c>
      <c r="S648" s="5">
        <f>IFERROR(Table1[[#This Row],[Profit]]/Table1[[#This Row],[Sales]],0)</f>
        <v>0.2604213835888593</v>
      </c>
      <c r="T648" s="2" t="str">
        <f t="shared" si="10"/>
        <v>Reorder Needed</v>
      </c>
    </row>
    <row r="649" spans="1:20" x14ac:dyDescent="0.3">
      <c r="A649" s="2">
        <v>1648</v>
      </c>
      <c r="B649" s="3">
        <v>45373</v>
      </c>
      <c r="C649" s="2" t="s">
        <v>1157</v>
      </c>
      <c r="D649" s="2" t="s">
        <v>1158</v>
      </c>
      <c r="E649" s="2" t="s">
        <v>20</v>
      </c>
      <c r="F649" s="2" t="s">
        <v>21</v>
      </c>
      <c r="G649" s="2" t="s">
        <v>67</v>
      </c>
      <c r="H649" s="2" t="s">
        <v>68</v>
      </c>
      <c r="I649" s="2" t="s">
        <v>24</v>
      </c>
      <c r="J649" s="2">
        <v>10</v>
      </c>
      <c r="K649" s="2">
        <v>31298</v>
      </c>
      <c r="L649" s="2">
        <v>312980</v>
      </c>
      <c r="M649" s="2">
        <v>252644.28</v>
      </c>
      <c r="N649" s="2">
        <v>60335.72</v>
      </c>
      <c r="O649" s="2">
        <v>370</v>
      </c>
      <c r="P649" s="2">
        <v>75</v>
      </c>
      <c r="Q649" s="2" t="s">
        <v>42</v>
      </c>
      <c r="R649" s="2">
        <v>15</v>
      </c>
      <c r="S649" s="5">
        <f>IFERROR(Table1[[#This Row],[Profit]]/Table1[[#This Row],[Sales]],0)</f>
        <v>0.19277819668988433</v>
      </c>
      <c r="T649" s="2" t="str">
        <f t="shared" si="10"/>
        <v>Reorder Needed</v>
      </c>
    </row>
    <row r="650" spans="1:20" x14ac:dyDescent="0.3">
      <c r="A650" s="2">
        <v>1649</v>
      </c>
      <c r="B650" s="3">
        <v>45596</v>
      </c>
      <c r="C650" s="2" t="s">
        <v>1159</v>
      </c>
      <c r="D650" s="2" t="s">
        <v>1160</v>
      </c>
      <c r="E650" s="2" t="s">
        <v>28</v>
      </c>
      <c r="F650" s="2" t="s">
        <v>29</v>
      </c>
      <c r="G650" s="2" t="s">
        <v>55</v>
      </c>
      <c r="H650" s="2" t="s">
        <v>56</v>
      </c>
      <c r="I650" s="2" t="s">
        <v>32</v>
      </c>
      <c r="J650" s="2">
        <v>6</v>
      </c>
      <c r="K650" s="2">
        <v>34327</v>
      </c>
      <c r="L650" s="2">
        <v>205962</v>
      </c>
      <c r="M650" s="2">
        <v>179392.77</v>
      </c>
      <c r="N650" s="2">
        <v>26569.23</v>
      </c>
      <c r="O650" s="2">
        <v>224</v>
      </c>
      <c r="P650" s="2">
        <v>24</v>
      </c>
      <c r="Q650" s="2" t="s">
        <v>57</v>
      </c>
      <c r="R650" s="2">
        <v>5</v>
      </c>
      <c r="S650" s="5">
        <f>IFERROR(Table1[[#This Row],[Profit]]/Table1[[#This Row],[Sales]],0)</f>
        <v>0.12900064089492236</v>
      </c>
      <c r="T650" s="2" t="str">
        <f t="shared" si="10"/>
        <v>Reorder Needed</v>
      </c>
    </row>
    <row r="651" spans="1:20" x14ac:dyDescent="0.3">
      <c r="A651" s="2">
        <v>1650</v>
      </c>
      <c r="B651" s="3">
        <v>45323</v>
      </c>
      <c r="C651" s="2" t="s">
        <v>1161</v>
      </c>
      <c r="D651" s="2" t="s">
        <v>1162</v>
      </c>
      <c r="E651" s="2" t="s">
        <v>20</v>
      </c>
      <c r="F651" s="2" t="s">
        <v>21</v>
      </c>
      <c r="G651" s="2" t="s">
        <v>60</v>
      </c>
      <c r="H651" s="2" t="s">
        <v>61</v>
      </c>
      <c r="I651" s="2" t="s">
        <v>32</v>
      </c>
      <c r="J651" s="2">
        <v>9</v>
      </c>
      <c r="K651" s="2">
        <v>24917</v>
      </c>
      <c r="L651" s="2">
        <v>224253</v>
      </c>
      <c r="M651" s="2">
        <v>155460.15</v>
      </c>
      <c r="N651" s="2">
        <v>68792.850000000006</v>
      </c>
      <c r="O651" s="2">
        <v>405</v>
      </c>
      <c r="P651" s="2">
        <v>38</v>
      </c>
      <c r="Q651" s="2" t="s">
        <v>62</v>
      </c>
      <c r="R651" s="2">
        <v>20</v>
      </c>
      <c r="S651" s="5">
        <f>IFERROR(Table1[[#This Row],[Profit]]/Table1[[#This Row],[Sales]],0)</f>
        <v>0.3067644580005619</v>
      </c>
      <c r="T651" s="2" t="str">
        <f t="shared" si="10"/>
        <v>Reorder Needed</v>
      </c>
    </row>
    <row r="652" spans="1:20" x14ac:dyDescent="0.3">
      <c r="A652" s="2">
        <v>1651</v>
      </c>
      <c r="B652" s="3">
        <v>45432</v>
      </c>
      <c r="C652" s="2" t="s">
        <v>1163</v>
      </c>
      <c r="D652" s="2" t="s">
        <v>1164</v>
      </c>
      <c r="E652" s="2" t="s">
        <v>28</v>
      </c>
      <c r="F652" s="2" t="s">
        <v>29</v>
      </c>
      <c r="G652" s="2" t="s">
        <v>75</v>
      </c>
      <c r="H652" s="2" t="s">
        <v>76</v>
      </c>
      <c r="I652" s="2" t="s">
        <v>77</v>
      </c>
      <c r="J652" s="2">
        <v>2</v>
      </c>
      <c r="K652" s="2">
        <v>33514</v>
      </c>
      <c r="L652" s="2">
        <v>67028</v>
      </c>
      <c r="M652" s="2">
        <v>45759.01</v>
      </c>
      <c r="N652" s="2">
        <v>21268.99</v>
      </c>
      <c r="O652" s="2">
        <v>392</v>
      </c>
      <c r="P652" s="2">
        <v>34</v>
      </c>
      <c r="Q652" s="2" t="s">
        <v>78</v>
      </c>
      <c r="R652" s="2">
        <v>15</v>
      </c>
      <c r="S652" s="5">
        <f>IFERROR(Table1[[#This Row],[Profit]]/Table1[[#This Row],[Sales]],0)</f>
        <v>0.31731500268544494</v>
      </c>
      <c r="T652" s="2" t="str">
        <f t="shared" si="10"/>
        <v>Reorder Needed</v>
      </c>
    </row>
    <row r="653" spans="1:20" x14ac:dyDescent="0.3">
      <c r="A653" s="2">
        <v>1652</v>
      </c>
      <c r="B653" s="3">
        <v>45317</v>
      </c>
      <c r="C653" s="2" t="s">
        <v>284</v>
      </c>
      <c r="D653" s="2" t="s">
        <v>1165</v>
      </c>
      <c r="E653" s="2" t="s">
        <v>36</v>
      </c>
      <c r="F653" s="2" t="s">
        <v>37</v>
      </c>
      <c r="G653" s="2" t="s">
        <v>67</v>
      </c>
      <c r="H653" s="2" t="s">
        <v>68</v>
      </c>
      <c r="I653" s="2" t="s">
        <v>24</v>
      </c>
      <c r="J653" s="2">
        <v>4</v>
      </c>
      <c r="K653" s="2">
        <v>49056</v>
      </c>
      <c r="L653" s="2">
        <v>196224</v>
      </c>
      <c r="M653" s="2">
        <v>148004.82</v>
      </c>
      <c r="N653" s="2">
        <v>48219.18</v>
      </c>
      <c r="O653" s="2">
        <v>150</v>
      </c>
      <c r="P653" s="2">
        <v>33</v>
      </c>
      <c r="Q653" s="2" t="s">
        <v>42</v>
      </c>
      <c r="R653" s="2">
        <v>0</v>
      </c>
      <c r="S653" s="5">
        <f>IFERROR(Table1[[#This Row],[Profit]]/Table1[[#This Row],[Sales]],0)</f>
        <v>0.24573538405088063</v>
      </c>
      <c r="T653" s="2" t="str">
        <f t="shared" si="10"/>
        <v>Reorder Needed</v>
      </c>
    </row>
    <row r="654" spans="1:20" x14ac:dyDescent="0.3">
      <c r="A654" s="2">
        <v>1653</v>
      </c>
      <c r="B654" s="3">
        <v>45549</v>
      </c>
      <c r="C654" s="2" t="s">
        <v>1166</v>
      </c>
      <c r="D654" s="2" t="s">
        <v>1167</v>
      </c>
      <c r="E654" s="2" t="s">
        <v>36</v>
      </c>
      <c r="F654" s="2" t="s">
        <v>37</v>
      </c>
      <c r="G654" s="2" t="s">
        <v>55</v>
      </c>
      <c r="H654" s="2" t="s">
        <v>56</v>
      </c>
      <c r="I654" s="2" t="s">
        <v>32</v>
      </c>
      <c r="J654" s="2">
        <v>7</v>
      </c>
      <c r="K654" s="2">
        <v>39727</v>
      </c>
      <c r="L654" s="2">
        <v>278089</v>
      </c>
      <c r="M654" s="2">
        <v>182331.96</v>
      </c>
      <c r="N654" s="2">
        <v>95757.04</v>
      </c>
      <c r="O654" s="2">
        <v>219</v>
      </c>
      <c r="P654" s="2">
        <v>58</v>
      </c>
      <c r="Q654" s="2" t="s">
        <v>57</v>
      </c>
      <c r="R654" s="2">
        <v>10</v>
      </c>
      <c r="S654" s="5">
        <f>IFERROR(Table1[[#This Row],[Profit]]/Table1[[#This Row],[Sales]],0)</f>
        <v>0.34433954597269217</v>
      </c>
      <c r="T654" s="2" t="str">
        <f t="shared" si="10"/>
        <v>Reorder Needed</v>
      </c>
    </row>
    <row r="655" spans="1:20" x14ac:dyDescent="0.3">
      <c r="A655" s="2">
        <v>1654</v>
      </c>
      <c r="B655" s="3">
        <v>45378</v>
      </c>
      <c r="C655" s="2" t="s">
        <v>1168</v>
      </c>
      <c r="D655" s="2" t="s">
        <v>1169</v>
      </c>
      <c r="E655" s="2" t="s">
        <v>20</v>
      </c>
      <c r="F655" s="2" t="s">
        <v>21</v>
      </c>
      <c r="G655" s="2" t="s">
        <v>81</v>
      </c>
      <c r="H655" s="2" t="s">
        <v>82</v>
      </c>
      <c r="I655" s="2" t="s">
        <v>24</v>
      </c>
      <c r="J655" s="2">
        <v>10</v>
      </c>
      <c r="K655" s="2">
        <v>51373</v>
      </c>
      <c r="L655" s="2">
        <v>513730</v>
      </c>
      <c r="M655" s="2">
        <v>310918.87</v>
      </c>
      <c r="N655" s="2">
        <v>202811.13</v>
      </c>
      <c r="O655" s="2">
        <v>384</v>
      </c>
      <c r="P655" s="2">
        <v>42</v>
      </c>
      <c r="Q655" s="2" t="s">
        <v>42</v>
      </c>
      <c r="R655" s="2">
        <v>10</v>
      </c>
      <c r="S655" s="5">
        <f>IFERROR(Table1[[#This Row],[Profit]]/Table1[[#This Row],[Sales]],0)</f>
        <v>0.39478155840616669</v>
      </c>
      <c r="T655" s="2" t="str">
        <f t="shared" si="10"/>
        <v>Reorder Needed</v>
      </c>
    </row>
    <row r="656" spans="1:20" x14ac:dyDescent="0.3">
      <c r="A656" s="2">
        <v>1655</v>
      </c>
      <c r="B656" s="3">
        <v>45507</v>
      </c>
      <c r="C656" s="2" t="s">
        <v>1170</v>
      </c>
      <c r="D656" s="2" t="s">
        <v>1171</v>
      </c>
      <c r="E656" s="2" t="s">
        <v>45</v>
      </c>
      <c r="F656" s="2" t="s">
        <v>46</v>
      </c>
      <c r="G656" s="2" t="s">
        <v>81</v>
      </c>
      <c r="H656" s="2" t="s">
        <v>82</v>
      </c>
      <c r="I656" s="2" t="s">
        <v>24</v>
      </c>
      <c r="J656" s="2">
        <v>3</v>
      </c>
      <c r="K656" s="2">
        <v>46826</v>
      </c>
      <c r="L656" s="2">
        <v>140478</v>
      </c>
      <c r="M656" s="2">
        <v>98405.69</v>
      </c>
      <c r="N656" s="2">
        <v>42072.31</v>
      </c>
      <c r="O656" s="2">
        <v>406</v>
      </c>
      <c r="P656" s="2">
        <v>100</v>
      </c>
      <c r="Q656" s="2" t="s">
        <v>42</v>
      </c>
      <c r="R656" s="2">
        <v>5</v>
      </c>
      <c r="S656" s="5">
        <f>IFERROR(Table1[[#This Row],[Profit]]/Table1[[#This Row],[Sales]],0)</f>
        <v>0.29949394211193209</v>
      </c>
      <c r="T656" s="2" t="str">
        <f t="shared" si="10"/>
        <v>Reorder Needed</v>
      </c>
    </row>
    <row r="657" spans="1:20" x14ac:dyDescent="0.3">
      <c r="A657" s="2">
        <v>1656</v>
      </c>
      <c r="B657" s="3">
        <v>45371</v>
      </c>
      <c r="C657" s="2" t="s">
        <v>1172</v>
      </c>
      <c r="D657" s="2" t="s">
        <v>1173</v>
      </c>
      <c r="E657" s="2" t="s">
        <v>45</v>
      </c>
      <c r="F657" s="2" t="s">
        <v>46</v>
      </c>
      <c r="G657" s="2" t="s">
        <v>55</v>
      </c>
      <c r="H657" s="2" t="s">
        <v>56</v>
      </c>
      <c r="I657" s="2" t="s">
        <v>32</v>
      </c>
      <c r="J657" s="2">
        <v>9</v>
      </c>
      <c r="K657" s="2">
        <v>4901</v>
      </c>
      <c r="L657" s="2">
        <v>44109</v>
      </c>
      <c r="M657" s="2">
        <v>37726.93</v>
      </c>
      <c r="N657" s="2">
        <v>6382.07</v>
      </c>
      <c r="O657" s="2">
        <v>301</v>
      </c>
      <c r="P657" s="2">
        <v>40</v>
      </c>
      <c r="Q657" s="2" t="s">
        <v>57</v>
      </c>
      <c r="R657" s="2">
        <v>5</v>
      </c>
      <c r="S657" s="5">
        <f>IFERROR(Table1[[#This Row],[Profit]]/Table1[[#This Row],[Sales]],0)</f>
        <v>0.14468861230134439</v>
      </c>
      <c r="T657" s="2" t="str">
        <f t="shared" si="10"/>
        <v>Reorder Needed</v>
      </c>
    </row>
    <row r="658" spans="1:20" x14ac:dyDescent="0.3">
      <c r="A658" s="2">
        <v>1657</v>
      </c>
      <c r="B658" s="3">
        <v>45578</v>
      </c>
      <c r="C658" s="2" t="s">
        <v>190</v>
      </c>
      <c r="D658" s="2" t="s">
        <v>1174</v>
      </c>
      <c r="E658" s="2" t="s">
        <v>36</v>
      </c>
      <c r="F658" s="2" t="s">
        <v>37</v>
      </c>
      <c r="G658" s="2" t="s">
        <v>22</v>
      </c>
      <c r="H658" s="2" t="s">
        <v>23</v>
      </c>
      <c r="I658" s="2" t="s">
        <v>24</v>
      </c>
      <c r="J658" s="2">
        <v>9</v>
      </c>
      <c r="K658" s="2">
        <v>5055</v>
      </c>
      <c r="L658" s="2">
        <v>45495</v>
      </c>
      <c r="M658" s="2">
        <v>40922.129999999997</v>
      </c>
      <c r="N658" s="2">
        <v>4572.87</v>
      </c>
      <c r="O658" s="2">
        <v>377</v>
      </c>
      <c r="P658" s="2">
        <v>78</v>
      </c>
      <c r="Q658" s="2" t="s">
        <v>25</v>
      </c>
      <c r="R658" s="2">
        <v>20</v>
      </c>
      <c r="S658" s="5">
        <f>IFERROR(Table1[[#This Row],[Profit]]/Table1[[#This Row],[Sales]],0)</f>
        <v>0.10051368282228816</v>
      </c>
      <c r="T658" s="2" t="str">
        <f t="shared" si="10"/>
        <v>Reorder Needed</v>
      </c>
    </row>
    <row r="659" spans="1:20" x14ac:dyDescent="0.3">
      <c r="A659" s="2">
        <v>1658</v>
      </c>
      <c r="B659" s="3">
        <v>45508</v>
      </c>
      <c r="C659" s="2" t="s">
        <v>415</v>
      </c>
      <c r="D659" s="2" t="s">
        <v>1175</v>
      </c>
      <c r="E659" s="2" t="s">
        <v>20</v>
      </c>
      <c r="F659" s="2" t="s">
        <v>21</v>
      </c>
      <c r="G659" s="2" t="s">
        <v>67</v>
      </c>
      <c r="H659" s="2" t="s">
        <v>68</v>
      </c>
      <c r="I659" s="2" t="s">
        <v>24</v>
      </c>
      <c r="J659" s="2">
        <v>7</v>
      </c>
      <c r="K659" s="2">
        <v>50308</v>
      </c>
      <c r="L659" s="2">
        <v>352156</v>
      </c>
      <c r="M659" s="2">
        <v>316537.32</v>
      </c>
      <c r="N659" s="2">
        <v>35618.68</v>
      </c>
      <c r="O659" s="2">
        <v>349</v>
      </c>
      <c r="P659" s="2">
        <v>83</v>
      </c>
      <c r="Q659" s="2" t="s">
        <v>42</v>
      </c>
      <c r="R659" s="2">
        <v>10</v>
      </c>
      <c r="S659" s="5">
        <f>IFERROR(Table1[[#This Row],[Profit]]/Table1[[#This Row],[Sales]],0)</f>
        <v>0.10114460636763253</v>
      </c>
      <c r="T659" s="2" t="str">
        <f t="shared" si="10"/>
        <v>Reorder Needed</v>
      </c>
    </row>
    <row r="660" spans="1:20" x14ac:dyDescent="0.3">
      <c r="A660" s="2">
        <v>1659</v>
      </c>
      <c r="B660" s="3">
        <v>45431</v>
      </c>
      <c r="C660" s="2" t="s">
        <v>1176</v>
      </c>
      <c r="D660" s="2" t="s">
        <v>1177</v>
      </c>
      <c r="E660" s="2" t="s">
        <v>28</v>
      </c>
      <c r="F660" s="2" t="s">
        <v>29</v>
      </c>
      <c r="G660" s="2" t="s">
        <v>67</v>
      </c>
      <c r="H660" s="2" t="s">
        <v>68</v>
      </c>
      <c r="I660" s="2" t="s">
        <v>24</v>
      </c>
      <c r="J660" s="2">
        <v>9</v>
      </c>
      <c r="K660" s="2">
        <v>43561</v>
      </c>
      <c r="L660" s="2">
        <v>392049</v>
      </c>
      <c r="M660" s="2">
        <v>280174.3</v>
      </c>
      <c r="N660" s="2">
        <v>111874.7</v>
      </c>
      <c r="O660" s="2">
        <v>303</v>
      </c>
      <c r="P660" s="2">
        <v>55</v>
      </c>
      <c r="Q660" s="2" t="s">
        <v>42</v>
      </c>
      <c r="R660" s="2">
        <v>5</v>
      </c>
      <c r="S660" s="5">
        <f>IFERROR(Table1[[#This Row],[Profit]]/Table1[[#This Row],[Sales]],0)</f>
        <v>0.28535897298551965</v>
      </c>
      <c r="T660" s="2" t="str">
        <f t="shared" si="10"/>
        <v>Reorder Needed</v>
      </c>
    </row>
    <row r="661" spans="1:20" x14ac:dyDescent="0.3">
      <c r="A661" s="2">
        <v>1660</v>
      </c>
      <c r="B661" s="3">
        <v>45466</v>
      </c>
      <c r="C661" s="2" t="s">
        <v>696</v>
      </c>
      <c r="D661" s="2" t="s">
        <v>1178</v>
      </c>
      <c r="E661" s="2" t="s">
        <v>28</v>
      </c>
      <c r="F661" s="2" t="s">
        <v>29</v>
      </c>
      <c r="G661" s="2" t="s">
        <v>97</v>
      </c>
      <c r="H661" s="2" t="s">
        <v>98</v>
      </c>
      <c r="I661" s="2" t="s">
        <v>32</v>
      </c>
      <c r="J661" s="2">
        <v>3</v>
      </c>
      <c r="K661" s="2">
        <v>41149</v>
      </c>
      <c r="L661" s="2">
        <v>123447</v>
      </c>
      <c r="M661" s="2">
        <v>97917.74</v>
      </c>
      <c r="N661" s="2">
        <v>25529.26</v>
      </c>
      <c r="O661" s="2">
        <v>83</v>
      </c>
      <c r="P661" s="2">
        <v>88</v>
      </c>
      <c r="Q661" s="2" t="s">
        <v>99</v>
      </c>
      <c r="R661" s="2">
        <v>20</v>
      </c>
      <c r="S661" s="5">
        <f>IFERROR(Table1[[#This Row],[Profit]]/Table1[[#This Row],[Sales]],0)</f>
        <v>0.20680340551005694</v>
      </c>
      <c r="T661" s="2" t="str">
        <f t="shared" si="10"/>
        <v>Sufficient</v>
      </c>
    </row>
    <row r="662" spans="1:20" x14ac:dyDescent="0.3">
      <c r="A662" s="2">
        <v>1661</v>
      </c>
      <c r="B662" s="3">
        <v>45561</v>
      </c>
      <c r="C662" s="2" t="s">
        <v>893</v>
      </c>
      <c r="D662" s="2" t="s">
        <v>1179</v>
      </c>
      <c r="E662" s="2" t="s">
        <v>28</v>
      </c>
      <c r="F662" s="2" t="s">
        <v>29</v>
      </c>
      <c r="G662" s="2" t="s">
        <v>67</v>
      </c>
      <c r="H662" s="2" t="s">
        <v>68</v>
      </c>
      <c r="I662" s="2" t="s">
        <v>24</v>
      </c>
      <c r="J662" s="2">
        <v>9</v>
      </c>
      <c r="K662" s="2">
        <v>47652</v>
      </c>
      <c r="L662" s="2">
        <v>428868</v>
      </c>
      <c r="M662" s="2">
        <v>317662.58</v>
      </c>
      <c r="N662" s="2">
        <v>111205.42</v>
      </c>
      <c r="O662" s="2">
        <v>198</v>
      </c>
      <c r="P662" s="2">
        <v>19</v>
      </c>
      <c r="Q662" s="2" t="s">
        <v>42</v>
      </c>
      <c r="R662" s="2">
        <v>5</v>
      </c>
      <c r="S662" s="5">
        <f>IFERROR(Table1[[#This Row],[Profit]]/Table1[[#This Row],[Sales]],0)</f>
        <v>0.25929987781788333</v>
      </c>
      <c r="T662" s="2" t="str">
        <f t="shared" si="10"/>
        <v>Reorder Needed</v>
      </c>
    </row>
    <row r="663" spans="1:20" x14ac:dyDescent="0.3">
      <c r="A663" s="2">
        <v>1662</v>
      </c>
      <c r="B663" s="3">
        <v>45555</v>
      </c>
      <c r="C663" s="2" t="s">
        <v>1180</v>
      </c>
      <c r="D663" s="2" t="s">
        <v>1181</v>
      </c>
      <c r="E663" s="2" t="s">
        <v>28</v>
      </c>
      <c r="F663" s="2" t="s">
        <v>29</v>
      </c>
      <c r="G663" s="2" t="s">
        <v>55</v>
      </c>
      <c r="H663" s="2" t="s">
        <v>56</v>
      </c>
      <c r="I663" s="2" t="s">
        <v>32</v>
      </c>
      <c r="J663" s="2">
        <v>8</v>
      </c>
      <c r="K663" s="2">
        <v>45902</v>
      </c>
      <c r="L663" s="2">
        <v>367216</v>
      </c>
      <c r="M663" s="2">
        <v>233347.92</v>
      </c>
      <c r="N663" s="2">
        <v>133868.07999999999</v>
      </c>
      <c r="O663" s="2">
        <v>288</v>
      </c>
      <c r="P663" s="2">
        <v>79</v>
      </c>
      <c r="Q663" s="2" t="s">
        <v>57</v>
      </c>
      <c r="R663" s="2">
        <v>0</v>
      </c>
      <c r="S663" s="5">
        <f>IFERROR(Table1[[#This Row],[Profit]]/Table1[[#This Row],[Sales]],0)</f>
        <v>0.36454860354668639</v>
      </c>
      <c r="T663" s="2" t="str">
        <f t="shared" si="10"/>
        <v>Reorder Needed</v>
      </c>
    </row>
    <row r="664" spans="1:20" x14ac:dyDescent="0.3">
      <c r="A664" s="2">
        <v>1663</v>
      </c>
      <c r="B664" s="3">
        <v>45640</v>
      </c>
      <c r="C664" s="2" t="s">
        <v>256</v>
      </c>
      <c r="D664" s="2" t="s">
        <v>1182</v>
      </c>
      <c r="E664" s="2" t="s">
        <v>36</v>
      </c>
      <c r="F664" s="2" t="s">
        <v>37</v>
      </c>
      <c r="G664" s="2" t="s">
        <v>97</v>
      </c>
      <c r="H664" s="2" t="s">
        <v>98</v>
      </c>
      <c r="I664" s="2" t="s">
        <v>32</v>
      </c>
      <c r="J664" s="2">
        <v>5</v>
      </c>
      <c r="K664" s="2">
        <v>26353</v>
      </c>
      <c r="L664" s="2">
        <v>131765</v>
      </c>
      <c r="M664" s="2">
        <v>103048.44</v>
      </c>
      <c r="N664" s="2">
        <v>28716.560000000001</v>
      </c>
      <c r="O664" s="2">
        <v>329</v>
      </c>
      <c r="P664" s="2">
        <v>17</v>
      </c>
      <c r="Q664" s="2" t="s">
        <v>99</v>
      </c>
      <c r="R664" s="2">
        <v>20</v>
      </c>
      <c r="S664" s="5">
        <f>IFERROR(Table1[[#This Row],[Profit]]/Table1[[#This Row],[Sales]],0)</f>
        <v>0.21793769210336586</v>
      </c>
      <c r="T664" s="2" t="str">
        <f t="shared" si="10"/>
        <v>Reorder Needed</v>
      </c>
    </row>
    <row r="665" spans="1:20" x14ac:dyDescent="0.3">
      <c r="A665" s="2">
        <v>1664</v>
      </c>
      <c r="B665" s="3">
        <v>45377</v>
      </c>
      <c r="C665" s="2" t="s">
        <v>198</v>
      </c>
      <c r="D665" s="2" t="s">
        <v>1183</v>
      </c>
      <c r="E665" s="2" t="s">
        <v>28</v>
      </c>
      <c r="F665" s="2" t="s">
        <v>29</v>
      </c>
      <c r="G665" s="2" t="s">
        <v>40</v>
      </c>
      <c r="H665" s="2" t="s">
        <v>41</v>
      </c>
      <c r="I665" s="2" t="s">
        <v>24</v>
      </c>
      <c r="J665" s="2">
        <v>10</v>
      </c>
      <c r="K665" s="2">
        <v>59231</v>
      </c>
      <c r="L665" s="2">
        <v>592310</v>
      </c>
      <c r="M665" s="2">
        <v>413036.48</v>
      </c>
      <c r="N665" s="2">
        <v>179273.52</v>
      </c>
      <c r="O665" s="2">
        <v>149</v>
      </c>
      <c r="P665" s="2">
        <v>12</v>
      </c>
      <c r="Q665" s="2" t="s">
        <v>42</v>
      </c>
      <c r="R665" s="2">
        <v>20</v>
      </c>
      <c r="S665" s="5">
        <f>IFERROR(Table1[[#This Row],[Profit]]/Table1[[#This Row],[Sales]],0)</f>
        <v>0.30266839999324674</v>
      </c>
      <c r="T665" s="2" t="str">
        <f t="shared" si="10"/>
        <v>Reorder Needed</v>
      </c>
    </row>
    <row r="666" spans="1:20" x14ac:dyDescent="0.3">
      <c r="A666" s="2">
        <v>1665</v>
      </c>
      <c r="B666" s="3">
        <v>45630</v>
      </c>
      <c r="C666" s="2" t="s">
        <v>1184</v>
      </c>
      <c r="D666" s="2" t="s">
        <v>1185</v>
      </c>
      <c r="E666" s="2" t="s">
        <v>45</v>
      </c>
      <c r="F666" s="2" t="s">
        <v>46</v>
      </c>
      <c r="G666" s="2" t="s">
        <v>40</v>
      </c>
      <c r="H666" s="2" t="s">
        <v>41</v>
      </c>
      <c r="I666" s="2" t="s">
        <v>24</v>
      </c>
      <c r="J666" s="2">
        <v>2</v>
      </c>
      <c r="K666" s="2">
        <v>18187</v>
      </c>
      <c r="L666" s="2">
        <v>36374</v>
      </c>
      <c r="M666" s="2">
        <v>25877.57</v>
      </c>
      <c r="N666" s="2">
        <v>10496.43</v>
      </c>
      <c r="O666" s="2">
        <v>245</v>
      </c>
      <c r="P666" s="2">
        <v>43</v>
      </c>
      <c r="Q666" s="2" t="s">
        <v>42</v>
      </c>
      <c r="R666" s="2">
        <v>5</v>
      </c>
      <c r="S666" s="5">
        <f>IFERROR(Table1[[#This Row],[Profit]]/Table1[[#This Row],[Sales]],0)</f>
        <v>0.28856958266893934</v>
      </c>
      <c r="T666" s="2" t="str">
        <f t="shared" si="10"/>
        <v>Reorder Needed</v>
      </c>
    </row>
    <row r="667" spans="1:20" x14ac:dyDescent="0.3">
      <c r="A667" s="2">
        <v>1666</v>
      </c>
      <c r="B667" s="3">
        <v>45342</v>
      </c>
      <c r="C667" s="2" t="s">
        <v>1186</v>
      </c>
      <c r="D667" s="2" t="s">
        <v>1187</v>
      </c>
      <c r="E667" s="2" t="s">
        <v>28</v>
      </c>
      <c r="F667" s="2" t="s">
        <v>29</v>
      </c>
      <c r="G667" s="2" t="s">
        <v>60</v>
      </c>
      <c r="H667" s="2" t="s">
        <v>61</v>
      </c>
      <c r="I667" s="2" t="s">
        <v>32</v>
      </c>
      <c r="J667" s="2">
        <v>5</v>
      </c>
      <c r="K667" s="2">
        <v>18263</v>
      </c>
      <c r="L667" s="2">
        <v>91315</v>
      </c>
      <c r="M667" s="2">
        <v>60057.34</v>
      </c>
      <c r="N667" s="2">
        <v>31257.66</v>
      </c>
      <c r="O667" s="2">
        <v>76</v>
      </c>
      <c r="P667" s="2">
        <v>27</v>
      </c>
      <c r="Q667" s="2" t="s">
        <v>62</v>
      </c>
      <c r="R667" s="2">
        <v>20</v>
      </c>
      <c r="S667" s="5">
        <f>IFERROR(Table1[[#This Row],[Profit]]/Table1[[#This Row],[Sales]],0)</f>
        <v>0.34230586431582982</v>
      </c>
      <c r="T667" s="2" t="str">
        <f t="shared" si="10"/>
        <v>Reorder Needed</v>
      </c>
    </row>
    <row r="668" spans="1:20" x14ac:dyDescent="0.3">
      <c r="A668" s="2">
        <v>1667</v>
      </c>
      <c r="B668" s="3">
        <v>45624</v>
      </c>
      <c r="C668" s="2" t="s">
        <v>355</v>
      </c>
      <c r="D668" s="2" t="s">
        <v>1188</v>
      </c>
      <c r="E668" s="2" t="s">
        <v>20</v>
      </c>
      <c r="F668" s="2" t="s">
        <v>21</v>
      </c>
      <c r="G668" s="2" t="s">
        <v>97</v>
      </c>
      <c r="H668" s="2" t="s">
        <v>98</v>
      </c>
      <c r="I668" s="2" t="s">
        <v>32</v>
      </c>
      <c r="J668" s="2">
        <v>8</v>
      </c>
      <c r="K668" s="2">
        <v>52997</v>
      </c>
      <c r="L668" s="2">
        <v>423976</v>
      </c>
      <c r="M668" s="2">
        <v>367231.78</v>
      </c>
      <c r="N668" s="2">
        <v>56744.22</v>
      </c>
      <c r="O668" s="2">
        <v>80</v>
      </c>
      <c r="P668" s="2">
        <v>85</v>
      </c>
      <c r="Q668" s="2" t="s">
        <v>99</v>
      </c>
      <c r="R668" s="2">
        <v>15</v>
      </c>
      <c r="S668" s="5">
        <f>IFERROR(Table1[[#This Row],[Profit]]/Table1[[#This Row],[Sales]],0)</f>
        <v>0.13383828329905467</v>
      </c>
      <c r="T668" s="2" t="str">
        <f t="shared" si="10"/>
        <v>Sufficient</v>
      </c>
    </row>
    <row r="669" spans="1:20" x14ac:dyDescent="0.3">
      <c r="A669" s="2">
        <v>1668</v>
      </c>
      <c r="B669" s="3">
        <v>45638</v>
      </c>
      <c r="C669" s="2" t="s">
        <v>456</v>
      </c>
      <c r="D669" s="2" t="s">
        <v>1189</v>
      </c>
      <c r="E669" s="2" t="s">
        <v>45</v>
      </c>
      <c r="F669" s="2" t="s">
        <v>46</v>
      </c>
      <c r="G669" s="2" t="s">
        <v>81</v>
      </c>
      <c r="H669" s="2" t="s">
        <v>82</v>
      </c>
      <c r="I669" s="2" t="s">
        <v>24</v>
      </c>
      <c r="J669" s="2">
        <v>7</v>
      </c>
      <c r="K669" s="2">
        <v>29803</v>
      </c>
      <c r="L669" s="2">
        <v>208621</v>
      </c>
      <c r="M669" s="2">
        <v>169699.47</v>
      </c>
      <c r="N669" s="2">
        <v>38921.53</v>
      </c>
      <c r="O669" s="2">
        <v>394</v>
      </c>
      <c r="P669" s="2">
        <v>54</v>
      </c>
      <c r="Q669" s="2" t="s">
        <v>42</v>
      </c>
      <c r="R669" s="2">
        <v>5</v>
      </c>
      <c r="S669" s="5">
        <f>IFERROR(Table1[[#This Row],[Profit]]/Table1[[#This Row],[Sales]],0)</f>
        <v>0.18656573403444524</v>
      </c>
      <c r="T669" s="2" t="str">
        <f t="shared" si="10"/>
        <v>Reorder Needed</v>
      </c>
    </row>
    <row r="670" spans="1:20" x14ac:dyDescent="0.3">
      <c r="A670" s="2">
        <v>1669</v>
      </c>
      <c r="B670" s="3">
        <v>45346</v>
      </c>
      <c r="C670" s="2" t="s">
        <v>1108</v>
      </c>
      <c r="D670" s="2" t="s">
        <v>1190</v>
      </c>
      <c r="E670" s="2" t="s">
        <v>45</v>
      </c>
      <c r="F670" s="2" t="s">
        <v>46</v>
      </c>
      <c r="G670" s="2" t="s">
        <v>22</v>
      </c>
      <c r="H670" s="2" t="s">
        <v>23</v>
      </c>
      <c r="I670" s="2" t="s">
        <v>24</v>
      </c>
      <c r="J670" s="2">
        <v>1</v>
      </c>
      <c r="K670" s="2">
        <v>57901</v>
      </c>
      <c r="L670" s="2">
        <v>57901</v>
      </c>
      <c r="M670" s="2">
        <v>40829.410000000003</v>
      </c>
      <c r="N670" s="2">
        <v>17071.59</v>
      </c>
      <c r="O670" s="2">
        <v>146</v>
      </c>
      <c r="P670" s="2">
        <v>51</v>
      </c>
      <c r="Q670" s="2" t="s">
        <v>25</v>
      </c>
      <c r="R670" s="2">
        <v>0</v>
      </c>
      <c r="S670" s="5">
        <f>IFERROR(Table1[[#This Row],[Profit]]/Table1[[#This Row],[Sales]],0)</f>
        <v>0.29484102174401133</v>
      </c>
      <c r="T670" s="2" t="str">
        <f t="shared" si="10"/>
        <v>Reorder Needed</v>
      </c>
    </row>
    <row r="671" spans="1:20" x14ac:dyDescent="0.3">
      <c r="A671" s="2">
        <v>1670</v>
      </c>
      <c r="B671" s="3">
        <v>45312</v>
      </c>
      <c r="C671" s="2" t="s">
        <v>1191</v>
      </c>
      <c r="D671" s="2" t="s">
        <v>1192</v>
      </c>
      <c r="E671" s="2" t="s">
        <v>45</v>
      </c>
      <c r="F671" s="2" t="s">
        <v>46</v>
      </c>
      <c r="G671" s="2" t="s">
        <v>55</v>
      </c>
      <c r="H671" s="2" t="s">
        <v>56</v>
      </c>
      <c r="I671" s="2" t="s">
        <v>32</v>
      </c>
      <c r="J671" s="2">
        <v>1</v>
      </c>
      <c r="K671" s="2">
        <v>34031</v>
      </c>
      <c r="L671" s="2">
        <v>34031</v>
      </c>
      <c r="M671" s="2">
        <v>22912.639999999999</v>
      </c>
      <c r="N671" s="2">
        <v>11118.36</v>
      </c>
      <c r="O671" s="2">
        <v>68</v>
      </c>
      <c r="P671" s="2">
        <v>94</v>
      </c>
      <c r="Q671" s="2" t="s">
        <v>57</v>
      </c>
      <c r="R671" s="2">
        <v>5</v>
      </c>
      <c r="S671" s="5">
        <f>IFERROR(Table1[[#This Row],[Profit]]/Table1[[#This Row],[Sales]],0)</f>
        <v>0.32671270312362261</v>
      </c>
      <c r="T671" s="2" t="str">
        <f t="shared" si="10"/>
        <v>Sufficient</v>
      </c>
    </row>
    <row r="672" spans="1:20" x14ac:dyDescent="0.3">
      <c r="A672" s="2">
        <v>1671</v>
      </c>
      <c r="B672" s="3">
        <v>45578</v>
      </c>
      <c r="C672" s="2" t="s">
        <v>601</v>
      </c>
      <c r="D672" s="2" t="s">
        <v>1193</v>
      </c>
      <c r="E672" s="2" t="s">
        <v>36</v>
      </c>
      <c r="F672" s="2" t="s">
        <v>37</v>
      </c>
      <c r="G672" s="2" t="s">
        <v>97</v>
      </c>
      <c r="H672" s="2" t="s">
        <v>98</v>
      </c>
      <c r="I672" s="2" t="s">
        <v>32</v>
      </c>
      <c r="J672" s="2">
        <v>1</v>
      </c>
      <c r="K672" s="2">
        <v>27532</v>
      </c>
      <c r="L672" s="2">
        <v>27532</v>
      </c>
      <c r="M672" s="2">
        <v>23250.42</v>
      </c>
      <c r="N672" s="2">
        <v>4281.58</v>
      </c>
      <c r="O672" s="2">
        <v>210</v>
      </c>
      <c r="P672" s="2">
        <v>72</v>
      </c>
      <c r="Q672" s="2" t="s">
        <v>99</v>
      </c>
      <c r="R672" s="2">
        <v>10</v>
      </c>
      <c r="S672" s="5">
        <f>IFERROR(Table1[[#This Row],[Profit]]/Table1[[#This Row],[Sales]],0)</f>
        <v>0.15551285776550922</v>
      </c>
      <c r="T672" s="2" t="str">
        <f t="shared" si="10"/>
        <v>Reorder Needed</v>
      </c>
    </row>
    <row r="673" spans="1:20" x14ac:dyDescent="0.3">
      <c r="A673" s="2">
        <v>1672</v>
      </c>
      <c r="B673" s="3">
        <v>45458</v>
      </c>
      <c r="C673" s="2" t="s">
        <v>1194</v>
      </c>
      <c r="D673" s="2" t="s">
        <v>1195</v>
      </c>
      <c r="E673" s="2" t="s">
        <v>36</v>
      </c>
      <c r="F673" s="2" t="s">
        <v>37</v>
      </c>
      <c r="G673" s="2" t="s">
        <v>75</v>
      </c>
      <c r="H673" s="2" t="s">
        <v>76</v>
      </c>
      <c r="I673" s="2" t="s">
        <v>77</v>
      </c>
      <c r="J673" s="2">
        <v>4</v>
      </c>
      <c r="K673" s="2">
        <v>55628</v>
      </c>
      <c r="L673" s="2">
        <v>222512</v>
      </c>
      <c r="M673" s="2">
        <v>171928.81</v>
      </c>
      <c r="N673" s="2">
        <v>50583.19</v>
      </c>
      <c r="O673" s="2">
        <v>495</v>
      </c>
      <c r="P673" s="2">
        <v>17</v>
      </c>
      <c r="Q673" s="2" t="s">
        <v>78</v>
      </c>
      <c r="R673" s="2">
        <v>20</v>
      </c>
      <c r="S673" s="5">
        <f>IFERROR(Table1[[#This Row],[Profit]]/Table1[[#This Row],[Sales]],0)</f>
        <v>0.22732791939311139</v>
      </c>
      <c r="T673" s="2" t="str">
        <f t="shared" si="10"/>
        <v>Reorder Needed</v>
      </c>
    </row>
    <row r="674" spans="1:20" x14ac:dyDescent="0.3">
      <c r="A674" s="2">
        <v>1673</v>
      </c>
      <c r="B674" s="3">
        <v>45562</v>
      </c>
      <c r="C674" s="2" t="s">
        <v>1196</v>
      </c>
      <c r="D674" s="2" t="s">
        <v>1197</v>
      </c>
      <c r="E674" s="2" t="s">
        <v>45</v>
      </c>
      <c r="F674" s="2" t="s">
        <v>46</v>
      </c>
      <c r="G674" s="2" t="s">
        <v>22</v>
      </c>
      <c r="H674" s="2" t="s">
        <v>23</v>
      </c>
      <c r="I674" s="2" t="s">
        <v>24</v>
      </c>
      <c r="J674" s="2">
        <v>3</v>
      </c>
      <c r="K674" s="2">
        <v>16070</v>
      </c>
      <c r="L674" s="2">
        <v>48210</v>
      </c>
      <c r="M674" s="2">
        <v>29608.25</v>
      </c>
      <c r="N674" s="2">
        <v>18601.75</v>
      </c>
      <c r="O674" s="2">
        <v>170</v>
      </c>
      <c r="P674" s="2">
        <v>70</v>
      </c>
      <c r="Q674" s="2" t="s">
        <v>25</v>
      </c>
      <c r="R674" s="2">
        <v>15</v>
      </c>
      <c r="S674" s="5">
        <f>IFERROR(Table1[[#This Row],[Profit]]/Table1[[#This Row],[Sales]],0)</f>
        <v>0.38584837170711472</v>
      </c>
      <c r="T674" s="2" t="str">
        <f t="shared" si="10"/>
        <v>Reorder Needed</v>
      </c>
    </row>
    <row r="675" spans="1:20" x14ac:dyDescent="0.3">
      <c r="A675" s="2">
        <v>1674</v>
      </c>
      <c r="B675" s="3">
        <v>45508</v>
      </c>
      <c r="C675" s="2" t="s">
        <v>172</v>
      </c>
      <c r="D675" s="2" t="s">
        <v>1198</v>
      </c>
      <c r="E675" s="2" t="s">
        <v>36</v>
      </c>
      <c r="F675" s="2" t="s">
        <v>37</v>
      </c>
      <c r="G675" s="2" t="s">
        <v>75</v>
      </c>
      <c r="H675" s="2" t="s">
        <v>76</v>
      </c>
      <c r="I675" s="2" t="s">
        <v>77</v>
      </c>
      <c r="J675" s="2">
        <v>9</v>
      </c>
      <c r="K675" s="2">
        <v>52859</v>
      </c>
      <c r="L675" s="2">
        <v>475731</v>
      </c>
      <c r="M675" s="2">
        <v>303798.83</v>
      </c>
      <c r="N675" s="2">
        <v>171932.17</v>
      </c>
      <c r="O675" s="2">
        <v>253</v>
      </c>
      <c r="P675" s="2">
        <v>44</v>
      </c>
      <c r="Q675" s="2" t="s">
        <v>78</v>
      </c>
      <c r="R675" s="2">
        <v>15</v>
      </c>
      <c r="S675" s="5">
        <f>IFERROR(Table1[[#This Row],[Profit]]/Table1[[#This Row],[Sales]],0)</f>
        <v>0.36140627791756269</v>
      </c>
      <c r="T675" s="2" t="str">
        <f t="shared" si="10"/>
        <v>Reorder Needed</v>
      </c>
    </row>
    <row r="676" spans="1:20" x14ac:dyDescent="0.3">
      <c r="A676" s="2">
        <v>1675</v>
      </c>
      <c r="B676" s="3">
        <v>45515</v>
      </c>
      <c r="C676" s="2" t="s">
        <v>1199</v>
      </c>
      <c r="D676" s="2" t="s">
        <v>1200</v>
      </c>
      <c r="E676" s="2" t="s">
        <v>45</v>
      </c>
      <c r="F676" s="2" t="s">
        <v>46</v>
      </c>
      <c r="G676" s="2" t="s">
        <v>97</v>
      </c>
      <c r="H676" s="2" t="s">
        <v>98</v>
      </c>
      <c r="I676" s="2" t="s">
        <v>32</v>
      </c>
      <c r="J676" s="2">
        <v>9</v>
      </c>
      <c r="K676" s="2">
        <v>17318</v>
      </c>
      <c r="L676" s="2">
        <v>155862</v>
      </c>
      <c r="M676" s="2">
        <v>110266.58</v>
      </c>
      <c r="N676" s="2">
        <v>45595.42</v>
      </c>
      <c r="O676" s="2">
        <v>219</v>
      </c>
      <c r="P676" s="2">
        <v>60</v>
      </c>
      <c r="Q676" s="2" t="s">
        <v>99</v>
      </c>
      <c r="R676" s="2">
        <v>5</v>
      </c>
      <c r="S676" s="5">
        <f>IFERROR(Table1[[#This Row],[Profit]]/Table1[[#This Row],[Sales]],0)</f>
        <v>0.29253711616686556</v>
      </c>
      <c r="T676" s="2" t="str">
        <f t="shared" si="10"/>
        <v>Reorder Needed</v>
      </c>
    </row>
    <row r="677" spans="1:20" x14ac:dyDescent="0.3">
      <c r="A677" s="2">
        <v>1676</v>
      </c>
      <c r="B677" s="3">
        <v>45360</v>
      </c>
      <c r="C677" s="2" t="s">
        <v>1201</v>
      </c>
      <c r="D677" s="2" t="s">
        <v>1202</v>
      </c>
      <c r="E677" s="2" t="s">
        <v>45</v>
      </c>
      <c r="F677" s="2" t="s">
        <v>46</v>
      </c>
      <c r="G677" s="2" t="s">
        <v>55</v>
      </c>
      <c r="H677" s="2" t="s">
        <v>56</v>
      </c>
      <c r="I677" s="2" t="s">
        <v>32</v>
      </c>
      <c r="J677" s="2">
        <v>2</v>
      </c>
      <c r="K677" s="2">
        <v>15350</v>
      </c>
      <c r="L677" s="2">
        <v>30700</v>
      </c>
      <c r="M677" s="2">
        <v>19939.98</v>
      </c>
      <c r="N677" s="2">
        <v>10760.02</v>
      </c>
      <c r="O677" s="2">
        <v>498</v>
      </c>
      <c r="P677" s="2">
        <v>16</v>
      </c>
      <c r="Q677" s="2" t="s">
        <v>57</v>
      </c>
      <c r="R677" s="2">
        <v>20</v>
      </c>
      <c r="S677" s="5">
        <f>IFERROR(Table1[[#This Row],[Profit]]/Table1[[#This Row],[Sales]],0)</f>
        <v>0.35048925081433224</v>
      </c>
      <c r="T677" s="2" t="str">
        <f t="shared" si="10"/>
        <v>Reorder Needed</v>
      </c>
    </row>
    <row r="678" spans="1:20" x14ac:dyDescent="0.3">
      <c r="A678" s="2">
        <v>1677</v>
      </c>
      <c r="B678" s="3">
        <v>45295</v>
      </c>
      <c r="C678" s="2" t="s">
        <v>525</v>
      </c>
      <c r="D678" s="2" t="s">
        <v>1203</v>
      </c>
      <c r="E678" s="2" t="s">
        <v>36</v>
      </c>
      <c r="F678" s="2" t="s">
        <v>37</v>
      </c>
      <c r="G678" s="2" t="s">
        <v>81</v>
      </c>
      <c r="H678" s="2" t="s">
        <v>82</v>
      </c>
      <c r="I678" s="2" t="s">
        <v>24</v>
      </c>
      <c r="J678" s="2">
        <v>6</v>
      </c>
      <c r="K678" s="2">
        <v>54079</v>
      </c>
      <c r="L678" s="2">
        <v>324474</v>
      </c>
      <c r="M678" s="2">
        <v>232919.17</v>
      </c>
      <c r="N678" s="2">
        <v>91554.83</v>
      </c>
      <c r="O678" s="2">
        <v>122</v>
      </c>
      <c r="P678" s="2">
        <v>56</v>
      </c>
      <c r="Q678" s="2" t="s">
        <v>42</v>
      </c>
      <c r="R678" s="2">
        <v>15</v>
      </c>
      <c r="S678" s="5">
        <f>IFERROR(Table1[[#This Row],[Profit]]/Table1[[#This Row],[Sales]],0)</f>
        <v>0.28216384055425087</v>
      </c>
      <c r="T678" s="2" t="str">
        <f t="shared" si="10"/>
        <v>Reorder Needed</v>
      </c>
    </row>
    <row r="679" spans="1:20" x14ac:dyDescent="0.3">
      <c r="A679" s="2">
        <v>1678</v>
      </c>
      <c r="B679" s="3">
        <v>45498</v>
      </c>
      <c r="C679" s="2" t="s">
        <v>1204</v>
      </c>
      <c r="D679" s="2" t="s">
        <v>1205</v>
      </c>
      <c r="E679" s="2" t="s">
        <v>28</v>
      </c>
      <c r="F679" s="2" t="s">
        <v>29</v>
      </c>
      <c r="G679" s="2" t="s">
        <v>75</v>
      </c>
      <c r="H679" s="2" t="s">
        <v>76</v>
      </c>
      <c r="I679" s="2" t="s">
        <v>77</v>
      </c>
      <c r="J679" s="2">
        <v>10</v>
      </c>
      <c r="K679" s="2">
        <v>37049</v>
      </c>
      <c r="L679" s="2">
        <v>370490</v>
      </c>
      <c r="M679" s="2">
        <v>299608.65999999997</v>
      </c>
      <c r="N679" s="2">
        <v>70881.34</v>
      </c>
      <c r="O679" s="2">
        <v>14</v>
      </c>
      <c r="P679" s="2">
        <v>79</v>
      </c>
      <c r="Q679" s="2" t="s">
        <v>78</v>
      </c>
      <c r="R679" s="2">
        <v>15</v>
      </c>
      <c r="S679" s="5">
        <f>IFERROR(Table1[[#This Row],[Profit]]/Table1[[#This Row],[Sales]],0)</f>
        <v>0.19131782234338307</v>
      </c>
      <c r="T679" s="2" t="str">
        <f t="shared" si="10"/>
        <v>Sufficient</v>
      </c>
    </row>
    <row r="680" spans="1:20" x14ac:dyDescent="0.3">
      <c r="A680" s="2">
        <v>1679</v>
      </c>
      <c r="B680" s="3">
        <v>45383</v>
      </c>
      <c r="C680" s="2" t="s">
        <v>114</v>
      </c>
      <c r="D680" s="2" t="s">
        <v>1206</v>
      </c>
      <c r="E680" s="2" t="s">
        <v>20</v>
      </c>
      <c r="F680" s="2" t="s">
        <v>21</v>
      </c>
      <c r="G680" s="2" t="s">
        <v>22</v>
      </c>
      <c r="H680" s="2" t="s">
        <v>23</v>
      </c>
      <c r="I680" s="2" t="s">
        <v>24</v>
      </c>
      <c r="J680" s="2">
        <v>7</v>
      </c>
      <c r="K680" s="2">
        <v>16334</v>
      </c>
      <c r="L680" s="2">
        <v>114338</v>
      </c>
      <c r="M680" s="2">
        <v>100201.96</v>
      </c>
      <c r="N680" s="2">
        <v>14136.04</v>
      </c>
      <c r="O680" s="2">
        <v>253</v>
      </c>
      <c r="P680" s="2">
        <v>21</v>
      </c>
      <c r="Q680" s="2" t="s">
        <v>25</v>
      </c>
      <c r="R680" s="2">
        <v>10</v>
      </c>
      <c r="S680" s="5">
        <f>IFERROR(Table1[[#This Row],[Profit]]/Table1[[#This Row],[Sales]],0)</f>
        <v>0.12363378754219945</v>
      </c>
      <c r="T680" s="2" t="str">
        <f t="shared" si="10"/>
        <v>Reorder Needed</v>
      </c>
    </row>
    <row r="681" spans="1:20" x14ac:dyDescent="0.3">
      <c r="A681" s="2">
        <v>1680</v>
      </c>
      <c r="B681" s="3">
        <v>45434</v>
      </c>
      <c r="C681" s="2" t="s">
        <v>223</v>
      </c>
      <c r="D681" s="2" t="s">
        <v>1207</v>
      </c>
      <c r="E681" s="2" t="s">
        <v>36</v>
      </c>
      <c r="F681" s="2" t="s">
        <v>37</v>
      </c>
      <c r="G681" s="2" t="s">
        <v>67</v>
      </c>
      <c r="H681" s="2" t="s">
        <v>68</v>
      </c>
      <c r="I681" s="2" t="s">
        <v>24</v>
      </c>
      <c r="J681" s="2">
        <v>9</v>
      </c>
      <c r="K681" s="2">
        <v>55388</v>
      </c>
      <c r="L681" s="2">
        <v>498492</v>
      </c>
      <c r="M681" s="2">
        <v>386673.43</v>
      </c>
      <c r="N681" s="2">
        <v>111818.57</v>
      </c>
      <c r="O681" s="2">
        <v>143</v>
      </c>
      <c r="P681" s="2">
        <v>52</v>
      </c>
      <c r="Q681" s="2" t="s">
        <v>42</v>
      </c>
      <c r="R681" s="2">
        <v>5</v>
      </c>
      <c r="S681" s="5">
        <f>IFERROR(Table1[[#This Row],[Profit]]/Table1[[#This Row],[Sales]],0)</f>
        <v>0.22431367002880689</v>
      </c>
      <c r="T681" s="2" t="str">
        <f t="shared" si="10"/>
        <v>Reorder Needed</v>
      </c>
    </row>
    <row r="682" spans="1:20" x14ac:dyDescent="0.3">
      <c r="A682" s="2">
        <v>1681</v>
      </c>
      <c r="B682" s="3">
        <v>45399</v>
      </c>
      <c r="C682" s="2" t="s">
        <v>121</v>
      </c>
      <c r="D682" s="2" t="s">
        <v>1208</v>
      </c>
      <c r="E682" s="2" t="s">
        <v>36</v>
      </c>
      <c r="F682" s="2" t="s">
        <v>37</v>
      </c>
      <c r="G682" s="2" t="s">
        <v>60</v>
      </c>
      <c r="H682" s="2" t="s">
        <v>61</v>
      </c>
      <c r="I682" s="2" t="s">
        <v>32</v>
      </c>
      <c r="J682" s="2">
        <v>3</v>
      </c>
      <c r="K682" s="2">
        <v>11436</v>
      </c>
      <c r="L682" s="2">
        <v>34308</v>
      </c>
      <c r="M682" s="2">
        <v>25712.53</v>
      </c>
      <c r="N682" s="2">
        <v>8595.4699999999993</v>
      </c>
      <c r="O682" s="2">
        <v>72</v>
      </c>
      <c r="P682" s="2">
        <v>49</v>
      </c>
      <c r="Q682" s="2" t="s">
        <v>62</v>
      </c>
      <c r="R682" s="2">
        <v>20</v>
      </c>
      <c r="S682" s="5">
        <f>IFERROR(Table1[[#This Row],[Profit]]/Table1[[#This Row],[Sales]],0)</f>
        <v>0.25053835840037308</v>
      </c>
      <c r="T682" s="2" t="str">
        <f t="shared" si="10"/>
        <v>Reorder Needed</v>
      </c>
    </row>
    <row r="683" spans="1:20" x14ac:dyDescent="0.3">
      <c r="A683" s="2">
        <v>1682</v>
      </c>
      <c r="B683" s="3">
        <v>45628</v>
      </c>
      <c r="C683" s="2" t="s">
        <v>1145</v>
      </c>
      <c r="D683" s="2" t="s">
        <v>1209</v>
      </c>
      <c r="E683" s="2" t="s">
        <v>45</v>
      </c>
      <c r="F683" s="2" t="s">
        <v>46</v>
      </c>
      <c r="G683" s="2" t="s">
        <v>97</v>
      </c>
      <c r="H683" s="2" t="s">
        <v>98</v>
      </c>
      <c r="I683" s="2" t="s">
        <v>32</v>
      </c>
      <c r="J683" s="2">
        <v>7</v>
      </c>
      <c r="K683" s="2">
        <v>4947</v>
      </c>
      <c r="L683" s="2">
        <v>34629</v>
      </c>
      <c r="M683" s="2">
        <v>24931.42</v>
      </c>
      <c r="N683" s="2">
        <v>9697.58</v>
      </c>
      <c r="O683" s="2">
        <v>189</v>
      </c>
      <c r="P683" s="2">
        <v>71</v>
      </c>
      <c r="Q683" s="2" t="s">
        <v>99</v>
      </c>
      <c r="R683" s="2">
        <v>20</v>
      </c>
      <c r="S683" s="5">
        <f>IFERROR(Table1[[#This Row],[Profit]]/Table1[[#This Row],[Sales]],0)</f>
        <v>0.28004216119437464</v>
      </c>
      <c r="T683" s="2" t="str">
        <f t="shared" si="10"/>
        <v>Reorder Needed</v>
      </c>
    </row>
    <row r="684" spans="1:20" x14ac:dyDescent="0.3">
      <c r="A684" s="2">
        <v>1683</v>
      </c>
      <c r="B684" s="3">
        <v>45589</v>
      </c>
      <c r="C684" s="2" t="s">
        <v>774</v>
      </c>
      <c r="D684" s="2" t="s">
        <v>1210</v>
      </c>
      <c r="E684" s="2" t="s">
        <v>45</v>
      </c>
      <c r="F684" s="2" t="s">
        <v>46</v>
      </c>
      <c r="G684" s="2" t="s">
        <v>55</v>
      </c>
      <c r="H684" s="2" t="s">
        <v>56</v>
      </c>
      <c r="I684" s="2" t="s">
        <v>32</v>
      </c>
      <c r="J684" s="2">
        <v>8</v>
      </c>
      <c r="K684" s="2">
        <v>58630</v>
      </c>
      <c r="L684" s="2">
        <v>469040</v>
      </c>
      <c r="M684" s="2">
        <v>312163.7</v>
      </c>
      <c r="N684" s="2">
        <v>156876.29999999999</v>
      </c>
      <c r="O684" s="2">
        <v>145</v>
      </c>
      <c r="P684" s="2">
        <v>16</v>
      </c>
      <c r="Q684" s="2" t="s">
        <v>57</v>
      </c>
      <c r="R684" s="2">
        <v>15</v>
      </c>
      <c r="S684" s="5">
        <f>IFERROR(Table1[[#This Row],[Profit]]/Table1[[#This Row],[Sales]],0)</f>
        <v>0.33446251918812892</v>
      </c>
      <c r="T684" s="2" t="str">
        <f t="shared" si="10"/>
        <v>Reorder Needed</v>
      </c>
    </row>
    <row r="685" spans="1:20" x14ac:dyDescent="0.3">
      <c r="A685" s="2">
        <v>1684</v>
      </c>
      <c r="B685" s="3">
        <v>45631</v>
      </c>
      <c r="C685" s="2" t="s">
        <v>1211</v>
      </c>
      <c r="D685" s="2" t="s">
        <v>1212</v>
      </c>
      <c r="E685" s="2" t="s">
        <v>45</v>
      </c>
      <c r="F685" s="2" t="s">
        <v>46</v>
      </c>
      <c r="G685" s="2" t="s">
        <v>97</v>
      </c>
      <c r="H685" s="2" t="s">
        <v>98</v>
      </c>
      <c r="I685" s="2" t="s">
        <v>32</v>
      </c>
      <c r="J685" s="2">
        <v>7</v>
      </c>
      <c r="K685" s="2">
        <v>55922</v>
      </c>
      <c r="L685" s="2">
        <v>391454</v>
      </c>
      <c r="M685" s="2">
        <v>320983.38</v>
      </c>
      <c r="N685" s="2">
        <v>70470.62</v>
      </c>
      <c r="O685" s="2">
        <v>55</v>
      </c>
      <c r="P685" s="2">
        <v>86</v>
      </c>
      <c r="Q685" s="2" t="s">
        <v>99</v>
      </c>
      <c r="R685" s="2">
        <v>5</v>
      </c>
      <c r="S685" s="5">
        <f>IFERROR(Table1[[#This Row],[Profit]]/Table1[[#This Row],[Sales]],0)</f>
        <v>0.18002273574928343</v>
      </c>
      <c r="T685" s="2" t="str">
        <f t="shared" si="10"/>
        <v>Sufficient</v>
      </c>
    </row>
    <row r="686" spans="1:20" x14ac:dyDescent="0.3">
      <c r="A686" s="2">
        <v>1685</v>
      </c>
      <c r="B686" s="3">
        <v>45632</v>
      </c>
      <c r="C686" s="2" t="s">
        <v>43</v>
      </c>
      <c r="D686" s="2" t="s">
        <v>1213</v>
      </c>
      <c r="E686" s="2" t="s">
        <v>36</v>
      </c>
      <c r="F686" s="2" t="s">
        <v>37</v>
      </c>
      <c r="G686" s="2" t="s">
        <v>55</v>
      </c>
      <c r="H686" s="2" t="s">
        <v>56</v>
      </c>
      <c r="I686" s="2" t="s">
        <v>32</v>
      </c>
      <c r="J686" s="2">
        <v>4</v>
      </c>
      <c r="K686" s="2">
        <v>20275</v>
      </c>
      <c r="L686" s="2">
        <v>81100</v>
      </c>
      <c r="M686" s="2">
        <v>63164.06</v>
      </c>
      <c r="N686" s="2">
        <v>17935.939999999999</v>
      </c>
      <c r="O686" s="2">
        <v>138</v>
      </c>
      <c r="P686" s="2">
        <v>88</v>
      </c>
      <c r="Q686" s="2" t="s">
        <v>57</v>
      </c>
      <c r="R686" s="2">
        <v>0</v>
      </c>
      <c r="S686" s="5">
        <f>IFERROR(Table1[[#This Row],[Profit]]/Table1[[#This Row],[Sales]],0)</f>
        <v>0.22115832305795313</v>
      </c>
      <c r="T686" s="2" t="str">
        <f t="shared" si="10"/>
        <v>Reorder Needed</v>
      </c>
    </row>
    <row r="687" spans="1:20" x14ac:dyDescent="0.3">
      <c r="A687" s="2">
        <v>1686</v>
      </c>
      <c r="B687" s="3">
        <v>45544</v>
      </c>
      <c r="C687" s="2" t="s">
        <v>597</v>
      </c>
      <c r="D687" s="2" t="s">
        <v>1113</v>
      </c>
      <c r="E687" s="2" t="s">
        <v>20</v>
      </c>
      <c r="F687" s="2" t="s">
        <v>21</v>
      </c>
      <c r="G687" s="2" t="s">
        <v>49</v>
      </c>
      <c r="H687" s="2" t="s">
        <v>50</v>
      </c>
      <c r="I687" s="2" t="s">
        <v>51</v>
      </c>
      <c r="J687" s="2">
        <v>9</v>
      </c>
      <c r="K687" s="2">
        <v>51567</v>
      </c>
      <c r="L687" s="2">
        <v>464103</v>
      </c>
      <c r="M687" s="2">
        <v>399823.37</v>
      </c>
      <c r="N687" s="2">
        <v>64279.63</v>
      </c>
      <c r="O687" s="2">
        <v>61</v>
      </c>
      <c r="P687" s="2">
        <v>68</v>
      </c>
      <c r="Q687" s="2" t="s">
        <v>52</v>
      </c>
      <c r="R687" s="2">
        <v>15</v>
      </c>
      <c r="S687" s="5">
        <f>IFERROR(Table1[[#This Row],[Profit]]/Table1[[#This Row],[Sales]],0)</f>
        <v>0.13850294008011152</v>
      </c>
      <c r="T687" s="2" t="str">
        <f t="shared" si="10"/>
        <v>Sufficient</v>
      </c>
    </row>
    <row r="688" spans="1:20" x14ac:dyDescent="0.3">
      <c r="A688" s="2">
        <v>1687</v>
      </c>
      <c r="B688" s="3">
        <v>45403</v>
      </c>
      <c r="C688" s="2" t="s">
        <v>286</v>
      </c>
      <c r="D688" s="2" t="s">
        <v>1214</v>
      </c>
      <c r="E688" s="2" t="s">
        <v>45</v>
      </c>
      <c r="F688" s="2" t="s">
        <v>46</v>
      </c>
      <c r="G688" s="2" t="s">
        <v>55</v>
      </c>
      <c r="H688" s="2" t="s">
        <v>56</v>
      </c>
      <c r="I688" s="2" t="s">
        <v>32</v>
      </c>
      <c r="J688" s="2">
        <v>3</v>
      </c>
      <c r="K688" s="2">
        <v>25451</v>
      </c>
      <c r="L688" s="2">
        <v>76353</v>
      </c>
      <c r="M688" s="2">
        <v>57934.16</v>
      </c>
      <c r="N688" s="2">
        <v>18418.84</v>
      </c>
      <c r="O688" s="2">
        <v>437</v>
      </c>
      <c r="P688" s="2">
        <v>75</v>
      </c>
      <c r="Q688" s="2" t="s">
        <v>57</v>
      </c>
      <c r="R688" s="2">
        <v>10</v>
      </c>
      <c r="S688" s="5">
        <f>IFERROR(Table1[[#This Row],[Profit]]/Table1[[#This Row],[Sales]],0)</f>
        <v>0.24123269550639792</v>
      </c>
      <c r="T688" s="2" t="str">
        <f t="shared" si="10"/>
        <v>Reorder Needed</v>
      </c>
    </row>
    <row r="689" spans="1:20" x14ac:dyDescent="0.3">
      <c r="A689" s="2">
        <v>1688</v>
      </c>
      <c r="B689" s="3">
        <v>45499</v>
      </c>
      <c r="C689" s="2" t="s">
        <v>1215</v>
      </c>
      <c r="D689" s="2" t="s">
        <v>1216</v>
      </c>
      <c r="E689" s="2" t="s">
        <v>45</v>
      </c>
      <c r="F689" s="2" t="s">
        <v>46</v>
      </c>
      <c r="G689" s="2" t="s">
        <v>60</v>
      </c>
      <c r="H689" s="2" t="s">
        <v>61</v>
      </c>
      <c r="I689" s="2" t="s">
        <v>32</v>
      </c>
      <c r="J689" s="2">
        <v>7</v>
      </c>
      <c r="K689" s="2">
        <v>9687</v>
      </c>
      <c r="L689" s="2">
        <v>67809</v>
      </c>
      <c r="M689" s="2">
        <v>46913.57</v>
      </c>
      <c r="N689" s="2">
        <v>20895.43</v>
      </c>
      <c r="O689" s="2">
        <v>494</v>
      </c>
      <c r="P689" s="2">
        <v>59</v>
      </c>
      <c r="Q689" s="2" t="s">
        <v>62</v>
      </c>
      <c r="R689" s="2">
        <v>10</v>
      </c>
      <c r="S689" s="5">
        <f>IFERROR(Table1[[#This Row],[Profit]]/Table1[[#This Row],[Sales]],0)</f>
        <v>0.30815127785397217</v>
      </c>
      <c r="T689" s="2" t="str">
        <f t="shared" si="10"/>
        <v>Reorder Needed</v>
      </c>
    </row>
    <row r="690" spans="1:20" x14ac:dyDescent="0.3">
      <c r="A690" s="2">
        <v>1689</v>
      </c>
      <c r="B690" s="3">
        <v>45299</v>
      </c>
      <c r="C690" s="2" t="s">
        <v>1011</v>
      </c>
      <c r="D690" s="2" t="s">
        <v>1217</v>
      </c>
      <c r="E690" s="2" t="s">
        <v>20</v>
      </c>
      <c r="F690" s="2" t="s">
        <v>21</v>
      </c>
      <c r="G690" s="2" t="s">
        <v>75</v>
      </c>
      <c r="H690" s="2" t="s">
        <v>76</v>
      </c>
      <c r="I690" s="2" t="s">
        <v>77</v>
      </c>
      <c r="J690" s="2">
        <v>6</v>
      </c>
      <c r="K690" s="2">
        <v>9719</v>
      </c>
      <c r="L690" s="2">
        <v>58314</v>
      </c>
      <c r="M690" s="2">
        <v>51917.94</v>
      </c>
      <c r="N690" s="2">
        <v>6396.06</v>
      </c>
      <c r="O690" s="2">
        <v>372</v>
      </c>
      <c r="P690" s="2">
        <v>63</v>
      </c>
      <c r="Q690" s="2" t="s">
        <v>78</v>
      </c>
      <c r="R690" s="2">
        <v>20</v>
      </c>
      <c r="S690" s="5">
        <f>IFERROR(Table1[[#This Row],[Profit]]/Table1[[#This Row],[Sales]],0)</f>
        <v>0.10968309496861818</v>
      </c>
      <c r="T690" s="2" t="str">
        <f t="shared" si="10"/>
        <v>Reorder Needed</v>
      </c>
    </row>
    <row r="691" spans="1:20" x14ac:dyDescent="0.3">
      <c r="A691" s="2">
        <v>1690</v>
      </c>
      <c r="B691" s="3">
        <v>45584</v>
      </c>
      <c r="C691" s="2" t="s">
        <v>1218</v>
      </c>
      <c r="D691" s="2" t="s">
        <v>1219</v>
      </c>
      <c r="E691" s="2" t="s">
        <v>20</v>
      </c>
      <c r="F691" s="2" t="s">
        <v>21</v>
      </c>
      <c r="G691" s="2" t="s">
        <v>75</v>
      </c>
      <c r="H691" s="2" t="s">
        <v>76</v>
      </c>
      <c r="I691" s="2" t="s">
        <v>77</v>
      </c>
      <c r="J691" s="2">
        <v>2</v>
      </c>
      <c r="K691" s="2">
        <v>17563</v>
      </c>
      <c r="L691" s="2">
        <v>35126</v>
      </c>
      <c r="M691" s="2">
        <v>23451.97</v>
      </c>
      <c r="N691" s="2">
        <v>11674.03</v>
      </c>
      <c r="O691" s="2">
        <v>354</v>
      </c>
      <c r="P691" s="2">
        <v>62</v>
      </c>
      <c r="Q691" s="2" t="s">
        <v>78</v>
      </c>
      <c r="R691" s="2">
        <v>15</v>
      </c>
      <c r="S691" s="5">
        <f>IFERROR(Table1[[#This Row],[Profit]]/Table1[[#This Row],[Sales]],0)</f>
        <v>0.3323472641348289</v>
      </c>
      <c r="T691" s="2" t="str">
        <f t="shared" si="10"/>
        <v>Reorder Needed</v>
      </c>
    </row>
    <row r="692" spans="1:20" x14ac:dyDescent="0.3">
      <c r="A692" s="2">
        <v>1691</v>
      </c>
      <c r="B692" s="3">
        <v>45641</v>
      </c>
      <c r="C692" s="2" t="s">
        <v>1220</v>
      </c>
      <c r="D692" s="2" t="s">
        <v>1221</v>
      </c>
      <c r="E692" s="2" t="s">
        <v>36</v>
      </c>
      <c r="F692" s="2" t="s">
        <v>37</v>
      </c>
      <c r="G692" s="2" t="s">
        <v>55</v>
      </c>
      <c r="H692" s="2" t="s">
        <v>56</v>
      </c>
      <c r="I692" s="2" t="s">
        <v>32</v>
      </c>
      <c r="J692" s="2">
        <v>10</v>
      </c>
      <c r="K692" s="2">
        <v>17946</v>
      </c>
      <c r="L692" s="2">
        <v>179460</v>
      </c>
      <c r="M692" s="2">
        <v>120096.98</v>
      </c>
      <c r="N692" s="2">
        <v>59363.02</v>
      </c>
      <c r="O692" s="2">
        <v>250</v>
      </c>
      <c r="P692" s="2">
        <v>32</v>
      </c>
      <c r="Q692" s="2" t="s">
        <v>57</v>
      </c>
      <c r="R692" s="2">
        <v>10</v>
      </c>
      <c r="S692" s="5">
        <f>IFERROR(Table1[[#This Row],[Profit]]/Table1[[#This Row],[Sales]],0)</f>
        <v>0.33078691630446894</v>
      </c>
      <c r="T692" s="2" t="str">
        <f t="shared" si="10"/>
        <v>Reorder Needed</v>
      </c>
    </row>
    <row r="693" spans="1:20" x14ac:dyDescent="0.3">
      <c r="A693" s="2">
        <v>1692</v>
      </c>
      <c r="B693" s="3">
        <v>45468</v>
      </c>
      <c r="C693" s="2" t="s">
        <v>327</v>
      </c>
      <c r="D693" s="2" t="s">
        <v>1222</v>
      </c>
      <c r="E693" s="2" t="s">
        <v>28</v>
      </c>
      <c r="F693" s="2" t="s">
        <v>29</v>
      </c>
      <c r="G693" s="2" t="s">
        <v>40</v>
      </c>
      <c r="H693" s="2" t="s">
        <v>41</v>
      </c>
      <c r="I693" s="2" t="s">
        <v>24</v>
      </c>
      <c r="J693" s="2">
        <v>7</v>
      </c>
      <c r="K693" s="2">
        <v>52951</v>
      </c>
      <c r="L693" s="2">
        <v>370657</v>
      </c>
      <c r="M693" s="2">
        <v>312714.86</v>
      </c>
      <c r="N693" s="2">
        <v>57942.14</v>
      </c>
      <c r="O693" s="2">
        <v>297</v>
      </c>
      <c r="P693" s="2">
        <v>86</v>
      </c>
      <c r="Q693" s="2" t="s">
        <v>42</v>
      </c>
      <c r="R693" s="2">
        <v>20</v>
      </c>
      <c r="S693" s="5">
        <f>IFERROR(Table1[[#This Row],[Profit]]/Table1[[#This Row],[Sales]],0)</f>
        <v>0.15632279978524619</v>
      </c>
      <c r="T693" s="2" t="str">
        <f t="shared" si="10"/>
        <v>Reorder Needed</v>
      </c>
    </row>
    <row r="694" spans="1:20" x14ac:dyDescent="0.3">
      <c r="A694" s="2">
        <v>1693</v>
      </c>
      <c r="B694" s="3">
        <v>45458</v>
      </c>
      <c r="C694" s="2" t="s">
        <v>1223</v>
      </c>
      <c r="D694" s="2" t="s">
        <v>1224</v>
      </c>
      <c r="E694" s="2" t="s">
        <v>28</v>
      </c>
      <c r="F694" s="2" t="s">
        <v>29</v>
      </c>
      <c r="G694" s="2" t="s">
        <v>67</v>
      </c>
      <c r="H694" s="2" t="s">
        <v>68</v>
      </c>
      <c r="I694" s="2" t="s">
        <v>24</v>
      </c>
      <c r="J694" s="2">
        <v>4</v>
      </c>
      <c r="K694" s="2">
        <v>20512</v>
      </c>
      <c r="L694" s="2">
        <v>82048</v>
      </c>
      <c r="M694" s="2">
        <v>66276.73</v>
      </c>
      <c r="N694" s="2">
        <v>15771.27</v>
      </c>
      <c r="O694" s="2">
        <v>269</v>
      </c>
      <c r="P694" s="2">
        <v>66</v>
      </c>
      <c r="Q694" s="2" t="s">
        <v>42</v>
      </c>
      <c r="R694" s="2">
        <v>5</v>
      </c>
      <c r="S694" s="5">
        <f>IFERROR(Table1[[#This Row],[Profit]]/Table1[[#This Row],[Sales]],0)</f>
        <v>0.19222004192667708</v>
      </c>
      <c r="T694" s="2" t="str">
        <f t="shared" si="10"/>
        <v>Reorder Needed</v>
      </c>
    </row>
    <row r="695" spans="1:20" x14ac:dyDescent="0.3">
      <c r="A695" s="2">
        <v>1694</v>
      </c>
      <c r="B695" s="3">
        <v>45443</v>
      </c>
      <c r="C695" s="2" t="s">
        <v>870</v>
      </c>
      <c r="D695" s="2" t="s">
        <v>1225</v>
      </c>
      <c r="E695" s="2" t="s">
        <v>20</v>
      </c>
      <c r="F695" s="2" t="s">
        <v>21</v>
      </c>
      <c r="G695" s="2" t="s">
        <v>30</v>
      </c>
      <c r="H695" s="2" t="s">
        <v>31</v>
      </c>
      <c r="I695" s="2" t="s">
        <v>32</v>
      </c>
      <c r="J695" s="2">
        <v>9</v>
      </c>
      <c r="K695" s="2">
        <v>36355</v>
      </c>
      <c r="L695" s="2">
        <v>327195</v>
      </c>
      <c r="M695" s="2">
        <v>250125.48</v>
      </c>
      <c r="N695" s="2">
        <v>77069.52</v>
      </c>
      <c r="O695" s="2">
        <v>253</v>
      </c>
      <c r="P695" s="2">
        <v>81</v>
      </c>
      <c r="Q695" s="2" t="s">
        <v>33</v>
      </c>
      <c r="R695" s="2">
        <v>15</v>
      </c>
      <c r="S695" s="5">
        <f>IFERROR(Table1[[#This Row],[Profit]]/Table1[[#This Row],[Sales]],0)</f>
        <v>0.23554614220877459</v>
      </c>
      <c r="T695" s="2" t="str">
        <f t="shared" si="10"/>
        <v>Reorder Needed</v>
      </c>
    </row>
    <row r="696" spans="1:20" x14ac:dyDescent="0.3">
      <c r="A696" s="2">
        <v>1695</v>
      </c>
      <c r="B696" s="3">
        <v>45503</v>
      </c>
      <c r="C696" s="2" t="s">
        <v>212</v>
      </c>
      <c r="D696" s="2" t="s">
        <v>1226</v>
      </c>
      <c r="E696" s="2" t="s">
        <v>45</v>
      </c>
      <c r="F696" s="2" t="s">
        <v>46</v>
      </c>
      <c r="G696" s="2" t="s">
        <v>49</v>
      </c>
      <c r="H696" s="2" t="s">
        <v>50</v>
      </c>
      <c r="I696" s="2" t="s">
        <v>51</v>
      </c>
      <c r="J696" s="2">
        <v>1</v>
      </c>
      <c r="K696" s="2">
        <v>37023</v>
      </c>
      <c r="L696" s="2">
        <v>37023</v>
      </c>
      <c r="M696" s="2">
        <v>24564.86</v>
      </c>
      <c r="N696" s="2">
        <v>12458.14</v>
      </c>
      <c r="O696" s="2">
        <v>304</v>
      </c>
      <c r="P696" s="2">
        <v>43</v>
      </c>
      <c r="Q696" s="2" t="s">
        <v>52</v>
      </c>
      <c r="R696" s="2">
        <v>20</v>
      </c>
      <c r="S696" s="5">
        <f>IFERROR(Table1[[#This Row],[Profit]]/Table1[[#This Row],[Sales]],0)</f>
        <v>0.33649731248143044</v>
      </c>
      <c r="T696" s="2" t="str">
        <f t="shared" si="10"/>
        <v>Reorder Needed</v>
      </c>
    </row>
    <row r="697" spans="1:20" x14ac:dyDescent="0.3">
      <c r="A697" s="2">
        <v>1696</v>
      </c>
      <c r="B697" s="3">
        <v>45584</v>
      </c>
      <c r="C697" s="2" t="s">
        <v>1227</v>
      </c>
      <c r="D697" s="2" t="s">
        <v>1228</v>
      </c>
      <c r="E697" s="2" t="s">
        <v>20</v>
      </c>
      <c r="F697" s="2" t="s">
        <v>21</v>
      </c>
      <c r="G697" s="2" t="s">
        <v>97</v>
      </c>
      <c r="H697" s="2" t="s">
        <v>98</v>
      </c>
      <c r="I697" s="2" t="s">
        <v>32</v>
      </c>
      <c r="J697" s="2">
        <v>9</v>
      </c>
      <c r="K697" s="2">
        <v>28130</v>
      </c>
      <c r="L697" s="2">
        <v>253170</v>
      </c>
      <c r="M697" s="2">
        <v>209475.06</v>
      </c>
      <c r="N697" s="2">
        <v>43694.94</v>
      </c>
      <c r="O697" s="2">
        <v>72</v>
      </c>
      <c r="P697" s="2">
        <v>45</v>
      </c>
      <c r="Q697" s="2" t="s">
        <v>99</v>
      </c>
      <c r="R697" s="2">
        <v>10</v>
      </c>
      <c r="S697" s="5">
        <f>IFERROR(Table1[[#This Row],[Profit]]/Table1[[#This Row],[Sales]],0)</f>
        <v>0.17259130228700084</v>
      </c>
      <c r="T697" s="2" t="str">
        <f t="shared" si="10"/>
        <v>Reorder Needed</v>
      </c>
    </row>
    <row r="698" spans="1:20" x14ac:dyDescent="0.3">
      <c r="A698" s="2">
        <v>1697</v>
      </c>
      <c r="B698" s="3">
        <v>45580</v>
      </c>
      <c r="C698" s="2" t="s">
        <v>216</v>
      </c>
      <c r="D698" s="2" t="s">
        <v>1229</v>
      </c>
      <c r="E698" s="2" t="s">
        <v>36</v>
      </c>
      <c r="F698" s="2" t="s">
        <v>37</v>
      </c>
      <c r="G698" s="2" t="s">
        <v>22</v>
      </c>
      <c r="H698" s="2" t="s">
        <v>23</v>
      </c>
      <c r="I698" s="2" t="s">
        <v>24</v>
      </c>
      <c r="J698" s="2">
        <v>10</v>
      </c>
      <c r="K698" s="2">
        <v>6955</v>
      </c>
      <c r="L698" s="2">
        <v>69550</v>
      </c>
      <c r="M698" s="2">
        <v>43382.23</v>
      </c>
      <c r="N698" s="2">
        <v>26167.77</v>
      </c>
      <c r="O698" s="2">
        <v>17</v>
      </c>
      <c r="P698" s="2">
        <v>78</v>
      </c>
      <c r="Q698" s="2" t="s">
        <v>25</v>
      </c>
      <c r="R698" s="2">
        <v>5</v>
      </c>
      <c r="S698" s="5">
        <f>IFERROR(Table1[[#This Row],[Profit]]/Table1[[#This Row],[Sales]],0)</f>
        <v>0.37624399712437095</v>
      </c>
      <c r="T698" s="2" t="str">
        <f t="shared" si="10"/>
        <v>Sufficient</v>
      </c>
    </row>
    <row r="699" spans="1:20" x14ac:dyDescent="0.3">
      <c r="A699" s="2">
        <v>1698</v>
      </c>
      <c r="B699" s="3">
        <v>45417</v>
      </c>
      <c r="C699" s="2" t="s">
        <v>599</v>
      </c>
      <c r="D699" s="2" t="s">
        <v>1230</v>
      </c>
      <c r="E699" s="2" t="s">
        <v>36</v>
      </c>
      <c r="F699" s="2" t="s">
        <v>37</v>
      </c>
      <c r="G699" s="2" t="s">
        <v>60</v>
      </c>
      <c r="H699" s="2" t="s">
        <v>61</v>
      </c>
      <c r="I699" s="2" t="s">
        <v>32</v>
      </c>
      <c r="J699" s="2">
        <v>9</v>
      </c>
      <c r="K699" s="2">
        <v>30330</v>
      </c>
      <c r="L699" s="2">
        <v>272970</v>
      </c>
      <c r="M699" s="2">
        <v>165111.92000000001</v>
      </c>
      <c r="N699" s="2">
        <v>107858.08</v>
      </c>
      <c r="O699" s="2">
        <v>347</v>
      </c>
      <c r="P699" s="2">
        <v>27</v>
      </c>
      <c r="Q699" s="2" t="s">
        <v>62</v>
      </c>
      <c r="R699" s="2">
        <v>5</v>
      </c>
      <c r="S699" s="5">
        <f>IFERROR(Table1[[#This Row],[Profit]]/Table1[[#This Row],[Sales]],0)</f>
        <v>0.39512796277979267</v>
      </c>
      <c r="T699" s="2" t="str">
        <f t="shared" si="10"/>
        <v>Reorder Needed</v>
      </c>
    </row>
    <row r="700" spans="1:20" x14ac:dyDescent="0.3">
      <c r="A700" s="2">
        <v>1699</v>
      </c>
      <c r="B700" s="3">
        <v>45384</v>
      </c>
      <c r="C700" s="2" t="s">
        <v>1231</v>
      </c>
      <c r="D700" s="2" t="s">
        <v>1232</v>
      </c>
      <c r="E700" s="2" t="s">
        <v>20</v>
      </c>
      <c r="F700" s="2" t="s">
        <v>21</v>
      </c>
      <c r="G700" s="2" t="s">
        <v>67</v>
      </c>
      <c r="H700" s="2" t="s">
        <v>68</v>
      </c>
      <c r="I700" s="2" t="s">
        <v>24</v>
      </c>
      <c r="J700" s="2">
        <v>10</v>
      </c>
      <c r="K700" s="2">
        <v>28702</v>
      </c>
      <c r="L700" s="2">
        <v>287020</v>
      </c>
      <c r="M700" s="2">
        <v>249743.49</v>
      </c>
      <c r="N700" s="2">
        <v>37276.51</v>
      </c>
      <c r="O700" s="2">
        <v>209</v>
      </c>
      <c r="P700" s="2">
        <v>34</v>
      </c>
      <c r="Q700" s="2" t="s">
        <v>42</v>
      </c>
      <c r="R700" s="2">
        <v>10</v>
      </c>
      <c r="S700" s="5">
        <f>IFERROR(Table1[[#This Row],[Profit]]/Table1[[#This Row],[Sales]],0)</f>
        <v>0.12987425963347501</v>
      </c>
      <c r="T700" s="2" t="str">
        <f t="shared" si="10"/>
        <v>Reorder Needed</v>
      </c>
    </row>
    <row r="701" spans="1:20" x14ac:dyDescent="0.3">
      <c r="A701" s="2">
        <v>1700</v>
      </c>
      <c r="B701" s="3">
        <v>45350</v>
      </c>
      <c r="C701" s="2" t="s">
        <v>842</v>
      </c>
      <c r="D701" s="2" t="s">
        <v>1233</v>
      </c>
      <c r="E701" s="2" t="s">
        <v>20</v>
      </c>
      <c r="F701" s="2" t="s">
        <v>21</v>
      </c>
      <c r="G701" s="2" t="s">
        <v>67</v>
      </c>
      <c r="H701" s="2" t="s">
        <v>68</v>
      </c>
      <c r="I701" s="2" t="s">
        <v>24</v>
      </c>
      <c r="J701" s="2">
        <v>5</v>
      </c>
      <c r="K701" s="2">
        <v>12632</v>
      </c>
      <c r="L701" s="2">
        <v>63160</v>
      </c>
      <c r="M701" s="2">
        <v>55419.55</v>
      </c>
      <c r="N701" s="2">
        <v>7740.45</v>
      </c>
      <c r="O701" s="2">
        <v>35</v>
      </c>
      <c r="P701" s="2">
        <v>91</v>
      </c>
      <c r="Q701" s="2" t="s">
        <v>42</v>
      </c>
      <c r="R701" s="2">
        <v>20</v>
      </c>
      <c r="S701" s="5">
        <f>IFERROR(Table1[[#This Row],[Profit]]/Table1[[#This Row],[Sales]],0)</f>
        <v>0.12255303989867004</v>
      </c>
      <c r="T701" s="2" t="str">
        <f t="shared" si="10"/>
        <v>Sufficient</v>
      </c>
    </row>
    <row r="702" spans="1:20" x14ac:dyDescent="0.3">
      <c r="A702" s="2">
        <v>1701</v>
      </c>
      <c r="B702" s="3">
        <v>45626</v>
      </c>
      <c r="C702" s="2" t="s">
        <v>1234</v>
      </c>
      <c r="D702" s="2" t="s">
        <v>1235</v>
      </c>
      <c r="E702" s="2" t="s">
        <v>20</v>
      </c>
      <c r="F702" s="2" t="s">
        <v>21</v>
      </c>
      <c r="G702" s="2" t="s">
        <v>97</v>
      </c>
      <c r="H702" s="2" t="s">
        <v>98</v>
      </c>
      <c r="I702" s="2" t="s">
        <v>32</v>
      </c>
      <c r="J702" s="2">
        <v>7</v>
      </c>
      <c r="K702" s="2">
        <v>24214</v>
      </c>
      <c r="L702" s="2">
        <v>169498</v>
      </c>
      <c r="M702" s="2">
        <v>111911.49</v>
      </c>
      <c r="N702" s="2">
        <v>57586.51</v>
      </c>
      <c r="O702" s="2">
        <v>341</v>
      </c>
      <c r="P702" s="2">
        <v>96</v>
      </c>
      <c r="Q702" s="2" t="s">
        <v>99</v>
      </c>
      <c r="R702" s="2">
        <v>5</v>
      </c>
      <c r="S702" s="5">
        <f>IFERROR(Table1[[#This Row],[Profit]]/Table1[[#This Row],[Sales]],0)</f>
        <v>0.33974743064814927</v>
      </c>
      <c r="T702" s="2" t="str">
        <f t="shared" si="10"/>
        <v>Reorder Needed</v>
      </c>
    </row>
    <row r="703" spans="1:20" x14ac:dyDescent="0.3">
      <c r="A703" s="2">
        <v>1702</v>
      </c>
      <c r="B703" s="3">
        <v>45336</v>
      </c>
      <c r="C703" s="2" t="s">
        <v>567</v>
      </c>
      <c r="D703" s="2" t="s">
        <v>1236</v>
      </c>
      <c r="E703" s="2" t="s">
        <v>20</v>
      </c>
      <c r="F703" s="2" t="s">
        <v>21</v>
      </c>
      <c r="G703" s="2" t="s">
        <v>22</v>
      </c>
      <c r="H703" s="2" t="s">
        <v>23</v>
      </c>
      <c r="I703" s="2" t="s">
        <v>24</v>
      </c>
      <c r="J703" s="2">
        <v>5</v>
      </c>
      <c r="K703" s="2">
        <v>50757</v>
      </c>
      <c r="L703" s="2">
        <v>253785</v>
      </c>
      <c r="M703" s="2">
        <v>199880.15</v>
      </c>
      <c r="N703" s="2">
        <v>53904.85</v>
      </c>
      <c r="O703" s="2">
        <v>208</v>
      </c>
      <c r="P703" s="2">
        <v>61</v>
      </c>
      <c r="Q703" s="2" t="s">
        <v>25</v>
      </c>
      <c r="R703" s="2">
        <v>0</v>
      </c>
      <c r="S703" s="5">
        <f>IFERROR(Table1[[#This Row],[Profit]]/Table1[[#This Row],[Sales]],0)</f>
        <v>0.21240360935437477</v>
      </c>
      <c r="T703" s="2" t="str">
        <f t="shared" si="10"/>
        <v>Reorder Needed</v>
      </c>
    </row>
    <row r="704" spans="1:20" x14ac:dyDescent="0.3">
      <c r="A704" s="2">
        <v>1703</v>
      </c>
      <c r="B704" s="3">
        <v>45366</v>
      </c>
      <c r="C704" s="2" t="s">
        <v>1237</v>
      </c>
      <c r="D704" s="2" t="s">
        <v>1238</v>
      </c>
      <c r="E704" s="2" t="s">
        <v>20</v>
      </c>
      <c r="F704" s="2" t="s">
        <v>21</v>
      </c>
      <c r="G704" s="2" t="s">
        <v>97</v>
      </c>
      <c r="H704" s="2" t="s">
        <v>98</v>
      </c>
      <c r="I704" s="2" t="s">
        <v>32</v>
      </c>
      <c r="J704" s="2">
        <v>6</v>
      </c>
      <c r="K704" s="2">
        <v>31410</v>
      </c>
      <c r="L704" s="2">
        <v>188460</v>
      </c>
      <c r="M704" s="2">
        <v>132690.97</v>
      </c>
      <c r="N704" s="2">
        <v>55769.03</v>
      </c>
      <c r="O704" s="2">
        <v>248</v>
      </c>
      <c r="P704" s="2">
        <v>91</v>
      </c>
      <c r="Q704" s="2" t="s">
        <v>99</v>
      </c>
      <c r="R704" s="2">
        <v>10</v>
      </c>
      <c r="S704" s="5">
        <f>IFERROR(Table1[[#This Row],[Profit]]/Table1[[#This Row],[Sales]],0)</f>
        <v>0.29591971771198133</v>
      </c>
      <c r="T704" s="2" t="str">
        <f t="shared" si="10"/>
        <v>Reorder Needed</v>
      </c>
    </row>
    <row r="705" spans="1:20" x14ac:dyDescent="0.3">
      <c r="A705" s="2">
        <v>1704</v>
      </c>
      <c r="B705" s="3">
        <v>45489</v>
      </c>
      <c r="C705" s="2" t="s">
        <v>1239</v>
      </c>
      <c r="D705" s="2" t="s">
        <v>1240</v>
      </c>
      <c r="E705" s="2" t="s">
        <v>36</v>
      </c>
      <c r="F705" s="2" t="s">
        <v>37</v>
      </c>
      <c r="G705" s="2" t="s">
        <v>75</v>
      </c>
      <c r="H705" s="2" t="s">
        <v>76</v>
      </c>
      <c r="I705" s="2" t="s">
        <v>77</v>
      </c>
      <c r="J705" s="2">
        <v>10</v>
      </c>
      <c r="K705" s="2">
        <v>34215</v>
      </c>
      <c r="L705" s="2">
        <v>342150</v>
      </c>
      <c r="M705" s="2">
        <v>230311.9</v>
      </c>
      <c r="N705" s="2">
        <v>111838.1</v>
      </c>
      <c r="O705" s="2">
        <v>267</v>
      </c>
      <c r="P705" s="2">
        <v>38</v>
      </c>
      <c r="Q705" s="2" t="s">
        <v>78</v>
      </c>
      <c r="R705" s="2">
        <v>5</v>
      </c>
      <c r="S705" s="5">
        <f>IFERROR(Table1[[#This Row],[Profit]]/Table1[[#This Row],[Sales]],0)</f>
        <v>0.32686862487213214</v>
      </c>
      <c r="T705" s="2" t="str">
        <f t="shared" si="10"/>
        <v>Reorder Needed</v>
      </c>
    </row>
    <row r="706" spans="1:20" x14ac:dyDescent="0.3">
      <c r="A706" s="2">
        <v>1705</v>
      </c>
      <c r="B706" s="3">
        <v>45435</v>
      </c>
      <c r="C706" s="2" t="s">
        <v>1241</v>
      </c>
      <c r="D706" s="2" t="s">
        <v>1242</v>
      </c>
      <c r="E706" s="2" t="s">
        <v>45</v>
      </c>
      <c r="F706" s="2" t="s">
        <v>46</v>
      </c>
      <c r="G706" s="2" t="s">
        <v>49</v>
      </c>
      <c r="H706" s="2" t="s">
        <v>50</v>
      </c>
      <c r="I706" s="2" t="s">
        <v>51</v>
      </c>
      <c r="J706" s="2">
        <v>6</v>
      </c>
      <c r="K706" s="2">
        <v>11622</v>
      </c>
      <c r="L706" s="2">
        <v>69732</v>
      </c>
      <c r="M706" s="2">
        <v>41956.83</v>
      </c>
      <c r="N706" s="2">
        <v>27775.17</v>
      </c>
      <c r="O706" s="2">
        <v>189</v>
      </c>
      <c r="P706" s="2">
        <v>44</v>
      </c>
      <c r="Q706" s="2" t="s">
        <v>52</v>
      </c>
      <c r="R706" s="2">
        <v>0</v>
      </c>
      <c r="S706" s="5">
        <f>IFERROR(Table1[[#This Row],[Profit]]/Table1[[#This Row],[Sales]],0)</f>
        <v>0.39831311306143519</v>
      </c>
      <c r="T706" s="2" t="str">
        <f t="shared" ref="T706:T769" si="11">IF(O706&gt;P706,"Reorder Needed","Sufficient")</f>
        <v>Reorder Needed</v>
      </c>
    </row>
    <row r="707" spans="1:20" x14ac:dyDescent="0.3">
      <c r="A707" s="2">
        <v>1706</v>
      </c>
      <c r="B707" s="3">
        <v>45626</v>
      </c>
      <c r="C707" s="2" t="s">
        <v>820</v>
      </c>
      <c r="D707" s="2" t="s">
        <v>1243</v>
      </c>
      <c r="E707" s="2" t="s">
        <v>28</v>
      </c>
      <c r="F707" s="2" t="s">
        <v>29</v>
      </c>
      <c r="G707" s="2" t="s">
        <v>49</v>
      </c>
      <c r="H707" s="2" t="s">
        <v>50</v>
      </c>
      <c r="I707" s="2" t="s">
        <v>51</v>
      </c>
      <c r="J707" s="2">
        <v>8</v>
      </c>
      <c r="K707" s="2">
        <v>59365</v>
      </c>
      <c r="L707" s="2">
        <v>474920</v>
      </c>
      <c r="M707" s="2">
        <v>318435.28999999998</v>
      </c>
      <c r="N707" s="2">
        <v>156484.71</v>
      </c>
      <c r="O707" s="2">
        <v>14</v>
      </c>
      <c r="P707" s="2">
        <v>37</v>
      </c>
      <c r="Q707" s="2" t="s">
        <v>52</v>
      </c>
      <c r="R707" s="2">
        <v>10</v>
      </c>
      <c r="S707" s="5">
        <f>IFERROR(Table1[[#This Row],[Profit]]/Table1[[#This Row],[Sales]],0)</f>
        <v>0.32949698896656276</v>
      </c>
      <c r="T707" s="2" t="str">
        <f t="shared" si="11"/>
        <v>Sufficient</v>
      </c>
    </row>
    <row r="708" spans="1:20" x14ac:dyDescent="0.3">
      <c r="A708" s="2">
        <v>1707</v>
      </c>
      <c r="B708" s="3">
        <v>45360</v>
      </c>
      <c r="C708" s="2" t="s">
        <v>1244</v>
      </c>
      <c r="D708" s="2" t="s">
        <v>1245</v>
      </c>
      <c r="E708" s="2" t="s">
        <v>28</v>
      </c>
      <c r="F708" s="2" t="s">
        <v>29</v>
      </c>
      <c r="G708" s="2" t="s">
        <v>40</v>
      </c>
      <c r="H708" s="2" t="s">
        <v>41</v>
      </c>
      <c r="I708" s="2" t="s">
        <v>24</v>
      </c>
      <c r="J708" s="2">
        <v>4</v>
      </c>
      <c r="K708" s="2">
        <v>43469</v>
      </c>
      <c r="L708" s="2">
        <v>173876</v>
      </c>
      <c r="M708" s="2">
        <v>154113.63</v>
      </c>
      <c r="N708" s="2">
        <v>19762.37</v>
      </c>
      <c r="O708" s="2">
        <v>48</v>
      </c>
      <c r="P708" s="2">
        <v>69</v>
      </c>
      <c r="Q708" s="2" t="s">
        <v>42</v>
      </c>
      <c r="R708" s="2">
        <v>20</v>
      </c>
      <c r="S708" s="5">
        <f>IFERROR(Table1[[#This Row],[Profit]]/Table1[[#This Row],[Sales]],0)</f>
        <v>0.11365783661919988</v>
      </c>
      <c r="T708" s="2" t="str">
        <f t="shared" si="11"/>
        <v>Sufficient</v>
      </c>
    </row>
    <row r="709" spans="1:20" x14ac:dyDescent="0.3">
      <c r="A709" s="2">
        <v>1708</v>
      </c>
      <c r="B709" s="3">
        <v>45384</v>
      </c>
      <c r="C709" s="2" t="s">
        <v>1246</v>
      </c>
      <c r="D709" s="2" t="s">
        <v>1247</v>
      </c>
      <c r="E709" s="2" t="s">
        <v>45</v>
      </c>
      <c r="F709" s="2" t="s">
        <v>46</v>
      </c>
      <c r="G709" s="2" t="s">
        <v>67</v>
      </c>
      <c r="H709" s="2" t="s">
        <v>68</v>
      </c>
      <c r="I709" s="2" t="s">
        <v>24</v>
      </c>
      <c r="J709" s="2">
        <v>7</v>
      </c>
      <c r="K709" s="2">
        <v>14333</v>
      </c>
      <c r="L709" s="2">
        <v>100331</v>
      </c>
      <c r="M709" s="2">
        <v>84305.45</v>
      </c>
      <c r="N709" s="2">
        <v>16025.55</v>
      </c>
      <c r="O709" s="2">
        <v>221</v>
      </c>
      <c r="P709" s="2">
        <v>50</v>
      </c>
      <c r="Q709" s="2" t="s">
        <v>42</v>
      </c>
      <c r="R709" s="2">
        <v>0</v>
      </c>
      <c r="S709" s="5">
        <f>IFERROR(Table1[[#This Row],[Profit]]/Table1[[#This Row],[Sales]],0)</f>
        <v>0.15972680427784033</v>
      </c>
      <c r="T709" s="2" t="str">
        <f t="shared" si="11"/>
        <v>Reorder Needed</v>
      </c>
    </row>
    <row r="710" spans="1:20" x14ac:dyDescent="0.3">
      <c r="A710" s="2">
        <v>1709</v>
      </c>
      <c r="B710" s="3">
        <v>45561</v>
      </c>
      <c r="C710" s="2" t="s">
        <v>227</v>
      </c>
      <c r="D710" s="2" t="s">
        <v>1248</v>
      </c>
      <c r="E710" s="2" t="s">
        <v>36</v>
      </c>
      <c r="F710" s="2" t="s">
        <v>37</v>
      </c>
      <c r="G710" s="2" t="s">
        <v>49</v>
      </c>
      <c r="H710" s="2" t="s">
        <v>50</v>
      </c>
      <c r="I710" s="2" t="s">
        <v>51</v>
      </c>
      <c r="J710" s="2">
        <v>1</v>
      </c>
      <c r="K710" s="2">
        <v>51999</v>
      </c>
      <c r="L710" s="2">
        <v>51999</v>
      </c>
      <c r="M710" s="2">
        <v>32841.699999999997</v>
      </c>
      <c r="N710" s="2">
        <v>19157.3</v>
      </c>
      <c r="O710" s="2">
        <v>166</v>
      </c>
      <c r="P710" s="2">
        <v>22</v>
      </c>
      <c r="Q710" s="2" t="s">
        <v>52</v>
      </c>
      <c r="R710" s="2">
        <v>20</v>
      </c>
      <c r="S710" s="5">
        <f>IFERROR(Table1[[#This Row],[Profit]]/Table1[[#This Row],[Sales]],0)</f>
        <v>0.36841670032116003</v>
      </c>
      <c r="T710" s="2" t="str">
        <f t="shared" si="11"/>
        <v>Reorder Needed</v>
      </c>
    </row>
    <row r="711" spans="1:20" x14ac:dyDescent="0.3">
      <c r="A711" s="2">
        <v>1710</v>
      </c>
      <c r="B711" s="3">
        <v>45519</v>
      </c>
      <c r="C711" s="2" t="s">
        <v>93</v>
      </c>
      <c r="D711" s="2" t="s">
        <v>1249</v>
      </c>
      <c r="E711" s="2" t="s">
        <v>36</v>
      </c>
      <c r="F711" s="2" t="s">
        <v>37</v>
      </c>
      <c r="G711" s="2" t="s">
        <v>81</v>
      </c>
      <c r="H711" s="2" t="s">
        <v>82</v>
      </c>
      <c r="I711" s="2" t="s">
        <v>24</v>
      </c>
      <c r="J711" s="2">
        <v>6</v>
      </c>
      <c r="K711" s="2">
        <v>22361</v>
      </c>
      <c r="L711" s="2">
        <v>134166</v>
      </c>
      <c r="M711" s="2">
        <v>105778.85</v>
      </c>
      <c r="N711" s="2">
        <v>28387.15</v>
      </c>
      <c r="O711" s="2">
        <v>315</v>
      </c>
      <c r="P711" s="2">
        <v>53</v>
      </c>
      <c r="Q711" s="2" t="s">
        <v>42</v>
      </c>
      <c r="R711" s="2">
        <v>15</v>
      </c>
      <c r="S711" s="5">
        <f>IFERROR(Table1[[#This Row],[Profit]]/Table1[[#This Row],[Sales]],0)</f>
        <v>0.21158229357661407</v>
      </c>
      <c r="T711" s="2" t="str">
        <f t="shared" si="11"/>
        <v>Reorder Needed</v>
      </c>
    </row>
    <row r="712" spans="1:20" x14ac:dyDescent="0.3">
      <c r="A712" s="2">
        <v>1711</v>
      </c>
      <c r="B712" s="3">
        <v>45398</v>
      </c>
      <c r="C712" s="2" t="s">
        <v>188</v>
      </c>
      <c r="D712" s="2" t="s">
        <v>1250</v>
      </c>
      <c r="E712" s="2" t="s">
        <v>20</v>
      </c>
      <c r="F712" s="2" t="s">
        <v>21</v>
      </c>
      <c r="G712" s="2" t="s">
        <v>49</v>
      </c>
      <c r="H712" s="2" t="s">
        <v>50</v>
      </c>
      <c r="I712" s="2" t="s">
        <v>51</v>
      </c>
      <c r="J712" s="2">
        <v>10</v>
      </c>
      <c r="K712" s="2">
        <v>7448</v>
      </c>
      <c r="L712" s="2">
        <v>74480</v>
      </c>
      <c r="M712" s="2">
        <v>45791.27</v>
      </c>
      <c r="N712" s="2">
        <v>28688.73</v>
      </c>
      <c r="O712" s="2">
        <v>464</v>
      </c>
      <c r="P712" s="2">
        <v>94</v>
      </c>
      <c r="Q712" s="2" t="s">
        <v>52</v>
      </c>
      <c r="R712" s="2">
        <v>10</v>
      </c>
      <c r="S712" s="5">
        <f>IFERROR(Table1[[#This Row],[Profit]]/Table1[[#This Row],[Sales]],0)</f>
        <v>0.38518703007518795</v>
      </c>
      <c r="T712" s="2" t="str">
        <f t="shared" si="11"/>
        <v>Reorder Needed</v>
      </c>
    </row>
    <row r="713" spans="1:20" x14ac:dyDescent="0.3">
      <c r="A713" s="2">
        <v>1712</v>
      </c>
      <c r="B713" s="3">
        <v>45616</v>
      </c>
      <c r="C713" s="2" t="s">
        <v>1251</v>
      </c>
      <c r="D713" s="2" t="s">
        <v>1252</v>
      </c>
      <c r="E713" s="2" t="s">
        <v>28</v>
      </c>
      <c r="F713" s="2" t="s">
        <v>29</v>
      </c>
      <c r="G713" s="2" t="s">
        <v>49</v>
      </c>
      <c r="H713" s="2" t="s">
        <v>50</v>
      </c>
      <c r="I713" s="2" t="s">
        <v>51</v>
      </c>
      <c r="J713" s="2">
        <v>1</v>
      </c>
      <c r="K713" s="2">
        <v>13166</v>
      </c>
      <c r="L713" s="2">
        <v>13166</v>
      </c>
      <c r="M713" s="2">
        <v>8634.91</v>
      </c>
      <c r="N713" s="2">
        <v>4531.09</v>
      </c>
      <c r="O713" s="2">
        <v>72</v>
      </c>
      <c r="P713" s="2">
        <v>64</v>
      </c>
      <c r="Q713" s="2" t="s">
        <v>52</v>
      </c>
      <c r="R713" s="2">
        <v>10</v>
      </c>
      <c r="S713" s="5">
        <f>IFERROR(Table1[[#This Row],[Profit]]/Table1[[#This Row],[Sales]],0)</f>
        <v>0.34415084308066235</v>
      </c>
      <c r="T713" s="2" t="str">
        <f t="shared" si="11"/>
        <v>Reorder Needed</v>
      </c>
    </row>
    <row r="714" spans="1:20" x14ac:dyDescent="0.3">
      <c r="A714" s="2">
        <v>1713</v>
      </c>
      <c r="B714" s="3">
        <v>45656</v>
      </c>
      <c r="C714" s="2" t="s">
        <v>702</v>
      </c>
      <c r="D714" s="2" t="s">
        <v>1253</v>
      </c>
      <c r="E714" s="2" t="s">
        <v>20</v>
      </c>
      <c r="F714" s="2" t="s">
        <v>21</v>
      </c>
      <c r="G714" s="2" t="s">
        <v>75</v>
      </c>
      <c r="H714" s="2" t="s">
        <v>76</v>
      </c>
      <c r="I714" s="2" t="s">
        <v>77</v>
      </c>
      <c r="J714" s="2">
        <v>5</v>
      </c>
      <c r="K714" s="2">
        <v>37587</v>
      </c>
      <c r="L714" s="2">
        <v>187935</v>
      </c>
      <c r="M714" s="2">
        <v>155570.75</v>
      </c>
      <c r="N714" s="2">
        <v>32364.25</v>
      </c>
      <c r="O714" s="2">
        <v>165</v>
      </c>
      <c r="P714" s="2">
        <v>44</v>
      </c>
      <c r="Q714" s="2" t="s">
        <v>78</v>
      </c>
      <c r="R714" s="2">
        <v>10</v>
      </c>
      <c r="S714" s="5">
        <f>IFERROR(Table1[[#This Row],[Profit]]/Table1[[#This Row],[Sales]],0)</f>
        <v>0.17220980658206295</v>
      </c>
      <c r="T714" s="2" t="str">
        <f t="shared" si="11"/>
        <v>Reorder Needed</v>
      </c>
    </row>
    <row r="715" spans="1:20" x14ac:dyDescent="0.3">
      <c r="A715" s="2">
        <v>1714</v>
      </c>
      <c r="B715" s="3">
        <v>45642</v>
      </c>
      <c r="C715" s="2" t="s">
        <v>43</v>
      </c>
      <c r="D715" s="2" t="s">
        <v>1254</v>
      </c>
      <c r="E715" s="2" t="s">
        <v>28</v>
      </c>
      <c r="F715" s="2" t="s">
        <v>29</v>
      </c>
      <c r="G715" s="2" t="s">
        <v>30</v>
      </c>
      <c r="H715" s="2" t="s">
        <v>31</v>
      </c>
      <c r="I715" s="2" t="s">
        <v>32</v>
      </c>
      <c r="J715" s="2">
        <v>7</v>
      </c>
      <c r="K715" s="2">
        <v>24041</v>
      </c>
      <c r="L715" s="2">
        <v>168287</v>
      </c>
      <c r="M715" s="2">
        <v>147668.14000000001</v>
      </c>
      <c r="N715" s="2">
        <v>20618.86</v>
      </c>
      <c r="O715" s="2">
        <v>55</v>
      </c>
      <c r="P715" s="2">
        <v>80</v>
      </c>
      <c r="Q715" s="2" t="s">
        <v>33</v>
      </c>
      <c r="R715" s="2">
        <v>20</v>
      </c>
      <c r="S715" s="5">
        <f>IFERROR(Table1[[#This Row],[Profit]]/Table1[[#This Row],[Sales]],0)</f>
        <v>0.12252200110525471</v>
      </c>
      <c r="T715" s="2" t="str">
        <f t="shared" si="11"/>
        <v>Sufficient</v>
      </c>
    </row>
    <row r="716" spans="1:20" x14ac:dyDescent="0.3">
      <c r="A716" s="2">
        <v>1715</v>
      </c>
      <c r="B716" s="3">
        <v>45390</v>
      </c>
      <c r="C716" s="2" t="s">
        <v>1246</v>
      </c>
      <c r="D716" s="2" t="s">
        <v>1255</v>
      </c>
      <c r="E716" s="2" t="s">
        <v>36</v>
      </c>
      <c r="F716" s="2" t="s">
        <v>37</v>
      </c>
      <c r="G716" s="2" t="s">
        <v>22</v>
      </c>
      <c r="H716" s="2" t="s">
        <v>23</v>
      </c>
      <c r="I716" s="2" t="s">
        <v>24</v>
      </c>
      <c r="J716" s="2">
        <v>10</v>
      </c>
      <c r="K716" s="2">
        <v>6732</v>
      </c>
      <c r="L716" s="2">
        <v>67320</v>
      </c>
      <c r="M716" s="2">
        <v>45184.68</v>
      </c>
      <c r="N716" s="2">
        <v>22135.32</v>
      </c>
      <c r="O716" s="2">
        <v>245</v>
      </c>
      <c r="P716" s="2">
        <v>26</v>
      </c>
      <c r="Q716" s="2" t="s">
        <v>25</v>
      </c>
      <c r="R716" s="2">
        <v>15</v>
      </c>
      <c r="S716" s="5">
        <f>IFERROR(Table1[[#This Row],[Profit]]/Table1[[#This Row],[Sales]],0)</f>
        <v>0.32880748663101605</v>
      </c>
      <c r="T716" s="2" t="str">
        <f t="shared" si="11"/>
        <v>Reorder Needed</v>
      </c>
    </row>
    <row r="717" spans="1:20" x14ac:dyDescent="0.3">
      <c r="A717" s="2">
        <v>1716</v>
      </c>
      <c r="B717" s="3">
        <v>45510</v>
      </c>
      <c r="C717" s="2" t="s">
        <v>1256</v>
      </c>
      <c r="D717" s="2" t="s">
        <v>1257</v>
      </c>
      <c r="E717" s="2" t="s">
        <v>45</v>
      </c>
      <c r="F717" s="2" t="s">
        <v>46</v>
      </c>
      <c r="G717" s="2" t="s">
        <v>75</v>
      </c>
      <c r="H717" s="2" t="s">
        <v>76</v>
      </c>
      <c r="I717" s="2" t="s">
        <v>77</v>
      </c>
      <c r="J717" s="2">
        <v>8</v>
      </c>
      <c r="K717" s="2">
        <v>2284</v>
      </c>
      <c r="L717" s="2">
        <v>18272</v>
      </c>
      <c r="M717" s="2">
        <v>14080.08</v>
      </c>
      <c r="N717" s="2">
        <v>4191.92</v>
      </c>
      <c r="O717" s="2">
        <v>234</v>
      </c>
      <c r="P717" s="2">
        <v>56</v>
      </c>
      <c r="Q717" s="2" t="s">
        <v>78</v>
      </c>
      <c r="R717" s="2">
        <v>10</v>
      </c>
      <c r="S717" s="5">
        <f>IFERROR(Table1[[#This Row],[Profit]]/Table1[[#This Row],[Sales]],0)</f>
        <v>0.22941768826619965</v>
      </c>
      <c r="T717" s="2" t="str">
        <f t="shared" si="11"/>
        <v>Reorder Needed</v>
      </c>
    </row>
    <row r="718" spans="1:20" x14ac:dyDescent="0.3">
      <c r="A718" s="2">
        <v>1717</v>
      </c>
      <c r="B718" s="3">
        <v>45573</v>
      </c>
      <c r="C718" s="2" t="s">
        <v>1258</v>
      </c>
      <c r="D718" s="2" t="s">
        <v>1259</v>
      </c>
      <c r="E718" s="2" t="s">
        <v>45</v>
      </c>
      <c r="F718" s="2" t="s">
        <v>46</v>
      </c>
      <c r="G718" s="2" t="s">
        <v>49</v>
      </c>
      <c r="H718" s="2" t="s">
        <v>50</v>
      </c>
      <c r="I718" s="2" t="s">
        <v>51</v>
      </c>
      <c r="J718" s="2">
        <v>9</v>
      </c>
      <c r="K718" s="2">
        <v>3105</v>
      </c>
      <c r="L718" s="2">
        <v>27945</v>
      </c>
      <c r="M718" s="2">
        <v>17638.259999999998</v>
      </c>
      <c r="N718" s="2">
        <v>10306.74</v>
      </c>
      <c r="O718" s="2">
        <v>438</v>
      </c>
      <c r="P718" s="2">
        <v>17</v>
      </c>
      <c r="Q718" s="2" t="s">
        <v>52</v>
      </c>
      <c r="R718" s="2">
        <v>10</v>
      </c>
      <c r="S718" s="5">
        <f>IFERROR(Table1[[#This Row],[Profit]]/Table1[[#This Row],[Sales]],0)</f>
        <v>0.36882232957595273</v>
      </c>
      <c r="T718" s="2" t="str">
        <f t="shared" si="11"/>
        <v>Reorder Needed</v>
      </c>
    </row>
    <row r="719" spans="1:20" x14ac:dyDescent="0.3">
      <c r="A719" s="2">
        <v>1718</v>
      </c>
      <c r="B719" s="3">
        <v>45635</v>
      </c>
      <c r="C719" s="2" t="s">
        <v>909</v>
      </c>
      <c r="D719" s="2" t="s">
        <v>1260</v>
      </c>
      <c r="E719" s="2" t="s">
        <v>36</v>
      </c>
      <c r="F719" s="2" t="s">
        <v>37</v>
      </c>
      <c r="G719" s="2" t="s">
        <v>75</v>
      </c>
      <c r="H719" s="2" t="s">
        <v>76</v>
      </c>
      <c r="I719" s="2" t="s">
        <v>77</v>
      </c>
      <c r="J719" s="2">
        <v>1</v>
      </c>
      <c r="K719" s="2">
        <v>8844</v>
      </c>
      <c r="L719" s="2">
        <v>8844</v>
      </c>
      <c r="M719" s="2">
        <v>7268.67</v>
      </c>
      <c r="N719" s="2">
        <v>1575.33</v>
      </c>
      <c r="O719" s="2">
        <v>404</v>
      </c>
      <c r="P719" s="2">
        <v>29</v>
      </c>
      <c r="Q719" s="2" t="s">
        <v>78</v>
      </c>
      <c r="R719" s="2">
        <v>5</v>
      </c>
      <c r="S719" s="5">
        <f>IFERROR(Table1[[#This Row],[Profit]]/Table1[[#This Row],[Sales]],0)</f>
        <v>0.17812415196743553</v>
      </c>
      <c r="T719" s="2" t="str">
        <f t="shared" si="11"/>
        <v>Reorder Needed</v>
      </c>
    </row>
    <row r="720" spans="1:20" x14ac:dyDescent="0.3">
      <c r="A720" s="2">
        <v>1719</v>
      </c>
      <c r="B720" s="3">
        <v>45489</v>
      </c>
      <c r="C720" s="2" t="s">
        <v>1003</v>
      </c>
      <c r="D720" s="2" t="s">
        <v>1261</v>
      </c>
      <c r="E720" s="2" t="s">
        <v>20</v>
      </c>
      <c r="F720" s="2" t="s">
        <v>21</v>
      </c>
      <c r="G720" s="2" t="s">
        <v>97</v>
      </c>
      <c r="H720" s="2" t="s">
        <v>98</v>
      </c>
      <c r="I720" s="2" t="s">
        <v>32</v>
      </c>
      <c r="J720" s="2">
        <v>1</v>
      </c>
      <c r="K720" s="2">
        <v>31878</v>
      </c>
      <c r="L720" s="2">
        <v>31878</v>
      </c>
      <c r="M720" s="2">
        <v>24844.23</v>
      </c>
      <c r="N720" s="2">
        <v>7033.77</v>
      </c>
      <c r="O720" s="2">
        <v>164</v>
      </c>
      <c r="P720" s="2">
        <v>32</v>
      </c>
      <c r="Q720" s="2" t="s">
        <v>99</v>
      </c>
      <c r="R720" s="2">
        <v>10</v>
      </c>
      <c r="S720" s="5">
        <f>IFERROR(Table1[[#This Row],[Profit]]/Table1[[#This Row],[Sales]],0)</f>
        <v>0.22064652738565785</v>
      </c>
      <c r="T720" s="2" t="str">
        <f t="shared" si="11"/>
        <v>Reorder Needed</v>
      </c>
    </row>
    <row r="721" spans="1:20" x14ac:dyDescent="0.3">
      <c r="A721" s="2">
        <v>1720</v>
      </c>
      <c r="B721" s="3">
        <v>45623</v>
      </c>
      <c r="C721" s="2" t="s">
        <v>1262</v>
      </c>
      <c r="D721" s="2" t="s">
        <v>1263</v>
      </c>
      <c r="E721" s="2" t="s">
        <v>20</v>
      </c>
      <c r="F721" s="2" t="s">
        <v>21</v>
      </c>
      <c r="G721" s="2" t="s">
        <v>55</v>
      </c>
      <c r="H721" s="2" t="s">
        <v>56</v>
      </c>
      <c r="I721" s="2" t="s">
        <v>32</v>
      </c>
      <c r="J721" s="2">
        <v>4</v>
      </c>
      <c r="K721" s="2">
        <v>1086</v>
      </c>
      <c r="L721" s="2">
        <v>4344</v>
      </c>
      <c r="M721" s="2">
        <v>3433.13</v>
      </c>
      <c r="N721" s="2">
        <v>910.87</v>
      </c>
      <c r="O721" s="2">
        <v>182</v>
      </c>
      <c r="P721" s="2">
        <v>40</v>
      </c>
      <c r="Q721" s="2" t="s">
        <v>57</v>
      </c>
      <c r="R721" s="2">
        <v>0</v>
      </c>
      <c r="S721" s="5">
        <f>IFERROR(Table1[[#This Row],[Profit]]/Table1[[#This Row],[Sales]],0)</f>
        <v>0.20968462246777164</v>
      </c>
      <c r="T721" s="2" t="str">
        <f t="shared" si="11"/>
        <v>Reorder Needed</v>
      </c>
    </row>
    <row r="722" spans="1:20" x14ac:dyDescent="0.3">
      <c r="A722" s="2">
        <v>1721</v>
      </c>
      <c r="B722" s="3">
        <v>45332</v>
      </c>
      <c r="C722" s="2" t="s">
        <v>1264</v>
      </c>
      <c r="D722" s="2" t="s">
        <v>1265</v>
      </c>
      <c r="E722" s="2" t="s">
        <v>36</v>
      </c>
      <c r="F722" s="2" t="s">
        <v>37</v>
      </c>
      <c r="G722" s="2" t="s">
        <v>49</v>
      </c>
      <c r="H722" s="2" t="s">
        <v>50</v>
      </c>
      <c r="I722" s="2" t="s">
        <v>51</v>
      </c>
      <c r="J722" s="2">
        <v>7</v>
      </c>
      <c r="K722" s="2">
        <v>11216</v>
      </c>
      <c r="L722" s="2">
        <v>78512</v>
      </c>
      <c r="M722" s="2">
        <v>52341.02</v>
      </c>
      <c r="N722" s="2">
        <v>26170.98</v>
      </c>
      <c r="O722" s="2">
        <v>58</v>
      </c>
      <c r="P722" s="2">
        <v>15</v>
      </c>
      <c r="Q722" s="2" t="s">
        <v>52</v>
      </c>
      <c r="R722" s="2">
        <v>5</v>
      </c>
      <c r="S722" s="5">
        <f>IFERROR(Table1[[#This Row],[Profit]]/Table1[[#This Row],[Sales]],0)</f>
        <v>0.33333732423069085</v>
      </c>
      <c r="T722" s="2" t="str">
        <f t="shared" si="11"/>
        <v>Reorder Needed</v>
      </c>
    </row>
    <row r="723" spans="1:20" x14ac:dyDescent="0.3">
      <c r="A723" s="2">
        <v>1722</v>
      </c>
      <c r="B723" s="3">
        <v>45592</v>
      </c>
      <c r="C723" s="2" t="s">
        <v>840</v>
      </c>
      <c r="D723" s="2" t="s">
        <v>1266</v>
      </c>
      <c r="E723" s="2" t="s">
        <v>36</v>
      </c>
      <c r="F723" s="2" t="s">
        <v>37</v>
      </c>
      <c r="G723" s="2" t="s">
        <v>40</v>
      </c>
      <c r="H723" s="2" t="s">
        <v>41</v>
      </c>
      <c r="I723" s="2" t="s">
        <v>24</v>
      </c>
      <c r="J723" s="2">
        <v>2</v>
      </c>
      <c r="K723" s="2">
        <v>44351</v>
      </c>
      <c r="L723" s="2">
        <v>88702</v>
      </c>
      <c r="M723" s="2">
        <v>55804.83</v>
      </c>
      <c r="N723" s="2">
        <v>32897.17</v>
      </c>
      <c r="O723" s="2">
        <v>20</v>
      </c>
      <c r="P723" s="2">
        <v>78</v>
      </c>
      <c r="Q723" s="2" t="s">
        <v>42</v>
      </c>
      <c r="R723" s="2">
        <v>20</v>
      </c>
      <c r="S723" s="5">
        <f>IFERROR(Table1[[#This Row],[Profit]]/Table1[[#This Row],[Sales]],0)</f>
        <v>0.37087292282022949</v>
      </c>
      <c r="T723" s="2" t="str">
        <f t="shared" si="11"/>
        <v>Sufficient</v>
      </c>
    </row>
    <row r="724" spans="1:20" x14ac:dyDescent="0.3">
      <c r="A724" s="2">
        <v>1723</v>
      </c>
      <c r="B724" s="3">
        <v>45343</v>
      </c>
      <c r="C724" s="2" t="s">
        <v>1267</v>
      </c>
      <c r="D724" s="2" t="s">
        <v>1268</v>
      </c>
      <c r="E724" s="2" t="s">
        <v>20</v>
      </c>
      <c r="F724" s="2" t="s">
        <v>21</v>
      </c>
      <c r="G724" s="2" t="s">
        <v>97</v>
      </c>
      <c r="H724" s="2" t="s">
        <v>98</v>
      </c>
      <c r="I724" s="2" t="s">
        <v>32</v>
      </c>
      <c r="J724" s="2">
        <v>5</v>
      </c>
      <c r="K724" s="2">
        <v>20145</v>
      </c>
      <c r="L724" s="2">
        <v>100725</v>
      </c>
      <c r="M724" s="2">
        <v>70794.25</v>
      </c>
      <c r="N724" s="2">
        <v>29930.75</v>
      </c>
      <c r="O724" s="2">
        <v>457</v>
      </c>
      <c r="P724" s="2">
        <v>38</v>
      </c>
      <c r="Q724" s="2" t="s">
        <v>99</v>
      </c>
      <c r="R724" s="2">
        <v>5</v>
      </c>
      <c r="S724" s="5">
        <f>IFERROR(Table1[[#This Row],[Profit]]/Table1[[#This Row],[Sales]],0)</f>
        <v>0.29715313973690743</v>
      </c>
      <c r="T724" s="2" t="str">
        <f t="shared" si="11"/>
        <v>Reorder Needed</v>
      </c>
    </row>
    <row r="725" spans="1:20" x14ac:dyDescent="0.3">
      <c r="A725" s="2">
        <v>1724</v>
      </c>
      <c r="B725" s="3">
        <v>45627</v>
      </c>
      <c r="C725" s="2" t="s">
        <v>69</v>
      </c>
      <c r="D725" s="2" t="s">
        <v>1269</v>
      </c>
      <c r="E725" s="2" t="s">
        <v>36</v>
      </c>
      <c r="F725" s="2" t="s">
        <v>37</v>
      </c>
      <c r="G725" s="2" t="s">
        <v>75</v>
      </c>
      <c r="H725" s="2" t="s">
        <v>76</v>
      </c>
      <c r="I725" s="2" t="s">
        <v>77</v>
      </c>
      <c r="J725" s="2">
        <v>10</v>
      </c>
      <c r="K725" s="2">
        <v>30942</v>
      </c>
      <c r="L725" s="2">
        <v>309420</v>
      </c>
      <c r="M725" s="2">
        <v>272767.02</v>
      </c>
      <c r="N725" s="2">
        <v>36652.980000000003</v>
      </c>
      <c r="O725" s="2">
        <v>410</v>
      </c>
      <c r="P725" s="2">
        <v>46</v>
      </c>
      <c r="Q725" s="2" t="s">
        <v>78</v>
      </c>
      <c r="R725" s="2">
        <v>0</v>
      </c>
      <c r="S725" s="5">
        <f>IFERROR(Table1[[#This Row],[Profit]]/Table1[[#This Row],[Sales]],0)</f>
        <v>0.11845704867170836</v>
      </c>
      <c r="T725" s="2" t="str">
        <f t="shared" si="11"/>
        <v>Reorder Needed</v>
      </c>
    </row>
    <row r="726" spans="1:20" x14ac:dyDescent="0.3">
      <c r="A726" s="2">
        <v>1725</v>
      </c>
      <c r="B726" s="3">
        <v>45381</v>
      </c>
      <c r="C726" s="2" t="s">
        <v>411</v>
      </c>
      <c r="D726" s="2" t="s">
        <v>1270</v>
      </c>
      <c r="E726" s="2" t="s">
        <v>36</v>
      </c>
      <c r="F726" s="2" t="s">
        <v>37</v>
      </c>
      <c r="G726" s="2" t="s">
        <v>67</v>
      </c>
      <c r="H726" s="2" t="s">
        <v>68</v>
      </c>
      <c r="I726" s="2" t="s">
        <v>24</v>
      </c>
      <c r="J726" s="2">
        <v>2</v>
      </c>
      <c r="K726" s="2">
        <v>15155</v>
      </c>
      <c r="L726" s="2">
        <v>30310</v>
      </c>
      <c r="M726" s="2">
        <v>20260.12</v>
      </c>
      <c r="N726" s="2">
        <v>10049.879999999999</v>
      </c>
      <c r="O726" s="2">
        <v>70</v>
      </c>
      <c r="P726" s="2">
        <v>57</v>
      </c>
      <c r="Q726" s="2" t="s">
        <v>42</v>
      </c>
      <c r="R726" s="2">
        <v>15</v>
      </c>
      <c r="S726" s="5">
        <f>IFERROR(Table1[[#This Row],[Profit]]/Table1[[#This Row],[Sales]],0)</f>
        <v>0.33156977895084128</v>
      </c>
      <c r="T726" s="2" t="str">
        <f t="shared" si="11"/>
        <v>Reorder Needed</v>
      </c>
    </row>
    <row r="727" spans="1:20" x14ac:dyDescent="0.3">
      <c r="A727" s="2">
        <v>1726</v>
      </c>
      <c r="B727" s="3">
        <v>45341</v>
      </c>
      <c r="C727" s="2" t="s">
        <v>1271</v>
      </c>
      <c r="D727" s="2" t="s">
        <v>1272</v>
      </c>
      <c r="E727" s="2" t="s">
        <v>36</v>
      </c>
      <c r="F727" s="2" t="s">
        <v>37</v>
      </c>
      <c r="G727" s="2" t="s">
        <v>75</v>
      </c>
      <c r="H727" s="2" t="s">
        <v>76</v>
      </c>
      <c r="I727" s="2" t="s">
        <v>77</v>
      </c>
      <c r="J727" s="2">
        <v>8</v>
      </c>
      <c r="K727" s="2">
        <v>26384</v>
      </c>
      <c r="L727" s="2">
        <v>211072</v>
      </c>
      <c r="M727" s="2">
        <v>150374.16</v>
      </c>
      <c r="N727" s="2">
        <v>60697.84</v>
      </c>
      <c r="O727" s="2">
        <v>397</v>
      </c>
      <c r="P727" s="2">
        <v>77</v>
      </c>
      <c r="Q727" s="2" t="s">
        <v>78</v>
      </c>
      <c r="R727" s="2">
        <v>15</v>
      </c>
      <c r="S727" s="5">
        <f>IFERROR(Table1[[#This Row],[Profit]]/Table1[[#This Row],[Sales]],0)</f>
        <v>0.28756936021831414</v>
      </c>
      <c r="T727" s="2" t="str">
        <f t="shared" si="11"/>
        <v>Reorder Needed</v>
      </c>
    </row>
    <row r="728" spans="1:20" x14ac:dyDescent="0.3">
      <c r="A728" s="2">
        <v>1727</v>
      </c>
      <c r="B728" s="3">
        <v>45419</v>
      </c>
      <c r="C728" s="2" t="s">
        <v>625</v>
      </c>
      <c r="D728" s="2" t="s">
        <v>1273</v>
      </c>
      <c r="E728" s="2" t="s">
        <v>20</v>
      </c>
      <c r="F728" s="2" t="s">
        <v>21</v>
      </c>
      <c r="G728" s="2" t="s">
        <v>30</v>
      </c>
      <c r="H728" s="2" t="s">
        <v>31</v>
      </c>
      <c r="I728" s="2" t="s">
        <v>32</v>
      </c>
      <c r="J728" s="2">
        <v>10</v>
      </c>
      <c r="K728" s="2">
        <v>13947</v>
      </c>
      <c r="L728" s="2">
        <v>139470</v>
      </c>
      <c r="M728" s="2">
        <v>106877.51</v>
      </c>
      <c r="N728" s="2">
        <v>32592.49</v>
      </c>
      <c r="O728" s="2">
        <v>215</v>
      </c>
      <c r="P728" s="2">
        <v>24</v>
      </c>
      <c r="Q728" s="2" t="s">
        <v>33</v>
      </c>
      <c r="R728" s="2">
        <v>15</v>
      </c>
      <c r="S728" s="5">
        <f>IFERROR(Table1[[#This Row],[Profit]]/Table1[[#This Row],[Sales]],0)</f>
        <v>0.23368817666881767</v>
      </c>
      <c r="T728" s="2" t="str">
        <f t="shared" si="11"/>
        <v>Reorder Needed</v>
      </c>
    </row>
    <row r="729" spans="1:20" x14ac:dyDescent="0.3">
      <c r="A729" s="2">
        <v>1728</v>
      </c>
      <c r="B729" s="3">
        <v>45525</v>
      </c>
      <c r="C729" s="2" t="s">
        <v>424</v>
      </c>
      <c r="D729" s="2" t="s">
        <v>1274</v>
      </c>
      <c r="E729" s="2" t="s">
        <v>28</v>
      </c>
      <c r="F729" s="2" t="s">
        <v>29</v>
      </c>
      <c r="G729" s="2" t="s">
        <v>81</v>
      </c>
      <c r="H729" s="2" t="s">
        <v>82</v>
      </c>
      <c r="I729" s="2" t="s">
        <v>24</v>
      </c>
      <c r="J729" s="2">
        <v>6</v>
      </c>
      <c r="K729" s="2">
        <v>43103</v>
      </c>
      <c r="L729" s="2">
        <v>258618</v>
      </c>
      <c r="M729" s="2">
        <v>167113.04999999999</v>
      </c>
      <c r="N729" s="2">
        <v>91504.95</v>
      </c>
      <c r="O729" s="2">
        <v>57</v>
      </c>
      <c r="P729" s="2">
        <v>34</v>
      </c>
      <c r="Q729" s="2" t="s">
        <v>42</v>
      </c>
      <c r="R729" s="2">
        <v>10</v>
      </c>
      <c r="S729" s="5">
        <f>IFERROR(Table1[[#This Row],[Profit]]/Table1[[#This Row],[Sales]],0)</f>
        <v>0.35382281975732549</v>
      </c>
      <c r="T729" s="2" t="str">
        <f t="shared" si="11"/>
        <v>Reorder Needed</v>
      </c>
    </row>
    <row r="730" spans="1:20" x14ac:dyDescent="0.3">
      <c r="A730" s="2">
        <v>1729</v>
      </c>
      <c r="B730" s="3">
        <v>45301</v>
      </c>
      <c r="C730" s="2" t="s">
        <v>1275</v>
      </c>
      <c r="D730" s="2" t="s">
        <v>1276</v>
      </c>
      <c r="E730" s="2" t="s">
        <v>45</v>
      </c>
      <c r="F730" s="2" t="s">
        <v>46</v>
      </c>
      <c r="G730" s="2" t="s">
        <v>40</v>
      </c>
      <c r="H730" s="2" t="s">
        <v>41</v>
      </c>
      <c r="I730" s="2" t="s">
        <v>24</v>
      </c>
      <c r="J730" s="2">
        <v>7</v>
      </c>
      <c r="K730" s="2">
        <v>3493</v>
      </c>
      <c r="L730" s="2">
        <v>24451</v>
      </c>
      <c r="M730" s="2">
        <v>19543.060000000001</v>
      </c>
      <c r="N730" s="2">
        <v>4907.9399999999996</v>
      </c>
      <c r="O730" s="2">
        <v>361</v>
      </c>
      <c r="P730" s="2">
        <v>26</v>
      </c>
      <c r="Q730" s="2" t="s">
        <v>42</v>
      </c>
      <c r="R730" s="2">
        <v>5</v>
      </c>
      <c r="S730" s="5">
        <f>IFERROR(Table1[[#This Row],[Profit]]/Table1[[#This Row],[Sales]],0)</f>
        <v>0.20072553269804913</v>
      </c>
      <c r="T730" s="2" t="str">
        <f t="shared" si="11"/>
        <v>Reorder Needed</v>
      </c>
    </row>
    <row r="731" spans="1:20" x14ac:dyDescent="0.3">
      <c r="A731" s="2">
        <v>1730</v>
      </c>
      <c r="B731" s="3">
        <v>45458</v>
      </c>
      <c r="C731" s="2" t="s">
        <v>466</v>
      </c>
      <c r="D731" s="2" t="s">
        <v>1277</v>
      </c>
      <c r="E731" s="2" t="s">
        <v>45</v>
      </c>
      <c r="F731" s="2" t="s">
        <v>46</v>
      </c>
      <c r="G731" s="2" t="s">
        <v>30</v>
      </c>
      <c r="H731" s="2" t="s">
        <v>31</v>
      </c>
      <c r="I731" s="2" t="s">
        <v>32</v>
      </c>
      <c r="J731" s="2">
        <v>6</v>
      </c>
      <c r="K731" s="2">
        <v>33759</v>
      </c>
      <c r="L731" s="2">
        <v>202554</v>
      </c>
      <c r="M731" s="2">
        <v>128928.2</v>
      </c>
      <c r="N731" s="2">
        <v>73625.8</v>
      </c>
      <c r="O731" s="2">
        <v>21</v>
      </c>
      <c r="P731" s="2">
        <v>60</v>
      </c>
      <c r="Q731" s="2" t="s">
        <v>33</v>
      </c>
      <c r="R731" s="2">
        <v>5</v>
      </c>
      <c r="S731" s="5">
        <f>IFERROR(Table1[[#This Row],[Profit]]/Table1[[#This Row],[Sales]],0)</f>
        <v>0.36348726759283945</v>
      </c>
      <c r="T731" s="2" t="str">
        <f t="shared" si="11"/>
        <v>Sufficient</v>
      </c>
    </row>
    <row r="732" spans="1:20" x14ac:dyDescent="0.3">
      <c r="A732" s="2">
        <v>1731</v>
      </c>
      <c r="B732" s="3">
        <v>45536</v>
      </c>
      <c r="C732" s="2" t="s">
        <v>361</v>
      </c>
      <c r="D732" s="2" t="s">
        <v>1278</v>
      </c>
      <c r="E732" s="2" t="s">
        <v>36</v>
      </c>
      <c r="F732" s="2" t="s">
        <v>37</v>
      </c>
      <c r="G732" s="2" t="s">
        <v>75</v>
      </c>
      <c r="H732" s="2" t="s">
        <v>76</v>
      </c>
      <c r="I732" s="2" t="s">
        <v>77</v>
      </c>
      <c r="J732" s="2">
        <v>8</v>
      </c>
      <c r="K732" s="2">
        <v>1673</v>
      </c>
      <c r="L732" s="2">
        <v>13384</v>
      </c>
      <c r="M732" s="2">
        <v>8463.33</v>
      </c>
      <c r="N732" s="2">
        <v>4920.67</v>
      </c>
      <c r="O732" s="2">
        <v>325</v>
      </c>
      <c r="P732" s="2">
        <v>59</v>
      </c>
      <c r="Q732" s="2" t="s">
        <v>78</v>
      </c>
      <c r="R732" s="2">
        <v>5</v>
      </c>
      <c r="S732" s="5">
        <f>IFERROR(Table1[[#This Row],[Profit]]/Table1[[#This Row],[Sales]],0)</f>
        <v>0.36765316796174535</v>
      </c>
      <c r="T732" s="2" t="str">
        <f t="shared" si="11"/>
        <v>Reorder Needed</v>
      </c>
    </row>
    <row r="733" spans="1:20" x14ac:dyDescent="0.3">
      <c r="A733" s="2">
        <v>1732</v>
      </c>
      <c r="B733" s="3">
        <v>45566</v>
      </c>
      <c r="C733" s="2" t="s">
        <v>1172</v>
      </c>
      <c r="D733" s="2" t="s">
        <v>1279</v>
      </c>
      <c r="E733" s="2" t="s">
        <v>20</v>
      </c>
      <c r="F733" s="2" t="s">
        <v>21</v>
      </c>
      <c r="G733" s="2" t="s">
        <v>49</v>
      </c>
      <c r="H733" s="2" t="s">
        <v>50</v>
      </c>
      <c r="I733" s="2" t="s">
        <v>51</v>
      </c>
      <c r="J733" s="2">
        <v>2</v>
      </c>
      <c r="K733" s="2">
        <v>59569</v>
      </c>
      <c r="L733" s="2">
        <v>119138</v>
      </c>
      <c r="M733" s="2">
        <v>73341.83</v>
      </c>
      <c r="N733" s="2">
        <v>45796.17</v>
      </c>
      <c r="O733" s="2">
        <v>494</v>
      </c>
      <c r="P733" s="2">
        <v>25</v>
      </c>
      <c r="Q733" s="2" t="s">
        <v>52</v>
      </c>
      <c r="R733" s="2">
        <v>0</v>
      </c>
      <c r="S733" s="5">
        <f>IFERROR(Table1[[#This Row],[Profit]]/Table1[[#This Row],[Sales]],0)</f>
        <v>0.38439599456092932</v>
      </c>
      <c r="T733" s="2" t="str">
        <f t="shared" si="11"/>
        <v>Reorder Needed</v>
      </c>
    </row>
    <row r="734" spans="1:20" x14ac:dyDescent="0.3">
      <c r="A734" s="2">
        <v>1733</v>
      </c>
      <c r="B734" s="3">
        <v>45590</v>
      </c>
      <c r="C734" s="2" t="s">
        <v>373</v>
      </c>
      <c r="D734" s="2" t="s">
        <v>1280</v>
      </c>
      <c r="E734" s="2" t="s">
        <v>20</v>
      </c>
      <c r="F734" s="2" t="s">
        <v>21</v>
      </c>
      <c r="G734" s="2" t="s">
        <v>67</v>
      </c>
      <c r="H734" s="2" t="s">
        <v>68</v>
      </c>
      <c r="I734" s="2" t="s">
        <v>24</v>
      </c>
      <c r="J734" s="2">
        <v>2</v>
      </c>
      <c r="K734" s="2">
        <v>1862</v>
      </c>
      <c r="L734" s="2">
        <v>3724</v>
      </c>
      <c r="M734" s="2">
        <v>2446.65</v>
      </c>
      <c r="N734" s="2">
        <v>1277.3499999999999</v>
      </c>
      <c r="O734" s="2">
        <v>286</v>
      </c>
      <c r="P734" s="2">
        <v>16</v>
      </c>
      <c r="Q734" s="2" t="s">
        <v>42</v>
      </c>
      <c r="R734" s="2">
        <v>15</v>
      </c>
      <c r="S734" s="5">
        <f>IFERROR(Table1[[#This Row],[Profit]]/Table1[[#This Row],[Sales]],0)</f>
        <v>0.34300483351235228</v>
      </c>
      <c r="T734" s="2" t="str">
        <f t="shared" si="11"/>
        <v>Reorder Needed</v>
      </c>
    </row>
    <row r="735" spans="1:20" x14ac:dyDescent="0.3">
      <c r="A735" s="2">
        <v>1734</v>
      </c>
      <c r="B735" s="3">
        <v>45541</v>
      </c>
      <c r="C735" s="2" t="s">
        <v>527</v>
      </c>
      <c r="D735" s="2" t="s">
        <v>1281</v>
      </c>
      <c r="E735" s="2" t="s">
        <v>20</v>
      </c>
      <c r="F735" s="2" t="s">
        <v>21</v>
      </c>
      <c r="G735" s="2" t="s">
        <v>49</v>
      </c>
      <c r="H735" s="2" t="s">
        <v>50</v>
      </c>
      <c r="I735" s="2" t="s">
        <v>51</v>
      </c>
      <c r="J735" s="2">
        <v>5</v>
      </c>
      <c r="K735" s="2">
        <v>19821</v>
      </c>
      <c r="L735" s="2">
        <v>99105</v>
      </c>
      <c r="M735" s="2">
        <v>63871.95</v>
      </c>
      <c r="N735" s="2">
        <v>35233.050000000003</v>
      </c>
      <c r="O735" s="2">
        <v>160</v>
      </c>
      <c r="P735" s="2">
        <v>90</v>
      </c>
      <c r="Q735" s="2" t="s">
        <v>52</v>
      </c>
      <c r="R735" s="2">
        <v>15</v>
      </c>
      <c r="S735" s="5">
        <f>IFERROR(Table1[[#This Row],[Profit]]/Table1[[#This Row],[Sales]],0)</f>
        <v>0.35551233540184657</v>
      </c>
      <c r="T735" s="2" t="str">
        <f t="shared" si="11"/>
        <v>Reorder Needed</v>
      </c>
    </row>
    <row r="736" spans="1:20" x14ac:dyDescent="0.3">
      <c r="A736" s="2">
        <v>1735</v>
      </c>
      <c r="B736" s="3">
        <v>45336</v>
      </c>
      <c r="C736" s="2" t="s">
        <v>742</v>
      </c>
      <c r="D736" s="2" t="s">
        <v>1282</v>
      </c>
      <c r="E736" s="2" t="s">
        <v>28</v>
      </c>
      <c r="F736" s="2" t="s">
        <v>29</v>
      </c>
      <c r="G736" s="2" t="s">
        <v>60</v>
      </c>
      <c r="H736" s="2" t="s">
        <v>61</v>
      </c>
      <c r="I736" s="2" t="s">
        <v>32</v>
      </c>
      <c r="J736" s="2">
        <v>4</v>
      </c>
      <c r="K736" s="2">
        <v>37672</v>
      </c>
      <c r="L736" s="2">
        <v>150688</v>
      </c>
      <c r="M736" s="2">
        <v>125644.8</v>
      </c>
      <c r="N736" s="2">
        <v>25043.200000000001</v>
      </c>
      <c r="O736" s="2">
        <v>494</v>
      </c>
      <c r="P736" s="2">
        <v>15</v>
      </c>
      <c r="Q736" s="2" t="s">
        <v>62</v>
      </c>
      <c r="R736" s="2">
        <v>10</v>
      </c>
      <c r="S736" s="5">
        <f>IFERROR(Table1[[#This Row],[Profit]]/Table1[[#This Row],[Sales]],0)</f>
        <v>0.16619239753663198</v>
      </c>
      <c r="T736" s="2" t="str">
        <f t="shared" si="11"/>
        <v>Reorder Needed</v>
      </c>
    </row>
    <row r="737" spans="1:20" x14ac:dyDescent="0.3">
      <c r="A737" s="2">
        <v>1736</v>
      </c>
      <c r="B737" s="3">
        <v>45375</v>
      </c>
      <c r="C737" s="2" t="s">
        <v>615</v>
      </c>
      <c r="D737" s="2" t="s">
        <v>1283</v>
      </c>
      <c r="E737" s="2" t="s">
        <v>20</v>
      </c>
      <c r="F737" s="2" t="s">
        <v>21</v>
      </c>
      <c r="G737" s="2" t="s">
        <v>30</v>
      </c>
      <c r="H737" s="2" t="s">
        <v>31</v>
      </c>
      <c r="I737" s="2" t="s">
        <v>32</v>
      </c>
      <c r="J737" s="2">
        <v>1</v>
      </c>
      <c r="K737" s="2">
        <v>47436</v>
      </c>
      <c r="L737" s="2">
        <v>47436</v>
      </c>
      <c r="M737" s="2">
        <v>34149.160000000003</v>
      </c>
      <c r="N737" s="2">
        <v>13286.84</v>
      </c>
      <c r="O737" s="2">
        <v>286</v>
      </c>
      <c r="P737" s="2">
        <v>63</v>
      </c>
      <c r="Q737" s="2" t="s">
        <v>33</v>
      </c>
      <c r="R737" s="2">
        <v>5</v>
      </c>
      <c r="S737" s="5">
        <f>IFERROR(Table1[[#This Row],[Profit]]/Table1[[#This Row],[Sales]],0)</f>
        <v>0.28010034572898224</v>
      </c>
      <c r="T737" s="2" t="str">
        <f t="shared" si="11"/>
        <v>Reorder Needed</v>
      </c>
    </row>
    <row r="738" spans="1:20" x14ac:dyDescent="0.3">
      <c r="A738" s="2">
        <v>1737</v>
      </c>
      <c r="B738" s="3">
        <v>45603</v>
      </c>
      <c r="C738" s="2" t="s">
        <v>1284</v>
      </c>
      <c r="D738" s="2" t="s">
        <v>1285</v>
      </c>
      <c r="E738" s="2" t="s">
        <v>45</v>
      </c>
      <c r="F738" s="2" t="s">
        <v>46</v>
      </c>
      <c r="G738" s="2" t="s">
        <v>67</v>
      </c>
      <c r="H738" s="2" t="s">
        <v>68</v>
      </c>
      <c r="I738" s="2" t="s">
        <v>24</v>
      </c>
      <c r="J738" s="2">
        <v>8</v>
      </c>
      <c r="K738" s="2">
        <v>40009</v>
      </c>
      <c r="L738" s="2">
        <v>320072</v>
      </c>
      <c r="M738" s="2">
        <v>287420.86</v>
      </c>
      <c r="N738" s="2">
        <v>32651.14</v>
      </c>
      <c r="O738" s="2">
        <v>289</v>
      </c>
      <c r="P738" s="2">
        <v>10</v>
      </c>
      <c r="Q738" s="2" t="s">
        <v>42</v>
      </c>
      <c r="R738" s="2">
        <v>0</v>
      </c>
      <c r="S738" s="5">
        <f>IFERROR(Table1[[#This Row],[Profit]]/Table1[[#This Row],[Sales]],0)</f>
        <v>0.1020118598315379</v>
      </c>
      <c r="T738" s="2" t="str">
        <f t="shared" si="11"/>
        <v>Reorder Needed</v>
      </c>
    </row>
    <row r="739" spans="1:20" x14ac:dyDescent="0.3">
      <c r="A739" s="2">
        <v>1738</v>
      </c>
      <c r="B739" s="3">
        <v>45644</v>
      </c>
      <c r="C739" s="2" t="s">
        <v>1286</v>
      </c>
      <c r="D739" s="2" t="s">
        <v>1287</v>
      </c>
      <c r="E739" s="2" t="s">
        <v>20</v>
      </c>
      <c r="F739" s="2" t="s">
        <v>21</v>
      </c>
      <c r="G739" s="2" t="s">
        <v>49</v>
      </c>
      <c r="H739" s="2" t="s">
        <v>50</v>
      </c>
      <c r="I739" s="2" t="s">
        <v>51</v>
      </c>
      <c r="J739" s="2">
        <v>5</v>
      </c>
      <c r="K739" s="2">
        <v>49342</v>
      </c>
      <c r="L739" s="2">
        <v>246710</v>
      </c>
      <c r="M739" s="2">
        <v>220079.09</v>
      </c>
      <c r="N739" s="2">
        <v>26630.91</v>
      </c>
      <c r="O739" s="2">
        <v>265</v>
      </c>
      <c r="P739" s="2">
        <v>56</v>
      </c>
      <c r="Q739" s="2" t="s">
        <v>52</v>
      </c>
      <c r="R739" s="2">
        <v>20</v>
      </c>
      <c r="S739" s="5">
        <f>IFERROR(Table1[[#This Row],[Profit]]/Table1[[#This Row],[Sales]],0)</f>
        <v>0.10794418548092903</v>
      </c>
      <c r="T739" s="2" t="str">
        <f t="shared" si="11"/>
        <v>Reorder Needed</v>
      </c>
    </row>
    <row r="740" spans="1:20" x14ac:dyDescent="0.3">
      <c r="A740" s="2">
        <v>1739</v>
      </c>
      <c r="B740" s="3">
        <v>45310</v>
      </c>
      <c r="C740" s="2" t="s">
        <v>1288</v>
      </c>
      <c r="D740" s="2" t="s">
        <v>1289</v>
      </c>
      <c r="E740" s="2" t="s">
        <v>20</v>
      </c>
      <c r="F740" s="2" t="s">
        <v>21</v>
      </c>
      <c r="G740" s="2" t="s">
        <v>81</v>
      </c>
      <c r="H740" s="2" t="s">
        <v>82</v>
      </c>
      <c r="I740" s="2" t="s">
        <v>24</v>
      </c>
      <c r="J740" s="2">
        <v>5</v>
      </c>
      <c r="K740" s="2">
        <v>46375</v>
      </c>
      <c r="L740" s="2">
        <v>231875</v>
      </c>
      <c r="M740" s="2">
        <v>176090.3</v>
      </c>
      <c r="N740" s="2">
        <v>55784.7</v>
      </c>
      <c r="O740" s="2">
        <v>273</v>
      </c>
      <c r="P740" s="2">
        <v>19</v>
      </c>
      <c r="Q740" s="2" t="s">
        <v>42</v>
      </c>
      <c r="R740" s="2">
        <v>15</v>
      </c>
      <c r="S740" s="5">
        <f>IFERROR(Table1[[#This Row],[Profit]]/Table1[[#This Row],[Sales]],0)</f>
        <v>0.24058091644204851</v>
      </c>
      <c r="T740" s="2" t="str">
        <f t="shared" si="11"/>
        <v>Reorder Needed</v>
      </c>
    </row>
    <row r="741" spans="1:20" x14ac:dyDescent="0.3">
      <c r="A741" s="2">
        <v>1740</v>
      </c>
      <c r="B741" s="3">
        <v>45354</v>
      </c>
      <c r="C741" s="2" t="s">
        <v>456</v>
      </c>
      <c r="D741" s="2" t="s">
        <v>1290</v>
      </c>
      <c r="E741" s="2" t="s">
        <v>20</v>
      </c>
      <c r="F741" s="2" t="s">
        <v>21</v>
      </c>
      <c r="G741" s="2" t="s">
        <v>67</v>
      </c>
      <c r="H741" s="2" t="s">
        <v>68</v>
      </c>
      <c r="I741" s="2" t="s">
        <v>24</v>
      </c>
      <c r="J741" s="2">
        <v>5</v>
      </c>
      <c r="K741" s="2">
        <v>55714</v>
      </c>
      <c r="L741" s="2">
        <v>278570</v>
      </c>
      <c r="M741" s="2">
        <v>229405.05</v>
      </c>
      <c r="N741" s="2">
        <v>49164.95</v>
      </c>
      <c r="O741" s="2">
        <v>204</v>
      </c>
      <c r="P741" s="2">
        <v>32</v>
      </c>
      <c r="Q741" s="2" t="s">
        <v>42</v>
      </c>
      <c r="R741" s="2">
        <v>15</v>
      </c>
      <c r="S741" s="5">
        <f>IFERROR(Table1[[#This Row],[Profit]]/Table1[[#This Row],[Sales]],0)</f>
        <v>0.17649046918189323</v>
      </c>
      <c r="T741" s="2" t="str">
        <f t="shared" si="11"/>
        <v>Reorder Needed</v>
      </c>
    </row>
    <row r="742" spans="1:20" x14ac:dyDescent="0.3">
      <c r="A742" s="2">
        <v>1741</v>
      </c>
      <c r="B742" s="3">
        <v>45408</v>
      </c>
      <c r="C742" s="2" t="s">
        <v>188</v>
      </c>
      <c r="D742" s="2" t="s">
        <v>1291</v>
      </c>
      <c r="E742" s="2" t="s">
        <v>28</v>
      </c>
      <c r="F742" s="2" t="s">
        <v>29</v>
      </c>
      <c r="G742" s="2" t="s">
        <v>40</v>
      </c>
      <c r="H742" s="2" t="s">
        <v>41</v>
      </c>
      <c r="I742" s="2" t="s">
        <v>24</v>
      </c>
      <c r="J742" s="2">
        <v>9</v>
      </c>
      <c r="K742" s="2">
        <v>33547</v>
      </c>
      <c r="L742" s="2">
        <v>301923</v>
      </c>
      <c r="M742" s="2">
        <v>203074.63</v>
      </c>
      <c r="N742" s="2">
        <v>98848.37</v>
      </c>
      <c r="O742" s="2">
        <v>189</v>
      </c>
      <c r="P742" s="2">
        <v>65</v>
      </c>
      <c r="Q742" s="2" t="s">
        <v>42</v>
      </c>
      <c r="R742" s="2">
        <v>10</v>
      </c>
      <c r="S742" s="5">
        <f>IFERROR(Table1[[#This Row],[Profit]]/Table1[[#This Row],[Sales]],0)</f>
        <v>0.3273959585722187</v>
      </c>
      <c r="T742" s="2" t="str">
        <f t="shared" si="11"/>
        <v>Reorder Needed</v>
      </c>
    </row>
    <row r="743" spans="1:20" x14ac:dyDescent="0.3">
      <c r="A743" s="2">
        <v>1742</v>
      </c>
      <c r="B743" s="3">
        <v>45608</v>
      </c>
      <c r="C743" s="2" t="s">
        <v>1292</v>
      </c>
      <c r="D743" s="2" t="s">
        <v>1293</v>
      </c>
      <c r="E743" s="2" t="s">
        <v>36</v>
      </c>
      <c r="F743" s="2" t="s">
        <v>37</v>
      </c>
      <c r="G743" s="2" t="s">
        <v>40</v>
      </c>
      <c r="H743" s="2" t="s">
        <v>41</v>
      </c>
      <c r="I743" s="2" t="s">
        <v>24</v>
      </c>
      <c r="J743" s="2">
        <v>9</v>
      </c>
      <c r="K743" s="2">
        <v>42905</v>
      </c>
      <c r="L743" s="2">
        <v>386145</v>
      </c>
      <c r="M743" s="2">
        <v>339624.68</v>
      </c>
      <c r="N743" s="2">
        <v>46520.32</v>
      </c>
      <c r="O743" s="2">
        <v>95</v>
      </c>
      <c r="P743" s="2">
        <v>55</v>
      </c>
      <c r="Q743" s="2" t="s">
        <v>42</v>
      </c>
      <c r="R743" s="2">
        <v>10</v>
      </c>
      <c r="S743" s="5">
        <f>IFERROR(Table1[[#This Row],[Profit]]/Table1[[#This Row],[Sales]],0)</f>
        <v>0.12047370806303331</v>
      </c>
      <c r="T743" s="2" t="str">
        <f t="shared" si="11"/>
        <v>Reorder Needed</v>
      </c>
    </row>
    <row r="744" spans="1:20" x14ac:dyDescent="0.3">
      <c r="A744" s="2">
        <v>1743</v>
      </c>
      <c r="B744" s="3">
        <v>45322</v>
      </c>
      <c r="C744" s="2" t="s">
        <v>586</v>
      </c>
      <c r="D744" s="2" t="s">
        <v>1294</v>
      </c>
      <c r="E744" s="2" t="s">
        <v>28</v>
      </c>
      <c r="F744" s="2" t="s">
        <v>29</v>
      </c>
      <c r="G744" s="2" t="s">
        <v>30</v>
      </c>
      <c r="H744" s="2" t="s">
        <v>31</v>
      </c>
      <c r="I744" s="2" t="s">
        <v>32</v>
      </c>
      <c r="J744" s="2">
        <v>4</v>
      </c>
      <c r="K744" s="2">
        <v>16849</v>
      </c>
      <c r="L744" s="2">
        <v>67396</v>
      </c>
      <c r="M744" s="2">
        <v>57428.01</v>
      </c>
      <c r="N744" s="2">
        <v>9967.99</v>
      </c>
      <c r="O744" s="2">
        <v>369</v>
      </c>
      <c r="P744" s="2">
        <v>38</v>
      </c>
      <c r="Q744" s="2" t="s">
        <v>33</v>
      </c>
      <c r="R744" s="2">
        <v>5</v>
      </c>
      <c r="S744" s="5">
        <f>IFERROR(Table1[[#This Row],[Profit]]/Table1[[#This Row],[Sales]],0)</f>
        <v>0.1479018042613805</v>
      </c>
      <c r="T744" s="2" t="str">
        <f t="shared" si="11"/>
        <v>Reorder Needed</v>
      </c>
    </row>
    <row r="745" spans="1:20" x14ac:dyDescent="0.3">
      <c r="A745" s="2">
        <v>1744</v>
      </c>
      <c r="B745" s="3">
        <v>45619</v>
      </c>
      <c r="C745" s="2" t="s">
        <v>1295</v>
      </c>
      <c r="D745" s="2" t="s">
        <v>1296</v>
      </c>
      <c r="E745" s="2" t="s">
        <v>20</v>
      </c>
      <c r="F745" s="2" t="s">
        <v>21</v>
      </c>
      <c r="G745" s="2" t="s">
        <v>97</v>
      </c>
      <c r="H745" s="2" t="s">
        <v>98</v>
      </c>
      <c r="I745" s="2" t="s">
        <v>32</v>
      </c>
      <c r="J745" s="2">
        <v>5</v>
      </c>
      <c r="K745" s="2">
        <v>43720</v>
      </c>
      <c r="L745" s="2">
        <v>218600</v>
      </c>
      <c r="M745" s="2">
        <v>178832.29</v>
      </c>
      <c r="N745" s="2">
        <v>39767.71</v>
      </c>
      <c r="O745" s="2">
        <v>69</v>
      </c>
      <c r="P745" s="2">
        <v>59</v>
      </c>
      <c r="Q745" s="2" t="s">
        <v>99</v>
      </c>
      <c r="R745" s="2">
        <v>10</v>
      </c>
      <c r="S745" s="5">
        <f>IFERROR(Table1[[#This Row],[Profit]]/Table1[[#This Row],[Sales]],0)</f>
        <v>0.18191999085086916</v>
      </c>
      <c r="T745" s="2" t="str">
        <f t="shared" si="11"/>
        <v>Reorder Needed</v>
      </c>
    </row>
    <row r="746" spans="1:20" x14ac:dyDescent="0.3">
      <c r="A746" s="2">
        <v>1745</v>
      </c>
      <c r="B746" s="3">
        <v>45380</v>
      </c>
      <c r="C746" s="2" t="s">
        <v>1297</v>
      </c>
      <c r="D746" s="2" t="s">
        <v>1298</v>
      </c>
      <c r="E746" s="2" t="s">
        <v>45</v>
      </c>
      <c r="F746" s="2" t="s">
        <v>46</v>
      </c>
      <c r="G746" s="2" t="s">
        <v>67</v>
      </c>
      <c r="H746" s="2" t="s">
        <v>68</v>
      </c>
      <c r="I746" s="2" t="s">
        <v>24</v>
      </c>
      <c r="J746" s="2">
        <v>7</v>
      </c>
      <c r="K746" s="2">
        <v>33503</v>
      </c>
      <c r="L746" s="2">
        <v>234521</v>
      </c>
      <c r="M746" s="2">
        <v>141166.18</v>
      </c>
      <c r="N746" s="2">
        <v>93354.82</v>
      </c>
      <c r="O746" s="2">
        <v>275</v>
      </c>
      <c r="P746" s="2">
        <v>45</v>
      </c>
      <c r="Q746" s="2" t="s">
        <v>42</v>
      </c>
      <c r="R746" s="2">
        <v>0</v>
      </c>
      <c r="S746" s="5">
        <f>IFERROR(Table1[[#This Row],[Profit]]/Table1[[#This Row],[Sales]],0)</f>
        <v>0.39806593012992442</v>
      </c>
      <c r="T746" s="2" t="str">
        <f t="shared" si="11"/>
        <v>Reorder Needed</v>
      </c>
    </row>
    <row r="747" spans="1:20" x14ac:dyDescent="0.3">
      <c r="A747" s="2">
        <v>1746</v>
      </c>
      <c r="B747" s="3">
        <v>45334</v>
      </c>
      <c r="C747" s="2" t="s">
        <v>1299</v>
      </c>
      <c r="D747" s="2" t="s">
        <v>1300</v>
      </c>
      <c r="E747" s="2" t="s">
        <v>28</v>
      </c>
      <c r="F747" s="2" t="s">
        <v>29</v>
      </c>
      <c r="G747" s="2" t="s">
        <v>40</v>
      </c>
      <c r="H747" s="2" t="s">
        <v>41</v>
      </c>
      <c r="I747" s="2" t="s">
        <v>24</v>
      </c>
      <c r="J747" s="2">
        <v>4</v>
      </c>
      <c r="K747" s="2">
        <v>40318</v>
      </c>
      <c r="L747" s="2">
        <v>161272</v>
      </c>
      <c r="M747" s="2">
        <v>131570.9</v>
      </c>
      <c r="N747" s="2">
        <v>29701.1</v>
      </c>
      <c r="O747" s="2">
        <v>379</v>
      </c>
      <c r="P747" s="2">
        <v>38</v>
      </c>
      <c r="Q747" s="2" t="s">
        <v>42</v>
      </c>
      <c r="R747" s="2">
        <v>20</v>
      </c>
      <c r="S747" s="5">
        <f>IFERROR(Table1[[#This Row],[Profit]]/Table1[[#This Row],[Sales]],0)</f>
        <v>0.18416774145542933</v>
      </c>
      <c r="T747" s="2" t="str">
        <f t="shared" si="11"/>
        <v>Reorder Needed</v>
      </c>
    </row>
    <row r="748" spans="1:20" x14ac:dyDescent="0.3">
      <c r="A748" s="2">
        <v>1747</v>
      </c>
      <c r="B748" s="3">
        <v>45473</v>
      </c>
      <c r="C748" s="2" t="s">
        <v>863</v>
      </c>
      <c r="D748" s="2" t="s">
        <v>1301</v>
      </c>
      <c r="E748" s="2" t="s">
        <v>45</v>
      </c>
      <c r="F748" s="2" t="s">
        <v>46</v>
      </c>
      <c r="G748" s="2" t="s">
        <v>81</v>
      </c>
      <c r="H748" s="2" t="s">
        <v>82</v>
      </c>
      <c r="I748" s="2" t="s">
        <v>24</v>
      </c>
      <c r="J748" s="2">
        <v>7</v>
      </c>
      <c r="K748" s="2">
        <v>9831</v>
      </c>
      <c r="L748" s="2">
        <v>68817</v>
      </c>
      <c r="M748" s="2">
        <v>41585.53</v>
      </c>
      <c r="N748" s="2">
        <v>27231.47</v>
      </c>
      <c r="O748" s="2">
        <v>117</v>
      </c>
      <c r="P748" s="2">
        <v>78</v>
      </c>
      <c r="Q748" s="2" t="s">
        <v>42</v>
      </c>
      <c r="R748" s="2">
        <v>10</v>
      </c>
      <c r="S748" s="5">
        <f>IFERROR(Table1[[#This Row],[Profit]]/Table1[[#This Row],[Sales]],0)</f>
        <v>0.39570847319702984</v>
      </c>
      <c r="T748" s="2" t="str">
        <f t="shared" si="11"/>
        <v>Reorder Needed</v>
      </c>
    </row>
    <row r="749" spans="1:20" x14ac:dyDescent="0.3">
      <c r="A749" s="2">
        <v>1748</v>
      </c>
      <c r="B749" s="3">
        <v>45441</v>
      </c>
      <c r="C749" s="2" t="s">
        <v>755</v>
      </c>
      <c r="D749" s="2" t="s">
        <v>1302</v>
      </c>
      <c r="E749" s="2" t="s">
        <v>36</v>
      </c>
      <c r="F749" s="2" t="s">
        <v>37</v>
      </c>
      <c r="G749" s="2" t="s">
        <v>55</v>
      </c>
      <c r="H749" s="2" t="s">
        <v>56</v>
      </c>
      <c r="I749" s="2" t="s">
        <v>32</v>
      </c>
      <c r="J749" s="2">
        <v>5</v>
      </c>
      <c r="K749" s="2">
        <v>54195</v>
      </c>
      <c r="L749" s="2">
        <v>270975</v>
      </c>
      <c r="M749" s="2">
        <v>175721.28</v>
      </c>
      <c r="N749" s="2">
        <v>95253.72</v>
      </c>
      <c r="O749" s="2">
        <v>127</v>
      </c>
      <c r="P749" s="2">
        <v>64</v>
      </c>
      <c r="Q749" s="2" t="s">
        <v>57</v>
      </c>
      <c r="R749" s="2">
        <v>10</v>
      </c>
      <c r="S749" s="5">
        <f>IFERROR(Table1[[#This Row],[Profit]]/Table1[[#This Row],[Sales]],0)</f>
        <v>0.35152216994187657</v>
      </c>
      <c r="T749" s="2" t="str">
        <f t="shared" si="11"/>
        <v>Reorder Needed</v>
      </c>
    </row>
    <row r="750" spans="1:20" x14ac:dyDescent="0.3">
      <c r="A750" s="2">
        <v>1749</v>
      </c>
      <c r="B750" s="3">
        <v>45450</v>
      </c>
      <c r="C750" s="2" t="s">
        <v>1027</v>
      </c>
      <c r="D750" s="2" t="s">
        <v>1303</v>
      </c>
      <c r="E750" s="2" t="s">
        <v>36</v>
      </c>
      <c r="F750" s="2" t="s">
        <v>37</v>
      </c>
      <c r="G750" s="2" t="s">
        <v>30</v>
      </c>
      <c r="H750" s="2" t="s">
        <v>31</v>
      </c>
      <c r="I750" s="2" t="s">
        <v>32</v>
      </c>
      <c r="J750" s="2">
        <v>5</v>
      </c>
      <c r="K750" s="2">
        <v>5199</v>
      </c>
      <c r="L750" s="2">
        <v>25995</v>
      </c>
      <c r="M750" s="2">
        <v>16489.13</v>
      </c>
      <c r="N750" s="2">
        <v>9505.8700000000008</v>
      </c>
      <c r="O750" s="2">
        <v>264</v>
      </c>
      <c r="P750" s="2">
        <v>47</v>
      </c>
      <c r="Q750" s="2" t="s">
        <v>33</v>
      </c>
      <c r="R750" s="2">
        <v>20</v>
      </c>
      <c r="S750" s="5">
        <f>IFERROR(Table1[[#This Row],[Profit]]/Table1[[#This Row],[Sales]],0)</f>
        <v>0.3656807078284286</v>
      </c>
      <c r="T750" s="2" t="str">
        <f t="shared" si="11"/>
        <v>Reorder Needed</v>
      </c>
    </row>
    <row r="751" spans="1:20" x14ac:dyDescent="0.3">
      <c r="A751" s="2">
        <v>1750</v>
      </c>
      <c r="B751" s="3">
        <v>45370</v>
      </c>
      <c r="C751" s="2" t="s">
        <v>295</v>
      </c>
      <c r="D751" s="2" t="s">
        <v>1304</v>
      </c>
      <c r="E751" s="2" t="s">
        <v>20</v>
      </c>
      <c r="F751" s="2" t="s">
        <v>21</v>
      </c>
      <c r="G751" s="2" t="s">
        <v>22</v>
      </c>
      <c r="H751" s="2" t="s">
        <v>23</v>
      </c>
      <c r="I751" s="2" t="s">
        <v>24</v>
      </c>
      <c r="J751" s="2">
        <v>4</v>
      </c>
      <c r="K751" s="2">
        <v>33351</v>
      </c>
      <c r="L751" s="2">
        <v>133404</v>
      </c>
      <c r="M751" s="2">
        <v>91606.18</v>
      </c>
      <c r="N751" s="2">
        <v>41797.82</v>
      </c>
      <c r="O751" s="2">
        <v>206</v>
      </c>
      <c r="P751" s="2">
        <v>37</v>
      </c>
      <c r="Q751" s="2" t="s">
        <v>25</v>
      </c>
      <c r="R751" s="2">
        <v>5</v>
      </c>
      <c r="S751" s="5">
        <f>IFERROR(Table1[[#This Row],[Profit]]/Table1[[#This Row],[Sales]],0)</f>
        <v>0.31331759167641149</v>
      </c>
      <c r="T751" s="2" t="str">
        <f t="shared" si="11"/>
        <v>Reorder Needed</v>
      </c>
    </row>
    <row r="752" spans="1:20" x14ac:dyDescent="0.3">
      <c r="A752" s="2">
        <v>1751</v>
      </c>
      <c r="B752" s="3">
        <v>45650</v>
      </c>
      <c r="C752" s="2" t="s">
        <v>1305</v>
      </c>
      <c r="D752" s="2" t="s">
        <v>1306</v>
      </c>
      <c r="E752" s="2" t="s">
        <v>20</v>
      </c>
      <c r="F752" s="2" t="s">
        <v>21</v>
      </c>
      <c r="G752" s="2" t="s">
        <v>81</v>
      </c>
      <c r="H752" s="2" t="s">
        <v>82</v>
      </c>
      <c r="I752" s="2" t="s">
        <v>24</v>
      </c>
      <c r="J752" s="2">
        <v>3</v>
      </c>
      <c r="K752" s="2">
        <v>53247</v>
      </c>
      <c r="L752" s="2">
        <v>159741</v>
      </c>
      <c r="M752" s="2">
        <v>122501.05</v>
      </c>
      <c r="N752" s="2">
        <v>37239.949999999997</v>
      </c>
      <c r="O752" s="2">
        <v>33</v>
      </c>
      <c r="P752" s="2">
        <v>63</v>
      </c>
      <c r="Q752" s="2" t="s">
        <v>42</v>
      </c>
      <c r="R752" s="2">
        <v>0</v>
      </c>
      <c r="S752" s="5">
        <f>IFERROR(Table1[[#This Row],[Profit]]/Table1[[#This Row],[Sales]],0)</f>
        <v>0.23312706193150159</v>
      </c>
      <c r="T752" s="2" t="str">
        <f t="shared" si="11"/>
        <v>Sufficient</v>
      </c>
    </row>
    <row r="753" spans="1:20" x14ac:dyDescent="0.3">
      <c r="A753" s="2">
        <v>1752</v>
      </c>
      <c r="B753" s="3">
        <v>45361</v>
      </c>
      <c r="C753" s="2" t="s">
        <v>809</v>
      </c>
      <c r="D753" s="2" t="s">
        <v>1307</v>
      </c>
      <c r="E753" s="2" t="s">
        <v>20</v>
      </c>
      <c r="F753" s="2" t="s">
        <v>21</v>
      </c>
      <c r="G753" s="2" t="s">
        <v>60</v>
      </c>
      <c r="H753" s="2" t="s">
        <v>61</v>
      </c>
      <c r="I753" s="2" t="s">
        <v>32</v>
      </c>
      <c r="J753" s="2">
        <v>7</v>
      </c>
      <c r="K753" s="2">
        <v>7419</v>
      </c>
      <c r="L753" s="2">
        <v>51933</v>
      </c>
      <c r="M753" s="2">
        <v>32413.8</v>
      </c>
      <c r="N753" s="2">
        <v>19519.2</v>
      </c>
      <c r="O753" s="2">
        <v>366</v>
      </c>
      <c r="P753" s="2">
        <v>21</v>
      </c>
      <c r="Q753" s="2" t="s">
        <v>62</v>
      </c>
      <c r="R753" s="2">
        <v>10</v>
      </c>
      <c r="S753" s="5">
        <f>IFERROR(Table1[[#This Row],[Profit]]/Table1[[#This Row],[Sales]],0)</f>
        <v>0.3758535035526544</v>
      </c>
      <c r="T753" s="2" t="str">
        <f t="shared" si="11"/>
        <v>Reorder Needed</v>
      </c>
    </row>
    <row r="754" spans="1:20" x14ac:dyDescent="0.3">
      <c r="A754" s="2">
        <v>1753</v>
      </c>
      <c r="B754" s="3">
        <v>45307</v>
      </c>
      <c r="C754" s="2" t="s">
        <v>405</v>
      </c>
      <c r="D754" s="2" t="s">
        <v>1308</v>
      </c>
      <c r="E754" s="2" t="s">
        <v>45</v>
      </c>
      <c r="F754" s="2" t="s">
        <v>46</v>
      </c>
      <c r="G754" s="2" t="s">
        <v>30</v>
      </c>
      <c r="H754" s="2" t="s">
        <v>31</v>
      </c>
      <c r="I754" s="2" t="s">
        <v>32</v>
      </c>
      <c r="J754" s="2">
        <v>4</v>
      </c>
      <c r="K754" s="2">
        <v>14754</v>
      </c>
      <c r="L754" s="2">
        <v>59016</v>
      </c>
      <c r="M754" s="2">
        <v>45970.53</v>
      </c>
      <c r="N754" s="2">
        <v>13045.47</v>
      </c>
      <c r="O754" s="2">
        <v>172</v>
      </c>
      <c r="P754" s="2">
        <v>91</v>
      </c>
      <c r="Q754" s="2" t="s">
        <v>33</v>
      </c>
      <c r="R754" s="2">
        <v>15</v>
      </c>
      <c r="S754" s="5">
        <f>IFERROR(Table1[[#This Row],[Profit]]/Table1[[#This Row],[Sales]],0)</f>
        <v>0.22104971533143553</v>
      </c>
      <c r="T754" s="2" t="str">
        <f t="shared" si="11"/>
        <v>Reorder Needed</v>
      </c>
    </row>
    <row r="755" spans="1:20" x14ac:dyDescent="0.3">
      <c r="A755" s="2">
        <v>1754</v>
      </c>
      <c r="B755" s="3">
        <v>45401</v>
      </c>
      <c r="C755" s="2" t="s">
        <v>1309</v>
      </c>
      <c r="D755" s="2" t="s">
        <v>474</v>
      </c>
      <c r="E755" s="2" t="s">
        <v>20</v>
      </c>
      <c r="F755" s="2" t="s">
        <v>21</v>
      </c>
      <c r="G755" s="2" t="s">
        <v>81</v>
      </c>
      <c r="H755" s="2" t="s">
        <v>82</v>
      </c>
      <c r="I755" s="2" t="s">
        <v>24</v>
      </c>
      <c r="J755" s="2">
        <v>10</v>
      </c>
      <c r="K755" s="2">
        <v>31637</v>
      </c>
      <c r="L755" s="2">
        <v>316370</v>
      </c>
      <c r="M755" s="2">
        <v>205049.13</v>
      </c>
      <c r="N755" s="2">
        <v>111320.87</v>
      </c>
      <c r="O755" s="2">
        <v>241</v>
      </c>
      <c r="P755" s="2">
        <v>30</v>
      </c>
      <c r="Q755" s="2" t="s">
        <v>42</v>
      </c>
      <c r="R755" s="2">
        <v>5</v>
      </c>
      <c r="S755" s="5">
        <f>IFERROR(Table1[[#This Row],[Profit]]/Table1[[#This Row],[Sales]],0)</f>
        <v>0.35186923538894332</v>
      </c>
      <c r="T755" s="2" t="str">
        <f t="shared" si="11"/>
        <v>Reorder Needed</v>
      </c>
    </row>
    <row r="756" spans="1:20" x14ac:dyDescent="0.3">
      <c r="A756" s="2">
        <v>1755</v>
      </c>
      <c r="B756" s="3">
        <v>45373</v>
      </c>
      <c r="C756" s="2" t="s">
        <v>1310</v>
      </c>
      <c r="D756" s="2" t="s">
        <v>1311</v>
      </c>
      <c r="E756" s="2" t="s">
        <v>20</v>
      </c>
      <c r="F756" s="2" t="s">
        <v>21</v>
      </c>
      <c r="G756" s="2" t="s">
        <v>75</v>
      </c>
      <c r="H756" s="2" t="s">
        <v>76</v>
      </c>
      <c r="I756" s="2" t="s">
        <v>77</v>
      </c>
      <c r="J756" s="2">
        <v>2</v>
      </c>
      <c r="K756" s="2">
        <v>38234</v>
      </c>
      <c r="L756" s="2">
        <v>76468</v>
      </c>
      <c r="M756" s="2">
        <v>46873.89</v>
      </c>
      <c r="N756" s="2">
        <v>29594.11</v>
      </c>
      <c r="O756" s="2">
        <v>47</v>
      </c>
      <c r="P756" s="2">
        <v>59</v>
      </c>
      <c r="Q756" s="2" t="s">
        <v>78</v>
      </c>
      <c r="R756" s="2">
        <v>5</v>
      </c>
      <c r="S756" s="5">
        <f>IFERROR(Table1[[#This Row],[Profit]]/Table1[[#This Row],[Sales]],0)</f>
        <v>0.38701299890150131</v>
      </c>
      <c r="T756" s="2" t="str">
        <f t="shared" si="11"/>
        <v>Sufficient</v>
      </c>
    </row>
    <row r="757" spans="1:20" x14ac:dyDescent="0.3">
      <c r="A757" s="2">
        <v>1756</v>
      </c>
      <c r="B757" s="3">
        <v>45298</v>
      </c>
      <c r="C757" s="2" t="s">
        <v>1312</v>
      </c>
      <c r="D757" s="2" t="s">
        <v>1313</v>
      </c>
      <c r="E757" s="2" t="s">
        <v>28</v>
      </c>
      <c r="F757" s="2" t="s">
        <v>29</v>
      </c>
      <c r="G757" s="2" t="s">
        <v>97</v>
      </c>
      <c r="H757" s="2" t="s">
        <v>98</v>
      </c>
      <c r="I757" s="2" t="s">
        <v>32</v>
      </c>
      <c r="J757" s="2">
        <v>9</v>
      </c>
      <c r="K757" s="2">
        <v>26003</v>
      </c>
      <c r="L757" s="2">
        <v>234027</v>
      </c>
      <c r="M757" s="2">
        <v>183431.9</v>
      </c>
      <c r="N757" s="2">
        <v>50595.1</v>
      </c>
      <c r="O757" s="2">
        <v>400</v>
      </c>
      <c r="P757" s="2">
        <v>18</v>
      </c>
      <c r="Q757" s="2" t="s">
        <v>99</v>
      </c>
      <c r="R757" s="2">
        <v>10</v>
      </c>
      <c r="S757" s="5">
        <f>IFERROR(Table1[[#This Row],[Profit]]/Table1[[#This Row],[Sales]],0)</f>
        <v>0.21619343067252922</v>
      </c>
      <c r="T757" s="2" t="str">
        <f t="shared" si="11"/>
        <v>Reorder Needed</v>
      </c>
    </row>
    <row r="758" spans="1:20" x14ac:dyDescent="0.3">
      <c r="A758" s="2">
        <v>1757</v>
      </c>
      <c r="B758" s="3">
        <v>45359</v>
      </c>
      <c r="C758" s="2" t="s">
        <v>1314</v>
      </c>
      <c r="D758" s="2" t="s">
        <v>593</v>
      </c>
      <c r="E758" s="2" t="s">
        <v>45</v>
      </c>
      <c r="F758" s="2" t="s">
        <v>46</v>
      </c>
      <c r="G758" s="2" t="s">
        <v>97</v>
      </c>
      <c r="H758" s="2" t="s">
        <v>98</v>
      </c>
      <c r="I758" s="2" t="s">
        <v>32</v>
      </c>
      <c r="J758" s="2">
        <v>7</v>
      </c>
      <c r="K758" s="2">
        <v>6459</v>
      </c>
      <c r="L758" s="2">
        <v>45213</v>
      </c>
      <c r="M758" s="2">
        <v>33691.660000000003</v>
      </c>
      <c r="N758" s="2">
        <v>11521.34</v>
      </c>
      <c r="O758" s="2">
        <v>484</v>
      </c>
      <c r="P758" s="2">
        <v>89</v>
      </c>
      <c r="Q758" s="2" t="s">
        <v>99</v>
      </c>
      <c r="R758" s="2">
        <v>10</v>
      </c>
      <c r="S758" s="5">
        <f>IFERROR(Table1[[#This Row],[Profit]]/Table1[[#This Row],[Sales]],0)</f>
        <v>0.25482361267776965</v>
      </c>
      <c r="T758" s="2" t="str">
        <f t="shared" si="11"/>
        <v>Reorder Needed</v>
      </c>
    </row>
    <row r="759" spans="1:20" x14ac:dyDescent="0.3">
      <c r="A759" s="2">
        <v>1758</v>
      </c>
      <c r="B759" s="3">
        <v>45444</v>
      </c>
      <c r="C759" s="2" t="s">
        <v>1315</v>
      </c>
      <c r="D759" s="2" t="s">
        <v>1316</v>
      </c>
      <c r="E759" s="2" t="s">
        <v>28</v>
      </c>
      <c r="F759" s="2" t="s">
        <v>29</v>
      </c>
      <c r="G759" s="2" t="s">
        <v>49</v>
      </c>
      <c r="H759" s="2" t="s">
        <v>50</v>
      </c>
      <c r="I759" s="2" t="s">
        <v>51</v>
      </c>
      <c r="J759" s="2">
        <v>1</v>
      </c>
      <c r="K759" s="2">
        <v>59586</v>
      </c>
      <c r="L759" s="2">
        <v>59586</v>
      </c>
      <c r="M759" s="2">
        <v>46940.92</v>
      </c>
      <c r="N759" s="2">
        <v>12645.08</v>
      </c>
      <c r="O759" s="2">
        <v>12</v>
      </c>
      <c r="P759" s="2">
        <v>51</v>
      </c>
      <c r="Q759" s="2" t="s">
        <v>52</v>
      </c>
      <c r="R759" s="2">
        <v>20</v>
      </c>
      <c r="S759" s="5">
        <f>IFERROR(Table1[[#This Row],[Profit]]/Table1[[#This Row],[Sales]],0)</f>
        <v>0.21221562111905481</v>
      </c>
      <c r="T759" s="2" t="str">
        <f t="shared" si="11"/>
        <v>Sufficient</v>
      </c>
    </row>
    <row r="760" spans="1:20" x14ac:dyDescent="0.3">
      <c r="A760" s="2">
        <v>1759</v>
      </c>
      <c r="B760" s="3">
        <v>45571</v>
      </c>
      <c r="C760" s="2" t="s">
        <v>458</v>
      </c>
      <c r="D760" s="2" t="s">
        <v>530</v>
      </c>
      <c r="E760" s="2" t="s">
        <v>36</v>
      </c>
      <c r="F760" s="2" t="s">
        <v>37</v>
      </c>
      <c r="G760" s="2" t="s">
        <v>55</v>
      </c>
      <c r="H760" s="2" t="s">
        <v>56</v>
      </c>
      <c r="I760" s="2" t="s">
        <v>32</v>
      </c>
      <c r="J760" s="2">
        <v>9</v>
      </c>
      <c r="K760" s="2">
        <v>1321</v>
      </c>
      <c r="L760" s="2">
        <v>11889</v>
      </c>
      <c r="M760" s="2">
        <v>9605.51</v>
      </c>
      <c r="N760" s="2">
        <v>2283.4899999999998</v>
      </c>
      <c r="O760" s="2">
        <v>93</v>
      </c>
      <c r="P760" s="2">
        <v>44</v>
      </c>
      <c r="Q760" s="2" t="s">
        <v>57</v>
      </c>
      <c r="R760" s="2">
        <v>15</v>
      </c>
      <c r="S760" s="5">
        <f>IFERROR(Table1[[#This Row],[Profit]]/Table1[[#This Row],[Sales]],0)</f>
        <v>0.19206745731348304</v>
      </c>
      <c r="T760" s="2" t="str">
        <f t="shared" si="11"/>
        <v>Reorder Needed</v>
      </c>
    </row>
    <row r="761" spans="1:20" x14ac:dyDescent="0.3">
      <c r="A761" s="2">
        <v>1760</v>
      </c>
      <c r="B761" s="3">
        <v>45515</v>
      </c>
      <c r="C761" s="2" t="s">
        <v>1108</v>
      </c>
      <c r="D761" s="2" t="s">
        <v>1317</v>
      </c>
      <c r="E761" s="2" t="s">
        <v>36</v>
      </c>
      <c r="F761" s="2" t="s">
        <v>37</v>
      </c>
      <c r="G761" s="2" t="s">
        <v>30</v>
      </c>
      <c r="H761" s="2" t="s">
        <v>31</v>
      </c>
      <c r="I761" s="2" t="s">
        <v>32</v>
      </c>
      <c r="J761" s="2">
        <v>4</v>
      </c>
      <c r="K761" s="2">
        <v>14695</v>
      </c>
      <c r="L761" s="2">
        <v>58780</v>
      </c>
      <c r="M761" s="2">
        <v>51526.79</v>
      </c>
      <c r="N761" s="2">
        <v>7253.21</v>
      </c>
      <c r="O761" s="2">
        <v>480</v>
      </c>
      <c r="P761" s="2">
        <v>84</v>
      </c>
      <c r="Q761" s="2" t="s">
        <v>33</v>
      </c>
      <c r="R761" s="2">
        <v>10</v>
      </c>
      <c r="S761" s="5">
        <f>IFERROR(Table1[[#This Row],[Profit]]/Table1[[#This Row],[Sales]],0)</f>
        <v>0.12339588295338551</v>
      </c>
      <c r="T761" s="2" t="str">
        <f t="shared" si="11"/>
        <v>Reorder Needed</v>
      </c>
    </row>
    <row r="762" spans="1:20" x14ac:dyDescent="0.3">
      <c r="A762" s="2">
        <v>1761</v>
      </c>
      <c r="B762" s="3">
        <v>45464</v>
      </c>
      <c r="C762" s="2" t="s">
        <v>369</v>
      </c>
      <c r="D762" s="2" t="s">
        <v>1318</v>
      </c>
      <c r="E762" s="2" t="s">
        <v>45</v>
      </c>
      <c r="F762" s="2" t="s">
        <v>46</v>
      </c>
      <c r="G762" s="2" t="s">
        <v>30</v>
      </c>
      <c r="H762" s="2" t="s">
        <v>31</v>
      </c>
      <c r="I762" s="2" t="s">
        <v>32</v>
      </c>
      <c r="J762" s="2">
        <v>6</v>
      </c>
      <c r="K762" s="2">
        <v>6133</v>
      </c>
      <c r="L762" s="2">
        <v>36798</v>
      </c>
      <c r="M762" s="2">
        <v>31501.82</v>
      </c>
      <c r="N762" s="2">
        <v>5296.18</v>
      </c>
      <c r="O762" s="2">
        <v>219</v>
      </c>
      <c r="P762" s="2">
        <v>83</v>
      </c>
      <c r="Q762" s="2" t="s">
        <v>33</v>
      </c>
      <c r="R762" s="2">
        <v>15</v>
      </c>
      <c r="S762" s="5">
        <f>IFERROR(Table1[[#This Row],[Profit]]/Table1[[#This Row],[Sales]],0)</f>
        <v>0.14392575683461059</v>
      </c>
      <c r="T762" s="2" t="str">
        <f t="shared" si="11"/>
        <v>Reorder Needed</v>
      </c>
    </row>
    <row r="763" spans="1:20" x14ac:dyDescent="0.3">
      <c r="A763" s="2">
        <v>1762</v>
      </c>
      <c r="B763" s="3">
        <v>45341</v>
      </c>
      <c r="C763" s="2" t="s">
        <v>1299</v>
      </c>
      <c r="D763" s="2" t="s">
        <v>1319</v>
      </c>
      <c r="E763" s="2" t="s">
        <v>28</v>
      </c>
      <c r="F763" s="2" t="s">
        <v>29</v>
      </c>
      <c r="G763" s="2" t="s">
        <v>67</v>
      </c>
      <c r="H763" s="2" t="s">
        <v>68</v>
      </c>
      <c r="I763" s="2" t="s">
        <v>24</v>
      </c>
      <c r="J763" s="2">
        <v>1</v>
      </c>
      <c r="K763" s="2">
        <v>12000</v>
      </c>
      <c r="L763" s="2">
        <v>12000</v>
      </c>
      <c r="M763" s="2">
        <v>10466.84</v>
      </c>
      <c r="N763" s="2">
        <v>1533.16</v>
      </c>
      <c r="O763" s="2">
        <v>383</v>
      </c>
      <c r="P763" s="2">
        <v>73</v>
      </c>
      <c r="Q763" s="2" t="s">
        <v>42</v>
      </c>
      <c r="R763" s="2">
        <v>5</v>
      </c>
      <c r="S763" s="5">
        <f>IFERROR(Table1[[#This Row],[Profit]]/Table1[[#This Row],[Sales]],0)</f>
        <v>0.12776333333333334</v>
      </c>
      <c r="T763" s="2" t="str">
        <f t="shared" si="11"/>
        <v>Reorder Needed</v>
      </c>
    </row>
    <row r="764" spans="1:20" x14ac:dyDescent="0.3">
      <c r="A764" s="2">
        <v>1763</v>
      </c>
      <c r="B764" s="3">
        <v>45467</v>
      </c>
      <c r="C764" s="2" t="s">
        <v>383</v>
      </c>
      <c r="D764" s="2" t="s">
        <v>1320</v>
      </c>
      <c r="E764" s="2" t="s">
        <v>20</v>
      </c>
      <c r="F764" s="2" t="s">
        <v>21</v>
      </c>
      <c r="G764" s="2" t="s">
        <v>40</v>
      </c>
      <c r="H764" s="2" t="s">
        <v>41</v>
      </c>
      <c r="I764" s="2" t="s">
        <v>24</v>
      </c>
      <c r="J764" s="2">
        <v>5</v>
      </c>
      <c r="K764" s="2">
        <v>40204</v>
      </c>
      <c r="L764" s="2">
        <v>201020</v>
      </c>
      <c r="M764" s="2">
        <v>141780.72</v>
      </c>
      <c r="N764" s="2">
        <v>59239.28</v>
      </c>
      <c r="O764" s="2">
        <v>134</v>
      </c>
      <c r="P764" s="2">
        <v>28</v>
      </c>
      <c r="Q764" s="2" t="s">
        <v>42</v>
      </c>
      <c r="R764" s="2">
        <v>15</v>
      </c>
      <c r="S764" s="5">
        <f>IFERROR(Table1[[#This Row],[Profit]]/Table1[[#This Row],[Sales]],0)</f>
        <v>0.29469346333698138</v>
      </c>
      <c r="T764" s="2" t="str">
        <f t="shared" si="11"/>
        <v>Reorder Needed</v>
      </c>
    </row>
    <row r="765" spans="1:20" x14ac:dyDescent="0.3">
      <c r="A765" s="2">
        <v>1764</v>
      </c>
      <c r="B765" s="3">
        <v>45469</v>
      </c>
      <c r="C765" s="2" t="s">
        <v>1321</v>
      </c>
      <c r="D765" s="2" t="s">
        <v>1322</v>
      </c>
      <c r="E765" s="2" t="s">
        <v>20</v>
      </c>
      <c r="F765" s="2" t="s">
        <v>21</v>
      </c>
      <c r="G765" s="2" t="s">
        <v>75</v>
      </c>
      <c r="H765" s="2" t="s">
        <v>76</v>
      </c>
      <c r="I765" s="2" t="s">
        <v>77</v>
      </c>
      <c r="J765" s="2">
        <v>1</v>
      </c>
      <c r="K765" s="2">
        <v>21982</v>
      </c>
      <c r="L765" s="2">
        <v>21982</v>
      </c>
      <c r="M765" s="2">
        <v>19374.169999999998</v>
      </c>
      <c r="N765" s="2">
        <v>2607.83</v>
      </c>
      <c r="O765" s="2">
        <v>433</v>
      </c>
      <c r="P765" s="2">
        <v>19</v>
      </c>
      <c r="Q765" s="2" t="s">
        <v>78</v>
      </c>
      <c r="R765" s="2">
        <v>10</v>
      </c>
      <c r="S765" s="5">
        <f>IFERROR(Table1[[#This Row],[Profit]]/Table1[[#This Row],[Sales]],0)</f>
        <v>0.11863479210262942</v>
      </c>
      <c r="T765" s="2" t="str">
        <f t="shared" si="11"/>
        <v>Reorder Needed</v>
      </c>
    </row>
    <row r="766" spans="1:20" x14ac:dyDescent="0.3">
      <c r="A766" s="2">
        <v>1765</v>
      </c>
      <c r="B766" s="3">
        <v>45609</v>
      </c>
      <c r="C766" s="2" t="s">
        <v>1323</v>
      </c>
      <c r="D766" s="2" t="s">
        <v>1324</v>
      </c>
      <c r="E766" s="2" t="s">
        <v>28</v>
      </c>
      <c r="F766" s="2" t="s">
        <v>29</v>
      </c>
      <c r="G766" s="2" t="s">
        <v>75</v>
      </c>
      <c r="H766" s="2" t="s">
        <v>76</v>
      </c>
      <c r="I766" s="2" t="s">
        <v>77</v>
      </c>
      <c r="J766" s="2">
        <v>5</v>
      </c>
      <c r="K766" s="2">
        <v>46562</v>
      </c>
      <c r="L766" s="2">
        <v>232810</v>
      </c>
      <c r="M766" s="2">
        <v>151979.98000000001</v>
      </c>
      <c r="N766" s="2">
        <v>80830.02</v>
      </c>
      <c r="O766" s="2">
        <v>373</v>
      </c>
      <c r="P766" s="2">
        <v>85</v>
      </c>
      <c r="Q766" s="2" t="s">
        <v>78</v>
      </c>
      <c r="R766" s="2">
        <v>0</v>
      </c>
      <c r="S766" s="5">
        <f>IFERROR(Table1[[#This Row],[Profit]]/Table1[[#This Row],[Sales]],0)</f>
        <v>0.34719307589880161</v>
      </c>
      <c r="T766" s="2" t="str">
        <f t="shared" si="11"/>
        <v>Reorder Needed</v>
      </c>
    </row>
    <row r="767" spans="1:20" x14ac:dyDescent="0.3">
      <c r="A767" s="2">
        <v>1766</v>
      </c>
      <c r="B767" s="3">
        <v>45602</v>
      </c>
      <c r="C767" s="2" t="s">
        <v>1325</v>
      </c>
      <c r="D767" s="2" t="s">
        <v>1326</v>
      </c>
      <c r="E767" s="2" t="s">
        <v>36</v>
      </c>
      <c r="F767" s="2" t="s">
        <v>37</v>
      </c>
      <c r="G767" s="2" t="s">
        <v>67</v>
      </c>
      <c r="H767" s="2" t="s">
        <v>68</v>
      </c>
      <c r="I767" s="2" t="s">
        <v>24</v>
      </c>
      <c r="J767" s="2">
        <v>4</v>
      </c>
      <c r="K767" s="2">
        <v>52395</v>
      </c>
      <c r="L767" s="2">
        <v>209580</v>
      </c>
      <c r="M767" s="2">
        <v>134249.48000000001</v>
      </c>
      <c r="N767" s="2">
        <v>75330.52</v>
      </c>
      <c r="O767" s="2">
        <v>84</v>
      </c>
      <c r="P767" s="2">
        <v>25</v>
      </c>
      <c r="Q767" s="2" t="s">
        <v>42</v>
      </c>
      <c r="R767" s="2">
        <v>10</v>
      </c>
      <c r="S767" s="5">
        <f>IFERROR(Table1[[#This Row],[Profit]]/Table1[[#This Row],[Sales]],0)</f>
        <v>0.35943563317110411</v>
      </c>
      <c r="T767" s="2" t="str">
        <f t="shared" si="11"/>
        <v>Reorder Needed</v>
      </c>
    </row>
    <row r="768" spans="1:20" x14ac:dyDescent="0.3">
      <c r="A768" s="2">
        <v>1767</v>
      </c>
      <c r="B768" s="3">
        <v>45394</v>
      </c>
      <c r="C768" s="2" t="s">
        <v>1327</v>
      </c>
      <c r="D768" s="2" t="s">
        <v>1328</v>
      </c>
      <c r="E768" s="2" t="s">
        <v>36</v>
      </c>
      <c r="F768" s="2" t="s">
        <v>37</v>
      </c>
      <c r="G768" s="2" t="s">
        <v>97</v>
      </c>
      <c r="H768" s="2" t="s">
        <v>98</v>
      </c>
      <c r="I768" s="2" t="s">
        <v>32</v>
      </c>
      <c r="J768" s="2">
        <v>5</v>
      </c>
      <c r="K768" s="2">
        <v>55771</v>
      </c>
      <c r="L768" s="2">
        <v>278855</v>
      </c>
      <c r="M768" s="2">
        <v>219664.37</v>
      </c>
      <c r="N768" s="2">
        <v>59190.63</v>
      </c>
      <c r="O768" s="2">
        <v>333</v>
      </c>
      <c r="P768" s="2">
        <v>68</v>
      </c>
      <c r="Q768" s="2" t="s">
        <v>99</v>
      </c>
      <c r="R768" s="2">
        <v>10</v>
      </c>
      <c r="S768" s="5">
        <f>IFERROR(Table1[[#This Row],[Profit]]/Table1[[#This Row],[Sales]],0)</f>
        <v>0.21226311165300962</v>
      </c>
      <c r="T768" s="2" t="str">
        <f t="shared" si="11"/>
        <v>Reorder Needed</v>
      </c>
    </row>
    <row r="769" spans="1:20" x14ac:dyDescent="0.3">
      <c r="A769" s="2">
        <v>1768</v>
      </c>
      <c r="B769" s="3">
        <v>45567</v>
      </c>
      <c r="C769" s="2" t="s">
        <v>1329</v>
      </c>
      <c r="D769" s="2" t="s">
        <v>1330</v>
      </c>
      <c r="E769" s="2" t="s">
        <v>28</v>
      </c>
      <c r="F769" s="2" t="s">
        <v>29</v>
      </c>
      <c r="G769" s="2" t="s">
        <v>75</v>
      </c>
      <c r="H769" s="2" t="s">
        <v>76</v>
      </c>
      <c r="I769" s="2" t="s">
        <v>77</v>
      </c>
      <c r="J769" s="2">
        <v>3</v>
      </c>
      <c r="K769" s="2">
        <v>29488</v>
      </c>
      <c r="L769" s="2">
        <v>88464</v>
      </c>
      <c r="M769" s="2">
        <v>63000.35</v>
      </c>
      <c r="N769" s="2">
        <v>25463.65</v>
      </c>
      <c r="O769" s="2">
        <v>342</v>
      </c>
      <c r="P769" s="2">
        <v>86</v>
      </c>
      <c r="Q769" s="2" t="s">
        <v>78</v>
      </c>
      <c r="R769" s="2">
        <v>10</v>
      </c>
      <c r="S769" s="5">
        <f>IFERROR(Table1[[#This Row],[Profit]]/Table1[[#This Row],[Sales]],0)</f>
        <v>0.28784194700669202</v>
      </c>
      <c r="T769" s="2" t="str">
        <f t="shared" si="11"/>
        <v>Reorder Needed</v>
      </c>
    </row>
    <row r="770" spans="1:20" x14ac:dyDescent="0.3">
      <c r="A770" s="2">
        <v>1769</v>
      </c>
      <c r="B770" s="3">
        <v>45469</v>
      </c>
      <c r="C770" s="2" t="s">
        <v>1331</v>
      </c>
      <c r="D770" s="2" t="s">
        <v>1332</v>
      </c>
      <c r="E770" s="2" t="s">
        <v>45</v>
      </c>
      <c r="F770" s="2" t="s">
        <v>46</v>
      </c>
      <c r="G770" s="2" t="s">
        <v>60</v>
      </c>
      <c r="H770" s="2" t="s">
        <v>61</v>
      </c>
      <c r="I770" s="2" t="s">
        <v>32</v>
      </c>
      <c r="J770" s="2">
        <v>10</v>
      </c>
      <c r="K770" s="2">
        <v>32261</v>
      </c>
      <c r="L770" s="2">
        <v>322610</v>
      </c>
      <c r="M770" s="2">
        <v>255334.07</v>
      </c>
      <c r="N770" s="2">
        <v>67275.929999999993</v>
      </c>
      <c r="O770" s="2">
        <v>315</v>
      </c>
      <c r="P770" s="2">
        <v>54</v>
      </c>
      <c r="Q770" s="2" t="s">
        <v>62</v>
      </c>
      <c r="R770" s="2">
        <v>20</v>
      </c>
      <c r="S770" s="5">
        <f>IFERROR(Table1[[#This Row],[Profit]]/Table1[[#This Row],[Sales]],0)</f>
        <v>0.20853640618703695</v>
      </c>
      <c r="T770" s="2" t="str">
        <f t="shared" ref="T770:T833" si="12">IF(O770&gt;P770,"Reorder Needed","Sufficient")</f>
        <v>Reorder Needed</v>
      </c>
    </row>
    <row r="771" spans="1:20" x14ac:dyDescent="0.3">
      <c r="A771" s="2">
        <v>1770</v>
      </c>
      <c r="B771" s="3">
        <v>45328</v>
      </c>
      <c r="C771" s="2" t="s">
        <v>481</v>
      </c>
      <c r="D771" s="2" t="s">
        <v>1333</v>
      </c>
      <c r="E771" s="2" t="s">
        <v>36</v>
      </c>
      <c r="F771" s="2" t="s">
        <v>37</v>
      </c>
      <c r="G771" s="2" t="s">
        <v>55</v>
      </c>
      <c r="H771" s="2" t="s">
        <v>56</v>
      </c>
      <c r="I771" s="2" t="s">
        <v>32</v>
      </c>
      <c r="J771" s="2">
        <v>10</v>
      </c>
      <c r="K771" s="2">
        <v>25810</v>
      </c>
      <c r="L771" s="2">
        <v>258100</v>
      </c>
      <c r="M771" s="2">
        <v>180521.12</v>
      </c>
      <c r="N771" s="2">
        <v>77578.880000000005</v>
      </c>
      <c r="O771" s="2">
        <v>307</v>
      </c>
      <c r="P771" s="2">
        <v>16</v>
      </c>
      <c r="Q771" s="2" t="s">
        <v>57</v>
      </c>
      <c r="R771" s="2">
        <v>5</v>
      </c>
      <c r="S771" s="5">
        <f>IFERROR(Table1[[#This Row],[Profit]]/Table1[[#This Row],[Sales]],0)</f>
        <v>0.30057683068578073</v>
      </c>
      <c r="T771" s="2" t="str">
        <f t="shared" si="12"/>
        <v>Reorder Needed</v>
      </c>
    </row>
    <row r="772" spans="1:20" x14ac:dyDescent="0.3">
      <c r="A772" s="2">
        <v>1771</v>
      </c>
      <c r="B772" s="3">
        <v>45540</v>
      </c>
      <c r="C772" s="2" t="s">
        <v>1334</v>
      </c>
      <c r="D772" s="2" t="s">
        <v>1335</v>
      </c>
      <c r="E772" s="2" t="s">
        <v>45</v>
      </c>
      <c r="F772" s="2" t="s">
        <v>46</v>
      </c>
      <c r="G772" s="2" t="s">
        <v>67</v>
      </c>
      <c r="H772" s="2" t="s">
        <v>68</v>
      </c>
      <c r="I772" s="2" t="s">
        <v>24</v>
      </c>
      <c r="J772" s="2">
        <v>6</v>
      </c>
      <c r="K772" s="2">
        <v>34326</v>
      </c>
      <c r="L772" s="2">
        <v>205956</v>
      </c>
      <c r="M772" s="2">
        <v>176279.73</v>
      </c>
      <c r="N772" s="2">
        <v>29676.27</v>
      </c>
      <c r="O772" s="2">
        <v>292</v>
      </c>
      <c r="P772" s="2">
        <v>16</v>
      </c>
      <c r="Q772" s="2" t="s">
        <v>42</v>
      </c>
      <c r="R772" s="2">
        <v>0</v>
      </c>
      <c r="S772" s="5">
        <f>IFERROR(Table1[[#This Row],[Profit]]/Table1[[#This Row],[Sales]],0)</f>
        <v>0.1440903396842044</v>
      </c>
      <c r="T772" s="2" t="str">
        <f t="shared" si="12"/>
        <v>Reorder Needed</v>
      </c>
    </row>
    <row r="773" spans="1:20" x14ac:dyDescent="0.3">
      <c r="A773" s="2">
        <v>1772</v>
      </c>
      <c r="B773" s="3">
        <v>45505</v>
      </c>
      <c r="C773" s="2" t="s">
        <v>1336</v>
      </c>
      <c r="D773" s="2" t="s">
        <v>1337</v>
      </c>
      <c r="E773" s="2" t="s">
        <v>20</v>
      </c>
      <c r="F773" s="2" t="s">
        <v>21</v>
      </c>
      <c r="G773" s="2" t="s">
        <v>97</v>
      </c>
      <c r="H773" s="2" t="s">
        <v>98</v>
      </c>
      <c r="I773" s="2" t="s">
        <v>32</v>
      </c>
      <c r="J773" s="2">
        <v>4</v>
      </c>
      <c r="K773" s="2">
        <v>3906</v>
      </c>
      <c r="L773" s="2">
        <v>15624</v>
      </c>
      <c r="M773" s="2">
        <v>12800.91</v>
      </c>
      <c r="N773" s="2">
        <v>2823.09</v>
      </c>
      <c r="O773" s="2">
        <v>109</v>
      </c>
      <c r="P773" s="2">
        <v>54</v>
      </c>
      <c r="Q773" s="2" t="s">
        <v>99</v>
      </c>
      <c r="R773" s="2">
        <v>5</v>
      </c>
      <c r="S773" s="5">
        <f>IFERROR(Table1[[#This Row],[Profit]]/Table1[[#This Row],[Sales]],0)</f>
        <v>0.18068932411674349</v>
      </c>
      <c r="T773" s="2" t="str">
        <f t="shared" si="12"/>
        <v>Reorder Needed</v>
      </c>
    </row>
    <row r="774" spans="1:20" x14ac:dyDescent="0.3">
      <c r="A774" s="2">
        <v>1773</v>
      </c>
      <c r="B774" s="3">
        <v>45629</v>
      </c>
      <c r="C774" s="2" t="s">
        <v>1338</v>
      </c>
      <c r="D774" s="2" t="s">
        <v>1339</v>
      </c>
      <c r="E774" s="2" t="s">
        <v>28</v>
      </c>
      <c r="F774" s="2" t="s">
        <v>29</v>
      </c>
      <c r="G774" s="2" t="s">
        <v>97</v>
      </c>
      <c r="H774" s="2" t="s">
        <v>98</v>
      </c>
      <c r="I774" s="2" t="s">
        <v>32</v>
      </c>
      <c r="J774" s="2">
        <v>2</v>
      </c>
      <c r="K774" s="2">
        <v>53503</v>
      </c>
      <c r="L774" s="2">
        <v>107006</v>
      </c>
      <c r="M774" s="2">
        <v>81201.11</v>
      </c>
      <c r="N774" s="2">
        <v>25804.89</v>
      </c>
      <c r="O774" s="2">
        <v>258</v>
      </c>
      <c r="P774" s="2">
        <v>64</v>
      </c>
      <c r="Q774" s="2" t="s">
        <v>99</v>
      </c>
      <c r="R774" s="2">
        <v>15</v>
      </c>
      <c r="S774" s="5">
        <f>IFERROR(Table1[[#This Row],[Profit]]/Table1[[#This Row],[Sales]],0)</f>
        <v>0.241153673625778</v>
      </c>
      <c r="T774" s="2" t="str">
        <f t="shared" si="12"/>
        <v>Reorder Needed</v>
      </c>
    </row>
    <row r="775" spans="1:20" x14ac:dyDescent="0.3">
      <c r="A775" s="2">
        <v>1774</v>
      </c>
      <c r="B775" s="3">
        <v>45474</v>
      </c>
      <c r="C775" s="2" t="s">
        <v>981</v>
      </c>
      <c r="D775" s="2" t="s">
        <v>1340</v>
      </c>
      <c r="E775" s="2" t="s">
        <v>45</v>
      </c>
      <c r="F775" s="2" t="s">
        <v>46</v>
      </c>
      <c r="G775" s="2" t="s">
        <v>55</v>
      </c>
      <c r="H775" s="2" t="s">
        <v>56</v>
      </c>
      <c r="I775" s="2" t="s">
        <v>32</v>
      </c>
      <c r="J775" s="2">
        <v>2</v>
      </c>
      <c r="K775" s="2">
        <v>2034</v>
      </c>
      <c r="L775" s="2">
        <v>4068</v>
      </c>
      <c r="M775" s="2">
        <v>2627.87</v>
      </c>
      <c r="N775" s="2">
        <v>1440.13</v>
      </c>
      <c r="O775" s="2">
        <v>415</v>
      </c>
      <c r="P775" s="2">
        <v>56</v>
      </c>
      <c r="Q775" s="2" t="s">
        <v>57</v>
      </c>
      <c r="R775" s="2">
        <v>5</v>
      </c>
      <c r="S775" s="5">
        <f>IFERROR(Table1[[#This Row],[Profit]]/Table1[[#This Row],[Sales]],0)</f>
        <v>0.35401425762045236</v>
      </c>
      <c r="T775" s="2" t="str">
        <f t="shared" si="12"/>
        <v>Reorder Needed</v>
      </c>
    </row>
    <row r="776" spans="1:20" x14ac:dyDescent="0.3">
      <c r="A776" s="2">
        <v>1775</v>
      </c>
      <c r="B776" s="3">
        <v>45609</v>
      </c>
      <c r="C776" s="2" t="s">
        <v>663</v>
      </c>
      <c r="D776" s="2" t="s">
        <v>1341</v>
      </c>
      <c r="E776" s="2" t="s">
        <v>36</v>
      </c>
      <c r="F776" s="2" t="s">
        <v>37</v>
      </c>
      <c r="G776" s="2" t="s">
        <v>60</v>
      </c>
      <c r="H776" s="2" t="s">
        <v>61</v>
      </c>
      <c r="I776" s="2" t="s">
        <v>32</v>
      </c>
      <c r="J776" s="2">
        <v>1</v>
      </c>
      <c r="K776" s="2">
        <v>27056</v>
      </c>
      <c r="L776" s="2">
        <v>27056</v>
      </c>
      <c r="M776" s="2">
        <v>17900.349999999999</v>
      </c>
      <c r="N776" s="2">
        <v>9155.65</v>
      </c>
      <c r="O776" s="2">
        <v>129</v>
      </c>
      <c r="P776" s="2">
        <v>27</v>
      </c>
      <c r="Q776" s="2" t="s">
        <v>62</v>
      </c>
      <c r="R776" s="2">
        <v>20</v>
      </c>
      <c r="S776" s="5">
        <f>IFERROR(Table1[[#This Row],[Profit]]/Table1[[#This Row],[Sales]],0)</f>
        <v>0.33839628917800119</v>
      </c>
      <c r="T776" s="2" t="str">
        <f t="shared" si="12"/>
        <v>Reorder Needed</v>
      </c>
    </row>
    <row r="777" spans="1:20" x14ac:dyDescent="0.3">
      <c r="A777" s="2">
        <v>1776</v>
      </c>
      <c r="B777" s="3">
        <v>45293</v>
      </c>
      <c r="C777" s="2" t="s">
        <v>309</v>
      </c>
      <c r="D777" s="2" t="s">
        <v>1342</v>
      </c>
      <c r="E777" s="2" t="s">
        <v>20</v>
      </c>
      <c r="F777" s="2" t="s">
        <v>21</v>
      </c>
      <c r="G777" s="2" t="s">
        <v>60</v>
      </c>
      <c r="H777" s="2" t="s">
        <v>61</v>
      </c>
      <c r="I777" s="2" t="s">
        <v>32</v>
      </c>
      <c r="J777" s="2">
        <v>3</v>
      </c>
      <c r="K777" s="2">
        <v>29269</v>
      </c>
      <c r="L777" s="2">
        <v>87807</v>
      </c>
      <c r="M777" s="2">
        <v>68827.73</v>
      </c>
      <c r="N777" s="2">
        <v>18979.27</v>
      </c>
      <c r="O777" s="2">
        <v>322</v>
      </c>
      <c r="P777" s="2">
        <v>36</v>
      </c>
      <c r="Q777" s="2" t="s">
        <v>62</v>
      </c>
      <c r="R777" s="2">
        <v>10</v>
      </c>
      <c r="S777" s="5">
        <f>IFERROR(Table1[[#This Row],[Profit]]/Table1[[#This Row],[Sales]],0)</f>
        <v>0.21614757365585888</v>
      </c>
      <c r="T777" s="2" t="str">
        <f t="shared" si="12"/>
        <v>Reorder Needed</v>
      </c>
    </row>
    <row r="778" spans="1:20" x14ac:dyDescent="0.3">
      <c r="A778" s="2">
        <v>1777</v>
      </c>
      <c r="B778" s="3">
        <v>45493</v>
      </c>
      <c r="C778" s="2" t="s">
        <v>1343</v>
      </c>
      <c r="D778" s="2" t="s">
        <v>479</v>
      </c>
      <c r="E778" s="2" t="s">
        <v>28</v>
      </c>
      <c r="F778" s="2" t="s">
        <v>29</v>
      </c>
      <c r="G778" s="2" t="s">
        <v>75</v>
      </c>
      <c r="H778" s="2" t="s">
        <v>76</v>
      </c>
      <c r="I778" s="2" t="s">
        <v>77</v>
      </c>
      <c r="J778" s="2">
        <v>7</v>
      </c>
      <c r="K778" s="2">
        <v>28168</v>
      </c>
      <c r="L778" s="2">
        <v>197176</v>
      </c>
      <c r="M778" s="2">
        <v>134814.70000000001</v>
      </c>
      <c r="N778" s="2">
        <v>62361.3</v>
      </c>
      <c r="O778" s="2">
        <v>38</v>
      </c>
      <c r="P778" s="2">
        <v>62</v>
      </c>
      <c r="Q778" s="2" t="s">
        <v>78</v>
      </c>
      <c r="R778" s="2">
        <v>5</v>
      </c>
      <c r="S778" s="5">
        <f>IFERROR(Table1[[#This Row],[Profit]]/Table1[[#This Row],[Sales]],0)</f>
        <v>0.31627226437294603</v>
      </c>
      <c r="T778" s="2" t="str">
        <f t="shared" si="12"/>
        <v>Sufficient</v>
      </c>
    </row>
    <row r="779" spans="1:20" x14ac:dyDescent="0.3">
      <c r="A779" s="2">
        <v>1778</v>
      </c>
      <c r="B779" s="3">
        <v>45356</v>
      </c>
      <c r="C779" s="2" t="s">
        <v>288</v>
      </c>
      <c r="D779" s="2" t="s">
        <v>1344</v>
      </c>
      <c r="E779" s="2" t="s">
        <v>36</v>
      </c>
      <c r="F779" s="2" t="s">
        <v>37</v>
      </c>
      <c r="G779" s="2" t="s">
        <v>67</v>
      </c>
      <c r="H779" s="2" t="s">
        <v>68</v>
      </c>
      <c r="I779" s="2" t="s">
        <v>24</v>
      </c>
      <c r="J779" s="2">
        <v>5</v>
      </c>
      <c r="K779" s="2">
        <v>48327</v>
      </c>
      <c r="L779" s="2">
        <v>241635</v>
      </c>
      <c r="M779" s="2">
        <v>152889.98000000001</v>
      </c>
      <c r="N779" s="2">
        <v>88745.02</v>
      </c>
      <c r="O779" s="2">
        <v>404</v>
      </c>
      <c r="P779" s="2">
        <v>47</v>
      </c>
      <c r="Q779" s="2" t="s">
        <v>42</v>
      </c>
      <c r="R779" s="2">
        <v>0</v>
      </c>
      <c r="S779" s="5">
        <f>IFERROR(Table1[[#This Row],[Profit]]/Table1[[#This Row],[Sales]],0)</f>
        <v>0.36726889730378465</v>
      </c>
      <c r="T779" s="2" t="str">
        <f t="shared" si="12"/>
        <v>Reorder Needed</v>
      </c>
    </row>
    <row r="780" spans="1:20" x14ac:dyDescent="0.3">
      <c r="A780" s="2">
        <v>1779</v>
      </c>
      <c r="B780" s="3">
        <v>45526</v>
      </c>
      <c r="C780" s="2" t="s">
        <v>454</v>
      </c>
      <c r="D780" s="2" t="s">
        <v>1345</v>
      </c>
      <c r="E780" s="2" t="s">
        <v>45</v>
      </c>
      <c r="F780" s="2" t="s">
        <v>46</v>
      </c>
      <c r="G780" s="2" t="s">
        <v>22</v>
      </c>
      <c r="H780" s="2" t="s">
        <v>23</v>
      </c>
      <c r="I780" s="2" t="s">
        <v>24</v>
      </c>
      <c r="J780" s="2">
        <v>7</v>
      </c>
      <c r="K780" s="2">
        <v>56812</v>
      </c>
      <c r="L780" s="2">
        <v>397684</v>
      </c>
      <c r="M780" s="2">
        <v>334811.59999999998</v>
      </c>
      <c r="N780" s="2">
        <v>62872.4</v>
      </c>
      <c r="O780" s="2">
        <v>16</v>
      </c>
      <c r="P780" s="2">
        <v>85</v>
      </c>
      <c r="Q780" s="2" t="s">
        <v>25</v>
      </c>
      <c r="R780" s="2">
        <v>5</v>
      </c>
      <c r="S780" s="5">
        <f>IFERROR(Table1[[#This Row],[Profit]]/Table1[[#This Row],[Sales]],0)</f>
        <v>0.15809637802878668</v>
      </c>
      <c r="T780" s="2" t="str">
        <f t="shared" si="12"/>
        <v>Sufficient</v>
      </c>
    </row>
    <row r="781" spans="1:20" x14ac:dyDescent="0.3">
      <c r="A781" s="2">
        <v>1780</v>
      </c>
      <c r="B781" s="3">
        <v>45514</v>
      </c>
      <c r="C781" s="2" t="s">
        <v>1027</v>
      </c>
      <c r="D781" s="2" t="s">
        <v>1346</v>
      </c>
      <c r="E781" s="2" t="s">
        <v>28</v>
      </c>
      <c r="F781" s="2" t="s">
        <v>29</v>
      </c>
      <c r="G781" s="2" t="s">
        <v>55</v>
      </c>
      <c r="H781" s="2" t="s">
        <v>56</v>
      </c>
      <c r="I781" s="2" t="s">
        <v>32</v>
      </c>
      <c r="J781" s="2">
        <v>1</v>
      </c>
      <c r="K781" s="2">
        <v>35505</v>
      </c>
      <c r="L781" s="2">
        <v>35505</v>
      </c>
      <c r="M781" s="2">
        <v>29664.09</v>
      </c>
      <c r="N781" s="2">
        <v>5840.91</v>
      </c>
      <c r="O781" s="2">
        <v>384</v>
      </c>
      <c r="P781" s="2">
        <v>28</v>
      </c>
      <c r="Q781" s="2" t="s">
        <v>57</v>
      </c>
      <c r="R781" s="2">
        <v>5</v>
      </c>
      <c r="S781" s="5">
        <f>IFERROR(Table1[[#This Row],[Profit]]/Table1[[#This Row],[Sales]],0)</f>
        <v>0.16450950570342204</v>
      </c>
      <c r="T781" s="2" t="str">
        <f t="shared" si="12"/>
        <v>Reorder Needed</v>
      </c>
    </row>
    <row r="782" spans="1:20" x14ac:dyDescent="0.3">
      <c r="A782" s="2">
        <v>1781</v>
      </c>
      <c r="B782" s="3">
        <v>45353</v>
      </c>
      <c r="C782" s="2" t="s">
        <v>1042</v>
      </c>
      <c r="D782" s="2" t="s">
        <v>1347</v>
      </c>
      <c r="E782" s="2" t="s">
        <v>45</v>
      </c>
      <c r="F782" s="2" t="s">
        <v>46</v>
      </c>
      <c r="G782" s="2" t="s">
        <v>75</v>
      </c>
      <c r="H782" s="2" t="s">
        <v>76</v>
      </c>
      <c r="I782" s="2" t="s">
        <v>77</v>
      </c>
      <c r="J782" s="2">
        <v>8</v>
      </c>
      <c r="K782" s="2">
        <v>55368</v>
      </c>
      <c r="L782" s="2">
        <v>442944</v>
      </c>
      <c r="M782" s="2">
        <v>335958.14</v>
      </c>
      <c r="N782" s="2">
        <v>106985.86</v>
      </c>
      <c r="O782" s="2">
        <v>230</v>
      </c>
      <c r="P782" s="2">
        <v>53</v>
      </c>
      <c r="Q782" s="2" t="s">
        <v>78</v>
      </c>
      <c r="R782" s="2">
        <v>0</v>
      </c>
      <c r="S782" s="5">
        <f>IFERROR(Table1[[#This Row],[Profit]]/Table1[[#This Row],[Sales]],0)</f>
        <v>0.24153360244184366</v>
      </c>
      <c r="T782" s="2" t="str">
        <f t="shared" si="12"/>
        <v>Reorder Needed</v>
      </c>
    </row>
    <row r="783" spans="1:20" x14ac:dyDescent="0.3">
      <c r="A783" s="2">
        <v>1782</v>
      </c>
      <c r="B783" s="3">
        <v>45542</v>
      </c>
      <c r="C783" s="2" t="s">
        <v>346</v>
      </c>
      <c r="D783" s="2" t="s">
        <v>1348</v>
      </c>
      <c r="E783" s="2" t="s">
        <v>36</v>
      </c>
      <c r="F783" s="2" t="s">
        <v>37</v>
      </c>
      <c r="G783" s="2" t="s">
        <v>30</v>
      </c>
      <c r="H783" s="2" t="s">
        <v>31</v>
      </c>
      <c r="I783" s="2" t="s">
        <v>32</v>
      </c>
      <c r="J783" s="2">
        <v>3</v>
      </c>
      <c r="K783" s="2">
        <v>51360</v>
      </c>
      <c r="L783" s="2">
        <v>154080</v>
      </c>
      <c r="M783" s="2">
        <v>129263.11</v>
      </c>
      <c r="N783" s="2">
        <v>24816.89</v>
      </c>
      <c r="O783" s="2">
        <v>57</v>
      </c>
      <c r="P783" s="2">
        <v>75</v>
      </c>
      <c r="Q783" s="2" t="s">
        <v>33</v>
      </c>
      <c r="R783" s="2">
        <v>5</v>
      </c>
      <c r="S783" s="5">
        <f>IFERROR(Table1[[#This Row],[Profit]]/Table1[[#This Row],[Sales]],0)</f>
        <v>0.16106496625129801</v>
      </c>
      <c r="T783" s="2" t="str">
        <f t="shared" si="12"/>
        <v>Sufficient</v>
      </c>
    </row>
    <row r="784" spans="1:20" x14ac:dyDescent="0.3">
      <c r="A784" s="2">
        <v>1783</v>
      </c>
      <c r="B784" s="3">
        <v>45392</v>
      </c>
      <c r="C784" s="2" t="s">
        <v>311</v>
      </c>
      <c r="D784" s="2" t="s">
        <v>1349</v>
      </c>
      <c r="E784" s="2" t="s">
        <v>20</v>
      </c>
      <c r="F784" s="2" t="s">
        <v>21</v>
      </c>
      <c r="G784" s="2" t="s">
        <v>60</v>
      </c>
      <c r="H784" s="2" t="s">
        <v>61</v>
      </c>
      <c r="I784" s="2" t="s">
        <v>32</v>
      </c>
      <c r="J784" s="2">
        <v>4</v>
      </c>
      <c r="K784" s="2">
        <v>21838</v>
      </c>
      <c r="L784" s="2">
        <v>87352</v>
      </c>
      <c r="M784" s="2">
        <v>60931.839999999997</v>
      </c>
      <c r="N784" s="2">
        <v>26420.16</v>
      </c>
      <c r="O784" s="2">
        <v>328</v>
      </c>
      <c r="P784" s="2">
        <v>16</v>
      </c>
      <c r="Q784" s="2" t="s">
        <v>62</v>
      </c>
      <c r="R784" s="2">
        <v>5</v>
      </c>
      <c r="S784" s="5">
        <f>IFERROR(Table1[[#This Row],[Profit]]/Table1[[#This Row],[Sales]],0)</f>
        <v>0.30245626888909238</v>
      </c>
      <c r="T784" s="2" t="str">
        <f t="shared" si="12"/>
        <v>Reorder Needed</v>
      </c>
    </row>
    <row r="785" spans="1:20" x14ac:dyDescent="0.3">
      <c r="A785" s="2">
        <v>1784</v>
      </c>
      <c r="B785" s="3">
        <v>45392</v>
      </c>
      <c r="C785" s="2" t="s">
        <v>344</v>
      </c>
      <c r="D785" s="2" t="s">
        <v>1350</v>
      </c>
      <c r="E785" s="2" t="s">
        <v>28</v>
      </c>
      <c r="F785" s="2" t="s">
        <v>29</v>
      </c>
      <c r="G785" s="2" t="s">
        <v>97</v>
      </c>
      <c r="H785" s="2" t="s">
        <v>98</v>
      </c>
      <c r="I785" s="2" t="s">
        <v>32</v>
      </c>
      <c r="J785" s="2">
        <v>4</v>
      </c>
      <c r="K785" s="2">
        <v>58894</v>
      </c>
      <c r="L785" s="2">
        <v>235576</v>
      </c>
      <c r="M785" s="2">
        <v>191004.72</v>
      </c>
      <c r="N785" s="2">
        <v>44571.28</v>
      </c>
      <c r="O785" s="2">
        <v>102</v>
      </c>
      <c r="P785" s="2">
        <v>13</v>
      </c>
      <c r="Q785" s="2" t="s">
        <v>99</v>
      </c>
      <c r="R785" s="2">
        <v>5</v>
      </c>
      <c r="S785" s="5">
        <f>IFERROR(Table1[[#This Row],[Profit]]/Table1[[#This Row],[Sales]],0)</f>
        <v>0.18920127687030935</v>
      </c>
      <c r="T785" s="2" t="str">
        <f t="shared" si="12"/>
        <v>Reorder Needed</v>
      </c>
    </row>
    <row r="786" spans="1:20" x14ac:dyDescent="0.3">
      <c r="A786" s="2">
        <v>1785</v>
      </c>
      <c r="B786" s="3">
        <v>45636</v>
      </c>
      <c r="C786" s="2" t="s">
        <v>110</v>
      </c>
      <c r="D786" s="2" t="s">
        <v>1351</v>
      </c>
      <c r="E786" s="2" t="s">
        <v>45</v>
      </c>
      <c r="F786" s="2" t="s">
        <v>46</v>
      </c>
      <c r="G786" s="2" t="s">
        <v>22</v>
      </c>
      <c r="H786" s="2" t="s">
        <v>23</v>
      </c>
      <c r="I786" s="2" t="s">
        <v>24</v>
      </c>
      <c r="J786" s="2">
        <v>3</v>
      </c>
      <c r="K786" s="2">
        <v>51257</v>
      </c>
      <c r="L786" s="2">
        <v>153771</v>
      </c>
      <c r="M786" s="2">
        <v>121393.19</v>
      </c>
      <c r="N786" s="2">
        <v>32377.81</v>
      </c>
      <c r="O786" s="2">
        <v>480</v>
      </c>
      <c r="P786" s="2">
        <v>51</v>
      </c>
      <c r="Q786" s="2" t="s">
        <v>25</v>
      </c>
      <c r="R786" s="2">
        <v>20</v>
      </c>
      <c r="S786" s="5">
        <f>IFERROR(Table1[[#This Row],[Profit]]/Table1[[#This Row],[Sales]],0)</f>
        <v>0.21055862288728044</v>
      </c>
      <c r="T786" s="2" t="str">
        <f t="shared" si="12"/>
        <v>Reorder Needed</v>
      </c>
    </row>
    <row r="787" spans="1:20" x14ac:dyDescent="0.3">
      <c r="A787" s="2">
        <v>1786</v>
      </c>
      <c r="B787" s="3">
        <v>45351</v>
      </c>
      <c r="C787" s="2" t="s">
        <v>680</v>
      </c>
      <c r="D787" s="2" t="s">
        <v>1352</v>
      </c>
      <c r="E787" s="2" t="s">
        <v>20</v>
      </c>
      <c r="F787" s="2" t="s">
        <v>21</v>
      </c>
      <c r="G787" s="2" t="s">
        <v>40</v>
      </c>
      <c r="H787" s="2" t="s">
        <v>41</v>
      </c>
      <c r="I787" s="2" t="s">
        <v>24</v>
      </c>
      <c r="J787" s="2">
        <v>3</v>
      </c>
      <c r="K787" s="2">
        <v>4929</v>
      </c>
      <c r="L787" s="2">
        <v>14787</v>
      </c>
      <c r="M787" s="2">
        <v>9409.66</v>
      </c>
      <c r="N787" s="2">
        <v>5377.34</v>
      </c>
      <c r="O787" s="2">
        <v>455</v>
      </c>
      <c r="P787" s="2">
        <v>98</v>
      </c>
      <c r="Q787" s="2" t="s">
        <v>42</v>
      </c>
      <c r="R787" s="2">
        <v>5</v>
      </c>
      <c r="S787" s="5">
        <f>IFERROR(Table1[[#This Row],[Profit]]/Table1[[#This Row],[Sales]],0)</f>
        <v>0.3636532088997092</v>
      </c>
      <c r="T787" s="2" t="str">
        <f t="shared" si="12"/>
        <v>Reorder Needed</v>
      </c>
    </row>
    <row r="788" spans="1:20" x14ac:dyDescent="0.3">
      <c r="A788" s="2">
        <v>1787</v>
      </c>
      <c r="B788" s="3">
        <v>45561</v>
      </c>
      <c r="C788" s="2" t="s">
        <v>266</v>
      </c>
      <c r="D788" s="2" t="s">
        <v>1353</v>
      </c>
      <c r="E788" s="2" t="s">
        <v>45</v>
      </c>
      <c r="F788" s="2" t="s">
        <v>46</v>
      </c>
      <c r="G788" s="2" t="s">
        <v>49</v>
      </c>
      <c r="H788" s="2" t="s">
        <v>50</v>
      </c>
      <c r="I788" s="2" t="s">
        <v>51</v>
      </c>
      <c r="J788" s="2">
        <v>6</v>
      </c>
      <c r="K788" s="2">
        <v>36737</v>
      </c>
      <c r="L788" s="2">
        <v>220422</v>
      </c>
      <c r="M788" s="2">
        <v>177849.7</v>
      </c>
      <c r="N788" s="2">
        <v>42572.3</v>
      </c>
      <c r="O788" s="2">
        <v>266</v>
      </c>
      <c r="P788" s="2">
        <v>42</v>
      </c>
      <c r="Q788" s="2" t="s">
        <v>52</v>
      </c>
      <c r="R788" s="2">
        <v>10</v>
      </c>
      <c r="S788" s="5">
        <f>IFERROR(Table1[[#This Row],[Profit]]/Table1[[#This Row],[Sales]],0)</f>
        <v>0.19313997695329868</v>
      </c>
      <c r="T788" s="2" t="str">
        <f t="shared" si="12"/>
        <v>Reorder Needed</v>
      </c>
    </row>
    <row r="789" spans="1:20" x14ac:dyDescent="0.3">
      <c r="A789" s="2">
        <v>1788</v>
      </c>
      <c r="B789" s="3">
        <v>45376</v>
      </c>
      <c r="C789" s="2" t="s">
        <v>1354</v>
      </c>
      <c r="D789" s="2" t="s">
        <v>1355</v>
      </c>
      <c r="E789" s="2" t="s">
        <v>20</v>
      </c>
      <c r="F789" s="2" t="s">
        <v>21</v>
      </c>
      <c r="G789" s="2" t="s">
        <v>60</v>
      </c>
      <c r="H789" s="2" t="s">
        <v>61</v>
      </c>
      <c r="I789" s="2" t="s">
        <v>32</v>
      </c>
      <c r="J789" s="2">
        <v>6</v>
      </c>
      <c r="K789" s="2">
        <v>29335</v>
      </c>
      <c r="L789" s="2">
        <v>176010</v>
      </c>
      <c r="M789" s="2">
        <v>128594.72</v>
      </c>
      <c r="N789" s="2">
        <v>47415.28</v>
      </c>
      <c r="O789" s="2">
        <v>88</v>
      </c>
      <c r="P789" s="2">
        <v>60</v>
      </c>
      <c r="Q789" s="2" t="s">
        <v>62</v>
      </c>
      <c r="R789" s="2">
        <v>5</v>
      </c>
      <c r="S789" s="5">
        <f>IFERROR(Table1[[#This Row],[Profit]]/Table1[[#This Row],[Sales]],0)</f>
        <v>0.26938969376739957</v>
      </c>
      <c r="T789" s="2" t="str">
        <f t="shared" si="12"/>
        <v>Reorder Needed</v>
      </c>
    </row>
    <row r="790" spans="1:20" x14ac:dyDescent="0.3">
      <c r="A790" s="2">
        <v>1789</v>
      </c>
      <c r="B790" s="3">
        <v>45563</v>
      </c>
      <c r="C790" s="2" t="s">
        <v>1356</v>
      </c>
      <c r="D790" s="2" t="s">
        <v>1357</v>
      </c>
      <c r="E790" s="2" t="s">
        <v>36</v>
      </c>
      <c r="F790" s="2" t="s">
        <v>37</v>
      </c>
      <c r="G790" s="2" t="s">
        <v>75</v>
      </c>
      <c r="H790" s="2" t="s">
        <v>76</v>
      </c>
      <c r="I790" s="2" t="s">
        <v>77</v>
      </c>
      <c r="J790" s="2">
        <v>8</v>
      </c>
      <c r="K790" s="2">
        <v>33351</v>
      </c>
      <c r="L790" s="2">
        <v>266808</v>
      </c>
      <c r="M790" s="2">
        <v>225395.36</v>
      </c>
      <c r="N790" s="2">
        <v>41412.639999999999</v>
      </c>
      <c r="O790" s="2">
        <v>487</v>
      </c>
      <c r="P790" s="2">
        <v>37</v>
      </c>
      <c r="Q790" s="2" t="s">
        <v>78</v>
      </c>
      <c r="R790" s="2">
        <v>20</v>
      </c>
      <c r="S790" s="5">
        <f>IFERROR(Table1[[#This Row],[Profit]]/Table1[[#This Row],[Sales]],0)</f>
        <v>0.15521513597793168</v>
      </c>
      <c r="T790" s="2" t="str">
        <f t="shared" si="12"/>
        <v>Reorder Needed</v>
      </c>
    </row>
    <row r="791" spans="1:20" x14ac:dyDescent="0.3">
      <c r="A791" s="2">
        <v>1790</v>
      </c>
      <c r="B791" s="3">
        <v>45564</v>
      </c>
      <c r="C791" s="2" t="s">
        <v>1358</v>
      </c>
      <c r="D791" s="2" t="s">
        <v>1359</v>
      </c>
      <c r="E791" s="2" t="s">
        <v>20</v>
      </c>
      <c r="F791" s="2" t="s">
        <v>21</v>
      </c>
      <c r="G791" s="2" t="s">
        <v>67</v>
      </c>
      <c r="H791" s="2" t="s">
        <v>68</v>
      </c>
      <c r="I791" s="2" t="s">
        <v>24</v>
      </c>
      <c r="J791" s="2">
        <v>4</v>
      </c>
      <c r="K791" s="2">
        <v>47837</v>
      </c>
      <c r="L791" s="2">
        <v>191348</v>
      </c>
      <c r="M791" s="2">
        <v>118770.37</v>
      </c>
      <c r="N791" s="2">
        <v>72577.63</v>
      </c>
      <c r="O791" s="2">
        <v>244</v>
      </c>
      <c r="P791" s="2">
        <v>87</v>
      </c>
      <c r="Q791" s="2" t="s">
        <v>42</v>
      </c>
      <c r="R791" s="2">
        <v>20</v>
      </c>
      <c r="S791" s="5">
        <f>IFERROR(Table1[[#This Row],[Profit]]/Table1[[#This Row],[Sales]],0)</f>
        <v>0.37929651734013425</v>
      </c>
      <c r="T791" s="2" t="str">
        <f t="shared" si="12"/>
        <v>Reorder Needed</v>
      </c>
    </row>
    <row r="792" spans="1:20" x14ac:dyDescent="0.3">
      <c r="A792" s="2">
        <v>1791</v>
      </c>
      <c r="B792" s="3">
        <v>45406</v>
      </c>
      <c r="C792" s="2" t="s">
        <v>727</v>
      </c>
      <c r="D792" s="2" t="s">
        <v>1360</v>
      </c>
      <c r="E792" s="2" t="s">
        <v>45</v>
      </c>
      <c r="F792" s="2" t="s">
        <v>46</v>
      </c>
      <c r="G792" s="2" t="s">
        <v>60</v>
      </c>
      <c r="H792" s="2" t="s">
        <v>61</v>
      </c>
      <c r="I792" s="2" t="s">
        <v>32</v>
      </c>
      <c r="J792" s="2">
        <v>4</v>
      </c>
      <c r="K792" s="2">
        <v>8286</v>
      </c>
      <c r="L792" s="2">
        <v>33144</v>
      </c>
      <c r="M792" s="2">
        <v>24158.42</v>
      </c>
      <c r="N792" s="2">
        <v>8985.58</v>
      </c>
      <c r="O792" s="2">
        <v>448</v>
      </c>
      <c r="P792" s="2">
        <v>75</v>
      </c>
      <c r="Q792" s="2" t="s">
        <v>62</v>
      </c>
      <c r="R792" s="2">
        <v>0</v>
      </c>
      <c r="S792" s="5">
        <f>IFERROR(Table1[[#This Row],[Profit]]/Table1[[#This Row],[Sales]],0)</f>
        <v>0.27110728940381368</v>
      </c>
      <c r="T792" s="2" t="str">
        <f t="shared" si="12"/>
        <v>Reorder Needed</v>
      </c>
    </row>
    <row r="793" spans="1:20" x14ac:dyDescent="0.3">
      <c r="A793" s="2">
        <v>1792</v>
      </c>
      <c r="B793" s="3">
        <v>45624</v>
      </c>
      <c r="C793" s="2" t="s">
        <v>1361</v>
      </c>
      <c r="D793" s="2" t="s">
        <v>1362</v>
      </c>
      <c r="E793" s="2" t="s">
        <v>28</v>
      </c>
      <c r="F793" s="2" t="s">
        <v>29</v>
      </c>
      <c r="G793" s="2" t="s">
        <v>55</v>
      </c>
      <c r="H793" s="2" t="s">
        <v>56</v>
      </c>
      <c r="I793" s="2" t="s">
        <v>32</v>
      </c>
      <c r="J793" s="2">
        <v>2</v>
      </c>
      <c r="K793" s="2">
        <v>17141</v>
      </c>
      <c r="L793" s="2">
        <v>34282</v>
      </c>
      <c r="M793" s="2">
        <v>28419.1</v>
      </c>
      <c r="N793" s="2">
        <v>5862.9</v>
      </c>
      <c r="O793" s="2">
        <v>470</v>
      </c>
      <c r="P793" s="2">
        <v>17</v>
      </c>
      <c r="Q793" s="2" t="s">
        <v>57</v>
      </c>
      <c r="R793" s="2">
        <v>10</v>
      </c>
      <c r="S793" s="5">
        <f>IFERROR(Table1[[#This Row],[Profit]]/Table1[[#This Row],[Sales]],0)</f>
        <v>0.17101977714252375</v>
      </c>
      <c r="T793" s="2" t="str">
        <f t="shared" si="12"/>
        <v>Reorder Needed</v>
      </c>
    </row>
    <row r="794" spans="1:20" x14ac:dyDescent="0.3">
      <c r="A794" s="2">
        <v>1793</v>
      </c>
      <c r="B794" s="3">
        <v>45560</v>
      </c>
      <c r="C794" s="2" t="s">
        <v>1363</v>
      </c>
      <c r="D794" s="2" t="s">
        <v>1364</v>
      </c>
      <c r="E794" s="2" t="s">
        <v>28</v>
      </c>
      <c r="F794" s="2" t="s">
        <v>29</v>
      </c>
      <c r="G794" s="2" t="s">
        <v>49</v>
      </c>
      <c r="H794" s="2" t="s">
        <v>50</v>
      </c>
      <c r="I794" s="2" t="s">
        <v>51</v>
      </c>
      <c r="J794" s="2">
        <v>6</v>
      </c>
      <c r="K794" s="2">
        <v>20166</v>
      </c>
      <c r="L794" s="2">
        <v>120996</v>
      </c>
      <c r="M794" s="2">
        <v>81105.509999999995</v>
      </c>
      <c r="N794" s="2">
        <v>39890.49</v>
      </c>
      <c r="O794" s="2">
        <v>488</v>
      </c>
      <c r="P794" s="2">
        <v>10</v>
      </c>
      <c r="Q794" s="2" t="s">
        <v>52</v>
      </c>
      <c r="R794" s="2">
        <v>10</v>
      </c>
      <c r="S794" s="5">
        <f>IFERROR(Table1[[#This Row],[Profit]]/Table1[[#This Row],[Sales]],0)</f>
        <v>0.32968436973123078</v>
      </c>
      <c r="T794" s="2" t="str">
        <f t="shared" si="12"/>
        <v>Reorder Needed</v>
      </c>
    </row>
    <row r="795" spans="1:20" x14ac:dyDescent="0.3">
      <c r="A795" s="2">
        <v>1794</v>
      </c>
      <c r="B795" s="3">
        <v>45455</v>
      </c>
      <c r="C795" s="2" t="s">
        <v>58</v>
      </c>
      <c r="D795" s="2" t="s">
        <v>1365</v>
      </c>
      <c r="E795" s="2" t="s">
        <v>36</v>
      </c>
      <c r="F795" s="2" t="s">
        <v>37</v>
      </c>
      <c r="G795" s="2" t="s">
        <v>40</v>
      </c>
      <c r="H795" s="2" t="s">
        <v>41</v>
      </c>
      <c r="I795" s="2" t="s">
        <v>24</v>
      </c>
      <c r="J795" s="2">
        <v>9</v>
      </c>
      <c r="K795" s="2">
        <v>16806</v>
      </c>
      <c r="L795" s="2">
        <v>151254</v>
      </c>
      <c r="M795" s="2">
        <v>103900.64</v>
      </c>
      <c r="N795" s="2">
        <v>47353.36</v>
      </c>
      <c r="O795" s="2">
        <v>437</v>
      </c>
      <c r="P795" s="2">
        <v>41</v>
      </c>
      <c r="Q795" s="2" t="s">
        <v>42</v>
      </c>
      <c r="R795" s="2">
        <v>5</v>
      </c>
      <c r="S795" s="5">
        <f>IFERROR(Table1[[#This Row],[Profit]]/Table1[[#This Row],[Sales]],0)</f>
        <v>0.31307178653126527</v>
      </c>
      <c r="T795" s="2" t="str">
        <f t="shared" si="12"/>
        <v>Reorder Needed</v>
      </c>
    </row>
    <row r="796" spans="1:20" x14ac:dyDescent="0.3">
      <c r="A796" s="2">
        <v>1795</v>
      </c>
      <c r="B796" s="3">
        <v>45314</v>
      </c>
      <c r="C796" s="2" t="s">
        <v>798</v>
      </c>
      <c r="D796" s="2" t="s">
        <v>1366</v>
      </c>
      <c r="E796" s="2" t="s">
        <v>45</v>
      </c>
      <c r="F796" s="2" t="s">
        <v>46</v>
      </c>
      <c r="G796" s="2" t="s">
        <v>67</v>
      </c>
      <c r="H796" s="2" t="s">
        <v>68</v>
      </c>
      <c r="I796" s="2" t="s">
        <v>24</v>
      </c>
      <c r="J796" s="2">
        <v>4</v>
      </c>
      <c r="K796" s="2">
        <v>37843</v>
      </c>
      <c r="L796" s="2">
        <v>151372</v>
      </c>
      <c r="M796" s="2">
        <v>114104.62</v>
      </c>
      <c r="N796" s="2">
        <v>37267.379999999997</v>
      </c>
      <c r="O796" s="2">
        <v>294</v>
      </c>
      <c r="P796" s="2">
        <v>80</v>
      </c>
      <c r="Q796" s="2" t="s">
        <v>42</v>
      </c>
      <c r="R796" s="2">
        <v>0</v>
      </c>
      <c r="S796" s="5">
        <f>IFERROR(Table1[[#This Row],[Profit]]/Table1[[#This Row],[Sales]],0)</f>
        <v>0.24619731522342309</v>
      </c>
      <c r="T796" s="2" t="str">
        <f t="shared" si="12"/>
        <v>Reorder Needed</v>
      </c>
    </row>
    <row r="797" spans="1:20" x14ac:dyDescent="0.3">
      <c r="A797" s="2">
        <v>1796</v>
      </c>
      <c r="B797" s="3">
        <v>45297</v>
      </c>
      <c r="C797" s="2" t="s">
        <v>1048</v>
      </c>
      <c r="D797" s="2" t="s">
        <v>1272</v>
      </c>
      <c r="E797" s="2" t="s">
        <v>36</v>
      </c>
      <c r="F797" s="2" t="s">
        <v>37</v>
      </c>
      <c r="G797" s="2" t="s">
        <v>97</v>
      </c>
      <c r="H797" s="2" t="s">
        <v>98</v>
      </c>
      <c r="I797" s="2" t="s">
        <v>32</v>
      </c>
      <c r="J797" s="2">
        <v>4</v>
      </c>
      <c r="K797" s="2">
        <v>43030</v>
      </c>
      <c r="L797" s="2">
        <v>172120</v>
      </c>
      <c r="M797" s="2">
        <v>122150.6</v>
      </c>
      <c r="N797" s="2">
        <v>49969.4</v>
      </c>
      <c r="O797" s="2">
        <v>40</v>
      </c>
      <c r="P797" s="2">
        <v>97</v>
      </c>
      <c r="Q797" s="2" t="s">
        <v>99</v>
      </c>
      <c r="R797" s="2">
        <v>20</v>
      </c>
      <c r="S797" s="5">
        <f>IFERROR(Table1[[#This Row],[Profit]]/Table1[[#This Row],[Sales]],0)</f>
        <v>0.29031722054380665</v>
      </c>
      <c r="T797" s="2" t="str">
        <f t="shared" si="12"/>
        <v>Sufficient</v>
      </c>
    </row>
    <row r="798" spans="1:20" x14ac:dyDescent="0.3">
      <c r="A798" s="2">
        <v>1797</v>
      </c>
      <c r="B798" s="3">
        <v>45293</v>
      </c>
      <c r="C798" s="2" t="s">
        <v>221</v>
      </c>
      <c r="D798" s="2" t="s">
        <v>1367</v>
      </c>
      <c r="E798" s="2" t="s">
        <v>36</v>
      </c>
      <c r="F798" s="2" t="s">
        <v>37</v>
      </c>
      <c r="G798" s="2" t="s">
        <v>60</v>
      </c>
      <c r="H798" s="2" t="s">
        <v>61</v>
      </c>
      <c r="I798" s="2" t="s">
        <v>32</v>
      </c>
      <c r="J798" s="2">
        <v>4</v>
      </c>
      <c r="K798" s="2">
        <v>34897</v>
      </c>
      <c r="L798" s="2">
        <v>139588</v>
      </c>
      <c r="M798" s="2">
        <v>93448.6</v>
      </c>
      <c r="N798" s="2">
        <v>46139.4</v>
      </c>
      <c r="O798" s="2">
        <v>369</v>
      </c>
      <c r="P798" s="2">
        <v>50</v>
      </c>
      <c r="Q798" s="2" t="s">
        <v>62</v>
      </c>
      <c r="R798" s="2">
        <v>0</v>
      </c>
      <c r="S798" s="5">
        <f>IFERROR(Table1[[#This Row],[Profit]]/Table1[[#This Row],[Sales]],0)</f>
        <v>0.33053987448777833</v>
      </c>
      <c r="T798" s="2" t="str">
        <f t="shared" si="12"/>
        <v>Reorder Needed</v>
      </c>
    </row>
    <row r="799" spans="1:20" x14ac:dyDescent="0.3">
      <c r="A799" s="2">
        <v>1798</v>
      </c>
      <c r="B799" s="3">
        <v>45574</v>
      </c>
      <c r="C799" s="2" t="s">
        <v>1368</v>
      </c>
      <c r="D799" s="2" t="s">
        <v>1369</v>
      </c>
      <c r="E799" s="2" t="s">
        <v>36</v>
      </c>
      <c r="F799" s="2" t="s">
        <v>37</v>
      </c>
      <c r="G799" s="2" t="s">
        <v>40</v>
      </c>
      <c r="H799" s="2" t="s">
        <v>41</v>
      </c>
      <c r="I799" s="2" t="s">
        <v>24</v>
      </c>
      <c r="J799" s="2">
        <v>4</v>
      </c>
      <c r="K799" s="2">
        <v>41718</v>
      </c>
      <c r="L799" s="2">
        <v>166872</v>
      </c>
      <c r="M799" s="2">
        <v>111726.54</v>
      </c>
      <c r="N799" s="2">
        <v>55145.46</v>
      </c>
      <c r="O799" s="2">
        <v>136</v>
      </c>
      <c r="P799" s="2">
        <v>72</v>
      </c>
      <c r="Q799" s="2" t="s">
        <v>42</v>
      </c>
      <c r="R799" s="2">
        <v>0</v>
      </c>
      <c r="S799" s="5">
        <f>IFERROR(Table1[[#This Row],[Profit]]/Table1[[#This Row],[Sales]],0)</f>
        <v>0.33046562634833881</v>
      </c>
      <c r="T799" s="2" t="str">
        <f t="shared" si="12"/>
        <v>Reorder Needed</v>
      </c>
    </row>
    <row r="800" spans="1:20" x14ac:dyDescent="0.3">
      <c r="A800" s="2">
        <v>1799</v>
      </c>
      <c r="B800" s="3">
        <v>45516</v>
      </c>
      <c r="C800" s="2" t="s">
        <v>387</v>
      </c>
      <c r="D800" s="2" t="s">
        <v>1370</v>
      </c>
      <c r="E800" s="2" t="s">
        <v>36</v>
      </c>
      <c r="F800" s="2" t="s">
        <v>37</v>
      </c>
      <c r="G800" s="2" t="s">
        <v>49</v>
      </c>
      <c r="H800" s="2" t="s">
        <v>50</v>
      </c>
      <c r="I800" s="2" t="s">
        <v>51</v>
      </c>
      <c r="J800" s="2">
        <v>10</v>
      </c>
      <c r="K800" s="2">
        <v>33040</v>
      </c>
      <c r="L800" s="2">
        <v>330400</v>
      </c>
      <c r="M800" s="2">
        <v>212110.4</v>
      </c>
      <c r="N800" s="2">
        <v>118289.60000000001</v>
      </c>
      <c r="O800" s="2">
        <v>197</v>
      </c>
      <c r="P800" s="2">
        <v>47</v>
      </c>
      <c r="Q800" s="2" t="s">
        <v>52</v>
      </c>
      <c r="R800" s="2">
        <v>15</v>
      </c>
      <c r="S800" s="5">
        <f>IFERROR(Table1[[#This Row],[Profit]]/Table1[[#This Row],[Sales]],0)</f>
        <v>0.35801937046004845</v>
      </c>
      <c r="T800" s="2" t="str">
        <f t="shared" si="12"/>
        <v>Reorder Needed</v>
      </c>
    </row>
    <row r="801" spans="1:20" x14ac:dyDescent="0.3">
      <c r="A801" s="2">
        <v>1800</v>
      </c>
      <c r="B801" s="3">
        <v>45578</v>
      </c>
      <c r="C801" s="2" t="s">
        <v>1371</v>
      </c>
      <c r="D801" s="2" t="s">
        <v>1372</v>
      </c>
      <c r="E801" s="2" t="s">
        <v>36</v>
      </c>
      <c r="F801" s="2" t="s">
        <v>37</v>
      </c>
      <c r="G801" s="2" t="s">
        <v>49</v>
      </c>
      <c r="H801" s="2" t="s">
        <v>50</v>
      </c>
      <c r="I801" s="2" t="s">
        <v>51</v>
      </c>
      <c r="J801" s="2">
        <v>3</v>
      </c>
      <c r="K801" s="2">
        <v>26578</v>
      </c>
      <c r="L801" s="2">
        <v>79734</v>
      </c>
      <c r="M801" s="2">
        <v>65185</v>
      </c>
      <c r="N801" s="2">
        <v>14549</v>
      </c>
      <c r="O801" s="2">
        <v>33</v>
      </c>
      <c r="P801" s="2">
        <v>36</v>
      </c>
      <c r="Q801" s="2" t="s">
        <v>52</v>
      </c>
      <c r="R801" s="2">
        <v>20</v>
      </c>
      <c r="S801" s="5">
        <f>IFERROR(Table1[[#This Row],[Profit]]/Table1[[#This Row],[Sales]],0)</f>
        <v>0.18246921012366119</v>
      </c>
      <c r="T801" s="2" t="str">
        <f t="shared" si="12"/>
        <v>Sufficient</v>
      </c>
    </row>
    <row r="802" spans="1:20" x14ac:dyDescent="0.3">
      <c r="A802" s="2">
        <v>1801</v>
      </c>
      <c r="B802" s="3">
        <v>45438</v>
      </c>
      <c r="C802" s="2" t="s">
        <v>850</v>
      </c>
      <c r="D802" s="2" t="s">
        <v>1373</v>
      </c>
      <c r="E802" s="2" t="s">
        <v>36</v>
      </c>
      <c r="F802" s="2" t="s">
        <v>37</v>
      </c>
      <c r="G802" s="2" t="s">
        <v>60</v>
      </c>
      <c r="H802" s="2" t="s">
        <v>61</v>
      </c>
      <c r="I802" s="2" t="s">
        <v>32</v>
      </c>
      <c r="J802" s="2">
        <v>10</v>
      </c>
      <c r="K802" s="2">
        <v>2383</v>
      </c>
      <c r="L802" s="2">
        <v>23830</v>
      </c>
      <c r="M802" s="2">
        <v>15003.58</v>
      </c>
      <c r="N802" s="2">
        <v>8826.42</v>
      </c>
      <c r="O802" s="2">
        <v>65</v>
      </c>
      <c r="P802" s="2">
        <v>65</v>
      </c>
      <c r="Q802" s="2" t="s">
        <v>62</v>
      </c>
      <c r="R802" s="2">
        <v>20</v>
      </c>
      <c r="S802" s="5">
        <f>IFERROR(Table1[[#This Row],[Profit]]/Table1[[#This Row],[Sales]],0)</f>
        <v>0.37039110365086025</v>
      </c>
      <c r="T802" s="2" t="str">
        <f t="shared" si="12"/>
        <v>Sufficient</v>
      </c>
    </row>
    <row r="803" spans="1:20" x14ac:dyDescent="0.3">
      <c r="A803" s="2">
        <v>1802</v>
      </c>
      <c r="B803" s="3">
        <v>45547</v>
      </c>
      <c r="C803" s="2" t="s">
        <v>1374</v>
      </c>
      <c r="D803" s="2" t="s">
        <v>1375</v>
      </c>
      <c r="E803" s="2" t="s">
        <v>45</v>
      </c>
      <c r="F803" s="2" t="s">
        <v>46</v>
      </c>
      <c r="G803" s="2" t="s">
        <v>22</v>
      </c>
      <c r="H803" s="2" t="s">
        <v>23</v>
      </c>
      <c r="I803" s="2" t="s">
        <v>24</v>
      </c>
      <c r="J803" s="2">
        <v>1</v>
      </c>
      <c r="K803" s="2">
        <v>13576</v>
      </c>
      <c r="L803" s="2">
        <v>13576</v>
      </c>
      <c r="M803" s="2">
        <v>9049.4</v>
      </c>
      <c r="N803" s="2">
        <v>4526.6000000000004</v>
      </c>
      <c r="O803" s="2">
        <v>76</v>
      </c>
      <c r="P803" s="2">
        <v>29</v>
      </c>
      <c r="Q803" s="2" t="s">
        <v>25</v>
      </c>
      <c r="R803" s="2">
        <v>5</v>
      </c>
      <c r="S803" s="5">
        <f>IFERROR(Table1[[#This Row],[Profit]]/Table1[[#This Row],[Sales]],0)</f>
        <v>0.33342663523865645</v>
      </c>
      <c r="T803" s="2" t="str">
        <f t="shared" si="12"/>
        <v>Reorder Needed</v>
      </c>
    </row>
    <row r="804" spans="1:20" x14ac:dyDescent="0.3">
      <c r="A804" s="2">
        <v>1803</v>
      </c>
      <c r="B804" s="3">
        <v>45324</v>
      </c>
      <c r="C804" s="2" t="s">
        <v>1376</v>
      </c>
      <c r="D804" s="2" t="s">
        <v>1377</v>
      </c>
      <c r="E804" s="2" t="s">
        <v>36</v>
      </c>
      <c r="F804" s="2" t="s">
        <v>37</v>
      </c>
      <c r="G804" s="2" t="s">
        <v>75</v>
      </c>
      <c r="H804" s="2" t="s">
        <v>76</v>
      </c>
      <c r="I804" s="2" t="s">
        <v>77</v>
      </c>
      <c r="J804" s="2">
        <v>7</v>
      </c>
      <c r="K804" s="2">
        <v>6867</v>
      </c>
      <c r="L804" s="2">
        <v>48069</v>
      </c>
      <c r="M804" s="2">
        <v>30794.6</v>
      </c>
      <c r="N804" s="2">
        <v>17274.400000000001</v>
      </c>
      <c r="O804" s="2">
        <v>17</v>
      </c>
      <c r="P804" s="2">
        <v>93</v>
      </c>
      <c r="Q804" s="2" t="s">
        <v>78</v>
      </c>
      <c r="R804" s="2">
        <v>0</v>
      </c>
      <c r="S804" s="5">
        <f>IFERROR(Table1[[#This Row],[Profit]]/Table1[[#This Row],[Sales]],0)</f>
        <v>0.35936674363935178</v>
      </c>
      <c r="T804" s="2" t="str">
        <f t="shared" si="12"/>
        <v>Sufficient</v>
      </c>
    </row>
    <row r="805" spans="1:20" x14ac:dyDescent="0.3">
      <c r="A805" s="2">
        <v>1804</v>
      </c>
      <c r="B805" s="3">
        <v>45633</v>
      </c>
      <c r="C805" s="2" t="s">
        <v>1378</v>
      </c>
      <c r="D805" s="2" t="s">
        <v>1379</v>
      </c>
      <c r="E805" s="2" t="s">
        <v>28</v>
      </c>
      <c r="F805" s="2" t="s">
        <v>29</v>
      </c>
      <c r="G805" s="2" t="s">
        <v>97</v>
      </c>
      <c r="H805" s="2" t="s">
        <v>98</v>
      </c>
      <c r="I805" s="2" t="s">
        <v>32</v>
      </c>
      <c r="J805" s="2">
        <v>6</v>
      </c>
      <c r="K805" s="2">
        <v>10203</v>
      </c>
      <c r="L805" s="2">
        <v>61218</v>
      </c>
      <c r="M805" s="2">
        <v>44622.03</v>
      </c>
      <c r="N805" s="2">
        <v>16595.97</v>
      </c>
      <c r="O805" s="2">
        <v>398</v>
      </c>
      <c r="P805" s="2">
        <v>28</v>
      </c>
      <c r="Q805" s="2" t="s">
        <v>99</v>
      </c>
      <c r="R805" s="2">
        <v>20</v>
      </c>
      <c r="S805" s="5">
        <f>IFERROR(Table1[[#This Row],[Profit]]/Table1[[#This Row],[Sales]],0)</f>
        <v>0.27109624620209744</v>
      </c>
      <c r="T805" s="2" t="str">
        <f t="shared" si="12"/>
        <v>Reorder Needed</v>
      </c>
    </row>
    <row r="806" spans="1:20" x14ac:dyDescent="0.3">
      <c r="A806" s="2">
        <v>1805</v>
      </c>
      <c r="B806" s="3">
        <v>45358</v>
      </c>
      <c r="C806" s="2" t="s">
        <v>131</v>
      </c>
      <c r="D806" s="2" t="s">
        <v>1380</v>
      </c>
      <c r="E806" s="2" t="s">
        <v>20</v>
      </c>
      <c r="F806" s="2" t="s">
        <v>21</v>
      </c>
      <c r="G806" s="2" t="s">
        <v>97</v>
      </c>
      <c r="H806" s="2" t="s">
        <v>98</v>
      </c>
      <c r="I806" s="2" t="s">
        <v>32</v>
      </c>
      <c r="J806" s="2">
        <v>7</v>
      </c>
      <c r="K806" s="2">
        <v>14432</v>
      </c>
      <c r="L806" s="2">
        <v>101024</v>
      </c>
      <c r="M806" s="2">
        <v>75189.48</v>
      </c>
      <c r="N806" s="2">
        <v>25834.52</v>
      </c>
      <c r="O806" s="2">
        <v>85</v>
      </c>
      <c r="P806" s="2">
        <v>77</v>
      </c>
      <c r="Q806" s="2" t="s">
        <v>99</v>
      </c>
      <c r="R806" s="2">
        <v>10</v>
      </c>
      <c r="S806" s="5">
        <f>IFERROR(Table1[[#This Row],[Profit]]/Table1[[#This Row],[Sales]],0)</f>
        <v>0.2557265600253405</v>
      </c>
      <c r="T806" s="2" t="str">
        <f t="shared" si="12"/>
        <v>Reorder Needed</v>
      </c>
    </row>
    <row r="807" spans="1:20" x14ac:dyDescent="0.3">
      <c r="A807" s="2">
        <v>1806</v>
      </c>
      <c r="B807" s="3">
        <v>45432</v>
      </c>
      <c r="C807" s="2" t="s">
        <v>1381</v>
      </c>
      <c r="D807" s="2" t="s">
        <v>330</v>
      </c>
      <c r="E807" s="2" t="s">
        <v>36</v>
      </c>
      <c r="F807" s="2" t="s">
        <v>37</v>
      </c>
      <c r="G807" s="2" t="s">
        <v>22</v>
      </c>
      <c r="H807" s="2" t="s">
        <v>23</v>
      </c>
      <c r="I807" s="2" t="s">
        <v>24</v>
      </c>
      <c r="J807" s="2">
        <v>8</v>
      </c>
      <c r="K807" s="2">
        <v>10784</v>
      </c>
      <c r="L807" s="2">
        <v>86272</v>
      </c>
      <c r="M807" s="2">
        <v>52685.33</v>
      </c>
      <c r="N807" s="2">
        <v>33586.67</v>
      </c>
      <c r="O807" s="2">
        <v>484</v>
      </c>
      <c r="P807" s="2">
        <v>47</v>
      </c>
      <c r="Q807" s="2" t="s">
        <v>25</v>
      </c>
      <c r="R807" s="2">
        <v>0</v>
      </c>
      <c r="S807" s="5">
        <f>IFERROR(Table1[[#This Row],[Profit]]/Table1[[#This Row],[Sales]],0)</f>
        <v>0.38931136405786348</v>
      </c>
      <c r="T807" s="2" t="str">
        <f t="shared" si="12"/>
        <v>Reorder Needed</v>
      </c>
    </row>
    <row r="808" spans="1:20" x14ac:dyDescent="0.3">
      <c r="A808" s="2">
        <v>1807</v>
      </c>
      <c r="B808" s="3">
        <v>45633</v>
      </c>
      <c r="C808" s="2" t="s">
        <v>1382</v>
      </c>
      <c r="D808" s="2" t="s">
        <v>1383</v>
      </c>
      <c r="E808" s="2" t="s">
        <v>45</v>
      </c>
      <c r="F808" s="2" t="s">
        <v>46</v>
      </c>
      <c r="G808" s="2" t="s">
        <v>30</v>
      </c>
      <c r="H808" s="2" t="s">
        <v>31</v>
      </c>
      <c r="I808" s="2" t="s">
        <v>32</v>
      </c>
      <c r="J808" s="2">
        <v>4</v>
      </c>
      <c r="K808" s="2">
        <v>18317</v>
      </c>
      <c r="L808" s="2">
        <v>73268</v>
      </c>
      <c r="M808" s="2">
        <v>46624.68</v>
      </c>
      <c r="N808" s="2">
        <v>26643.32</v>
      </c>
      <c r="O808" s="2">
        <v>64</v>
      </c>
      <c r="P808" s="2">
        <v>38</v>
      </c>
      <c r="Q808" s="2" t="s">
        <v>33</v>
      </c>
      <c r="R808" s="2">
        <v>15</v>
      </c>
      <c r="S808" s="5">
        <f>IFERROR(Table1[[#This Row],[Profit]]/Table1[[#This Row],[Sales]],0)</f>
        <v>0.36364197193863623</v>
      </c>
      <c r="T808" s="2" t="str">
        <f t="shared" si="12"/>
        <v>Reorder Needed</v>
      </c>
    </row>
    <row r="809" spans="1:20" x14ac:dyDescent="0.3">
      <c r="A809" s="2">
        <v>1808</v>
      </c>
      <c r="B809" s="3">
        <v>45372</v>
      </c>
      <c r="C809" s="2" t="s">
        <v>1384</v>
      </c>
      <c r="D809" s="2" t="s">
        <v>1385</v>
      </c>
      <c r="E809" s="2" t="s">
        <v>28</v>
      </c>
      <c r="F809" s="2" t="s">
        <v>29</v>
      </c>
      <c r="G809" s="2" t="s">
        <v>67</v>
      </c>
      <c r="H809" s="2" t="s">
        <v>68</v>
      </c>
      <c r="I809" s="2" t="s">
        <v>24</v>
      </c>
      <c r="J809" s="2">
        <v>9</v>
      </c>
      <c r="K809" s="2">
        <v>37990</v>
      </c>
      <c r="L809" s="2">
        <v>341910</v>
      </c>
      <c r="M809" s="2">
        <v>235044.75</v>
      </c>
      <c r="N809" s="2">
        <v>106865.25</v>
      </c>
      <c r="O809" s="2">
        <v>253</v>
      </c>
      <c r="P809" s="2">
        <v>69</v>
      </c>
      <c r="Q809" s="2" t="s">
        <v>42</v>
      </c>
      <c r="R809" s="2">
        <v>10</v>
      </c>
      <c r="S809" s="5">
        <f>IFERROR(Table1[[#This Row],[Profit]]/Table1[[#This Row],[Sales]],0)</f>
        <v>0.31255374221286303</v>
      </c>
      <c r="T809" s="2" t="str">
        <f t="shared" si="12"/>
        <v>Reorder Needed</v>
      </c>
    </row>
    <row r="810" spans="1:20" x14ac:dyDescent="0.3">
      <c r="A810" s="2">
        <v>1809</v>
      </c>
      <c r="B810" s="3">
        <v>45517</v>
      </c>
      <c r="C810" s="2" t="s">
        <v>1386</v>
      </c>
      <c r="D810" s="2" t="s">
        <v>1387</v>
      </c>
      <c r="E810" s="2" t="s">
        <v>45</v>
      </c>
      <c r="F810" s="2" t="s">
        <v>46</v>
      </c>
      <c r="G810" s="2" t="s">
        <v>97</v>
      </c>
      <c r="H810" s="2" t="s">
        <v>98</v>
      </c>
      <c r="I810" s="2" t="s">
        <v>32</v>
      </c>
      <c r="J810" s="2">
        <v>7</v>
      </c>
      <c r="K810" s="2">
        <v>10046</v>
      </c>
      <c r="L810" s="2">
        <v>70322</v>
      </c>
      <c r="M810" s="2">
        <v>42790.53</v>
      </c>
      <c r="N810" s="2">
        <v>27531.47</v>
      </c>
      <c r="O810" s="2">
        <v>63</v>
      </c>
      <c r="P810" s="2">
        <v>25</v>
      </c>
      <c r="Q810" s="2" t="s">
        <v>99</v>
      </c>
      <c r="R810" s="2">
        <v>10</v>
      </c>
      <c r="S810" s="5">
        <f>IFERROR(Table1[[#This Row],[Profit]]/Table1[[#This Row],[Sales]],0)</f>
        <v>0.39150578766246696</v>
      </c>
      <c r="T810" s="2" t="str">
        <f t="shared" si="12"/>
        <v>Reorder Needed</v>
      </c>
    </row>
    <row r="811" spans="1:20" x14ac:dyDescent="0.3">
      <c r="A811" s="2">
        <v>1810</v>
      </c>
      <c r="B811" s="3">
        <v>45299</v>
      </c>
      <c r="C811" s="2" t="s">
        <v>1388</v>
      </c>
      <c r="D811" s="2" t="s">
        <v>1389</v>
      </c>
      <c r="E811" s="2" t="s">
        <v>28</v>
      </c>
      <c r="F811" s="2" t="s">
        <v>29</v>
      </c>
      <c r="G811" s="2" t="s">
        <v>30</v>
      </c>
      <c r="H811" s="2" t="s">
        <v>31</v>
      </c>
      <c r="I811" s="2" t="s">
        <v>32</v>
      </c>
      <c r="J811" s="2">
        <v>5</v>
      </c>
      <c r="K811" s="2">
        <v>32794</v>
      </c>
      <c r="L811" s="2">
        <v>163970</v>
      </c>
      <c r="M811" s="2">
        <v>102453.42</v>
      </c>
      <c r="N811" s="2">
        <v>61516.58</v>
      </c>
      <c r="O811" s="2">
        <v>366</v>
      </c>
      <c r="P811" s="2">
        <v>40</v>
      </c>
      <c r="Q811" s="2" t="s">
        <v>33</v>
      </c>
      <c r="R811" s="2">
        <v>5</v>
      </c>
      <c r="S811" s="5">
        <f>IFERROR(Table1[[#This Row],[Profit]]/Table1[[#This Row],[Sales]],0)</f>
        <v>0.37516972616942124</v>
      </c>
      <c r="T811" s="2" t="str">
        <f t="shared" si="12"/>
        <v>Reorder Needed</v>
      </c>
    </row>
    <row r="812" spans="1:20" x14ac:dyDescent="0.3">
      <c r="A812" s="2">
        <v>1811</v>
      </c>
      <c r="B812" s="3">
        <v>45649</v>
      </c>
      <c r="C812" s="2" t="s">
        <v>1390</v>
      </c>
      <c r="D812" s="2" t="s">
        <v>1391</v>
      </c>
      <c r="E812" s="2" t="s">
        <v>36</v>
      </c>
      <c r="F812" s="2" t="s">
        <v>37</v>
      </c>
      <c r="G812" s="2" t="s">
        <v>22</v>
      </c>
      <c r="H812" s="2" t="s">
        <v>23</v>
      </c>
      <c r="I812" s="2" t="s">
        <v>24</v>
      </c>
      <c r="J812" s="2">
        <v>4</v>
      </c>
      <c r="K812" s="2">
        <v>26574</v>
      </c>
      <c r="L812" s="2">
        <v>106296</v>
      </c>
      <c r="M812" s="2">
        <v>90333.13</v>
      </c>
      <c r="N812" s="2">
        <v>15962.87</v>
      </c>
      <c r="O812" s="2">
        <v>95</v>
      </c>
      <c r="P812" s="2">
        <v>13</v>
      </c>
      <c r="Q812" s="2" t="s">
        <v>25</v>
      </c>
      <c r="R812" s="2">
        <v>10</v>
      </c>
      <c r="S812" s="5">
        <f>IFERROR(Table1[[#This Row],[Profit]]/Table1[[#This Row],[Sales]],0)</f>
        <v>0.15017376006623015</v>
      </c>
      <c r="T812" s="2" t="str">
        <f t="shared" si="12"/>
        <v>Reorder Needed</v>
      </c>
    </row>
    <row r="813" spans="1:20" x14ac:dyDescent="0.3">
      <c r="A813" s="2">
        <v>1812</v>
      </c>
      <c r="B813" s="3">
        <v>45573</v>
      </c>
      <c r="C813" s="2" t="s">
        <v>106</v>
      </c>
      <c r="D813" s="2" t="s">
        <v>1392</v>
      </c>
      <c r="E813" s="2" t="s">
        <v>36</v>
      </c>
      <c r="F813" s="2" t="s">
        <v>37</v>
      </c>
      <c r="G813" s="2" t="s">
        <v>97</v>
      </c>
      <c r="H813" s="2" t="s">
        <v>98</v>
      </c>
      <c r="I813" s="2" t="s">
        <v>32</v>
      </c>
      <c r="J813" s="2">
        <v>4</v>
      </c>
      <c r="K813" s="2">
        <v>20691</v>
      </c>
      <c r="L813" s="2">
        <v>82764</v>
      </c>
      <c r="M813" s="2">
        <v>70114.55</v>
      </c>
      <c r="N813" s="2">
        <v>12649.45</v>
      </c>
      <c r="O813" s="2">
        <v>222</v>
      </c>
      <c r="P813" s="2">
        <v>35</v>
      </c>
      <c r="Q813" s="2" t="s">
        <v>99</v>
      </c>
      <c r="R813" s="2">
        <v>15</v>
      </c>
      <c r="S813" s="5">
        <f>IFERROR(Table1[[#This Row],[Profit]]/Table1[[#This Row],[Sales]],0)</f>
        <v>0.15283758639021797</v>
      </c>
      <c r="T813" s="2" t="str">
        <f t="shared" si="12"/>
        <v>Reorder Needed</v>
      </c>
    </row>
    <row r="814" spans="1:20" x14ac:dyDescent="0.3">
      <c r="A814" s="2">
        <v>1813</v>
      </c>
      <c r="B814" s="3">
        <v>45649</v>
      </c>
      <c r="C814" s="2" t="s">
        <v>127</v>
      </c>
      <c r="D814" s="2" t="s">
        <v>1393</v>
      </c>
      <c r="E814" s="2" t="s">
        <v>28</v>
      </c>
      <c r="F814" s="2" t="s">
        <v>29</v>
      </c>
      <c r="G814" s="2" t="s">
        <v>67</v>
      </c>
      <c r="H814" s="2" t="s">
        <v>68</v>
      </c>
      <c r="I814" s="2" t="s">
        <v>24</v>
      </c>
      <c r="J814" s="2">
        <v>6</v>
      </c>
      <c r="K814" s="2">
        <v>23264</v>
      </c>
      <c r="L814" s="2">
        <v>139584</v>
      </c>
      <c r="M814" s="2">
        <v>107191.83</v>
      </c>
      <c r="N814" s="2">
        <v>32392.17</v>
      </c>
      <c r="O814" s="2">
        <v>488</v>
      </c>
      <c r="P814" s="2">
        <v>35</v>
      </c>
      <c r="Q814" s="2" t="s">
        <v>42</v>
      </c>
      <c r="R814" s="2">
        <v>0</v>
      </c>
      <c r="S814" s="5">
        <f>IFERROR(Table1[[#This Row],[Profit]]/Table1[[#This Row],[Sales]],0)</f>
        <v>0.23206219910591472</v>
      </c>
      <c r="T814" s="2" t="str">
        <f t="shared" si="12"/>
        <v>Reorder Needed</v>
      </c>
    </row>
    <row r="815" spans="1:20" x14ac:dyDescent="0.3">
      <c r="A815" s="2">
        <v>1814</v>
      </c>
      <c r="B815" s="3">
        <v>45525</v>
      </c>
      <c r="C815" s="2" t="s">
        <v>686</v>
      </c>
      <c r="D815" s="2" t="s">
        <v>1394</v>
      </c>
      <c r="E815" s="2" t="s">
        <v>36</v>
      </c>
      <c r="F815" s="2" t="s">
        <v>37</v>
      </c>
      <c r="G815" s="2" t="s">
        <v>81</v>
      </c>
      <c r="H815" s="2" t="s">
        <v>82</v>
      </c>
      <c r="I815" s="2" t="s">
        <v>24</v>
      </c>
      <c r="J815" s="2">
        <v>6</v>
      </c>
      <c r="K815" s="2">
        <v>6473</v>
      </c>
      <c r="L815" s="2">
        <v>38838</v>
      </c>
      <c r="M815" s="2">
        <v>25076.55</v>
      </c>
      <c r="N815" s="2">
        <v>13761.45</v>
      </c>
      <c r="O815" s="2">
        <v>413</v>
      </c>
      <c r="P815" s="2">
        <v>67</v>
      </c>
      <c r="Q815" s="2" t="s">
        <v>42</v>
      </c>
      <c r="R815" s="2">
        <v>0</v>
      </c>
      <c r="S815" s="5">
        <f>IFERROR(Table1[[#This Row],[Profit]]/Table1[[#This Row],[Sales]],0)</f>
        <v>0.35432952263247336</v>
      </c>
      <c r="T815" s="2" t="str">
        <f t="shared" si="12"/>
        <v>Reorder Needed</v>
      </c>
    </row>
    <row r="816" spans="1:20" x14ac:dyDescent="0.3">
      <c r="A816" s="2">
        <v>1815</v>
      </c>
      <c r="B816" s="3">
        <v>45594</v>
      </c>
      <c r="C816" s="2" t="s">
        <v>784</v>
      </c>
      <c r="D816" s="2" t="s">
        <v>1395</v>
      </c>
      <c r="E816" s="2" t="s">
        <v>28</v>
      </c>
      <c r="F816" s="2" t="s">
        <v>29</v>
      </c>
      <c r="G816" s="2" t="s">
        <v>75</v>
      </c>
      <c r="H816" s="2" t="s">
        <v>76</v>
      </c>
      <c r="I816" s="2" t="s">
        <v>77</v>
      </c>
      <c r="J816" s="2">
        <v>1</v>
      </c>
      <c r="K816" s="2">
        <v>43553</v>
      </c>
      <c r="L816" s="2">
        <v>43553</v>
      </c>
      <c r="M816" s="2">
        <v>34583.4</v>
      </c>
      <c r="N816" s="2">
        <v>8969.6</v>
      </c>
      <c r="O816" s="2">
        <v>420</v>
      </c>
      <c r="P816" s="2">
        <v>100</v>
      </c>
      <c r="Q816" s="2" t="s">
        <v>78</v>
      </c>
      <c r="R816" s="2">
        <v>20</v>
      </c>
      <c r="S816" s="5">
        <f>IFERROR(Table1[[#This Row],[Profit]]/Table1[[#This Row],[Sales]],0)</f>
        <v>0.20594677748949555</v>
      </c>
      <c r="T816" s="2" t="str">
        <f t="shared" si="12"/>
        <v>Reorder Needed</v>
      </c>
    </row>
    <row r="817" spans="1:20" x14ac:dyDescent="0.3">
      <c r="A817" s="2">
        <v>1816</v>
      </c>
      <c r="B817" s="3">
        <v>45597</v>
      </c>
      <c r="C817" s="2" t="s">
        <v>1396</v>
      </c>
      <c r="D817" s="2" t="s">
        <v>1397</v>
      </c>
      <c r="E817" s="2" t="s">
        <v>28</v>
      </c>
      <c r="F817" s="2" t="s">
        <v>29</v>
      </c>
      <c r="G817" s="2" t="s">
        <v>60</v>
      </c>
      <c r="H817" s="2" t="s">
        <v>61</v>
      </c>
      <c r="I817" s="2" t="s">
        <v>32</v>
      </c>
      <c r="J817" s="2">
        <v>10</v>
      </c>
      <c r="K817" s="2">
        <v>51165</v>
      </c>
      <c r="L817" s="2">
        <v>511650</v>
      </c>
      <c r="M817" s="2">
        <v>392856.29</v>
      </c>
      <c r="N817" s="2">
        <v>118793.71</v>
      </c>
      <c r="O817" s="2">
        <v>417</v>
      </c>
      <c r="P817" s="2">
        <v>42</v>
      </c>
      <c r="Q817" s="2" t="s">
        <v>62</v>
      </c>
      <c r="R817" s="2">
        <v>15</v>
      </c>
      <c r="S817" s="5">
        <f>IFERROR(Table1[[#This Row],[Profit]]/Table1[[#This Row],[Sales]],0)</f>
        <v>0.23217768005472492</v>
      </c>
      <c r="T817" s="2" t="str">
        <f t="shared" si="12"/>
        <v>Reorder Needed</v>
      </c>
    </row>
    <row r="818" spans="1:20" x14ac:dyDescent="0.3">
      <c r="A818" s="2">
        <v>1817</v>
      </c>
      <c r="B818" s="3">
        <v>45571</v>
      </c>
      <c r="C818" s="2" t="s">
        <v>87</v>
      </c>
      <c r="D818" s="2" t="s">
        <v>1398</v>
      </c>
      <c r="E818" s="2" t="s">
        <v>45</v>
      </c>
      <c r="F818" s="2" t="s">
        <v>46</v>
      </c>
      <c r="G818" s="2" t="s">
        <v>40</v>
      </c>
      <c r="H818" s="2" t="s">
        <v>41</v>
      </c>
      <c r="I818" s="2" t="s">
        <v>24</v>
      </c>
      <c r="J818" s="2">
        <v>5</v>
      </c>
      <c r="K818" s="2">
        <v>29499</v>
      </c>
      <c r="L818" s="2">
        <v>147495</v>
      </c>
      <c r="M818" s="2">
        <v>117708.74</v>
      </c>
      <c r="N818" s="2">
        <v>29786.26</v>
      </c>
      <c r="O818" s="2">
        <v>73</v>
      </c>
      <c r="P818" s="2">
        <v>70</v>
      </c>
      <c r="Q818" s="2" t="s">
        <v>42</v>
      </c>
      <c r="R818" s="2">
        <v>10</v>
      </c>
      <c r="S818" s="5">
        <f>IFERROR(Table1[[#This Row],[Profit]]/Table1[[#This Row],[Sales]],0)</f>
        <v>0.20194759144377775</v>
      </c>
      <c r="T818" s="2" t="str">
        <f t="shared" si="12"/>
        <v>Reorder Needed</v>
      </c>
    </row>
    <row r="819" spans="1:20" x14ac:dyDescent="0.3">
      <c r="A819" s="2">
        <v>1818</v>
      </c>
      <c r="B819" s="3">
        <v>45486</v>
      </c>
      <c r="C819" s="2" t="s">
        <v>1099</v>
      </c>
      <c r="D819" s="2" t="s">
        <v>1399</v>
      </c>
      <c r="E819" s="2" t="s">
        <v>45</v>
      </c>
      <c r="F819" s="2" t="s">
        <v>46</v>
      </c>
      <c r="G819" s="2" t="s">
        <v>67</v>
      </c>
      <c r="H819" s="2" t="s">
        <v>68</v>
      </c>
      <c r="I819" s="2" t="s">
        <v>24</v>
      </c>
      <c r="J819" s="2">
        <v>10</v>
      </c>
      <c r="K819" s="2">
        <v>54904</v>
      </c>
      <c r="L819" s="2">
        <v>549040</v>
      </c>
      <c r="M819" s="2">
        <v>379796.44</v>
      </c>
      <c r="N819" s="2">
        <v>169243.56</v>
      </c>
      <c r="O819" s="2">
        <v>63</v>
      </c>
      <c r="P819" s="2">
        <v>67</v>
      </c>
      <c r="Q819" s="2" t="s">
        <v>42</v>
      </c>
      <c r="R819" s="2">
        <v>20</v>
      </c>
      <c r="S819" s="5">
        <f>IFERROR(Table1[[#This Row],[Profit]]/Table1[[#This Row],[Sales]],0)</f>
        <v>0.30825360629462334</v>
      </c>
      <c r="T819" s="2" t="str">
        <f t="shared" si="12"/>
        <v>Sufficient</v>
      </c>
    </row>
    <row r="820" spans="1:20" x14ac:dyDescent="0.3">
      <c r="A820" s="2">
        <v>1819</v>
      </c>
      <c r="B820" s="3">
        <v>45314</v>
      </c>
      <c r="C820" s="2" t="s">
        <v>782</v>
      </c>
      <c r="D820" s="2" t="s">
        <v>310</v>
      </c>
      <c r="E820" s="2" t="s">
        <v>36</v>
      </c>
      <c r="F820" s="2" t="s">
        <v>37</v>
      </c>
      <c r="G820" s="2" t="s">
        <v>30</v>
      </c>
      <c r="H820" s="2" t="s">
        <v>31</v>
      </c>
      <c r="I820" s="2" t="s">
        <v>32</v>
      </c>
      <c r="J820" s="2">
        <v>2</v>
      </c>
      <c r="K820" s="2">
        <v>48660</v>
      </c>
      <c r="L820" s="2">
        <v>97320</v>
      </c>
      <c r="M820" s="2">
        <v>69182.759999999995</v>
      </c>
      <c r="N820" s="2">
        <v>28137.24</v>
      </c>
      <c r="O820" s="2">
        <v>16</v>
      </c>
      <c r="P820" s="2">
        <v>80</v>
      </c>
      <c r="Q820" s="2" t="s">
        <v>33</v>
      </c>
      <c r="R820" s="2">
        <v>20</v>
      </c>
      <c r="S820" s="5">
        <f>IFERROR(Table1[[#This Row],[Profit]]/Table1[[#This Row],[Sales]],0)</f>
        <v>0.28912083847102343</v>
      </c>
      <c r="T820" s="2" t="str">
        <f t="shared" si="12"/>
        <v>Sufficient</v>
      </c>
    </row>
    <row r="821" spans="1:20" x14ac:dyDescent="0.3">
      <c r="A821" s="2">
        <v>1820</v>
      </c>
      <c r="B821" s="3">
        <v>45332</v>
      </c>
      <c r="C821" s="2" t="s">
        <v>619</v>
      </c>
      <c r="D821" s="2" t="s">
        <v>1400</v>
      </c>
      <c r="E821" s="2" t="s">
        <v>28</v>
      </c>
      <c r="F821" s="2" t="s">
        <v>29</v>
      </c>
      <c r="G821" s="2" t="s">
        <v>30</v>
      </c>
      <c r="H821" s="2" t="s">
        <v>31</v>
      </c>
      <c r="I821" s="2" t="s">
        <v>32</v>
      </c>
      <c r="J821" s="2">
        <v>7</v>
      </c>
      <c r="K821" s="2">
        <v>50306</v>
      </c>
      <c r="L821" s="2">
        <v>352142</v>
      </c>
      <c r="M821" s="2">
        <v>246579.23</v>
      </c>
      <c r="N821" s="2">
        <v>105562.77</v>
      </c>
      <c r="O821" s="2">
        <v>161</v>
      </c>
      <c r="P821" s="2">
        <v>34</v>
      </c>
      <c r="Q821" s="2" t="s">
        <v>33</v>
      </c>
      <c r="R821" s="2">
        <v>0</v>
      </c>
      <c r="S821" s="5">
        <f>IFERROR(Table1[[#This Row],[Profit]]/Table1[[#This Row],[Sales]],0)</f>
        <v>0.29977330167943617</v>
      </c>
      <c r="T821" s="2" t="str">
        <f t="shared" si="12"/>
        <v>Reorder Needed</v>
      </c>
    </row>
    <row r="822" spans="1:20" x14ac:dyDescent="0.3">
      <c r="A822" s="2">
        <v>1821</v>
      </c>
      <c r="B822" s="3">
        <v>45524</v>
      </c>
      <c r="C822" s="2" t="s">
        <v>1401</v>
      </c>
      <c r="D822" s="2" t="s">
        <v>1402</v>
      </c>
      <c r="E822" s="2" t="s">
        <v>20</v>
      </c>
      <c r="F822" s="2" t="s">
        <v>21</v>
      </c>
      <c r="G822" s="2" t="s">
        <v>49</v>
      </c>
      <c r="H822" s="2" t="s">
        <v>50</v>
      </c>
      <c r="I822" s="2" t="s">
        <v>51</v>
      </c>
      <c r="J822" s="2">
        <v>5</v>
      </c>
      <c r="K822" s="2">
        <v>51925</v>
      </c>
      <c r="L822" s="2">
        <v>259625</v>
      </c>
      <c r="M822" s="2">
        <v>224719.18</v>
      </c>
      <c r="N822" s="2">
        <v>34905.82</v>
      </c>
      <c r="O822" s="2">
        <v>282</v>
      </c>
      <c r="P822" s="2">
        <v>14</v>
      </c>
      <c r="Q822" s="2" t="s">
        <v>52</v>
      </c>
      <c r="R822" s="2">
        <v>5</v>
      </c>
      <c r="S822" s="5">
        <f>IFERROR(Table1[[#This Row],[Profit]]/Table1[[#This Row],[Sales]],0)</f>
        <v>0.13444706788637459</v>
      </c>
      <c r="T822" s="2" t="str">
        <f t="shared" si="12"/>
        <v>Reorder Needed</v>
      </c>
    </row>
    <row r="823" spans="1:20" x14ac:dyDescent="0.3">
      <c r="A823" s="2">
        <v>1822</v>
      </c>
      <c r="B823" s="3">
        <v>45366</v>
      </c>
      <c r="C823" s="2" t="s">
        <v>1403</v>
      </c>
      <c r="D823" s="2" t="s">
        <v>1404</v>
      </c>
      <c r="E823" s="2" t="s">
        <v>45</v>
      </c>
      <c r="F823" s="2" t="s">
        <v>46</v>
      </c>
      <c r="G823" s="2" t="s">
        <v>30</v>
      </c>
      <c r="H823" s="2" t="s">
        <v>31</v>
      </c>
      <c r="I823" s="2" t="s">
        <v>32</v>
      </c>
      <c r="J823" s="2">
        <v>7</v>
      </c>
      <c r="K823" s="2">
        <v>52537</v>
      </c>
      <c r="L823" s="2">
        <v>367759</v>
      </c>
      <c r="M823" s="2">
        <v>242240.26</v>
      </c>
      <c r="N823" s="2">
        <v>125518.74</v>
      </c>
      <c r="O823" s="2">
        <v>100</v>
      </c>
      <c r="P823" s="2">
        <v>34</v>
      </c>
      <c r="Q823" s="2" t="s">
        <v>33</v>
      </c>
      <c r="R823" s="2">
        <v>20</v>
      </c>
      <c r="S823" s="5">
        <f>IFERROR(Table1[[#This Row],[Profit]]/Table1[[#This Row],[Sales]],0)</f>
        <v>0.34130705162892006</v>
      </c>
      <c r="T823" s="2" t="str">
        <f t="shared" si="12"/>
        <v>Reorder Needed</v>
      </c>
    </row>
    <row r="824" spans="1:20" x14ac:dyDescent="0.3">
      <c r="A824" s="2">
        <v>1823</v>
      </c>
      <c r="B824" s="3">
        <v>45331</v>
      </c>
      <c r="C824" s="2" t="s">
        <v>1309</v>
      </c>
      <c r="D824" s="2" t="s">
        <v>1405</v>
      </c>
      <c r="E824" s="2" t="s">
        <v>20</v>
      </c>
      <c r="F824" s="2" t="s">
        <v>21</v>
      </c>
      <c r="G824" s="2" t="s">
        <v>40</v>
      </c>
      <c r="H824" s="2" t="s">
        <v>41</v>
      </c>
      <c r="I824" s="2" t="s">
        <v>24</v>
      </c>
      <c r="J824" s="2">
        <v>9</v>
      </c>
      <c r="K824" s="2">
        <v>8823</v>
      </c>
      <c r="L824" s="2">
        <v>79407</v>
      </c>
      <c r="M824" s="2">
        <v>66676.87</v>
      </c>
      <c r="N824" s="2">
        <v>12730.13</v>
      </c>
      <c r="O824" s="2">
        <v>193</v>
      </c>
      <c r="P824" s="2">
        <v>16</v>
      </c>
      <c r="Q824" s="2" t="s">
        <v>42</v>
      </c>
      <c r="R824" s="2">
        <v>5</v>
      </c>
      <c r="S824" s="5">
        <f>IFERROR(Table1[[#This Row],[Profit]]/Table1[[#This Row],[Sales]],0)</f>
        <v>0.16031495963831904</v>
      </c>
      <c r="T824" s="2" t="str">
        <f t="shared" si="12"/>
        <v>Reorder Needed</v>
      </c>
    </row>
    <row r="825" spans="1:20" x14ac:dyDescent="0.3">
      <c r="A825" s="2">
        <v>1824</v>
      </c>
      <c r="B825" s="3">
        <v>45292</v>
      </c>
      <c r="C825" s="2" t="s">
        <v>1406</v>
      </c>
      <c r="D825" s="2" t="s">
        <v>1407</v>
      </c>
      <c r="E825" s="2" t="s">
        <v>45</v>
      </c>
      <c r="F825" s="2" t="s">
        <v>46</v>
      </c>
      <c r="G825" s="2" t="s">
        <v>30</v>
      </c>
      <c r="H825" s="2" t="s">
        <v>31</v>
      </c>
      <c r="I825" s="2" t="s">
        <v>32</v>
      </c>
      <c r="J825" s="2">
        <v>2</v>
      </c>
      <c r="K825" s="2">
        <v>59697</v>
      </c>
      <c r="L825" s="2">
        <v>119394</v>
      </c>
      <c r="M825" s="2">
        <v>95103.72</v>
      </c>
      <c r="N825" s="2">
        <v>24290.28</v>
      </c>
      <c r="O825" s="2">
        <v>263</v>
      </c>
      <c r="P825" s="2">
        <v>88</v>
      </c>
      <c r="Q825" s="2" t="s">
        <v>33</v>
      </c>
      <c r="R825" s="2">
        <v>15</v>
      </c>
      <c r="S825" s="5">
        <f>IFERROR(Table1[[#This Row],[Profit]]/Table1[[#This Row],[Sales]],0)</f>
        <v>0.20344640434192671</v>
      </c>
      <c r="T825" s="2" t="str">
        <f t="shared" si="12"/>
        <v>Reorder Needed</v>
      </c>
    </row>
    <row r="826" spans="1:20" x14ac:dyDescent="0.3">
      <c r="A826" s="2">
        <v>1825</v>
      </c>
      <c r="B826" s="3">
        <v>45621</v>
      </c>
      <c r="C826" s="2" t="s">
        <v>1114</v>
      </c>
      <c r="D826" s="2" t="s">
        <v>1408</v>
      </c>
      <c r="E826" s="2" t="s">
        <v>45</v>
      </c>
      <c r="F826" s="2" t="s">
        <v>46</v>
      </c>
      <c r="G826" s="2" t="s">
        <v>40</v>
      </c>
      <c r="H826" s="2" t="s">
        <v>41</v>
      </c>
      <c r="I826" s="2" t="s">
        <v>24</v>
      </c>
      <c r="J826" s="2">
        <v>7</v>
      </c>
      <c r="K826" s="2">
        <v>59399</v>
      </c>
      <c r="L826" s="2">
        <v>415793</v>
      </c>
      <c r="M826" s="2">
        <v>307178.36</v>
      </c>
      <c r="N826" s="2">
        <v>108614.64</v>
      </c>
      <c r="O826" s="2">
        <v>16</v>
      </c>
      <c r="P826" s="2">
        <v>66</v>
      </c>
      <c r="Q826" s="2" t="s">
        <v>42</v>
      </c>
      <c r="R826" s="2">
        <v>20</v>
      </c>
      <c r="S826" s="5">
        <f>IFERROR(Table1[[#This Row],[Profit]]/Table1[[#This Row],[Sales]],0)</f>
        <v>0.26122286810985273</v>
      </c>
      <c r="T826" s="2" t="str">
        <f t="shared" si="12"/>
        <v>Sufficient</v>
      </c>
    </row>
    <row r="827" spans="1:20" x14ac:dyDescent="0.3">
      <c r="A827" s="2">
        <v>1826</v>
      </c>
      <c r="B827" s="3">
        <v>45398</v>
      </c>
      <c r="C827" s="2" t="s">
        <v>339</v>
      </c>
      <c r="D827" s="2" t="s">
        <v>1409</v>
      </c>
      <c r="E827" s="2" t="s">
        <v>20</v>
      </c>
      <c r="F827" s="2" t="s">
        <v>21</v>
      </c>
      <c r="G827" s="2" t="s">
        <v>55</v>
      </c>
      <c r="H827" s="2" t="s">
        <v>56</v>
      </c>
      <c r="I827" s="2" t="s">
        <v>32</v>
      </c>
      <c r="J827" s="2">
        <v>1</v>
      </c>
      <c r="K827" s="2">
        <v>27035</v>
      </c>
      <c r="L827" s="2">
        <v>27035</v>
      </c>
      <c r="M827" s="2">
        <v>17886.189999999999</v>
      </c>
      <c r="N827" s="2">
        <v>9148.81</v>
      </c>
      <c r="O827" s="2">
        <v>356</v>
      </c>
      <c r="P827" s="2">
        <v>21</v>
      </c>
      <c r="Q827" s="2" t="s">
        <v>57</v>
      </c>
      <c r="R827" s="2">
        <v>15</v>
      </c>
      <c r="S827" s="5">
        <f>IFERROR(Table1[[#This Row],[Profit]]/Table1[[#This Row],[Sales]],0)</f>
        <v>0.33840614018864434</v>
      </c>
      <c r="T827" s="2" t="str">
        <f t="shared" si="12"/>
        <v>Reorder Needed</v>
      </c>
    </row>
    <row r="828" spans="1:20" x14ac:dyDescent="0.3">
      <c r="A828" s="2">
        <v>1827</v>
      </c>
      <c r="B828" s="3">
        <v>45605</v>
      </c>
      <c r="C828" s="2" t="s">
        <v>1410</v>
      </c>
      <c r="D828" s="2" t="s">
        <v>553</v>
      </c>
      <c r="E828" s="2" t="s">
        <v>45</v>
      </c>
      <c r="F828" s="2" t="s">
        <v>46</v>
      </c>
      <c r="G828" s="2" t="s">
        <v>75</v>
      </c>
      <c r="H828" s="2" t="s">
        <v>76</v>
      </c>
      <c r="I828" s="2" t="s">
        <v>77</v>
      </c>
      <c r="J828" s="2">
        <v>9</v>
      </c>
      <c r="K828" s="2">
        <v>9436</v>
      </c>
      <c r="L828" s="2">
        <v>84924</v>
      </c>
      <c r="M828" s="2">
        <v>74095.33</v>
      </c>
      <c r="N828" s="2">
        <v>10828.67</v>
      </c>
      <c r="O828" s="2">
        <v>40</v>
      </c>
      <c r="P828" s="2">
        <v>100</v>
      </c>
      <c r="Q828" s="2" t="s">
        <v>78</v>
      </c>
      <c r="R828" s="2">
        <v>5</v>
      </c>
      <c r="S828" s="5">
        <f>IFERROR(Table1[[#This Row],[Profit]]/Table1[[#This Row],[Sales]],0)</f>
        <v>0.12751012670152137</v>
      </c>
      <c r="T828" s="2" t="str">
        <f t="shared" si="12"/>
        <v>Sufficient</v>
      </c>
    </row>
    <row r="829" spans="1:20" x14ac:dyDescent="0.3">
      <c r="A829" s="2">
        <v>1828</v>
      </c>
      <c r="B829" s="3">
        <v>45471</v>
      </c>
      <c r="C829" s="2" t="s">
        <v>1411</v>
      </c>
      <c r="D829" s="2" t="s">
        <v>1412</v>
      </c>
      <c r="E829" s="2" t="s">
        <v>20</v>
      </c>
      <c r="F829" s="2" t="s">
        <v>21</v>
      </c>
      <c r="G829" s="2" t="s">
        <v>49</v>
      </c>
      <c r="H829" s="2" t="s">
        <v>50</v>
      </c>
      <c r="I829" s="2" t="s">
        <v>51</v>
      </c>
      <c r="J829" s="2">
        <v>9</v>
      </c>
      <c r="K829" s="2">
        <v>4672</v>
      </c>
      <c r="L829" s="2">
        <v>42048</v>
      </c>
      <c r="M829" s="2">
        <v>35043.9</v>
      </c>
      <c r="N829" s="2">
        <v>7004.1</v>
      </c>
      <c r="O829" s="2">
        <v>353</v>
      </c>
      <c r="P829" s="2">
        <v>94</v>
      </c>
      <c r="Q829" s="2" t="s">
        <v>52</v>
      </c>
      <c r="R829" s="2">
        <v>0</v>
      </c>
      <c r="S829" s="5">
        <f>IFERROR(Table1[[#This Row],[Profit]]/Table1[[#This Row],[Sales]],0)</f>
        <v>0.16657391552511416</v>
      </c>
      <c r="T829" s="2" t="str">
        <f t="shared" si="12"/>
        <v>Reorder Needed</v>
      </c>
    </row>
    <row r="830" spans="1:20" x14ac:dyDescent="0.3">
      <c r="A830" s="2">
        <v>1829</v>
      </c>
      <c r="B830" s="3">
        <v>45448</v>
      </c>
      <c r="C830" s="2" t="s">
        <v>1060</v>
      </c>
      <c r="D830" s="2" t="s">
        <v>1413</v>
      </c>
      <c r="E830" s="2" t="s">
        <v>20</v>
      </c>
      <c r="F830" s="2" t="s">
        <v>21</v>
      </c>
      <c r="G830" s="2" t="s">
        <v>67</v>
      </c>
      <c r="H830" s="2" t="s">
        <v>68</v>
      </c>
      <c r="I830" s="2" t="s">
        <v>24</v>
      </c>
      <c r="J830" s="2">
        <v>2</v>
      </c>
      <c r="K830" s="2">
        <v>50575</v>
      </c>
      <c r="L830" s="2">
        <v>101150</v>
      </c>
      <c r="M830" s="2">
        <v>63585.14</v>
      </c>
      <c r="N830" s="2">
        <v>37564.86</v>
      </c>
      <c r="O830" s="2">
        <v>237</v>
      </c>
      <c r="P830" s="2">
        <v>76</v>
      </c>
      <c r="Q830" s="2" t="s">
        <v>42</v>
      </c>
      <c r="R830" s="2">
        <v>5</v>
      </c>
      <c r="S830" s="5">
        <f>IFERROR(Table1[[#This Row],[Profit]]/Table1[[#This Row],[Sales]],0)</f>
        <v>0.37137775580820565</v>
      </c>
      <c r="T830" s="2" t="str">
        <f t="shared" si="12"/>
        <v>Reorder Needed</v>
      </c>
    </row>
    <row r="831" spans="1:20" x14ac:dyDescent="0.3">
      <c r="A831" s="2">
        <v>1830</v>
      </c>
      <c r="B831" s="3">
        <v>45482</v>
      </c>
      <c r="C831" s="2" t="s">
        <v>1414</v>
      </c>
      <c r="D831" s="2" t="s">
        <v>1415</v>
      </c>
      <c r="E831" s="2" t="s">
        <v>20</v>
      </c>
      <c r="F831" s="2" t="s">
        <v>21</v>
      </c>
      <c r="G831" s="2" t="s">
        <v>60</v>
      </c>
      <c r="H831" s="2" t="s">
        <v>61</v>
      </c>
      <c r="I831" s="2" t="s">
        <v>32</v>
      </c>
      <c r="J831" s="2">
        <v>1</v>
      </c>
      <c r="K831" s="2">
        <v>44369</v>
      </c>
      <c r="L831" s="2">
        <v>44369</v>
      </c>
      <c r="M831" s="2">
        <v>33193.96</v>
      </c>
      <c r="N831" s="2">
        <v>11175.04</v>
      </c>
      <c r="O831" s="2">
        <v>383</v>
      </c>
      <c r="P831" s="2">
        <v>48</v>
      </c>
      <c r="Q831" s="2" t="s">
        <v>62</v>
      </c>
      <c r="R831" s="2">
        <v>5</v>
      </c>
      <c r="S831" s="5">
        <f>IFERROR(Table1[[#This Row],[Profit]]/Table1[[#This Row],[Sales]],0)</f>
        <v>0.25186594243728733</v>
      </c>
      <c r="T831" s="2" t="str">
        <f t="shared" si="12"/>
        <v>Reorder Needed</v>
      </c>
    </row>
    <row r="832" spans="1:20" x14ac:dyDescent="0.3">
      <c r="A832" s="2">
        <v>1831</v>
      </c>
      <c r="B832" s="3">
        <v>45523</v>
      </c>
      <c r="C832" s="2" t="s">
        <v>1416</v>
      </c>
      <c r="D832" s="2" t="s">
        <v>1417</v>
      </c>
      <c r="E832" s="2" t="s">
        <v>45</v>
      </c>
      <c r="F832" s="2" t="s">
        <v>46</v>
      </c>
      <c r="G832" s="2" t="s">
        <v>75</v>
      </c>
      <c r="H832" s="2" t="s">
        <v>76</v>
      </c>
      <c r="I832" s="2" t="s">
        <v>77</v>
      </c>
      <c r="J832" s="2">
        <v>4</v>
      </c>
      <c r="K832" s="2">
        <v>25910</v>
      </c>
      <c r="L832" s="2">
        <v>103640</v>
      </c>
      <c r="M832" s="2">
        <v>87284.14</v>
      </c>
      <c r="N832" s="2">
        <v>16355.86</v>
      </c>
      <c r="O832" s="2">
        <v>135</v>
      </c>
      <c r="P832" s="2">
        <v>36</v>
      </c>
      <c r="Q832" s="2" t="s">
        <v>78</v>
      </c>
      <c r="R832" s="2">
        <v>20</v>
      </c>
      <c r="S832" s="5">
        <f>IFERROR(Table1[[#This Row],[Profit]]/Table1[[#This Row],[Sales]],0)</f>
        <v>0.15781416441528368</v>
      </c>
      <c r="T832" s="2" t="str">
        <f t="shared" si="12"/>
        <v>Reorder Needed</v>
      </c>
    </row>
    <row r="833" spans="1:20" x14ac:dyDescent="0.3">
      <c r="A833" s="2">
        <v>1832</v>
      </c>
      <c r="B833" s="3">
        <v>45337</v>
      </c>
      <c r="C833" s="2" t="s">
        <v>712</v>
      </c>
      <c r="D833" s="2" t="s">
        <v>1418</v>
      </c>
      <c r="E833" s="2" t="s">
        <v>20</v>
      </c>
      <c r="F833" s="2" t="s">
        <v>21</v>
      </c>
      <c r="G833" s="2" t="s">
        <v>97</v>
      </c>
      <c r="H833" s="2" t="s">
        <v>98</v>
      </c>
      <c r="I833" s="2" t="s">
        <v>32</v>
      </c>
      <c r="J833" s="2">
        <v>1</v>
      </c>
      <c r="K833" s="2">
        <v>51701</v>
      </c>
      <c r="L833" s="2">
        <v>51701</v>
      </c>
      <c r="M833" s="2">
        <v>42637.59</v>
      </c>
      <c r="N833" s="2">
        <v>9063.41</v>
      </c>
      <c r="O833" s="2">
        <v>21</v>
      </c>
      <c r="P833" s="2">
        <v>78</v>
      </c>
      <c r="Q833" s="2" t="s">
        <v>99</v>
      </c>
      <c r="R833" s="2">
        <v>20</v>
      </c>
      <c r="S833" s="5">
        <f>IFERROR(Table1[[#This Row],[Profit]]/Table1[[#This Row],[Sales]],0)</f>
        <v>0.17530434614417517</v>
      </c>
      <c r="T833" s="2" t="str">
        <f t="shared" si="12"/>
        <v>Sufficient</v>
      </c>
    </row>
    <row r="834" spans="1:20" x14ac:dyDescent="0.3">
      <c r="A834" s="2">
        <v>1833</v>
      </c>
      <c r="B834" s="3">
        <v>45634</v>
      </c>
      <c r="C834" s="2" t="s">
        <v>1419</v>
      </c>
      <c r="D834" s="2" t="s">
        <v>1420</v>
      </c>
      <c r="E834" s="2" t="s">
        <v>28</v>
      </c>
      <c r="F834" s="2" t="s">
        <v>29</v>
      </c>
      <c r="G834" s="2" t="s">
        <v>97</v>
      </c>
      <c r="H834" s="2" t="s">
        <v>98</v>
      </c>
      <c r="I834" s="2" t="s">
        <v>32</v>
      </c>
      <c r="J834" s="2">
        <v>3</v>
      </c>
      <c r="K834" s="2">
        <v>33347</v>
      </c>
      <c r="L834" s="2">
        <v>100041</v>
      </c>
      <c r="M834" s="2">
        <v>87889.99</v>
      </c>
      <c r="N834" s="2">
        <v>12151.01</v>
      </c>
      <c r="O834" s="2">
        <v>190</v>
      </c>
      <c r="P834" s="2">
        <v>81</v>
      </c>
      <c r="Q834" s="2" t="s">
        <v>99</v>
      </c>
      <c r="R834" s="2">
        <v>0</v>
      </c>
      <c r="S834" s="5">
        <f>IFERROR(Table1[[#This Row],[Profit]]/Table1[[#This Row],[Sales]],0)</f>
        <v>0.12146030127647664</v>
      </c>
      <c r="T834" s="2" t="str">
        <f t="shared" ref="T834:T897" si="13">IF(O834&gt;P834,"Reorder Needed","Sufficient")</f>
        <v>Reorder Needed</v>
      </c>
    </row>
    <row r="835" spans="1:20" x14ac:dyDescent="0.3">
      <c r="A835" s="2">
        <v>1834</v>
      </c>
      <c r="B835" s="3">
        <v>45329</v>
      </c>
      <c r="C835" s="2" t="s">
        <v>1421</v>
      </c>
      <c r="D835" s="2" t="s">
        <v>1422</v>
      </c>
      <c r="E835" s="2" t="s">
        <v>20</v>
      </c>
      <c r="F835" s="2" t="s">
        <v>21</v>
      </c>
      <c r="G835" s="2" t="s">
        <v>49</v>
      </c>
      <c r="H835" s="2" t="s">
        <v>50</v>
      </c>
      <c r="I835" s="2" t="s">
        <v>51</v>
      </c>
      <c r="J835" s="2">
        <v>7</v>
      </c>
      <c r="K835" s="2">
        <v>56867</v>
      </c>
      <c r="L835" s="2">
        <v>398069</v>
      </c>
      <c r="M835" s="2">
        <v>351702.26</v>
      </c>
      <c r="N835" s="2">
        <v>46366.74</v>
      </c>
      <c r="O835" s="2">
        <v>67</v>
      </c>
      <c r="P835" s="2">
        <v>57</v>
      </c>
      <c r="Q835" s="2" t="s">
        <v>52</v>
      </c>
      <c r="R835" s="2">
        <v>15</v>
      </c>
      <c r="S835" s="5">
        <f>IFERROR(Table1[[#This Row],[Profit]]/Table1[[#This Row],[Sales]],0)</f>
        <v>0.11647915311164647</v>
      </c>
      <c r="T835" s="2" t="str">
        <f t="shared" si="13"/>
        <v>Reorder Needed</v>
      </c>
    </row>
    <row r="836" spans="1:20" x14ac:dyDescent="0.3">
      <c r="A836" s="2">
        <v>1835</v>
      </c>
      <c r="B836" s="3">
        <v>45311</v>
      </c>
      <c r="C836" s="2" t="s">
        <v>239</v>
      </c>
      <c r="D836" s="2" t="s">
        <v>1423</v>
      </c>
      <c r="E836" s="2" t="s">
        <v>20</v>
      </c>
      <c r="F836" s="2" t="s">
        <v>21</v>
      </c>
      <c r="G836" s="2" t="s">
        <v>67</v>
      </c>
      <c r="H836" s="2" t="s">
        <v>68</v>
      </c>
      <c r="I836" s="2" t="s">
        <v>24</v>
      </c>
      <c r="J836" s="2">
        <v>8</v>
      </c>
      <c r="K836" s="2">
        <v>41676</v>
      </c>
      <c r="L836" s="2">
        <v>333408</v>
      </c>
      <c r="M836" s="2">
        <v>230719.65</v>
      </c>
      <c r="N836" s="2">
        <v>102688.35</v>
      </c>
      <c r="O836" s="2">
        <v>495</v>
      </c>
      <c r="P836" s="2">
        <v>88</v>
      </c>
      <c r="Q836" s="2" t="s">
        <v>42</v>
      </c>
      <c r="R836" s="2">
        <v>10</v>
      </c>
      <c r="S836" s="5">
        <f>IFERROR(Table1[[#This Row],[Profit]]/Table1[[#This Row],[Sales]],0)</f>
        <v>0.30799605888281029</v>
      </c>
      <c r="T836" s="2" t="str">
        <f t="shared" si="13"/>
        <v>Reorder Needed</v>
      </c>
    </row>
    <row r="837" spans="1:20" x14ac:dyDescent="0.3">
      <c r="A837" s="2">
        <v>1836</v>
      </c>
      <c r="B837" s="3">
        <v>45509</v>
      </c>
      <c r="C837" s="2" t="s">
        <v>1201</v>
      </c>
      <c r="D837" s="2" t="s">
        <v>1424</v>
      </c>
      <c r="E837" s="2" t="s">
        <v>45</v>
      </c>
      <c r="F837" s="2" t="s">
        <v>46</v>
      </c>
      <c r="G837" s="2" t="s">
        <v>60</v>
      </c>
      <c r="H837" s="2" t="s">
        <v>61</v>
      </c>
      <c r="I837" s="2" t="s">
        <v>32</v>
      </c>
      <c r="J837" s="2">
        <v>2</v>
      </c>
      <c r="K837" s="2">
        <v>18606</v>
      </c>
      <c r="L837" s="2">
        <v>37212</v>
      </c>
      <c r="M837" s="2">
        <v>25180.04</v>
      </c>
      <c r="N837" s="2">
        <v>12031.96</v>
      </c>
      <c r="O837" s="2">
        <v>174</v>
      </c>
      <c r="P837" s="2">
        <v>52</v>
      </c>
      <c r="Q837" s="2" t="s">
        <v>62</v>
      </c>
      <c r="R837" s="2">
        <v>5</v>
      </c>
      <c r="S837" s="5">
        <f>IFERROR(Table1[[#This Row],[Profit]]/Table1[[#This Row],[Sales]],0)</f>
        <v>0.32333548317746963</v>
      </c>
      <c r="T837" s="2" t="str">
        <f t="shared" si="13"/>
        <v>Reorder Needed</v>
      </c>
    </row>
    <row r="838" spans="1:20" x14ac:dyDescent="0.3">
      <c r="A838" s="2">
        <v>1837</v>
      </c>
      <c r="B838" s="3">
        <v>45317</v>
      </c>
      <c r="C838" s="2" t="s">
        <v>79</v>
      </c>
      <c r="D838" s="2" t="s">
        <v>1425</v>
      </c>
      <c r="E838" s="2" t="s">
        <v>28</v>
      </c>
      <c r="F838" s="2" t="s">
        <v>29</v>
      </c>
      <c r="G838" s="2" t="s">
        <v>30</v>
      </c>
      <c r="H838" s="2" t="s">
        <v>31</v>
      </c>
      <c r="I838" s="2" t="s">
        <v>32</v>
      </c>
      <c r="J838" s="2">
        <v>6</v>
      </c>
      <c r="K838" s="2">
        <v>53052</v>
      </c>
      <c r="L838" s="2">
        <v>318312</v>
      </c>
      <c r="M838" s="2">
        <v>202680.36</v>
      </c>
      <c r="N838" s="2">
        <v>115631.64</v>
      </c>
      <c r="O838" s="2">
        <v>453</v>
      </c>
      <c r="P838" s="2">
        <v>15</v>
      </c>
      <c r="Q838" s="2" t="s">
        <v>33</v>
      </c>
      <c r="R838" s="2">
        <v>0</v>
      </c>
      <c r="S838" s="5">
        <f>IFERROR(Table1[[#This Row],[Profit]]/Table1[[#This Row],[Sales]],0)</f>
        <v>0.36326509839402849</v>
      </c>
      <c r="T838" s="2" t="str">
        <f t="shared" si="13"/>
        <v>Reorder Needed</v>
      </c>
    </row>
    <row r="839" spans="1:20" x14ac:dyDescent="0.3">
      <c r="A839" s="2">
        <v>1838</v>
      </c>
      <c r="B839" s="3">
        <v>45457</v>
      </c>
      <c r="C839" s="2" t="s">
        <v>190</v>
      </c>
      <c r="D839" s="2" t="s">
        <v>1426</v>
      </c>
      <c r="E839" s="2" t="s">
        <v>20</v>
      </c>
      <c r="F839" s="2" t="s">
        <v>21</v>
      </c>
      <c r="G839" s="2" t="s">
        <v>81</v>
      </c>
      <c r="H839" s="2" t="s">
        <v>82</v>
      </c>
      <c r="I839" s="2" t="s">
        <v>24</v>
      </c>
      <c r="J839" s="2">
        <v>10</v>
      </c>
      <c r="K839" s="2">
        <v>47263</v>
      </c>
      <c r="L839" s="2">
        <v>472630</v>
      </c>
      <c r="M839" s="2">
        <v>377261.58</v>
      </c>
      <c r="N839" s="2">
        <v>95368.42</v>
      </c>
      <c r="O839" s="2">
        <v>67</v>
      </c>
      <c r="P839" s="2">
        <v>93</v>
      </c>
      <c r="Q839" s="2" t="s">
        <v>42</v>
      </c>
      <c r="R839" s="2">
        <v>5</v>
      </c>
      <c r="S839" s="5">
        <f>IFERROR(Table1[[#This Row],[Profit]]/Table1[[#This Row],[Sales]],0)</f>
        <v>0.20178240907263609</v>
      </c>
      <c r="T839" s="2" t="str">
        <f t="shared" si="13"/>
        <v>Sufficient</v>
      </c>
    </row>
    <row r="840" spans="1:20" x14ac:dyDescent="0.3">
      <c r="A840" s="2">
        <v>1839</v>
      </c>
      <c r="B840" s="3">
        <v>45440</v>
      </c>
      <c r="C840" s="2" t="s">
        <v>1093</v>
      </c>
      <c r="D840" s="2" t="s">
        <v>1427</v>
      </c>
      <c r="E840" s="2" t="s">
        <v>20</v>
      </c>
      <c r="F840" s="2" t="s">
        <v>21</v>
      </c>
      <c r="G840" s="2" t="s">
        <v>30</v>
      </c>
      <c r="H840" s="2" t="s">
        <v>31</v>
      </c>
      <c r="I840" s="2" t="s">
        <v>32</v>
      </c>
      <c r="J840" s="2">
        <v>6</v>
      </c>
      <c r="K840" s="2">
        <v>6485</v>
      </c>
      <c r="L840" s="2">
        <v>38910</v>
      </c>
      <c r="M840" s="2">
        <v>23513.61</v>
      </c>
      <c r="N840" s="2">
        <v>15396.39</v>
      </c>
      <c r="O840" s="2">
        <v>454</v>
      </c>
      <c r="P840" s="2">
        <v>40</v>
      </c>
      <c r="Q840" s="2" t="s">
        <v>33</v>
      </c>
      <c r="R840" s="2">
        <v>0</v>
      </c>
      <c r="S840" s="5">
        <f>IFERROR(Table1[[#This Row],[Profit]]/Table1[[#This Row],[Sales]],0)</f>
        <v>0.39569236700077098</v>
      </c>
      <c r="T840" s="2" t="str">
        <f t="shared" si="13"/>
        <v>Reorder Needed</v>
      </c>
    </row>
    <row r="841" spans="1:20" x14ac:dyDescent="0.3">
      <c r="A841" s="2">
        <v>1840</v>
      </c>
      <c r="B841" s="3">
        <v>45576</v>
      </c>
      <c r="C841" s="2" t="s">
        <v>237</v>
      </c>
      <c r="D841" s="2" t="s">
        <v>1428</v>
      </c>
      <c r="E841" s="2" t="s">
        <v>20</v>
      </c>
      <c r="F841" s="2" t="s">
        <v>21</v>
      </c>
      <c r="G841" s="2" t="s">
        <v>75</v>
      </c>
      <c r="H841" s="2" t="s">
        <v>76</v>
      </c>
      <c r="I841" s="2" t="s">
        <v>77</v>
      </c>
      <c r="J841" s="2">
        <v>3</v>
      </c>
      <c r="K841" s="2">
        <v>53900</v>
      </c>
      <c r="L841" s="2">
        <v>161700</v>
      </c>
      <c r="M841" s="2">
        <v>139419.87</v>
      </c>
      <c r="N841" s="2">
        <v>22280.13</v>
      </c>
      <c r="O841" s="2">
        <v>124</v>
      </c>
      <c r="P841" s="2">
        <v>91</v>
      </c>
      <c r="Q841" s="2" t="s">
        <v>78</v>
      </c>
      <c r="R841" s="2">
        <v>0</v>
      </c>
      <c r="S841" s="5">
        <f>IFERROR(Table1[[#This Row],[Profit]]/Table1[[#This Row],[Sales]],0)</f>
        <v>0.13778682745825604</v>
      </c>
      <c r="T841" s="2" t="str">
        <f t="shared" si="13"/>
        <v>Reorder Needed</v>
      </c>
    </row>
    <row r="842" spans="1:20" x14ac:dyDescent="0.3">
      <c r="A842" s="2">
        <v>1841</v>
      </c>
      <c r="B842" s="3">
        <v>45538</v>
      </c>
      <c r="C842" s="2" t="s">
        <v>1429</v>
      </c>
      <c r="D842" s="2" t="s">
        <v>1430</v>
      </c>
      <c r="E842" s="2" t="s">
        <v>28</v>
      </c>
      <c r="F842" s="2" t="s">
        <v>29</v>
      </c>
      <c r="G842" s="2" t="s">
        <v>81</v>
      </c>
      <c r="H842" s="2" t="s">
        <v>82</v>
      </c>
      <c r="I842" s="2" t="s">
        <v>24</v>
      </c>
      <c r="J842" s="2">
        <v>2</v>
      </c>
      <c r="K842" s="2">
        <v>35774</v>
      </c>
      <c r="L842" s="2">
        <v>71548</v>
      </c>
      <c r="M842" s="2">
        <v>43955.01</v>
      </c>
      <c r="N842" s="2">
        <v>27592.99</v>
      </c>
      <c r="O842" s="2">
        <v>231</v>
      </c>
      <c r="P842" s="2">
        <v>81</v>
      </c>
      <c r="Q842" s="2" t="s">
        <v>42</v>
      </c>
      <c r="R842" s="2">
        <v>15</v>
      </c>
      <c r="S842" s="5">
        <f>IFERROR(Table1[[#This Row],[Profit]]/Table1[[#This Row],[Sales]],0)</f>
        <v>0.38565704142673451</v>
      </c>
      <c r="T842" s="2" t="str">
        <f t="shared" si="13"/>
        <v>Reorder Needed</v>
      </c>
    </row>
    <row r="843" spans="1:20" x14ac:dyDescent="0.3">
      <c r="A843" s="2">
        <v>1842</v>
      </c>
      <c r="B843" s="3">
        <v>45382</v>
      </c>
      <c r="C843" s="2" t="s">
        <v>1431</v>
      </c>
      <c r="D843" s="2" t="s">
        <v>1432</v>
      </c>
      <c r="E843" s="2" t="s">
        <v>28</v>
      </c>
      <c r="F843" s="2" t="s">
        <v>29</v>
      </c>
      <c r="G843" s="2" t="s">
        <v>60</v>
      </c>
      <c r="H843" s="2" t="s">
        <v>61</v>
      </c>
      <c r="I843" s="2" t="s">
        <v>32</v>
      </c>
      <c r="J843" s="2">
        <v>3</v>
      </c>
      <c r="K843" s="2">
        <v>37917</v>
      </c>
      <c r="L843" s="2">
        <v>113751</v>
      </c>
      <c r="M843" s="2">
        <v>86187.61</v>
      </c>
      <c r="N843" s="2">
        <v>27563.39</v>
      </c>
      <c r="O843" s="2">
        <v>284</v>
      </c>
      <c r="P843" s="2">
        <v>93</v>
      </c>
      <c r="Q843" s="2" t="s">
        <v>62</v>
      </c>
      <c r="R843" s="2">
        <v>5</v>
      </c>
      <c r="S843" s="5">
        <f>IFERROR(Table1[[#This Row],[Profit]]/Table1[[#This Row],[Sales]],0)</f>
        <v>0.24231338625594501</v>
      </c>
      <c r="T843" s="2" t="str">
        <f t="shared" si="13"/>
        <v>Reorder Needed</v>
      </c>
    </row>
    <row r="844" spans="1:20" x14ac:dyDescent="0.3">
      <c r="A844" s="2">
        <v>1843</v>
      </c>
      <c r="B844" s="3">
        <v>45559</v>
      </c>
      <c r="C844" s="2" t="s">
        <v>1433</v>
      </c>
      <c r="D844" s="2" t="s">
        <v>1434</v>
      </c>
      <c r="E844" s="2" t="s">
        <v>28</v>
      </c>
      <c r="F844" s="2" t="s">
        <v>29</v>
      </c>
      <c r="G844" s="2" t="s">
        <v>60</v>
      </c>
      <c r="H844" s="2" t="s">
        <v>61</v>
      </c>
      <c r="I844" s="2" t="s">
        <v>32</v>
      </c>
      <c r="J844" s="2">
        <v>2</v>
      </c>
      <c r="K844" s="2">
        <v>15224</v>
      </c>
      <c r="L844" s="2">
        <v>30448</v>
      </c>
      <c r="M844" s="2">
        <v>18517.490000000002</v>
      </c>
      <c r="N844" s="2">
        <v>11930.51</v>
      </c>
      <c r="O844" s="2">
        <v>487</v>
      </c>
      <c r="P844" s="2">
        <v>100</v>
      </c>
      <c r="Q844" s="2" t="s">
        <v>62</v>
      </c>
      <c r="R844" s="2">
        <v>0</v>
      </c>
      <c r="S844" s="5">
        <f>IFERROR(Table1[[#This Row],[Profit]]/Table1[[#This Row],[Sales]],0)</f>
        <v>0.39183230425643722</v>
      </c>
      <c r="T844" s="2" t="str">
        <f t="shared" si="13"/>
        <v>Reorder Needed</v>
      </c>
    </row>
    <row r="845" spans="1:20" x14ac:dyDescent="0.3">
      <c r="A845" s="2">
        <v>1844</v>
      </c>
      <c r="B845" s="3">
        <v>45336</v>
      </c>
      <c r="C845" s="2" t="s">
        <v>1435</v>
      </c>
      <c r="D845" s="2" t="s">
        <v>1436</v>
      </c>
      <c r="E845" s="2" t="s">
        <v>28</v>
      </c>
      <c r="F845" s="2" t="s">
        <v>29</v>
      </c>
      <c r="G845" s="2" t="s">
        <v>67</v>
      </c>
      <c r="H845" s="2" t="s">
        <v>68</v>
      </c>
      <c r="I845" s="2" t="s">
        <v>24</v>
      </c>
      <c r="J845" s="2">
        <v>5</v>
      </c>
      <c r="K845" s="2">
        <v>57059</v>
      </c>
      <c r="L845" s="2">
        <v>285295</v>
      </c>
      <c r="M845" s="2">
        <v>256677.58</v>
      </c>
      <c r="N845" s="2">
        <v>28617.42</v>
      </c>
      <c r="O845" s="2">
        <v>136</v>
      </c>
      <c r="P845" s="2">
        <v>79</v>
      </c>
      <c r="Q845" s="2" t="s">
        <v>42</v>
      </c>
      <c r="R845" s="2">
        <v>5</v>
      </c>
      <c r="S845" s="5">
        <f>IFERROR(Table1[[#This Row],[Profit]]/Table1[[#This Row],[Sales]],0)</f>
        <v>0.10030817224276625</v>
      </c>
      <c r="T845" s="2" t="str">
        <f t="shared" si="13"/>
        <v>Reorder Needed</v>
      </c>
    </row>
    <row r="846" spans="1:20" x14ac:dyDescent="0.3">
      <c r="A846" s="2">
        <v>1845</v>
      </c>
      <c r="B846" s="3">
        <v>45517</v>
      </c>
      <c r="C846" s="2" t="s">
        <v>1437</v>
      </c>
      <c r="D846" s="2" t="s">
        <v>1438</v>
      </c>
      <c r="E846" s="2" t="s">
        <v>36</v>
      </c>
      <c r="F846" s="2" t="s">
        <v>37</v>
      </c>
      <c r="G846" s="2" t="s">
        <v>75</v>
      </c>
      <c r="H846" s="2" t="s">
        <v>76</v>
      </c>
      <c r="I846" s="2" t="s">
        <v>77</v>
      </c>
      <c r="J846" s="2">
        <v>8</v>
      </c>
      <c r="K846" s="2">
        <v>22679</v>
      </c>
      <c r="L846" s="2">
        <v>181432</v>
      </c>
      <c r="M846" s="2">
        <v>150813.4</v>
      </c>
      <c r="N846" s="2">
        <v>30618.6</v>
      </c>
      <c r="O846" s="2">
        <v>89</v>
      </c>
      <c r="P846" s="2">
        <v>94</v>
      </c>
      <c r="Q846" s="2" t="s">
        <v>78</v>
      </c>
      <c r="R846" s="2">
        <v>10</v>
      </c>
      <c r="S846" s="5">
        <f>IFERROR(Table1[[#This Row],[Profit]]/Table1[[#This Row],[Sales]],0)</f>
        <v>0.16876074782838749</v>
      </c>
      <c r="T846" s="2" t="str">
        <f t="shared" si="13"/>
        <v>Sufficient</v>
      </c>
    </row>
    <row r="847" spans="1:20" x14ac:dyDescent="0.3">
      <c r="A847" s="2">
        <v>1846</v>
      </c>
      <c r="B847" s="3">
        <v>45479</v>
      </c>
      <c r="C847" s="2" t="s">
        <v>1439</v>
      </c>
      <c r="D847" s="2" t="s">
        <v>1224</v>
      </c>
      <c r="E847" s="2" t="s">
        <v>28</v>
      </c>
      <c r="F847" s="2" t="s">
        <v>29</v>
      </c>
      <c r="G847" s="2" t="s">
        <v>81</v>
      </c>
      <c r="H847" s="2" t="s">
        <v>82</v>
      </c>
      <c r="I847" s="2" t="s">
        <v>24</v>
      </c>
      <c r="J847" s="2">
        <v>8</v>
      </c>
      <c r="K847" s="2">
        <v>38791</v>
      </c>
      <c r="L847" s="2">
        <v>310328</v>
      </c>
      <c r="M847" s="2">
        <v>246659.13</v>
      </c>
      <c r="N847" s="2">
        <v>63668.87</v>
      </c>
      <c r="O847" s="2">
        <v>89</v>
      </c>
      <c r="P847" s="2">
        <v>68</v>
      </c>
      <c r="Q847" s="2" t="s">
        <v>42</v>
      </c>
      <c r="R847" s="2">
        <v>15</v>
      </c>
      <c r="S847" s="5">
        <f>IFERROR(Table1[[#This Row],[Profit]]/Table1[[#This Row],[Sales]],0)</f>
        <v>0.20516637235441212</v>
      </c>
      <c r="T847" s="2" t="str">
        <f t="shared" si="13"/>
        <v>Reorder Needed</v>
      </c>
    </row>
    <row r="848" spans="1:20" x14ac:dyDescent="0.3">
      <c r="A848" s="2">
        <v>1847</v>
      </c>
      <c r="B848" s="3">
        <v>45568</v>
      </c>
      <c r="C848" s="2" t="s">
        <v>1440</v>
      </c>
      <c r="D848" s="2" t="s">
        <v>1441</v>
      </c>
      <c r="E848" s="2" t="s">
        <v>36</v>
      </c>
      <c r="F848" s="2" t="s">
        <v>37</v>
      </c>
      <c r="G848" s="2" t="s">
        <v>67</v>
      </c>
      <c r="H848" s="2" t="s">
        <v>68</v>
      </c>
      <c r="I848" s="2" t="s">
        <v>24</v>
      </c>
      <c r="J848" s="2">
        <v>7</v>
      </c>
      <c r="K848" s="2">
        <v>20403</v>
      </c>
      <c r="L848" s="2">
        <v>142821</v>
      </c>
      <c r="M848" s="2">
        <v>122853.27</v>
      </c>
      <c r="N848" s="2">
        <v>19967.73</v>
      </c>
      <c r="O848" s="2">
        <v>174</v>
      </c>
      <c r="P848" s="2">
        <v>80</v>
      </c>
      <c r="Q848" s="2" t="s">
        <v>42</v>
      </c>
      <c r="R848" s="2">
        <v>0</v>
      </c>
      <c r="S848" s="5">
        <f>IFERROR(Table1[[#This Row],[Profit]]/Table1[[#This Row],[Sales]],0)</f>
        <v>0.13980948179889513</v>
      </c>
      <c r="T848" s="2" t="str">
        <f t="shared" si="13"/>
        <v>Reorder Needed</v>
      </c>
    </row>
    <row r="849" spans="1:20" x14ac:dyDescent="0.3">
      <c r="A849" s="2">
        <v>1848</v>
      </c>
      <c r="B849" s="3">
        <v>45296</v>
      </c>
      <c r="C849" s="2" t="s">
        <v>625</v>
      </c>
      <c r="D849" s="2" t="s">
        <v>1442</v>
      </c>
      <c r="E849" s="2" t="s">
        <v>20</v>
      </c>
      <c r="F849" s="2" t="s">
        <v>21</v>
      </c>
      <c r="G849" s="2" t="s">
        <v>97</v>
      </c>
      <c r="H849" s="2" t="s">
        <v>98</v>
      </c>
      <c r="I849" s="2" t="s">
        <v>32</v>
      </c>
      <c r="J849" s="2">
        <v>6</v>
      </c>
      <c r="K849" s="2">
        <v>24224</v>
      </c>
      <c r="L849" s="2">
        <v>145344</v>
      </c>
      <c r="M849" s="2">
        <v>102721.14</v>
      </c>
      <c r="N849" s="2">
        <v>42622.86</v>
      </c>
      <c r="O849" s="2">
        <v>63</v>
      </c>
      <c r="P849" s="2">
        <v>95</v>
      </c>
      <c r="Q849" s="2" t="s">
        <v>99</v>
      </c>
      <c r="R849" s="2">
        <v>20</v>
      </c>
      <c r="S849" s="5">
        <f>IFERROR(Table1[[#This Row],[Profit]]/Table1[[#This Row],[Sales]],0)</f>
        <v>0.29325503632760896</v>
      </c>
      <c r="T849" s="2" t="str">
        <f t="shared" si="13"/>
        <v>Sufficient</v>
      </c>
    </row>
    <row r="850" spans="1:20" x14ac:dyDescent="0.3">
      <c r="A850" s="2">
        <v>1849</v>
      </c>
      <c r="B850" s="3">
        <v>45495</v>
      </c>
      <c r="C850" s="2" t="s">
        <v>1246</v>
      </c>
      <c r="D850" s="2" t="s">
        <v>1443</v>
      </c>
      <c r="E850" s="2" t="s">
        <v>28</v>
      </c>
      <c r="F850" s="2" t="s">
        <v>29</v>
      </c>
      <c r="G850" s="2" t="s">
        <v>22</v>
      </c>
      <c r="H850" s="2" t="s">
        <v>23</v>
      </c>
      <c r="I850" s="2" t="s">
        <v>24</v>
      </c>
      <c r="J850" s="2">
        <v>10</v>
      </c>
      <c r="K850" s="2">
        <v>11884</v>
      </c>
      <c r="L850" s="2">
        <v>118840</v>
      </c>
      <c r="M850" s="2">
        <v>88182.54</v>
      </c>
      <c r="N850" s="2">
        <v>30657.46</v>
      </c>
      <c r="O850" s="2">
        <v>426</v>
      </c>
      <c r="P850" s="2">
        <v>91</v>
      </c>
      <c r="Q850" s="2" t="s">
        <v>25</v>
      </c>
      <c r="R850" s="2">
        <v>10</v>
      </c>
      <c r="S850" s="5">
        <f>IFERROR(Table1[[#This Row],[Profit]]/Table1[[#This Row],[Sales]],0)</f>
        <v>0.25797256815886904</v>
      </c>
      <c r="T850" s="2" t="str">
        <f t="shared" si="13"/>
        <v>Reorder Needed</v>
      </c>
    </row>
    <row r="851" spans="1:20" x14ac:dyDescent="0.3">
      <c r="A851" s="2">
        <v>1850</v>
      </c>
      <c r="B851" s="3">
        <v>45634</v>
      </c>
      <c r="C851" s="2" t="s">
        <v>555</v>
      </c>
      <c r="D851" s="2" t="s">
        <v>1444</v>
      </c>
      <c r="E851" s="2" t="s">
        <v>45</v>
      </c>
      <c r="F851" s="2" t="s">
        <v>46</v>
      </c>
      <c r="G851" s="2" t="s">
        <v>55</v>
      </c>
      <c r="H851" s="2" t="s">
        <v>56</v>
      </c>
      <c r="I851" s="2" t="s">
        <v>32</v>
      </c>
      <c r="J851" s="2">
        <v>4</v>
      </c>
      <c r="K851" s="2">
        <v>53596</v>
      </c>
      <c r="L851" s="2">
        <v>214384</v>
      </c>
      <c r="M851" s="2">
        <v>171849.88</v>
      </c>
      <c r="N851" s="2">
        <v>42534.12</v>
      </c>
      <c r="O851" s="2">
        <v>90</v>
      </c>
      <c r="P851" s="2">
        <v>58</v>
      </c>
      <c r="Q851" s="2" t="s">
        <v>57</v>
      </c>
      <c r="R851" s="2">
        <v>5</v>
      </c>
      <c r="S851" s="5">
        <f>IFERROR(Table1[[#This Row],[Profit]]/Table1[[#This Row],[Sales]],0)</f>
        <v>0.19840155981789687</v>
      </c>
      <c r="T851" s="2" t="str">
        <f t="shared" si="13"/>
        <v>Reorder Needed</v>
      </c>
    </row>
    <row r="852" spans="1:20" x14ac:dyDescent="0.3">
      <c r="A852" s="2">
        <v>1851</v>
      </c>
      <c r="B852" s="3">
        <v>45550</v>
      </c>
      <c r="C852" s="2" t="s">
        <v>1325</v>
      </c>
      <c r="D852" s="2" t="s">
        <v>1445</v>
      </c>
      <c r="E852" s="2" t="s">
        <v>20</v>
      </c>
      <c r="F852" s="2" t="s">
        <v>21</v>
      </c>
      <c r="G852" s="2" t="s">
        <v>75</v>
      </c>
      <c r="H852" s="2" t="s">
        <v>76</v>
      </c>
      <c r="I852" s="2" t="s">
        <v>77</v>
      </c>
      <c r="J852" s="2">
        <v>8</v>
      </c>
      <c r="K852" s="2">
        <v>37746</v>
      </c>
      <c r="L852" s="2">
        <v>301968</v>
      </c>
      <c r="M852" s="2">
        <v>215210.92</v>
      </c>
      <c r="N852" s="2">
        <v>86757.08</v>
      </c>
      <c r="O852" s="2">
        <v>316</v>
      </c>
      <c r="P852" s="2">
        <v>37</v>
      </c>
      <c r="Q852" s="2" t="s">
        <v>78</v>
      </c>
      <c r="R852" s="2">
        <v>10</v>
      </c>
      <c r="S852" s="5">
        <f>IFERROR(Table1[[#This Row],[Profit]]/Table1[[#This Row],[Sales]],0)</f>
        <v>0.28730554230911887</v>
      </c>
      <c r="T852" s="2" t="str">
        <f t="shared" si="13"/>
        <v>Reorder Needed</v>
      </c>
    </row>
    <row r="853" spans="1:20" x14ac:dyDescent="0.3">
      <c r="A853" s="2">
        <v>1852</v>
      </c>
      <c r="B853" s="3">
        <v>45331</v>
      </c>
      <c r="C853" s="2" t="s">
        <v>586</v>
      </c>
      <c r="D853" s="2" t="s">
        <v>1446</v>
      </c>
      <c r="E853" s="2" t="s">
        <v>45</v>
      </c>
      <c r="F853" s="2" t="s">
        <v>46</v>
      </c>
      <c r="G853" s="2" t="s">
        <v>30</v>
      </c>
      <c r="H853" s="2" t="s">
        <v>31</v>
      </c>
      <c r="I853" s="2" t="s">
        <v>32</v>
      </c>
      <c r="J853" s="2">
        <v>7</v>
      </c>
      <c r="K853" s="2">
        <v>19597</v>
      </c>
      <c r="L853" s="2">
        <v>137179</v>
      </c>
      <c r="M853" s="2">
        <v>103474.01</v>
      </c>
      <c r="N853" s="2">
        <v>33704.99</v>
      </c>
      <c r="O853" s="2">
        <v>35</v>
      </c>
      <c r="P853" s="2">
        <v>80</v>
      </c>
      <c r="Q853" s="2" t="s">
        <v>33</v>
      </c>
      <c r="R853" s="2">
        <v>20</v>
      </c>
      <c r="S853" s="5">
        <f>IFERROR(Table1[[#This Row],[Profit]]/Table1[[#This Row],[Sales]],0)</f>
        <v>0.24570079968508299</v>
      </c>
      <c r="T853" s="2" t="str">
        <f t="shared" si="13"/>
        <v>Sufficient</v>
      </c>
    </row>
    <row r="854" spans="1:20" x14ac:dyDescent="0.3">
      <c r="A854" s="2">
        <v>1853</v>
      </c>
      <c r="B854" s="3">
        <v>45505</v>
      </c>
      <c r="C854" s="2" t="s">
        <v>893</v>
      </c>
      <c r="D854" s="2" t="s">
        <v>1447</v>
      </c>
      <c r="E854" s="2" t="s">
        <v>45</v>
      </c>
      <c r="F854" s="2" t="s">
        <v>46</v>
      </c>
      <c r="G854" s="2" t="s">
        <v>60</v>
      </c>
      <c r="H854" s="2" t="s">
        <v>61</v>
      </c>
      <c r="I854" s="2" t="s">
        <v>32</v>
      </c>
      <c r="J854" s="2">
        <v>4</v>
      </c>
      <c r="K854" s="2">
        <v>41011</v>
      </c>
      <c r="L854" s="2">
        <v>164044</v>
      </c>
      <c r="M854" s="2">
        <v>129524.61</v>
      </c>
      <c r="N854" s="2">
        <v>34519.39</v>
      </c>
      <c r="O854" s="2">
        <v>229</v>
      </c>
      <c r="P854" s="2">
        <v>74</v>
      </c>
      <c r="Q854" s="2" t="s">
        <v>62</v>
      </c>
      <c r="R854" s="2">
        <v>15</v>
      </c>
      <c r="S854" s="5">
        <f>IFERROR(Table1[[#This Row],[Profit]]/Table1[[#This Row],[Sales]],0)</f>
        <v>0.210427629172661</v>
      </c>
      <c r="T854" s="2" t="str">
        <f t="shared" si="13"/>
        <v>Reorder Needed</v>
      </c>
    </row>
    <row r="855" spans="1:20" x14ac:dyDescent="0.3">
      <c r="A855" s="2">
        <v>1854</v>
      </c>
      <c r="B855" s="3">
        <v>45482</v>
      </c>
      <c r="C855" s="2" t="s">
        <v>990</v>
      </c>
      <c r="D855" s="2" t="s">
        <v>251</v>
      </c>
      <c r="E855" s="2" t="s">
        <v>36</v>
      </c>
      <c r="F855" s="2" t="s">
        <v>37</v>
      </c>
      <c r="G855" s="2" t="s">
        <v>30</v>
      </c>
      <c r="H855" s="2" t="s">
        <v>31</v>
      </c>
      <c r="I855" s="2" t="s">
        <v>32</v>
      </c>
      <c r="J855" s="2">
        <v>3</v>
      </c>
      <c r="K855" s="2">
        <v>11625</v>
      </c>
      <c r="L855" s="2">
        <v>34875</v>
      </c>
      <c r="M855" s="2">
        <v>30524.69</v>
      </c>
      <c r="N855" s="2">
        <v>4350.3100000000004</v>
      </c>
      <c r="O855" s="2">
        <v>79</v>
      </c>
      <c r="P855" s="2">
        <v>85</v>
      </c>
      <c r="Q855" s="2" t="s">
        <v>33</v>
      </c>
      <c r="R855" s="2">
        <v>5</v>
      </c>
      <c r="S855" s="5">
        <f>IFERROR(Table1[[#This Row],[Profit]]/Table1[[#This Row],[Sales]],0)</f>
        <v>0.12474007168458782</v>
      </c>
      <c r="T855" s="2" t="str">
        <f t="shared" si="13"/>
        <v>Sufficient</v>
      </c>
    </row>
    <row r="856" spans="1:20" x14ac:dyDescent="0.3">
      <c r="A856" s="2">
        <v>1855</v>
      </c>
      <c r="B856" s="3">
        <v>45456</v>
      </c>
      <c r="C856" s="2" t="s">
        <v>421</v>
      </c>
      <c r="D856" s="2" t="s">
        <v>1448</v>
      </c>
      <c r="E856" s="2" t="s">
        <v>36</v>
      </c>
      <c r="F856" s="2" t="s">
        <v>37</v>
      </c>
      <c r="G856" s="2" t="s">
        <v>49</v>
      </c>
      <c r="H856" s="2" t="s">
        <v>50</v>
      </c>
      <c r="I856" s="2" t="s">
        <v>51</v>
      </c>
      <c r="J856" s="2">
        <v>6</v>
      </c>
      <c r="K856" s="2">
        <v>3972</v>
      </c>
      <c r="L856" s="2">
        <v>23832</v>
      </c>
      <c r="M856" s="2">
        <v>18890.91</v>
      </c>
      <c r="N856" s="2">
        <v>4941.09</v>
      </c>
      <c r="O856" s="2">
        <v>186</v>
      </c>
      <c r="P856" s="2">
        <v>69</v>
      </c>
      <c r="Q856" s="2" t="s">
        <v>52</v>
      </c>
      <c r="R856" s="2">
        <v>10</v>
      </c>
      <c r="S856" s="5">
        <f>IFERROR(Table1[[#This Row],[Profit]]/Table1[[#This Row],[Sales]],0)</f>
        <v>0.20733006042296073</v>
      </c>
      <c r="T856" s="2" t="str">
        <f t="shared" si="13"/>
        <v>Reorder Needed</v>
      </c>
    </row>
    <row r="857" spans="1:20" x14ac:dyDescent="0.3">
      <c r="A857" s="2">
        <v>1856</v>
      </c>
      <c r="B857" s="3">
        <v>45546</v>
      </c>
      <c r="C857" s="2" t="s">
        <v>1449</v>
      </c>
      <c r="D857" s="2" t="s">
        <v>1450</v>
      </c>
      <c r="E857" s="2" t="s">
        <v>20</v>
      </c>
      <c r="F857" s="2" t="s">
        <v>21</v>
      </c>
      <c r="G857" s="2" t="s">
        <v>97</v>
      </c>
      <c r="H857" s="2" t="s">
        <v>98</v>
      </c>
      <c r="I857" s="2" t="s">
        <v>32</v>
      </c>
      <c r="J857" s="2">
        <v>7</v>
      </c>
      <c r="K857" s="2">
        <v>19485</v>
      </c>
      <c r="L857" s="2">
        <v>136395</v>
      </c>
      <c r="M857" s="2">
        <v>99589.35</v>
      </c>
      <c r="N857" s="2">
        <v>36805.65</v>
      </c>
      <c r="O857" s="2">
        <v>320</v>
      </c>
      <c r="P857" s="2">
        <v>49</v>
      </c>
      <c r="Q857" s="2" t="s">
        <v>99</v>
      </c>
      <c r="R857" s="2">
        <v>0</v>
      </c>
      <c r="S857" s="5">
        <f>IFERROR(Table1[[#This Row],[Profit]]/Table1[[#This Row],[Sales]],0)</f>
        <v>0.26984603541185526</v>
      </c>
      <c r="T857" s="2" t="str">
        <f t="shared" si="13"/>
        <v>Reorder Needed</v>
      </c>
    </row>
    <row r="858" spans="1:20" x14ac:dyDescent="0.3">
      <c r="A858" s="2">
        <v>1857</v>
      </c>
      <c r="B858" s="3">
        <v>45547</v>
      </c>
      <c r="C858" s="2" t="s">
        <v>937</v>
      </c>
      <c r="D858" s="2" t="s">
        <v>1451</v>
      </c>
      <c r="E858" s="2" t="s">
        <v>36</v>
      </c>
      <c r="F858" s="2" t="s">
        <v>37</v>
      </c>
      <c r="G858" s="2" t="s">
        <v>75</v>
      </c>
      <c r="H858" s="2" t="s">
        <v>76</v>
      </c>
      <c r="I858" s="2" t="s">
        <v>77</v>
      </c>
      <c r="J858" s="2">
        <v>6</v>
      </c>
      <c r="K858" s="2">
        <v>35231</v>
      </c>
      <c r="L858" s="2">
        <v>211386</v>
      </c>
      <c r="M858" s="2">
        <v>158195</v>
      </c>
      <c r="N858" s="2">
        <v>53191</v>
      </c>
      <c r="O858" s="2">
        <v>198</v>
      </c>
      <c r="P858" s="2">
        <v>60</v>
      </c>
      <c r="Q858" s="2" t="s">
        <v>78</v>
      </c>
      <c r="R858" s="2">
        <v>10</v>
      </c>
      <c r="S858" s="5">
        <f>IFERROR(Table1[[#This Row],[Profit]]/Table1[[#This Row],[Sales]],0)</f>
        <v>0.25162972003822393</v>
      </c>
      <c r="T858" s="2" t="str">
        <f t="shared" si="13"/>
        <v>Reorder Needed</v>
      </c>
    </row>
    <row r="859" spans="1:20" x14ac:dyDescent="0.3">
      <c r="A859" s="2">
        <v>1858</v>
      </c>
      <c r="B859" s="3">
        <v>45494</v>
      </c>
      <c r="C859" s="2" t="s">
        <v>1411</v>
      </c>
      <c r="D859" s="2" t="s">
        <v>1452</v>
      </c>
      <c r="E859" s="2" t="s">
        <v>28</v>
      </c>
      <c r="F859" s="2" t="s">
        <v>29</v>
      </c>
      <c r="G859" s="2" t="s">
        <v>30</v>
      </c>
      <c r="H859" s="2" t="s">
        <v>31</v>
      </c>
      <c r="I859" s="2" t="s">
        <v>32</v>
      </c>
      <c r="J859" s="2">
        <v>2</v>
      </c>
      <c r="K859" s="2">
        <v>10241</v>
      </c>
      <c r="L859" s="2">
        <v>20482</v>
      </c>
      <c r="M859" s="2">
        <v>17491.87</v>
      </c>
      <c r="N859" s="2">
        <v>2990.13</v>
      </c>
      <c r="O859" s="2">
        <v>26</v>
      </c>
      <c r="P859" s="2">
        <v>64</v>
      </c>
      <c r="Q859" s="2" t="s">
        <v>33</v>
      </c>
      <c r="R859" s="2">
        <v>0</v>
      </c>
      <c r="S859" s="5">
        <f>IFERROR(Table1[[#This Row],[Profit]]/Table1[[#This Row],[Sales]],0)</f>
        <v>0.14598818474758324</v>
      </c>
      <c r="T859" s="2" t="str">
        <f t="shared" si="13"/>
        <v>Sufficient</v>
      </c>
    </row>
    <row r="860" spans="1:20" x14ac:dyDescent="0.3">
      <c r="A860" s="2">
        <v>1859</v>
      </c>
      <c r="B860" s="3">
        <v>45397</v>
      </c>
      <c r="C860" s="2" t="s">
        <v>1453</v>
      </c>
      <c r="D860" s="2" t="s">
        <v>1454</v>
      </c>
      <c r="E860" s="2" t="s">
        <v>20</v>
      </c>
      <c r="F860" s="2" t="s">
        <v>21</v>
      </c>
      <c r="G860" s="2" t="s">
        <v>22</v>
      </c>
      <c r="H860" s="2" t="s">
        <v>23</v>
      </c>
      <c r="I860" s="2" t="s">
        <v>24</v>
      </c>
      <c r="J860" s="2">
        <v>1</v>
      </c>
      <c r="K860" s="2">
        <v>31700</v>
      </c>
      <c r="L860" s="2">
        <v>31700</v>
      </c>
      <c r="M860" s="2">
        <v>27282.73</v>
      </c>
      <c r="N860" s="2">
        <v>4417.2700000000004</v>
      </c>
      <c r="O860" s="2">
        <v>472</v>
      </c>
      <c r="P860" s="2">
        <v>26</v>
      </c>
      <c r="Q860" s="2" t="s">
        <v>25</v>
      </c>
      <c r="R860" s="2">
        <v>0</v>
      </c>
      <c r="S860" s="5">
        <f>IFERROR(Table1[[#This Row],[Profit]]/Table1[[#This Row],[Sales]],0)</f>
        <v>0.13934605678233439</v>
      </c>
      <c r="T860" s="2" t="str">
        <f t="shared" si="13"/>
        <v>Reorder Needed</v>
      </c>
    </row>
    <row r="861" spans="1:20" x14ac:dyDescent="0.3">
      <c r="A861" s="2">
        <v>1860</v>
      </c>
      <c r="B861" s="3">
        <v>45491</v>
      </c>
      <c r="C861" s="2" t="s">
        <v>1455</v>
      </c>
      <c r="D861" s="2" t="s">
        <v>1456</v>
      </c>
      <c r="E861" s="2" t="s">
        <v>20</v>
      </c>
      <c r="F861" s="2" t="s">
        <v>21</v>
      </c>
      <c r="G861" s="2" t="s">
        <v>55</v>
      </c>
      <c r="H861" s="2" t="s">
        <v>56</v>
      </c>
      <c r="I861" s="2" t="s">
        <v>32</v>
      </c>
      <c r="J861" s="2">
        <v>8</v>
      </c>
      <c r="K861" s="2">
        <v>8433</v>
      </c>
      <c r="L861" s="2">
        <v>67464</v>
      </c>
      <c r="M861" s="2">
        <v>57491.07</v>
      </c>
      <c r="N861" s="2">
        <v>9972.93</v>
      </c>
      <c r="O861" s="2">
        <v>499</v>
      </c>
      <c r="P861" s="2">
        <v>88</v>
      </c>
      <c r="Q861" s="2" t="s">
        <v>57</v>
      </c>
      <c r="R861" s="2">
        <v>5</v>
      </c>
      <c r="S861" s="5">
        <f>IFERROR(Table1[[#This Row],[Profit]]/Table1[[#This Row],[Sales]],0)</f>
        <v>0.14782595161864107</v>
      </c>
      <c r="T861" s="2" t="str">
        <f t="shared" si="13"/>
        <v>Reorder Needed</v>
      </c>
    </row>
    <row r="862" spans="1:20" x14ac:dyDescent="0.3">
      <c r="A862" s="2">
        <v>1861</v>
      </c>
      <c r="B862" s="3">
        <v>45601</v>
      </c>
      <c r="C862" s="2" t="s">
        <v>118</v>
      </c>
      <c r="D862" s="2" t="s">
        <v>1457</v>
      </c>
      <c r="E862" s="2" t="s">
        <v>36</v>
      </c>
      <c r="F862" s="2" t="s">
        <v>37</v>
      </c>
      <c r="G862" s="2" t="s">
        <v>60</v>
      </c>
      <c r="H862" s="2" t="s">
        <v>61</v>
      </c>
      <c r="I862" s="2" t="s">
        <v>32</v>
      </c>
      <c r="J862" s="2">
        <v>7</v>
      </c>
      <c r="K862" s="2">
        <v>50244</v>
      </c>
      <c r="L862" s="2">
        <v>351708</v>
      </c>
      <c r="M862" s="2">
        <v>262750.77</v>
      </c>
      <c r="N862" s="2">
        <v>88957.23</v>
      </c>
      <c r="O862" s="2">
        <v>301</v>
      </c>
      <c r="P862" s="2">
        <v>64</v>
      </c>
      <c r="Q862" s="2" t="s">
        <v>62</v>
      </c>
      <c r="R862" s="2">
        <v>10</v>
      </c>
      <c r="S862" s="5">
        <f>IFERROR(Table1[[#This Row],[Profit]]/Table1[[#This Row],[Sales]],0)</f>
        <v>0.25292921969360949</v>
      </c>
      <c r="T862" s="2" t="str">
        <f t="shared" si="13"/>
        <v>Reorder Needed</v>
      </c>
    </row>
    <row r="863" spans="1:20" x14ac:dyDescent="0.3">
      <c r="A863" s="2">
        <v>1862</v>
      </c>
      <c r="B863" s="3">
        <v>45651</v>
      </c>
      <c r="C863" s="2" t="s">
        <v>1458</v>
      </c>
      <c r="D863" s="2" t="s">
        <v>1459</v>
      </c>
      <c r="E863" s="2" t="s">
        <v>45</v>
      </c>
      <c r="F863" s="2" t="s">
        <v>46</v>
      </c>
      <c r="G863" s="2" t="s">
        <v>55</v>
      </c>
      <c r="H863" s="2" t="s">
        <v>56</v>
      </c>
      <c r="I863" s="2" t="s">
        <v>32</v>
      </c>
      <c r="J863" s="2">
        <v>7</v>
      </c>
      <c r="K863" s="2">
        <v>46231</v>
      </c>
      <c r="L863" s="2">
        <v>323617</v>
      </c>
      <c r="M863" s="2">
        <v>287827.96999999997</v>
      </c>
      <c r="N863" s="2">
        <v>35789.03</v>
      </c>
      <c r="O863" s="2">
        <v>323</v>
      </c>
      <c r="P863" s="2">
        <v>12</v>
      </c>
      <c r="Q863" s="2" t="s">
        <v>57</v>
      </c>
      <c r="R863" s="2">
        <v>20</v>
      </c>
      <c r="S863" s="5">
        <f>IFERROR(Table1[[#This Row],[Profit]]/Table1[[#This Row],[Sales]],0)</f>
        <v>0.11059069826368824</v>
      </c>
      <c r="T863" s="2" t="str">
        <f t="shared" si="13"/>
        <v>Reorder Needed</v>
      </c>
    </row>
    <row r="864" spans="1:20" x14ac:dyDescent="0.3">
      <c r="A864" s="2">
        <v>1863</v>
      </c>
      <c r="B864" s="3">
        <v>45617</v>
      </c>
      <c r="C864" s="2" t="s">
        <v>1460</v>
      </c>
      <c r="D864" s="2" t="s">
        <v>1461</v>
      </c>
      <c r="E864" s="2" t="s">
        <v>20</v>
      </c>
      <c r="F864" s="2" t="s">
        <v>21</v>
      </c>
      <c r="G864" s="2" t="s">
        <v>40</v>
      </c>
      <c r="H864" s="2" t="s">
        <v>41</v>
      </c>
      <c r="I864" s="2" t="s">
        <v>24</v>
      </c>
      <c r="J864" s="2">
        <v>1</v>
      </c>
      <c r="K864" s="2">
        <v>53478</v>
      </c>
      <c r="L864" s="2">
        <v>53478</v>
      </c>
      <c r="M864" s="2">
        <v>33817.269999999997</v>
      </c>
      <c r="N864" s="2">
        <v>19660.73</v>
      </c>
      <c r="O864" s="2">
        <v>249</v>
      </c>
      <c r="P864" s="2">
        <v>63</v>
      </c>
      <c r="Q864" s="2" t="s">
        <v>42</v>
      </c>
      <c r="R864" s="2">
        <v>10</v>
      </c>
      <c r="S864" s="5">
        <f>IFERROR(Table1[[#This Row],[Profit]]/Table1[[#This Row],[Sales]],0)</f>
        <v>0.36764146003964249</v>
      </c>
      <c r="T864" s="2" t="str">
        <f t="shared" si="13"/>
        <v>Reorder Needed</v>
      </c>
    </row>
    <row r="865" spans="1:20" x14ac:dyDescent="0.3">
      <c r="A865" s="2">
        <v>1864</v>
      </c>
      <c r="B865" s="3">
        <v>45533</v>
      </c>
      <c r="C865" s="2" t="s">
        <v>1431</v>
      </c>
      <c r="D865" s="2" t="s">
        <v>1462</v>
      </c>
      <c r="E865" s="2" t="s">
        <v>45</v>
      </c>
      <c r="F865" s="2" t="s">
        <v>46</v>
      </c>
      <c r="G865" s="2" t="s">
        <v>55</v>
      </c>
      <c r="H865" s="2" t="s">
        <v>56</v>
      </c>
      <c r="I865" s="2" t="s">
        <v>32</v>
      </c>
      <c r="J865" s="2">
        <v>1</v>
      </c>
      <c r="K865" s="2">
        <v>55917</v>
      </c>
      <c r="L865" s="2">
        <v>55917</v>
      </c>
      <c r="M865" s="2">
        <v>34097.75</v>
      </c>
      <c r="N865" s="2">
        <v>21819.25</v>
      </c>
      <c r="O865" s="2">
        <v>322</v>
      </c>
      <c r="P865" s="2">
        <v>17</v>
      </c>
      <c r="Q865" s="2" t="s">
        <v>57</v>
      </c>
      <c r="R865" s="2">
        <v>20</v>
      </c>
      <c r="S865" s="5">
        <f>IFERROR(Table1[[#This Row],[Profit]]/Table1[[#This Row],[Sales]],0)</f>
        <v>0.39020780800114457</v>
      </c>
      <c r="T865" s="2" t="str">
        <f t="shared" si="13"/>
        <v>Reorder Needed</v>
      </c>
    </row>
    <row r="866" spans="1:20" x14ac:dyDescent="0.3">
      <c r="A866" s="2">
        <v>1865</v>
      </c>
      <c r="B866" s="3">
        <v>45452</v>
      </c>
      <c r="C866" s="2" t="s">
        <v>300</v>
      </c>
      <c r="D866" s="2" t="s">
        <v>1463</v>
      </c>
      <c r="E866" s="2" t="s">
        <v>28</v>
      </c>
      <c r="F866" s="2" t="s">
        <v>29</v>
      </c>
      <c r="G866" s="2" t="s">
        <v>75</v>
      </c>
      <c r="H866" s="2" t="s">
        <v>76</v>
      </c>
      <c r="I866" s="2" t="s">
        <v>77</v>
      </c>
      <c r="J866" s="2">
        <v>1</v>
      </c>
      <c r="K866" s="2">
        <v>11509</v>
      </c>
      <c r="L866" s="2">
        <v>11509</v>
      </c>
      <c r="M866" s="2">
        <v>8130.27</v>
      </c>
      <c r="N866" s="2">
        <v>3378.73</v>
      </c>
      <c r="O866" s="2">
        <v>305</v>
      </c>
      <c r="P866" s="2">
        <v>41</v>
      </c>
      <c r="Q866" s="2" t="s">
        <v>78</v>
      </c>
      <c r="R866" s="2">
        <v>10</v>
      </c>
      <c r="S866" s="5">
        <f>IFERROR(Table1[[#This Row],[Profit]]/Table1[[#This Row],[Sales]],0)</f>
        <v>0.29357285602571903</v>
      </c>
      <c r="T866" s="2" t="str">
        <f t="shared" si="13"/>
        <v>Reorder Needed</v>
      </c>
    </row>
    <row r="867" spans="1:20" x14ac:dyDescent="0.3">
      <c r="A867" s="2">
        <v>1866</v>
      </c>
      <c r="B867" s="3">
        <v>45436</v>
      </c>
      <c r="C867" s="2" t="s">
        <v>1464</v>
      </c>
      <c r="D867" s="2" t="s">
        <v>1465</v>
      </c>
      <c r="E867" s="2" t="s">
        <v>28</v>
      </c>
      <c r="F867" s="2" t="s">
        <v>29</v>
      </c>
      <c r="G867" s="2" t="s">
        <v>75</v>
      </c>
      <c r="H867" s="2" t="s">
        <v>76</v>
      </c>
      <c r="I867" s="2" t="s">
        <v>77</v>
      </c>
      <c r="J867" s="2">
        <v>3</v>
      </c>
      <c r="K867" s="2">
        <v>25929</v>
      </c>
      <c r="L867" s="2">
        <v>77787</v>
      </c>
      <c r="M867" s="2">
        <v>60457.17</v>
      </c>
      <c r="N867" s="2">
        <v>17329.830000000002</v>
      </c>
      <c r="O867" s="2">
        <v>351</v>
      </c>
      <c r="P867" s="2">
        <v>23</v>
      </c>
      <c r="Q867" s="2" t="s">
        <v>78</v>
      </c>
      <c r="R867" s="2">
        <v>0</v>
      </c>
      <c r="S867" s="5">
        <f>IFERROR(Table1[[#This Row],[Profit]]/Table1[[#This Row],[Sales]],0)</f>
        <v>0.22278568398318488</v>
      </c>
      <c r="T867" s="2" t="str">
        <f t="shared" si="13"/>
        <v>Reorder Needed</v>
      </c>
    </row>
    <row r="868" spans="1:20" x14ac:dyDescent="0.3">
      <c r="A868" s="2">
        <v>1867</v>
      </c>
      <c r="B868" s="3">
        <v>45509</v>
      </c>
      <c r="C868" s="2" t="s">
        <v>993</v>
      </c>
      <c r="D868" s="2" t="s">
        <v>1466</v>
      </c>
      <c r="E868" s="2" t="s">
        <v>36</v>
      </c>
      <c r="F868" s="2" t="s">
        <v>37</v>
      </c>
      <c r="G868" s="2" t="s">
        <v>97</v>
      </c>
      <c r="H868" s="2" t="s">
        <v>98</v>
      </c>
      <c r="I868" s="2" t="s">
        <v>32</v>
      </c>
      <c r="J868" s="2">
        <v>3</v>
      </c>
      <c r="K868" s="2">
        <v>52754</v>
      </c>
      <c r="L868" s="2">
        <v>158262</v>
      </c>
      <c r="M868" s="2">
        <v>95145.84</v>
      </c>
      <c r="N868" s="2">
        <v>63116.160000000003</v>
      </c>
      <c r="O868" s="2">
        <v>297</v>
      </c>
      <c r="P868" s="2">
        <v>51</v>
      </c>
      <c r="Q868" s="2" t="s">
        <v>99</v>
      </c>
      <c r="R868" s="2">
        <v>0</v>
      </c>
      <c r="S868" s="5">
        <f>IFERROR(Table1[[#This Row],[Profit]]/Table1[[#This Row],[Sales]],0)</f>
        <v>0.39880805246995493</v>
      </c>
      <c r="T868" s="2" t="str">
        <f t="shared" si="13"/>
        <v>Reorder Needed</v>
      </c>
    </row>
    <row r="869" spans="1:20" x14ac:dyDescent="0.3">
      <c r="A869" s="2">
        <v>1868</v>
      </c>
      <c r="B869" s="3">
        <v>45562</v>
      </c>
      <c r="C869" s="2" t="s">
        <v>1467</v>
      </c>
      <c r="D869" s="2" t="s">
        <v>1468</v>
      </c>
      <c r="E869" s="2" t="s">
        <v>36</v>
      </c>
      <c r="F869" s="2" t="s">
        <v>37</v>
      </c>
      <c r="G869" s="2" t="s">
        <v>40</v>
      </c>
      <c r="H869" s="2" t="s">
        <v>41</v>
      </c>
      <c r="I869" s="2" t="s">
        <v>24</v>
      </c>
      <c r="J869" s="2">
        <v>3</v>
      </c>
      <c r="K869" s="2">
        <v>30708</v>
      </c>
      <c r="L869" s="2">
        <v>92124</v>
      </c>
      <c r="M869" s="2">
        <v>79307</v>
      </c>
      <c r="N869" s="2">
        <v>12817</v>
      </c>
      <c r="O869" s="2">
        <v>196</v>
      </c>
      <c r="P869" s="2">
        <v>60</v>
      </c>
      <c r="Q869" s="2" t="s">
        <v>42</v>
      </c>
      <c r="R869" s="2">
        <v>10</v>
      </c>
      <c r="S869" s="5">
        <f>IFERROR(Table1[[#This Row],[Profit]]/Table1[[#This Row],[Sales]],0)</f>
        <v>0.13912769745126136</v>
      </c>
      <c r="T869" s="2" t="str">
        <f t="shared" si="13"/>
        <v>Reorder Needed</v>
      </c>
    </row>
    <row r="870" spans="1:20" x14ac:dyDescent="0.3">
      <c r="A870" s="2">
        <v>1869</v>
      </c>
      <c r="B870" s="3">
        <v>45553</v>
      </c>
      <c r="C870" s="2" t="s">
        <v>592</v>
      </c>
      <c r="D870" s="2" t="s">
        <v>1469</v>
      </c>
      <c r="E870" s="2" t="s">
        <v>45</v>
      </c>
      <c r="F870" s="2" t="s">
        <v>46</v>
      </c>
      <c r="G870" s="2" t="s">
        <v>40</v>
      </c>
      <c r="H870" s="2" t="s">
        <v>41</v>
      </c>
      <c r="I870" s="2" t="s">
        <v>24</v>
      </c>
      <c r="J870" s="2">
        <v>7</v>
      </c>
      <c r="K870" s="2">
        <v>4815</v>
      </c>
      <c r="L870" s="2">
        <v>33705</v>
      </c>
      <c r="M870" s="2">
        <v>24262.57</v>
      </c>
      <c r="N870" s="2">
        <v>9442.43</v>
      </c>
      <c r="O870" s="2">
        <v>199</v>
      </c>
      <c r="P870" s="2">
        <v>14</v>
      </c>
      <c r="Q870" s="2" t="s">
        <v>42</v>
      </c>
      <c r="R870" s="2">
        <v>15</v>
      </c>
      <c r="S870" s="5">
        <f>IFERROR(Table1[[#This Row],[Profit]]/Table1[[#This Row],[Sales]],0)</f>
        <v>0.28014923601839492</v>
      </c>
      <c r="T870" s="2" t="str">
        <f t="shared" si="13"/>
        <v>Reorder Needed</v>
      </c>
    </row>
    <row r="871" spans="1:20" x14ac:dyDescent="0.3">
      <c r="A871" s="2">
        <v>1870</v>
      </c>
      <c r="B871" s="3">
        <v>45395</v>
      </c>
      <c r="C871" s="2" t="s">
        <v>1382</v>
      </c>
      <c r="D871" s="2" t="s">
        <v>1470</v>
      </c>
      <c r="E871" s="2" t="s">
        <v>45</v>
      </c>
      <c r="F871" s="2" t="s">
        <v>46</v>
      </c>
      <c r="G871" s="2" t="s">
        <v>97</v>
      </c>
      <c r="H871" s="2" t="s">
        <v>98</v>
      </c>
      <c r="I871" s="2" t="s">
        <v>32</v>
      </c>
      <c r="J871" s="2">
        <v>3</v>
      </c>
      <c r="K871" s="2">
        <v>43996</v>
      </c>
      <c r="L871" s="2">
        <v>131988</v>
      </c>
      <c r="M871" s="2">
        <v>99252.63</v>
      </c>
      <c r="N871" s="2">
        <v>32735.37</v>
      </c>
      <c r="O871" s="2">
        <v>312</v>
      </c>
      <c r="P871" s="2">
        <v>63</v>
      </c>
      <c r="Q871" s="2" t="s">
        <v>99</v>
      </c>
      <c r="R871" s="2">
        <v>5</v>
      </c>
      <c r="S871" s="5">
        <f>IFERROR(Table1[[#This Row],[Profit]]/Table1[[#This Row],[Sales]],0)</f>
        <v>0.24801777434312208</v>
      </c>
      <c r="T871" s="2" t="str">
        <f t="shared" si="13"/>
        <v>Reorder Needed</v>
      </c>
    </row>
    <row r="872" spans="1:20" x14ac:dyDescent="0.3">
      <c r="A872" s="2">
        <v>1871</v>
      </c>
      <c r="B872" s="3">
        <v>45496</v>
      </c>
      <c r="C872" s="2" t="s">
        <v>355</v>
      </c>
      <c r="D872" s="2" t="s">
        <v>1471</v>
      </c>
      <c r="E872" s="2" t="s">
        <v>45</v>
      </c>
      <c r="F872" s="2" t="s">
        <v>46</v>
      </c>
      <c r="G872" s="2" t="s">
        <v>55</v>
      </c>
      <c r="H872" s="2" t="s">
        <v>56</v>
      </c>
      <c r="I872" s="2" t="s">
        <v>32</v>
      </c>
      <c r="J872" s="2">
        <v>9</v>
      </c>
      <c r="K872" s="2">
        <v>13201</v>
      </c>
      <c r="L872" s="2">
        <v>118809</v>
      </c>
      <c r="M872" s="2">
        <v>80312.179999999993</v>
      </c>
      <c r="N872" s="2">
        <v>38496.82</v>
      </c>
      <c r="O872" s="2">
        <v>186</v>
      </c>
      <c r="P872" s="2">
        <v>40</v>
      </c>
      <c r="Q872" s="2" t="s">
        <v>57</v>
      </c>
      <c r="R872" s="2">
        <v>10</v>
      </c>
      <c r="S872" s="5">
        <f>IFERROR(Table1[[#This Row],[Profit]]/Table1[[#This Row],[Sales]],0)</f>
        <v>0.32402275921857771</v>
      </c>
      <c r="T872" s="2" t="str">
        <f t="shared" si="13"/>
        <v>Reorder Needed</v>
      </c>
    </row>
    <row r="873" spans="1:20" x14ac:dyDescent="0.3">
      <c r="A873" s="2">
        <v>1872</v>
      </c>
      <c r="B873" s="3">
        <v>45319</v>
      </c>
      <c r="C873" s="2" t="s">
        <v>629</v>
      </c>
      <c r="D873" s="2" t="s">
        <v>1472</v>
      </c>
      <c r="E873" s="2" t="s">
        <v>28</v>
      </c>
      <c r="F873" s="2" t="s">
        <v>29</v>
      </c>
      <c r="G873" s="2" t="s">
        <v>81</v>
      </c>
      <c r="H873" s="2" t="s">
        <v>82</v>
      </c>
      <c r="I873" s="2" t="s">
        <v>24</v>
      </c>
      <c r="J873" s="2">
        <v>6</v>
      </c>
      <c r="K873" s="2">
        <v>48317</v>
      </c>
      <c r="L873" s="2">
        <v>289902</v>
      </c>
      <c r="M873" s="2">
        <v>250848.19</v>
      </c>
      <c r="N873" s="2">
        <v>39053.81</v>
      </c>
      <c r="O873" s="2">
        <v>339</v>
      </c>
      <c r="P873" s="2">
        <v>74</v>
      </c>
      <c r="Q873" s="2" t="s">
        <v>42</v>
      </c>
      <c r="R873" s="2">
        <v>5</v>
      </c>
      <c r="S873" s="5">
        <f>IFERROR(Table1[[#This Row],[Profit]]/Table1[[#This Row],[Sales]],0)</f>
        <v>0.13471383433022194</v>
      </c>
      <c r="T873" s="2" t="str">
        <f t="shared" si="13"/>
        <v>Reorder Needed</v>
      </c>
    </row>
    <row r="874" spans="1:20" x14ac:dyDescent="0.3">
      <c r="A874" s="2">
        <v>1873</v>
      </c>
      <c r="B874" s="3">
        <v>45358</v>
      </c>
      <c r="C874" s="2" t="s">
        <v>1473</v>
      </c>
      <c r="D874" s="2" t="s">
        <v>1474</v>
      </c>
      <c r="E874" s="2" t="s">
        <v>20</v>
      </c>
      <c r="F874" s="2" t="s">
        <v>21</v>
      </c>
      <c r="G874" s="2" t="s">
        <v>60</v>
      </c>
      <c r="H874" s="2" t="s">
        <v>61</v>
      </c>
      <c r="I874" s="2" t="s">
        <v>32</v>
      </c>
      <c r="J874" s="2">
        <v>6</v>
      </c>
      <c r="K874" s="2">
        <v>35883</v>
      </c>
      <c r="L874" s="2">
        <v>215298</v>
      </c>
      <c r="M874" s="2">
        <v>175753.85</v>
      </c>
      <c r="N874" s="2">
        <v>39544.15</v>
      </c>
      <c r="O874" s="2">
        <v>127</v>
      </c>
      <c r="P874" s="2">
        <v>69</v>
      </c>
      <c r="Q874" s="2" t="s">
        <v>62</v>
      </c>
      <c r="R874" s="2">
        <v>10</v>
      </c>
      <c r="S874" s="5">
        <f>IFERROR(Table1[[#This Row],[Profit]]/Table1[[#This Row],[Sales]],0)</f>
        <v>0.18367170154855131</v>
      </c>
      <c r="T874" s="2" t="str">
        <f t="shared" si="13"/>
        <v>Reorder Needed</v>
      </c>
    </row>
    <row r="875" spans="1:20" x14ac:dyDescent="0.3">
      <c r="A875" s="2">
        <v>1874</v>
      </c>
      <c r="B875" s="3">
        <v>45627</v>
      </c>
      <c r="C875" s="2" t="s">
        <v>676</v>
      </c>
      <c r="D875" s="2" t="s">
        <v>1475</v>
      </c>
      <c r="E875" s="2" t="s">
        <v>20</v>
      </c>
      <c r="F875" s="2" t="s">
        <v>21</v>
      </c>
      <c r="G875" s="2" t="s">
        <v>60</v>
      </c>
      <c r="H875" s="2" t="s">
        <v>61</v>
      </c>
      <c r="I875" s="2" t="s">
        <v>32</v>
      </c>
      <c r="J875" s="2">
        <v>8</v>
      </c>
      <c r="K875" s="2">
        <v>24165</v>
      </c>
      <c r="L875" s="2">
        <v>193320</v>
      </c>
      <c r="M875" s="2">
        <v>168892.09</v>
      </c>
      <c r="N875" s="2">
        <v>24427.91</v>
      </c>
      <c r="O875" s="2">
        <v>73</v>
      </c>
      <c r="P875" s="2">
        <v>14</v>
      </c>
      <c r="Q875" s="2" t="s">
        <v>62</v>
      </c>
      <c r="R875" s="2">
        <v>20</v>
      </c>
      <c r="S875" s="5">
        <f>IFERROR(Table1[[#This Row],[Profit]]/Table1[[#This Row],[Sales]],0)</f>
        <v>0.12635997310159322</v>
      </c>
      <c r="T875" s="2" t="str">
        <f t="shared" si="13"/>
        <v>Reorder Needed</v>
      </c>
    </row>
    <row r="876" spans="1:20" x14ac:dyDescent="0.3">
      <c r="A876" s="2">
        <v>1875</v>
      </c>
      <c r="B876" s="3">
        <v>45608</v>
      </c>
      <c r="C876" s="2" t="s">
        <v>1476</v>
      </c>
      <c r="D876" s="2" t="s">
        <v>1477</v>
      </c>
      <c r="E876" s="2" t="s">
        <v>28</v>
      </c>
      <c r="F876" s="2" t="s">
        <v>29</v>
      </c>
      <c r="G876" s="2" t="s">
        <v>55</v>
      </c>
      <c r="H876" s="2" t="s">
        <v>56</v>
      </c>
      <c r="I876" s="2" t="s">
        <v>32</v>
      </c>
      <c r="J876" s="2">
        <v>9</v>
      </c>
      <c r="K876" s="2">
        <v>37701</v>
      </c>
      <c r="L876" s="2">
        <v>339309</v>
      </c>
      <c r="M876" s="2">
        <v>252039.72</v>
      </c>
      <c r="N876" s="2">
        <v>87269.28</v>
      </c>
      <c r="O876" s="2">
        <v>13</v>
      </c>
      <c r="P876" s="2">
        <v>14</v>
      </c>
      <c r="Q876" s="2" t="s">
        <v>57</v>
      </c>
      <c r="R876" s="2">
        <v>5</v>
      </c>
      <c r="S876" s="5">
        <f>IFERROR(Table1[[#This Row],[Profit]]/Table1[[#This Row],[Sales]],0)</f>
        <v>0.25719706815911159</v>
      </c>
      <c r="T876" s="2" t="str">
        <f t="shared" si="13"/>
        <v>Sufficient</v>
      </c>
    </row>
    <row r="877" spans="1:20" x14ac:dyDescent="0.3">
      <c r="A877" s="2">
        <v>1876</v>
      </c>
      <c r="B877" s="3">
        <v>45342</v>
      </c>
      <c r="C877" s="2" t="s">
        <v>519</v>
      </c>
      <c r="D877" s="2" t="s">
        <v>1478</v>
      </c>
      <c r="E877" s="2" t="s">
        <v>28</v>
      </c>
      <c r="F877" s="2" t="s">
        <v>29</v>
      </c>
      <c r="G877" s="2" t="s">
        <v>60</v>
      </c>
      <c r="H877" s="2" t="s">
        <v>61</v>
      </c>
      <c r="I877" s="2" t="s">
        <v>32</v>
      </c>
      <c r="J877" s="2">
        <v>3</v>
      </c>
      <c r="K877" s="2">
        <v>44914</v>
      </c>
      <c r="L877" s="2">
        <v>134742</v>
      </c>
      <c r="M877" s="2">
        <v>113602.14</v>
      </c>
      <c r="N877" s="2">
        <v>21139.86</v>
      </c>
      <c r="O877" s="2">
        <v>408</v>
      </c>
      <c r="P877" s="2">
        <v>85</v>
      </c>
      <c r="Q877" s="2" t="s">
        <v>62</v>
      </c>
      <c r="R877" s="2">
        <v>0</v>
      </c>
      <c r="S877" s="5">
        <f>IFERROR(Table1[[#This Row],[Profit]]/Table1[[#This Row],[Sales]],0)</f>
        <v>0.1568913924388832</v>
      </c>
      <c r="T877" s="2" t="str">
        <f t="shared" si="13"/>
        <v>Reorder Needed</v>
      </c>
    </row>
    <row r="878" spans="1:20" x14ac:dyDescent="0.3">
      <c r="A878" s="2">
        <v>1877</v>
      </c>
      <c r="B878" s="3">
        <v>45632</v>
      </c>
      <c r="C878" s="2" t="s">
        <v>1479</v>
      </c>
      <c r="D878" s="2" t="s">
        <v>1480</v>
      </c>
      <c r="E878" s="2" t="s">
        <v>20</v>
      </c>
      <c r="F878" s="2" t="s">
        <v>21</v>
      </c>
      <c r="G878" s="2" t="s">
        <v>67</v>
      </c>
      <c r="H878" s="2" t="s">
        <v>68</v>
      </c>
      <c r="I878" s="2" t="s">
        <v>24</v>
      </c>
      <c r="J878" s="2">
        <v>3</v>
      </c>
      <c r="K878" s="2">
        <v>50004</v>
      </c>
      <c r="L878" s="2">
        <v>150012</v>
      </c>
      <c r="M878" s="2">
        <v>113821.08</v>
      </c>
      <c r="N878" s="2">
        <v>36190.92</v>
      </c>
      <c r="O878" s="2">
        <v>270</v>
      </c>
      <c r="P878" s="2">
        <v>94</v>
      </c>
      <c r="Q878" s="2" t="s">
        <v>42</v>
      </c>
      <c r="R878" s="2">
        <v>0</v>
      </c>
      <c r="S878" s="5">
        <f>IFERROR(Table1[[#This Row],[Profit]]/Table1[[#This Row],[Sales]],0)</f>
        <v>0.24125349972002239</v>
      </c>
      <c r="T878" s="2" t="str">
        <f t="shared" si="13"/>
        <v>Reorder Needed</v>
      </c>
    </row>
    <row r="879" spans="1:20" x14ac:dyDescent="0.3">
      <c r="A879" s="2">
        <v>1878</v>
      </c>
      <c r="B879" s="3">
        <v>45475</v>
      </c>
      <c r="C879" s="2" t="s">
        <v>774</v>
      </c>
      <c r="D879" s="2" t="s">
        <v>1481</v>
      </c>
      <c r="E879" s="2" t="s">
        <v>45</v>
      </c>
      <c r="F879" s="2" t="s">
        <v>46</v>
      </c>
      <c r="G879" s="2" t="s">
        <v>22</v>
      </c>
      <c r="H879" s="2" t="s">
        <v>23</v>
      </c>
      <c r="I879" s="2" t="s">
        <v>24</v>
      </c>
      <c r="J879" s="2">
        <v>2</v>
      </c>
      <c r="K879" s="2">
        <v>6264</v>
      </c>
      <c r="L879" s="2">
        <v>12528</v>
      </c>
      <c r="M879" s="2">
        <v>7882.39</v>
      </c>
      <c r="N879" s="2">
        <v>4645.6099999999997</v>
      </c>
      <c r="O879" s="2">
        <v>164</v>
      </c>
      <c r="P879" s="2">
        <v>68</v>
      </c>
      <c r="Q879" s="2" t="s">
        <v>25</v>
      </c>
      <c r="R879" s="2">
        <v>20</v>
      </c>
      <c r="S879" s="5">
        <f>IFERROR(Table1[[#This Row],[Profit]]/Table1[[#This Row],[Sales]],0)</f>
        <v>0.37081816730523626</v>
      </c>
      <c r="T879" s="2" t="str">
        <f t="shared" si="13"/>
        <v>Reorder Needed</v>
      </c>
    </row>
    <row r="880" spans="1:20" x14ac:dyDescent="0.3">
      <c r="A880" s="2">
        <v>1879</v>
      </c>
      <c r="B880" s="3">
        <v>45413</v>
      </c>
      <c r="C880" s="2" t="s">
        <v>1390</v>
      </c>
      <c r="D880" s="2" t="s">
        <v>1482</v>
      </c>
      <c r="E880" s="2" t="s">
        <v>36</v>
      </c>
      <c r="F880" s="2" t="s">
        <v>37</v>
      </c>
      <c r="G880" s="2" t="s">
        <v>30</v>
      </c>
      <c r="H880" s="2" t="s">
        <v>31</v>
      </c>
      <c r="I880" s="2" t="s">
        <v>32</v>
      </c>
      <c r="J880" s="2">
        <v>8</v>
      </c>
      <c r="K880" s="2">
        <v>5127</v>
      </c>
      <c r="L880" s="2">
        <v>41016</v>
      </c>
      <c r="M880" s="2">
        <v>28218.33</v>
      </c>
      <c r="N880" s="2">
        <v>12797.67</v>
      </c>
      <c r="O880" s="2">
        <v>472</v>
      </c>
      <c r="P880" s="2">
        <v>58</v>
      </c>
      <c r="Q880" s="2" t="s">
        <v>33</v>
      </c>
      <c r="R880" s="2">
        <v>0</v>
      </c>
      <c r="S880" s="5">
        <f>IFERROR(Table1[[#This Row],[Profit]]/Table1[[#This Row],[Sales]],0)</f>
        <v>0.31201653013458164</v>
      </c>
      <c r="T880" s="2" t="str">
        <f t="shared" si="13"/>
        <v>Reorder Needed</v>
      </c>
    </row>
    <row r="881" spans="1:20" x14ac:dyDescent="0.3">
      <c r="A881" s="2">
        <v>1880</v>
      </c>
      <c r="B881" s="3">
        <v>45413</v>
      </c>
      <c r="C881" s="2" t="s">
        <v>1483</v>
      </c>
      <c r="D881" s="2" t="s">
        <v>1484</v>
      </c>
      <c r="E881" s="2" t="s">
        <v>36</v>
      </c>
      <c r="F881" s="2" t="s">
        <v>37</v>
      </c>
      <c r="G881" s="2" t="s">
        <v>49</v>
      </c>
      <c r="H881" s="2" t="s">
        <v>50</v>
      </c>
      <c r="I881" s="2" t="s">
        <v>51</v>
      </c>
      <c r="J881" s="2">
        <v>6</v>
      </c>
      <c r="K881" s="2">
        <v>2207</v>
      </c>
      <c r="L881" s="2">
        <v>13242</v>
      </c>
      <c r="M881" s="2">
        <v>10180.94</v>
      </c>
      <c r="N881" s="2">
        <v>3061.06</v>
      </c>
      <c r="O881" s="2">
        <v>186</v>
      </c>
      <c r="P881" s="2">
        <v>65</v>
      </c>
      <c r="Q881" s="2" t="s">
        <v>52</v>
      </c>
      <c r="R881" s="2">
        <v>10</v>
      </c>
      <c r="S881" s="5">
        <f>IFERROR(Table1[[#This Row],[Profit]]/Table1[[#This Row],[Sales]],0)</f>
        <v>0.23116296631928712</v>
      </c>
      <c r="T881" s="2" t="str">
        <f t="shared" si="13"/>
        <v>Reorder Needed</v>
      </c>
    </row>
    <row r="882" spans="1:20" x14ac:dyDescent="0.3">
      <c r="A882" s="2">
        <v>1881</v>
      </c>
      <c r="B882" s="3">
        <v>45478</v>
      </c>
      <c r="C882" s="2" t="s">
        <v>371</v>
      </c>
      <c r="D882" s="2" t="s">
        <v>1485</v>
      </c>
      <c r="E882" s="2" t="s">
        <v>28</v>
      </c>
      <c r="F882" s="2" t="s">
        <v>29</v>
      </c>
      <c r="G882" s="2" t="s">
        <v>49</v>
      </c>
      <c r="H882" s="2" t="s">
        <v>50</v>
      </c>
      <c r="I882" s="2" t="s">
        <v>51</v>
      </c>
      <c r="J882" s="2">
        <v>4</v>
      </c>
      <c r="K882" s="2">
        <v>26314</v>
      </c>
      <c r="L882" s="2">
        <v>105256</v>
      </c>
      <c r="M882" s="2">
        <v>73058.149999999994</v>
      </c>
      <c r="N882" s="2">
        <v>32197.85</v>
      </c>
      <c r="O882" s="2">
        <v>167</v>
      </c>
      <c r="P882" s="2">
        <v>73</v>
      </c>
      <c r="Q882" s="2" t="s">
        <v>52</v>
      </c>
      <c r="R882" s="2">
        <v>15</v>
      </c>
      <c r="S882" s="5">
        <f>IFERROR(Table1[[#This Row],[Profit]]/Table1[[#This Row],[Sales]],0)</f>
        <v>0.3059003762255833</v>
      </c>
      <c r="T882" s="2" t="str">
        <f t="shared" si="13"/>
        <v>Reorder Needed</v>
      </c>
    </row>
    <row r="883" spans="1:20" x14ac:dyDescent="0.3">
      <c r="A883" s="2">
        <v>1882</v>
      </c>
      <c r="B883" s="3">
        <v>45479</v>
      </c>
      <c r="C883" s="2" t="s">
        <v>450</v>
      </c>
      <c r="D883" s="2" t="s">
        <v>1486</v>
      </c>
      <c r="E883" s="2" t="s">
        <v>20</v>
      </c>
      <c r="F883" s="2" t="s">
        <v>21</v>
      </c>
      <c r="G883" s="2" t="s">
        <v>55</v>
      </c>
      <c r="H883" s="2" t="s">
        <v>56</v>
      </c>
      <c r="I883" s="2" t="s">
        <v>32</v>
      </c>
      <c r="J883" s="2">
        <v>1</v>
      </c>
      <c r="K883" s="2">
        <v>11158</v>
      </c>
      <c r="L883" s="2">
        <v>11158</v>
      </c>
      <c r="M883" s="2">
        <v>8364.08</v>
      </c>
      <c r="N883" s="2">
        <v>2793.92</v>
      </c>
      <c r="O883" s="2">
        <v>184</v>
      </c>
      <c r="P883" s="2">
        <v>59</v>
      </c>
      <c r="Q883" s="2" t="s">
        <v>57</v>
      </c>
      <c r="R883" s="2">
        <v>20</v>
      </c>
      <c r="S883" s="5">
        <f>IFERROR(Table1[[#This Row],[Profit]]/Table1[[#This Row],[Sales]],0)</f>
        <v>0.25039612833841191</v>
      </c>
      <c r="T883" s="2" t="str">
        <f t="shared" si="13"/>
        <v>Reorder Needed</v>
      </c>
    </row>
    <row r="884" spans="1:20" x14ac:dyDescent="0.3">
      <c r="A884" s="2">
        <v>1883</v>
      </c>
      <c r="B884" s="3">
        <v>45524</v>
      </c>
      <c r="C884" s="2" t="s">
        <v>1487</v>
      </c>
      <c r="D884" s="2" t="s">
        <v>1488</v>
      </c>
      <c r="E884" s="2" t="s">
        <v>20</v>
      </c>
      <c r="F884" s="2" t="s">
        <v>21</v>
      </c>
      <c r="G884" s="2" t="s">
        <v>67</v>
      </c>
      <c r="H884" s="2" t="s">
        <v>68</v>
      </c>
      <c r="I884" s="2" t="s">
        <v>24</v>
      </c>
      <c r="J884" s="2">
        <v>1</v>
      </c>
      <c r="K884" s="2">
        <v>10148</v>
      </c>
      <c r="L884" s="2">
        <v>10148</v>
      </c>
      <c r="M884" s="2">
        <v>7095.8</v>
      </c>
      <c r="N884" s="2">
        <v>3052.2</v>
      </c>
      <c r="O884" s="2">
        <v>400</v>
      </c>
      <c r="P884" s="2">
        <v>11</v>
      </c>
      <c r="Q884" s="2" t="s">
        <v>42</v>
      </c>
      <c r="R884" s="2">
        <v>5</v>
      </c>
      <c r="S884" s="5">
        <f>IFERROR(Table1[[#This Row],[Profit]]/Table1[[#This Row],[Sales]],0)</f>
        <v>0.30076862435947971</v>
      </c>
      <c r="T884" s="2" t="str">
        <f t="shared" si="13"/>
        <v>Reorder Needed</v>
      </c>
    </row>
    <row r="885" spans="1:20" x14ac:dyDescent="0.3">
      <c r="A885" s="2">
        <v>1884</v>
      </c>
      <c r="B885" s="3">
        <v>45517</v>
      </c>
      <c r="C885" s="2" t="s">
        <v>611</v>
      </c>
      <c r="D885" s="2" t="s">
        <v>1489</v>
      </c>
      <c r="E885" s="2" t="s">
        <v>28</v>
      </c>
      <c r="F885" s="2" t="s">
        <v>29</v>
      </c>
      <c r="G885" s="2" t="s">
        <v>81</v>
      </c>
      <c r="H885" s="2" t="s">
        <v>82</v>
      </c>
      <c r="I885" s="2" t="s">
        <v>24</v>
      </c>
      <c r="J885" s="2">
        <v>7</v>
      </c>
      <c r="K885" s="2">
        <v>54998</v>
      </c>
      <c r="L885" s="2">
        <v>384986</v>
      </c>
      <c r="M885" s="2">
        <v>290962.53000000003</v>
      </c>
      <c r="N885" s="2">
        <v>94023.47</v>
      </c>
      <c r="O885" s="2">
        <v>353</v>
      </c>
      <c r="P885" s="2">
        <v>19</v>
      </c>
      <c r="Q885" s="2" t="s">
        <v>42</v>
      </c>
      <c r="R885" s="2">
        <v>15</v>
      </c>
      <c r="S885" s="5">
        <f>IFERROR(Table1[[#This Row],[Profit]]/Table1[[#This Row],[Sales]],0)</f>
        <v>0.24422568612884624</v>
      </c>
      <c r="T885" s="2" t="str">
        <f t="shared" si="13"/>
        <v>Reorder Needed</v>
      </c>
    </row>
    <row r="886" spans="1:20" x14ac:dyDescent="0.3">
      <c r="A886" s="2">
        <v>1885</v>
      </c>
      <c r="B886" s="3">
        <v>45363</v>
      </c>
      <c r="C886" s="2" t="s">
        <v>116</v>
      </c>
      <c r="D886" s="2" t="s">
        <v>1490</v>
      </c>
      <c r="E886" s="2" t="s">
        <v>45</v>
      </c>
      <c r="F886" s="2" t="s">
        <v>46</v>
      </c>
      <c r="G886" s="2" t="s">
        <v>97</v>
      </c>
      <c r="H886" s="2" t="s">
        <v>98</v>
      </c>
      <c r="I886" s="2" t="s">
        <v>32</v>
      </c>
      <c r="J886" s="2">
        <v>1</v>
      </c>
      <c r="K886" s="2">
        <v>3626</v>
      </c>
      <c r="L886" s="2">
        <v>3626</v>
      </c>
      <c r="M886" s="2">
        <v>3252.12</v>
      </c>
      <c r="N886" s="2">
        <v>373.88</v>
      </c>
      <c r="O886" s="2">
        <v>49</v>
      </c>
      <c r="P886" s="2">
        <v>26</v>
      </c>
      <c r="Q886" s="2" t="s">
        <v>99</v>
      </c>
      <c r="R886" s="2">
        <v>5</v>
      </c>
      <c r="S886" s="5">
        <f>IFERROR(Table1[[#This Row],[Profit]]/Table1[[#This Row],[Sales]],0)</f>
        <v>0.10311086596800882</v>
      </c>
      <c r="T886" s="2" t="str">
        <f t="shared" si="13"/>
        <v>Reorder Needed</v>
      </c>
    </row>
    <row r="887" spans="1:20" x14ac:dyDescent="0.3">
      <c r="A887" s="2">
        <v>1886</v>
      </c>
      <c r="B887" s="3">
        <v>45527</v>
      </c>
      <c r="C887" s="2" t="s">
        <v>1491</v>
      </c>
      <c r="D887" s="2" t="s">
        <v>1492</v>
      </c>
      <c r="E887" s="2" t="s">
        <v>45</v>
      </c>
      <c r="F887" s="2" t="s">
        <v>46</v>
      </c>
      <c r="G887" s="2" t="s">
        <v>75</v>
      </c>
      <c r="H887" s="2" t="s">
        <v>76</v>
      </c>
      <c r="I887" s="2" t="s">
        <v>77</v>
      </c>
      <c r="J887" s="2">
        <v>3</v>
      </c>
      <c r="K887" s="2">
        <v>29387</v>
      </c>
      <c r="L887" s="2">
        <v>88161</v>
      </c>
      <c r="M887" s="2">
        <v>55354.84</v>
      </c>
      <c r="N887" s="2">
        <v>32806.160000000003</v>
      </c>
      <c r="O887" s="2">
        <v>376</v>
      </c>
      <c r="P887" s="2">
        <v>52</v>
      </c>
      <c r="Q887" s="2" t="s">
        <v>78</v>
      </c>
      <c r="R887" s="2">
        <v>20</v>
      </c>
      <c r="S887" s="5">
        <f>IFERROR(Table1[[#This Row],[Profit]]/Table1[[#This Row],[Sales]],0)</f>
        <v>0.3721164687333402</v>
      </c>
      <c r="T887" s="2" t="str">
        <f t="shared" si="13"/>
        <v>Reorder Needed</v>
      </c>
    </row>
    <row r="888" spans="1:20" x14ac:dyDescent="0.3">
      <c r="A888" s="2">
        <v>1887</v>
      </c>
      <c r="B888" s="3">
        <v>45438</v>
      </c>
      <c r="C888" s="2" t="s">
        <v>1493</v>
      </c>
      <c r="D888" s="2" t="s">
        <v>1494</v>
      </c>
      <c r="E888" s="2" t="s">
        <v>36</v>
      </c>
      <c r="F888" s="2" t="s">
        <v>37</v>
      </c>
      <c r="G888" s="2" t="s">
        <v>49</v>
      </c>
      <c r="H888" s="2" t="s">
        <v>50</v>
      </c>
      <c r="I888" s="2" t="s">
        <v>51</v>
      </c>
      <c r="J888" s="2">
        <v>10</v>
      </c>
      <c r="K888" s="2">
        <v>19271</v>
      </c>
      <c r="L888" s="2">
        <v>192710</v>
      </c>
      <c r="M888" s="2">
        <v>171443.27</v>
      </c>
      <c r="N888" s="2">
        <v>21266.73</v>
      </c>
      <c r="O888" s="2">
        <v>156</v>
      </c>
      <c r="P888" s="2">
        <v>74</v>
      </c>
      <c r="Q888" s="2" t="s">
        <v>52</v>
      </c>
      <c r="R888" s="2">
        <v>5</v>
      </c>
      <c r="S888" s="5">
        <f>IFERROR(Table1[[#This Row],[Profit]]/Table1[[#This Row],[Sales]],0)</f>
        <v>0.11035613097400239</v>
      </c>
      <c r="T888" s="2" t="str">
        <f t="shared" si="13"/>
        <v>Reorder Needed</v>
      </c>
    </row>
    <row r="889" spans="1:20" x14ac:dyDescent="0.3">
      <c r="A889" s="2">
        <v>1888</v>
      </c>
      <c r="B889" s="3">
        <v>45600</v>
      </c>
      <c r="C889" s="2" t="s">
        <v>1495</v>
      </c>
      <c r="D889" s="2" t="s">
        <v>1496</v>
      </c>
      <c r="E889" s="2" t="s">
        <v>20</v>
      </c>
      <c r="F889" s="2" t="s">
        <v>21</v>
      </c>
      <c r="G889" s="2" t="s">
        <v>55</v>
      </c>
      <c r="H889" s="2" t="s">
        <v>56</v>
      </c>
      <c r="I889" s="2" t="s">
        <v>32</v>
      </c>
      <c r="J889" s="2">
        <v>2</v>
      </c>
      <c r="K889" s="2">
        <v>43836</v>
      </c>
      <c r="L889" s="2">
        <v>87672</v>
      </c>
      <c r="M889" s="2">
        <v>72995.179999999993</v>
      </c>
      <c r="N889" s="2">
        <v>14676.82</v>
      </c>
      <c r="O889" s="2">
        <v>92</v>
      </c>
      <c r="P889" s="2">
        <v>36</v>
      </c>
      <c r="Q889" s="2" t="s">
        <v>57</v>
      </c>
      <c r="R889" s="2">
        <v>10</v>
      </c>
      <c r="S889" s="5">
        <f>IFERROR(Table1[[#This Row],[Profit]]/Table1[[#This Row],[Sales]],0)</f>
        <v>0.16740601332238342</v>
      </c>
      <c r="T889" s="2" t="str">
        <f t="shared" si="13"/>
        <v>Reorder Needed</v>
      </c>
    </row>
    <row r="890" spans="1:20" x14ac:dyDescent="0.3">
      <c r="A890" s="2">
        <v>1889</v>
      </c>
      <c r="B890" s="3">
        <v>45383</v>
      </c>
      <c r="C890" s="2" t="s">
        <v>1497</v>
      </c>
      <c r="D890" s="2" t="s">
        <v>1498</v>
      </c>
      <c r="E890" s="2" t="s">
        <v>45</v>
      </c>
      <c r="F890" s="2" t="s">
        <v>46</v>
      </c>
      <c r="G890" s="2" t="s">
        <v>49</v>
      </c>
      <c r="H890" s="2" t="s">
        <v>50</v>
      </c>
      <c r="I890" s="2" t="s">
        <v>51</v>
      </c>
      <c r="J890" s="2">
        <v>3</v>
      </c>
      <c r="K890" s="2">
        <v>19492</v>
      </c>
      <c r="L890" s="2">
        <v>58476</v>
      </c>
      <c r="M890" s="2">
        <v>50168.28</v>
      </c>
      <c r="N890" s="2">
        <v>8307.7199999999993</v>
      </c>
      <c r="O890" s="2">
        <v>436</v>
      </c>
      <c r="P890" s="2">
        <v>42</v>
      </c>
      <c r="Q890" s="2" t="s">
        <v>52</v>
      </c>
      <c r="R890" s="2">
        <v>15</v>
      </c>
      <c r="S890" s="5">
        <f>IFERROR(Table1[[#This Row],[Profit]]/Table1[[#This Row],[Sales]],0)</f>
        <v>0.14207059306382105</v>
      </c>
      <c r="T890" s="2" t="str">
        <f t="shared" si="13"/>
        <v>Reorder Needed</v>
      </c>
    </row>
    <row r="891" spans="1:20" x14ac:dyDescent="0.3">
      <c r="A891" s="2">
        <v>1890</v>
      </c>
      <c r="B891" s="3">
        <v>45529</v>
      </c>
      <c r="C891" s="2" t="s">
        <v>943</v>
      </c>
      <c r="D891" s="2" t="s">
        <v>1499</v>
      </c>
      <c r="E891" s="2" t="s">
        <v>45</v>
      </c>
      <c r="F891" s="2" t="s">
        <v>46</v>
      </c>
      <c r="G891" s="2" t="s">
        <v>97</v>
      </c>
      <c r="H891" s="2" t="s">
        <v>98</v>
      </c>
      <c r="I891" s="2" t="s">
        <v>32</v>
      </c>
      <c r="J891" s="2">
        <v>10</v>
      </c>
      <c r="K891" s="2">
        <v>44842</v>
      </c>
      <c r="L891" s="2">
        <v>448420</v>
      </c>
      <c r="M891" s="2">
        <v>317654.81</v>
      </c>
      <c r="N891" s="2">
        <v>130765.19</v>
      </c>
      <c r="O891" s="2">
        <v>39</v>
      </c>
      <c r="P891" s="2">
        <v>44</v>
      </c>
      <c r="Q891" s="2" t="s">
        <v>99</v>
      </c>
      <c r="R891" s="2">
        <v>15</v>
      </c>
      <c r="S891" s="5">
        <f>IFERROR(Table1[[#This Row],[Profit]]/Table1[[#This Row],[Sales]],0)</f>
        <v>0.2916131974488203</v>
      </c>
      <c r="T891" s="2" t="str">
        <f t="shared" si="13"/>
        <v>Sufficient</v>
      </c>
    </row>
    <row r="892" spans="1:20" x14ac:dyDescent="0.3">
      <c r="A892" s="2">
        <v>1891</v>
      </c>
      <c r="B892" s="3">
        <v>45558</v>
      </c>
      <c r="C892" s="2" t="s">
        <v>1166</v>
      </c>
      <c r="D892" s="2" t="s">
        <v>1500</v>
      </c>
      <c r="E892" s="2" t="s">
        <v>20</v>
      </c>
      <c r="F892" s="2" t="s">
        <v>21</v>
      </c>
      <c r="G892" s="2" t="s">
        <v>30</v>
      </c>
      <c r="H892" s="2" t="s">
        <v>31</v>
      </c>
      <c r="I892" s="2" t="s">
        <v>32</v>
      </c>
      <c r="J892" s="2">
        <v>10</v>
      </c>
      <c r="K892" s="2">
        <v>40076</v>
      </c>
      <c r="L892" s="2">
        <v>400760</v>
      </c>
      <c r="M892" s="2">
        <v>326945.40000000002</v>
      </c>
      <c r="N892" s="2">
        <v>73814.600000000006</v>
      </c>
      <c r="O892" s="2">
        <v>116</v>
      </c>
      <c r="P892" s="2">
        <v>41</v>
      </c>
      <c r="Q892" s="2" t="s">
        <v>33</v>
      </c>
      <c r="R892" s="2">
        <v>10</v>
      </c>
      <c r="S892" s="5">
        <f>IFERROR(Table1[[#This Row],[Profit]]/Table1[[#This Row],[Sales]],0)</f>
        <v>0.1841865455634295</v>
      </c>
      <c r="T892" s="2" t="str">
        <f t="shared" si="13"/>
        <v>Reorder Needed</v>
      </c>
    </row>
    <row r="893" spans="1:20" x14ac:dyDescent="0.3">
      <c r="A893" s="2">
        <v>1892</v>
      </c>
      <c r="B893" s="3">
        <v>45489</v>
      </c>
      <c r="C893" s="2" t="s">
        <v>403</v>
      </c>
      <c r="D893" s="2" t="s">
        <v>1501</v>
      </c>
      <c r="E893" s="2" t="s">
        <v>36</v>
      </c>
      <c r="F893" s="2" t="s">
        <v>37</v>
      </c>
      <c r="G893" s="2" t="s">
        <v>22</v>
      </c>
      <c r="H893" s="2" t="s">
        <v>23</v>
      </c>
      <c r="I893" s="2" t="s">
        <v>24</v>
      </c>
      <c r="J893" s="2">
        <v>10</v>
      </c>
      <c r="K893" s="2">
        <v>4122</v>
      </c>
      <c r="L893" s="2">
        <v>41220</v>
      </c>
      <c r="M893" s="2">
        <v>36168.43</v>
      </c>
      <c r="N893" s="2">
        <v>5051.57</v>
      </c>
      <c r="O893" s="2">
        <v>389</v>
      </c>
      <c r="P893" s="2">
        <v>42</v>
      </c>
      <c r="Q893" s="2" t="s">
        <v>25</v>
      </c>
      <c r="R893" s="2">
        <v>10</v>
      </c>
      <c r="S893" s="5">
        <f>IFERROR(Table1[[#This Row],[Profit]]/Table1[[#This Row],[Sales]],0)</f>
        <v>0.12255143134400776</v>
      </c>
      <c r="T893" s="2" t="str">
        <f t="shared" si="13"/>
        <v>Reorder Needed</v>
      </c>
    </row>
    <row r="894" spans="1:20" x14ac:dyDescent="0.3">
      <c r="A894" s="2">
        <v>1893</v>
      </c>
      <c r="B894" s="3">
        <v>45522</v>
      </c>
      <c r="C894" s="2" t="s">
        <v>712</v>
      </c>
      <c r="D894" s="2" t="s">
        <v>1502</v>
      </c>
      <c r="E894" s="2" t="s">
        <v>36</v>
      </c>
      <c r="F894" s="2" t="s">
        <v>37</v>
      </c>
      <c r="G894" s="2" t="s">
        <v>81</v>
      </c>
      <c r="H894" s="2" t="s">
        <v>82</v>
      </c>
      <c r="I894" s="2" t="s">
        <v>24</v>
      </c>
      <c r="J894" s="2">
        <v>3</v>
      </c>
      <c r="K894" s="2">
        <v>15314</v>
      </c>
      <c r="L894" s="2">
        <v>45942</v>
      </c>
      <c r="M894" s="2">
        <v>28073.96</v>
      </c>
      <c r="N894" s="2">
        <v>17868.04</v>
      </c>
      <c r="O894" s="2">
        <v>245</v>
      </c>
      <c r="P894" s="2">
        <v>75</v>
      </c>
      <c r="Q894" s="2" t="s">
        <v>42</v>
      </c>
      <c r="R894" s="2">
        <v>15</v>
      </c>
      <c r="S894" s="5">
        <f>IFERROR(Table1[[#This Row],[Profit]]/Table1[[#This Row],[Sales]],0)</f>
        <v>0.38892603717731056</v>
      </c>
      <c r="T894" s="2" t="str">
        <f t="shared" si="13"/>
        <v>Reorder Needed</v>
      </c>
    </row>
    <row r="895" spans="1:20" x14ac:dyDescent="0.3">
      <c r="A895" s="2">
        <v>1894</v>
      </c>
      <c r="B895" s="3">
        <v>45355</v>
      </c>
      <c r="C895" s="2" t="s">
        <v>1503</v>
      </c>
      <c r="D895" s="2" t="s">
        <v>1504</v>
      </c>
      <c r="E895" s="2" t="s">
        <v>45</v>
      </c>
      <c r="F895" s="2" t="s">
        <v>46</v>
      </c>
      <c r="G895" s="2" t="s">
        <v>49</v>
      </c>
      <c r="H895" s="2" t="s">
        <v>50</v>
      </c>
      <c r="I895" s="2" t="s">
        <v>51</v>
      </c>
      <c r="J895" s="2">
        <v>2</v>
      </c>
      <c r="K895" s="2">
        <v>56597</v>
      </c>
      <c r="L895" s="2">
        <v>113194</v>
      </c>
      <c r="M895" s="2">
        <v>98020.91</v>
      </c>
      <c r="N895" s="2">
        <v>15173.09</v>
      </c>
      <c r="O895" s="2">
        <v>52</v>
      </c>
      <c r="P895" s="2">
        <v>59</v>
      </c>
      <c r="Q895" s="2" t="s">
        <v>52</v>
      </c>
      <c r="R895" s="2">
        <v>5</v>
      </c>
      <c r="S895" s="5">
        <f>IFERROR(Table1[[#This Row],[Profit]]/Table1[[#This Row],[Sales]],0)</f>
        <v>0.13404500238528544</v>
      </c>
      <c r="T895" s="2" t="str">
        <f t="shared" si="13"/>
        <v>Sufficient</v>
      </c>
    </row>
    <row r="896" spans="1:20" x14ac:dyDescent="0.3">
      <c r="A896" s="2">
        <v>1895</v>
      </c>
      <c r="B896" s="3">
        <v>45634</v>
      </c>
      <c r="C896" s="2" t="s">
        <v>351</v>
      </c>
      <c r="D896" s="2" t="s">
        <v>1505</v>
      </c>
      <c r="E896" s="2" t="s">
        <v>28</v>
      </c>
      <c r="F896" s="2" t="s">
        <v>29</v>
      </c>
      <c r="G896" s="2" t="s">
        <v>67</v>
      </c>
      <c r="H896" s="2" t="s">
        <v>68</v>
      </c>
      <c r="I896" s="2" t="s">
        <v>24</v>
      </c>
      <c r="J896" s="2">
        <v>9</v>
      </c>
      <c r="K896" s="2">
        <v>48103</v>
      </c>
      <c r="L896" s="2">
        <v>432927</v>
      </c>
      <c r="M896" s="2">
        <v>262648.25</v>
      </c>
      <c r="N896" s="2">
        <v>170278.75</v>
      </c>
      <c r="O896" s="2">
        <v>438</v>
      </c>
      <c r="P896" s="2">
        <v>31</v>
      </c>
      <c r="Q896" s="2" t="s">
        <v>42</v>
      </c>
      <c r="R896" s="2">
        <v>0</v>
      </c>
      <c r="S896" s="5">
        <f>IFERROR(Table1[[#This Row],[Profit]]/Table1[[#This Row],[Sales]],0)</f>
        <v>0.39331977446544103</v>
      </c>
      <c r="T896" s="2" t="str">
        <f t="shared" si="13"/>
        <v>Reorder Needed</v>
      </c>
    </row>
    <row r="897" spans="1:20" x14ac:dyDescent="0.3">
      <c r="A897" s="2">
        <v>1896</v>
      </c>
      <c r="B897" s="3">
        <v>45563</v>
      </c>
      <c r="C897" s="2" t="s">
        <v>1356</v>
      </c>
      <c r="D897" s="2" t="s">
        <v>1506</v>
      </c>
      <c r="E897" s="2" t="s">
        <v>20</v>
      </c>
      <c r="F897" s="2" t="s">
        <v>21</v>
      </c>
      <c r="G897" s="2" t="s">
        <v>67</v>
      </c>
      <c r="H897" s="2" t="s">
        <v>68</v>
      </c>
      <c r="I897" s="2" t="s">
        <v>24</v>
      </c>
      <c r="J897" s="2">
        <v>6</v>
      </c>
      <c r="K897" s="2">
        <v>26306</v>
      </c>
      <c r="L897" s="2">
        <v>157836</v>
      </c>
      <c r="M897" s="2">
        <v>133681.09</v>
      </c>
      <c r="N897" s="2">
        <v>24154.91</v>
      </c>
      <c r="O897" s="2">
        <v>139</v>
      </c>
      <c r="P897" s="2">
        <v>64</v>
      </c>
      <c r="Q897" s="2" t="s">
        <v>42</v>
      </c>
      <c r="R897" s="2">
        <v>20</v>
      </c>
      <c r="S897" s="5">
        <f>IFERROR(Table1[[#This Row],[Profit]]/Table1[[#This Row],[Sales]],0)</f>
        <v>0.15303802681264098</v>
      </c>
      <c r="T897" s="2" t="str">
        <f t="shared" si="13"/>
        <v>Reorder Needed</v>
      </c>
    </row>
    <row r="898" spans="1:20" x14ac:dyDescent="0.3">
      <c r="A898" s="2">
        <v>1897</v>
      </c>
      <c r="B898" s="3">
        <v>45372</v>
      </c>
      <c r="C898" s="2" t="s">
        <v>1507</v>
      </c>
      <c r="D898" s="2" t="s">
        <v>1508</v>
      </c>
      <c r="E898" s="2" t="s">
        <v>20</v>
      </c>
      <c r="F898" s="2" t="s">
        <v>21</v>
      </c>
      <c r="G898" s="2" t="s">
        <v>60</v>
      </c>
      <c r="H898" s="2" t="s">
        <v>61</v>
      </c>
      <c r="I898" s="2" t="s">
        <v>32</v>
      </c>
      <c r="J898" s="2">
        <v>7</v>
      </c>
      <c r="K898" s="2">
        <v>49084</v>
      </c>
      <c r="L898" s="2">
        <v>343588</v>
      </c>
      <c r="M898" s="2">
        <v>308934.28000000003</v>
      </c>
      <c r="N898" s="2">
        <v>34653.72</v>
      </c>
      <c r="O898" s="2">
        <v>245</v>
      </c>
      <c r="P898" s="2">
        <v>100</v>
      </c>
      <c r="Q898" s="2" t="s">
        <v>62</v>
      </c>
      <c r="R898" s="2">
        <v>0</v>
      </c>
      <c r="S898" s="5">
        <f>IFERROR(Table1[[#This Row],[Profit]]/Table1[[#This Row],[Sales]],0)</f>
        <v>0.10085835360955564</v>
      </c>
      <c r="T898" s="2" t="str">
        <f t="shared" ref="T898:T961" si="14">IF(O898&gt;P898,"Reorder Needed","Sufficient")</f>
        <v>Reorder Needed</v>
      </c>
    </row>
    <row r="899" spans="1:20" x14ac:dyDescent="0.3">
      <c r="A899" s="2">
        <v>1898</v>
      </c>
      <c r="B899" s="3">
        <v>45366</v>
      </c>
      <c r="C899" s="2" t="s">
        <v>460</v>
      </c>
      <c r="D899" s="2" t="s">
        <v>1509</v>
      </c>
      <c r="E899" s="2" t="s">
        <v>36</v>
      </c>
      <c r="F899" s="2" t="s">
        <v>37</v>
      </c>
      <c r="G899" s="2" t="s">
        <v>75</v>
      </c>
      <c r="H899" s="2" t="s">
        <v>76</v>
      </c>
      <c r="I899" s="2" t="s">
        <v>77</v>
      </c>
      <c r="J899" s="2">
        <v>9</v>
      </c>
      <c r="K899" s="2">
        <v>20722</v>
      </c>
      <c r="L899" s="2">
        <v>186498</v>
      </c>
      <c r="M899" s="2">
        <v>148518.48000000001</v>
      </c>
      <c r="N899" s="2">
        <v>37979.519999999997</v>
      </c>
      <c r="O899" s="2">
        <v>225</v>
      </c>
      <c r="P899" s="2">
        <v>95</v>
      </c>
      <c r="Q899" s="2" t="s">
        <v>78</v>
      </c>
      <c r="R899" s="2">
        <v>10</v>
      </c>
      <c r="S899" s="5">
        <f>IFERROR(Table1[[#This Row],[Profit]]/Table1[[#This Row],[Sales]],0)</f>
        <v>0.20364572274233503</v>
      </c>
      <c r="T899" s="2" t="str">
        <f t="shared" si="14"/>
        <v>Reorder Needed</v>
      </c>
    </row>
    <row r="900" spans="1:20" x14ac:dyDescent="0.3">
      <c r="A900" s="2">
        <v>1899</v>
      </c>
      <c r="B900" s="3">
        <v>45597</v>
      </c>
      <c r="C900" s="2" t="s">
        <v>696</v>
      </c>
      <c r="D900" s="2" t="s">
        <v>1510</v>
      </c>
      <c r="E900" s="2" t="s">
        <v>20</v>
      </c>
      <c r="F900" s="2" t="s">
        <v>21</v>
      </c>
      <c r="G900" s="2" t="s">
        <v>55</v>
      </c>
      <c r="H900" s="2" t="s">
        <v>56</v>
      </c>
      <c r="I900" s="2" t="s">
        <v>32</v>
      </c>
      <c r="J900" s="2">
        <v>1</v>
      </c>
      <c r="K900" s="2">
        <v>28261</v>
      </c>
      <c r="L900" s="2">
        <v>28261</v>
      </c>
      <c r="M900" s="2">
        <v>17526.77</v>
      </c>
      <c r="N900" s="2">
        <v>10734.23</v>
      </c>
      <c r="O900" s="2">
        <v>325</v>
      </c>
      <c r="P900" s="2">
        <v>50</v>
      </c>
      <c r="Q900" s="2" t="s">
        <v>57</v>
      </c>
      <c r="R900" s="2">
        <v>5</v>
      </c>
      <c r="S900" s="5">
        <f>IFERROR(Table1[[#This Row],[Profit]]/Table1[[#This Row],[Sales]],0)</f>
        <v>0.37982484696224478</v>
      </c>
      <c r="T900" s="2" t="str">
        <f t="shared" si="14"/>
        <v>Reorder Needed</v>
      </c>
    </row>
    <row r="901" spans="1:20" x14ac:dyDescent="0.3">
      <c r="A901" s="2">
        <v>1900</v>
      </c>
      <c r="B901" s="3">
        <v>45474</v>
      </c>
      <c r="C901" s="2" t="s">
        <v>633</v>
      </c>
      <c r="D901" s="2" t="s">
        <v>1511</v>
      </c>
      <c r="E901" s="2" t="s">
        <v>45</v>
      </c>
      <c r="F901" s="2" t="s">
        <v>46</v>
      </c>
      <c r="G901" s="2" t="s">
        <v>60</v>
      </c>
      <c r="H901" s="2" t="s">
        <v>61</v>
      </c>
      <c r="I901" s="2" t="s">
        <v>32</v>
      </c>
      <c r="J901" s="2">
        <v>6</v>
      </c>
      <c r="K901" s="2">
        <v>35318</v>
      </c>
      <c r="L901" s="2">
        <v>211908</v>
      </c>
      <c r="M901" s="2">
        <v>174026.77</v>
      </c>
      <c r="N901" s="2">
        <v>37881.230000000003</v>
      </c>
      <c r="O901" s="2">
        <v>175</v>
      </c>
      <c r="P901" s="2">
        <v>25</v>
      </c>
      <c r="Q901" s="2" t="s">
        <v>62</v>
      </c>
      <c r="R901" s="2">
        <v>15</v>
      </c>
      <c r="S901" s="5">
        <f>IFERROR(Table1[[#This Row],[Profit]]/Table1[[#This Row],[Sales]],0)</f>
        <v>0.17876262340260871</v>
      </c>
      <c r="T901" s="2" t="str">
        <f t="shared" si="14"/>
        <v>Reorder Needed</v>
      </c>
    </row>
    <row r="902" spans="1:20" x14ac:dyDescent="0.3">
      <c r="A902" s="2">
        <v>1901</v>
      </c>
      <c r="B902" s="3">
        <v>45647</v>
      </c>
      <c r="C902" s="2" t="s">
        <v>1371</v>
      </c>
      <c r="D902" s="2" t="s">
        <v>1512</v>
      </c>
      <c r="E902" s="2" t="s">
        <v>36</v>
      </c>
      <c r="F902" s="2" t="s">
        <v>37</v>
      </c>
      <c r="G902" s="2" t="s">
        <v>22</v>
      </c>
      <c r="H902" s="2" t="s">
        <v>23</v>
      </c>
      <c r="I902" s="2" t="s">
        <v>24</v>
      </c>
      <c r="J902" s="2">
        <v>6</v>
      </c>
      <c r="K902" s="2">
        <v>20439</v>
      </c>
      <c r="L902" s="2">
        <v>122634</v>
      </c>
      <c r="M902" s="2">
        <v>83591.33</v>
      </c>
      <c r="N902" s="2">
        <v>39042.67</v>
      </c>
      <c r="O902" s="2">
        <v>360</v>
      </c>
      <c r="P902" s="2">
        <v>98</v>
      </c>
      <c r="Q902" s="2" t="s">
        <v>25</v>
      </c>
      <c r="R902" s="2">
        <v>0</v>
      </c>
      <c r="S902" s="5">
        <f>IFERROR(Table1[[#This Row],[Profit]]/Table1[[#This Row],[Sales]],0)</f>
        <v>0.3183674184973172</v>
      </c>
      <c r="T902" s="2" t="str">
        <f t="shared" si="14"/>
        <v>Reorder Needed</v>
      </c>
    </row>
    <row r="903" spans="1:20" x14ac:dyDescent="0.3">
      <c r="A903" s="2">
        <v>1902</v>
      </c>
      <c r="B903" s="3">
        <v>45567</v>
      </c>
      <c r="C903" s="2" t="s">
        <v>176</v>
      </c>
      <c r="D903" s="2" t="s">
        <v>1513</v>
      </c>
      <c r="E903" s="2" t="s">
        <v>20</v>
      </c>
      <c r="F903" s="2" t="s">
        <v>21</v>
      </c>
      <c r="G903" s="2" t="s">
        <v>49</v>
      </c>
      <c r="H903" s="2" t="s">
        <v>50</v>
      </c>
      <c r="I903" s="2" t="s">
        <v>51</v>
      </c>
      <c r="J903" s="2">
        <v>9</v>
      </c>
      <c r="K903" s="2">
        <v>53563</v>
      </c>
      <c r="L903" s="2">
        <v>482067</v>
      </c>
      <c r="M903" s="2">
        <v>391501</v>
      </c>
      <c r="N903" s="2">
        <v>90566</v>
      </c>
      <c r="O903" s="2">
        <v>441</v>
      </c>
      <c r="P903" s="2">
        <v>77</v>
      </c>
      <c r="Q903" s="2" t="s">
        <v>52</v>
      </c>
      <c r="R903" s="2">
        <v>0</v>
      </c>
      <c r="S903" s="5">
        <f>IFERROR(Table1[[#This Row],[Profit]]/Table1[[#This Row],[Sales]],0)</f>
        <v>0.18787015082965647</v>
      </c>
      <c r="T903" s="2" t="str">
        <f t="shared" si="14"/>
        <v>Reorder Needed</v>
      </c>
    </row>
    <row r="904" spans="1:20" x14ac:dyDescent="0.3">
      <c r="A904" s="2">
        <v>1903</v>
      </c>
      <c r="B904" s="3">
        <v>45455</v>
      </c>
      <c r="C904" s="2" t="s">
        <v>550</v>
      </c>
      <c r="D904" s="2" t="s">
        <v>1514</v>
      </c>
      <c r="E904" s="2" t="s">
        <v>20</v>
      </c>
      <c r="F904" s="2" t="s">
        <v>21</v>
      </c>
      <c r="G904" s="2" t="s">
        <v>40</v>
      </c>
      <c r="H904" s="2" t="s">
        <v>41</v>
      </c>
      <c r="I904" s="2" t="s">
        <v>24</v>
      </c>
      <c r="J904" s="2">
        <v>4</v>
      </c>
      <c r="K904" s="2">
        <v>15421</v>
      </c>
      <c r="L904" s="2">
        <v>61684</v>
      </c>
      <c r="M904" s="2">
        <v>50489.54</v>
      </c>
      <c r="N904" s="2">
        <v>11194.46</v>
      </c>
      <c r="O904" s="2">
        <v>419</v>
      </c>
      <c r="P904" s="2">
        <v>37</v>
      </c>
      <c r="Q904" s="2" t="s">
        <v>42</v>
      </c>
      <c r="R904" s="2">
        <v>15</v>
      </c>
      <c r="S904" s="5">
        <f>IFERROR(Table1[[#This Row],[Profit]]/Table1[[#This Row],[Sales]],0)</f>
        <v>0.18148077297192139</v>
      </c>
      <c r="T904" s="2" t="str">
        <f t="shared" si="14"/>
        <v>Reorder Needed</v>
      </c>
    </row>
    <row r="905" spans="1:20" x14ac:dyDescent="0.3">
      <c r="A905" s="2">
        <v>1904</v>
      </c>
      <c r="B905" s="3">
        <v>45335</v>
      </c>
      <c r="C905" s="2" t="s">
        <v>1515</v>
      </c>
      <c r="D905" s="2" t="s">
        <v>1516</v>
      </c>
      <c r="E905" s="2" t="s">
        <v>20</v>
      </c>
      <c r="F905" s="2" t="s">
        <v>21</v>
      </c>
      <c r="G905" s="2" t="s">
        <v>30</v>
      </c>
      <c r="H905" s="2" t="s">
        <v>31</v>
      </c>
      <c r="I905" s="2" t="s">
        <v>32</v>
      </c>
      <c r="J905" s="2">
        <v>6</v>
      </c>
      <c r="K905" s="2">
        <v>7846</v>
      </c>
      <c r="L905" s="2">
        <v>47076</v>
      </c>
      <c r="M905" s="2">
        <v>31353.200000000001</v>
      </c>
      <c r="N905" s="2">
        <v>15722.8</v>
      </c>
      <c r="O905" s="2">
        <v>74</v>
      </c>
      <c r="P905" s="2">
        <v>16</v>
      </c>
      <c r="Q905" s="2" t="s">
        <v>33</v>
      </c>
      <c r="R905" s="2">
        <v>0</v>
      </c>
      <c r="S905" s="5">
        <f>IFERROR(Table1[[#This Row],[Profit]]/Table1[[#This Row],[Sales]],0)</f>
        <v>0.33398759452799726</v>
      </c>
      <c r="T905" s="2" t="str">
        <f t="shared" si="14"/>
        <v>Reorder Needed</v>
      </c>
    </row>
    <row r="906" spans="1:20" x14ac:dyDescent="0.3">
      <c r="A906" s="2">
        <v>1905</v>
      </c>
      <c r="B906" s="3">
        <v>45458</v>
      </c>
      <c r="C906" s="2" t="s">
        <v>1517</v>
      </c>
      <c r="D906" s="2" t="s">
        <v>1428</v>
      </c>
      <c r="E906" s="2" t="s">
        <v>20</v>
      </c>
      <c r="F906" s="2" t="s">
        <v>21</v>
      </c>
      <c r="G906" s="2" t="s">
        <v>97</v>
      </c>
      <c r="H906" s="2" t="s">
        <v>98</v>
      </c>
      <c r="I906" s="2" t="s">
        <v>32</v>
      </c>
      <c r="J906" s="2">
        <v>8</v>
      </c>
      <c r="K906" s="2">
        <v>39380</v>
      </c>
      <c r="L906" s="2">
        <v>315040</v>
      </c>
      <c r="M906" s="2">
        <v>208742.02</v>
      </c>
      <c r="N906" s="2">
        <v>106297.98</v>
      </c>
      <c r="O906" s="2">
        <v>468</v>
      </c>
      <c r="P906" s="2">
        <v>41</v>
      </c>
      <c r="Q906" s="2" t="s">
        <v>99</v>
      </c>
      <c r="R906" s="2">
        <v>5</v>
      </c>
      <c r="S906" s="5">
        <f>IFERROR(Table1[[#This Row],[Profit]]/Table1[[#This Row],[Sales]],0)</f>
        <v>0.33741105891315387</v>
      </c>
      <c r="T906" s="2" t="str">
        <f t="shared" si="14"/>
        <v>Reorder Needed</v>
      </c>
    </row>
    <row r="907" spans="1:20" x14ac:dyDescent="0.3">
      <c r="A907" s="2">
        <v>1906</v>
      </c>
      <c r="B907" s="3">
        <v>45555</v>
      </c>
      <c r="C907" s="2" t="s">
        <v>1518</v>
      </c>
      <c r="D907" s="2" t="s">
        <v>1519</v>
      </c>
      <c r="E907" s="2" t="s">
        <v>28</v>
      </c>
      <c r="F907" s="2" t="s">
        <v>29</v>
      </c>
      <c r="G907" s="2" t="s">
        <v>55</v>
      </c>
      <c r="H907" s="2" t="s">
        <v>56</v>
      </c>
      <c r="I907" s="2" t="s">
        <v>32</v>
      </c>
      <c r="J907" s="2">
        <v>7</v>
      </c>
      <c r="K907" s="2">
        <v>24370</v>
      </c>
      <c r="L907" s="2">
        <v>170590</v>
      </c>
      <c r="M907" s="2">
        <v>141020.59</v>
      </c>
      <c r="N907" s="2">
        <v>29569.41</v>
      </c>
      <c r="O907" s="2">
        <v>450</v>
      </c>
      <c r="P907" s="2">
        <v>91</v>
      </c>
      <c r="Q907" s="2" t="s">
        <v>57</v>
      </c>
      <c r="R907" s="2">
        <v>15</v>
      </c>
      <c r="S907" s="5">
        <f>IFERROR(Table1[[#This Row],[Profit]]/Table1[[#This Row],[Sales]],0)</f>
        <v>0.17333612755730113</v>
      </c>
      <c r="T907" s="2" t="str">
        <f t="shared" si="14"/>
        <v>Reorder Needed</v>
      </c>
    </row>
    <row r="908" spans="1:20" x14ac:dyDescent="0.3">
      <c r="A908" s="2">
        <v>1907</v>
      </c>
      <c r="B908" s="3">
        <v>45403</v>
      </c>
      <c r="C908" s="2" t="s">
        <v>1363</v>
      </c>
      <c r="D908" s="2" t="s">
        <v>1520</v>
      </c>
      <c r="E908" s="2" t="s">
        <v>20</v>
      </c>
      <c r="F908" s="2" t="s">
        <v>21</v>
      </c>
      <c r="G908" s="2" t="s">
        <v>49</v>
      </c>
      <c r="H908" s="2" t="s">
        <v>50</v>
      </c>
      <c r="I908" s="2" t="s">
        <v>51</v>
      </c>
      <c r="J908" s="2">
        <v>6</v>
      </c>
      <c r="K908" s="2">
        <v>59637</v>
      </c>
      <c r="L908" s="2">
        <v>357822</v>
      </c>
      <c r="M908" s="2">
        <v>226057.47</v>
      </c>
      <c r="N908" s="2">
        <v>131764.53</v>
      </c>
      <c r="O908" s="2">
        <v>261</v>
      </c>
      <c r="P908" s="2">
        <v>80</v>
      </c>
      <c r="Q908" s="2" t="s">
        <v>52</v>
      </c>
      <c r="R908" s="2">
        <v>15</v>
      </c>
      <c r="S908" s="5">
        <f>IFERROR(Table1[[#This Row],[Profit]]/Table1[[#This Row],[Sales]],0)</f>
        <v>0.36824043798313127</v>
      </c>
      <c r="T908" s="2" t="str">
        <f t="shared" si="14"/>
        <v>Reorder Needed</v>
      </c>
    </row>
    <row r="909" spans="1:20" x14ac:dyDescent="0.3">
      <c r="A909" s="2">
        <v>1908</v>
      </c>
      <c r="B909" s="3">
        <v>45392</v>
      </c>
      <c r="C909" s="2" t="s">
        <v>987</v>
      </c>
      <c r="D909" s="2" t="s">
        <v>1521</v>
      </c>
      <c r="E909" s="2" t="s">
        <v>28</v>
      </c>
      <c r="F909" s="2" t="s">
        <v>29</v>
      </c>
      <c r="G909" s="2" t="s">
        <v>49</v>
      </c>
      <c r="H909" s="2" t="s">
        <v>50</v>
      </c>
      <c r="I909" s="2" t="s">
        <v>51</v>
      </c>
      <c r="J909" s="2">
        <v>1</v>
      </c>
      <c r="K909" s="2">
        <v>36308</v>
      </c>
      <c r="L909" s="2">
        <v>36308</v>
      </c>
      <c r="M909" s="2">
        <v>22703.65</v>
      </c>
      <c r="N909" s="2">
        <v>13604.35</v>
      </c>
      <c r="O909" s="2">
        <v>191</v>
      </c>
      <c r="P909" s="2">
        <v>82</v>
      </c>
      <c r="Q909" s="2" t="s">
        <v>52</v>
      </c>
      <c r="R909" s="2">
        <v>0</v>
      </c>
      <c r="S909" s="5">
        <f>IFERROR(Table1[[#This Row],[Profit]]/Table1[[#This Row],[Sales]],0)</f>
        <v>0.37469290514487169</v>
      </c>
      <c r="T909" s="2" t="str">
        <f t="shared" si="14"/>
        <v>Reorder Needed</v>
      </c>
    </row>
    <row r="910" spans="1:20" x14ac:dyDescent="0.3">
      <c r="A910" s="2">
        <v>1909</v>
      </c>
      <c r="B910" s="3">
        <v>45632</v>
      </c>
      <c r="C910" s="2" t="s">
        <v>548</v>
      </c>
      <c r="D910" s="2" t="s">
        <v>1522</v>
      </c>
      <c r="E910" s="2" t="s">
        <v>28</v>
      </c>
      <c r="F910" s="2" t="s">
        <v>29</v>
      </c>
      <c r="G910" s="2" t="s">
        <v>97</v>
      </c>
      <c r="H910" s="2" t="s">
        <v>98</v>
      </c>
      <c r="I910" s="2" t="s">
        <v>32</v>
      </c>
      <c r="J910" s="2">
        <v>7</v>
      </c>
      <c r="K910" s="2">
        <v>20641</v>
      </c>
      <c r="L910" s="2">
        <v>144487</v>
      </c>
      <c r="M910" s="2">
        <v>124066.42</v>
      </c>
      <c r="N910" s="2">
        <v>20420.580000000002</v>
      </c>
      <c r="O910" s="2">
        <v>190</v>
      </c>
      <c r="P910" s="2">
        <v>27</v>
      </c>
      <c r="Q910" s="2" t="s">
        <v>99</v>
      </c>
      <c r="R910" s="2">
        <v>15</v>
      </c>
      <c r="S910" s="5">
        <f>IFERROR(Table1[[#This Row],[Profit]]/Table1[[#This Row],[Sales]],0)</f>
        <v>0.14133160768788888</v>
      </c>
      <c r="T910" s="2" t="str">
        <f t="shared" si="14"/>
        <v>Reorder Needed</v>
      </c>
    </row>
    <row r="911" spans="1:20" x14ac:dyDescent="0.3">
      <c r="A911" s="2">
        <v>1910</v>
      </c>
      <c r="B911" s="3">
        <v>45391</v>
      </c>
      <c r="C911" s="2" t="s">
        <v>1403</v>
      </c>
      <c r="D911" s="2" t="s">
        <v>1523</v>
      </c>
      <c r="E911" s="2" t="s">
        <v>28</v>
      </c>
      <c r="F911" s="2" t="s">
        <v>29</v>
      </c>
      <c r="G911" s="2" t="s">
        <v>55</v>
      </c>
      <c r="H911" s="2" t="s">
        <v>56</v>
      </c>
      <c r="I911" s="2" t="s">
        <v>32</v>
      </c>
      <c r="J911" s="2">
        <v>6</v>
      </c>
      <c r="K911" s="2">
        <v>45046</v>
      </c>
      <c r="L911" s="2">
        <v>270276</v>
      </c>
      <c r="M911" s="2">
        <v>172712.25</v>
      </c>
      <c r="N911" s="2">
        <v>97563.75</v>
      </c>
      <c r="O911" s="2">
        <v>324</v>
      </c>
      <c r="P911" s="2">
        <v>12</v>
      </c>
      <c r="Q911" s="2" t="s">
        <v>57</v>
      </c>
      <c r="R911" s="2">
        <v>0</v>
      </c>
      <c r="S911" s="5">
        <f>IFERROR(Table1[[#This Row],[Profit]]/Table1[[#This Row],[Sales]],0)</f>
        <v>0.36097822226168808</v>
      </c>
      <c r="T911" s="2" t="str">
        <f t="shared" si="14"/>
        <v>Reorder Needed</v>
      </c>
    </row>
    <row r="912" spans="1:20" x14ac:dyDescent="0.3">
      <c r="A912" s="2">
        <v>1911</v>
      </c>
      <c r="B912" s="3">
        <v>45574</v>
      </c>
      <c r="C912" s="2" t="s">
        <v>335</v>
      </c>
      <c r="D912" s="2" t="s">
        <v>1524</v>
      </c>
      <c r="E912" s="2" t="s">
        <v>28</v>
      </c>
      <c r="F912" s="2" t="s">
        <v>29</v>
      </c>
      <c r="G912" s="2" t="s">
        <v>49</v>
      </c>
      <c r="H912" s="2" t="s">
        <v>50</v>
      </c>
      <c r="I912" s="2" t="s">
        <v>51</v>
      </c>
      <c r="J912" s="2">
        <v>8</v>
      </c>
      <c r="K912" s="2">
        <v>24754</v>
      </c>
      <c r="L912" s="2">
        <v>198032</v>
      </c>
      <c r="M912" s="2">
        <v>124963.62</v>
      </c>
      <c r="N912" s="2">
        <v>73068.38</v>
      </c>
      <c r="O912" s="2">
        <v>88</v>
      </c>
      <c r="P912" s="2">
        <v>65</v>
      </c>
      <c r="Q912" s="2" t="s">
        <v>52</v>
      </c>
      <c r="R912" s="2">
        <v>15</v>
      </c>
      <c r="S912" s="5">
        <f>IFERROR(Table1[[#This Row],[Profit]]/Table1[[#This Row],[Sales]],0)</f>
        <v>0.36897259028843826</v>
      </c>
      <c r="T912" s="2" t="str">
        <f t="shared" si="14"/>
        <v>Reorder Needed</v>
      </c>
    </row>
    <row r="913" spans="1:20" x14ac:dyDescent="0.3">
      <c r="A913" s="2">
        <v>1912</v>
      </c>
      <c r="B913" s="3">
        <v>45306</v>
      </c>
      <c r="C913" s="2" t="s">
        <v>1435</v>
      </c>
      <c r="D913" s="2" t="s">
        <v>1525</v>
      </c>
      <c r="E913" s="2" t="s">
        <v>28</v>
      </c>
      <c r="F913" s="2" t="s">
        <v>29</v>
      </c>
      <c r="G913" s="2" t="s">
        <v>40</v>
      </c>
      <c r="H913" s="2" t="s">
        <v>41</v>
      </c>
      <c r="I913" s="2" t="s">
        <v>24</v>
      </c>
      <c r="J913" s="2">
        <v>3</v>
      </c>
      <c r="K913" s="2">
        <v>48681</v>
      </c>
      <c r="L913" s="2">
        <v>146043</v>
      </c>
      <c r="M913" s="2">
        <v>97510.45</v>
      </c>
      <c r="N913" s="2">
        <v>48532.55</v>
      </c>
      <c r="O913" s="2">
        <v>226</v>
      </c>
      <c r="P913" s="2">
        <v>53</v>
      </c>
      <c r="Q913" s="2" t="s">
        <v>42</v>
      </c>
      <c r="R913" s="2">
        <v>5</v>
      </c>
      <c r="S913" s="5">
        <f>IFERROR(Table1[[#This Row],[Profit]]/Table1[[#This Row],[Sales]],0)</f>
        <v>0.33231685188608834</v>
      </c>
      <c r="T913" s="2" t="str">
        <f t="shared" si="14"/>
        <v>Reorder Needed</v>
      </c>
    </row>
    <row r="914" spans="1:20" x14ac:dyDescent="0.3">
      <c r="A914" s="2">
        <v>1913</v>
      </c>
      <c r="B914" s="3">
        <v>45380</v>
      </c>
      <c r="C914" s="2" t="s">
        <v>1327</v>
      </c>
      <c r="D914" s="2" t="s">
        <v>1526</v>
      </c>
      <c r="E914" s="2" t="s">
        <v>45</v>
      </c>
      <c r="F914" s="2" t="s">
        <v>46</v>
      </c>
      <c r="G914" s="2" t="s">
        <v>60</v>
      </c>
      <c r="H914" s="2" t="s">
        <v>61</v>
      </c>
      <c r="I914" s="2" t="s">
        <v>32</v>
      </c>
      <c r="J914" s="2">
        <v>9</v>
      </c>
      <c r="K914" s="2">
        <v>17019</v>
      </c>
      <c r="L914" s="2">
        <v>153171</v>
      </c>
      <c r="M914" s="2">
        <v>100616.2</v>
      </c>
      <c r="N914" s="2">
        <v>52554.8</v>
      </c>
      <c r="O914" s="2">
        <v>466</v>
      </c>
      <c r="P914" s="2">
        <v>69</v>
      </c>
      <c r="Q914" s="2" t="s">
        <v>62</v>
      </c>
      <c r="R914" s="2">
        <v>20</v>
      </c>
      <c r="S914" s="5">
        <f>IFERROR(Table1[[#This Row],[Profit]]/Table1[[#This Row],[Sales]],0)</f>
        <v>0.3431119467784372</v>
      </c>
      <c r="T914" s="2" t="str">
        <f t="shared" si="14"/>
        <v>Reorder Needed</v>
      </c>
    </row>
    <row r="915" spans="1:20" x14ac:dyDescent="0.3">
      <c r="A915" s="2">
        <v>1914</v>
      </c>
      <c r="B915" s="3">
        <v>45381</v>
      </c>
      <c r="C915" s="2" t="s">
        <v>1527</v>
      </c>
      <c r="D915" s="2" t="s">
        <v>1528</v>
      </c>
      <c r="E915" s="2" t="s">
        <v>45</v>
      </c>
      <c r="F915" s="2" t="s">
        <v>46</v>
      </c>
      <c r="G915" s="2" t="s">
        <v>81</v>
      </c>
      <c r="H915" s="2" t="s">
        <v>82</v>
      </c>
      <c r="I915" s="2" t="s">
        <v>24</v>
      </c>
      <c r="J915" s="2">
        <v>2</v>
      </c>
      <c r="K915" s="2">
        <v>34126</v>
      </c>
      <c r="L915" s="2">
        <v>68252</v>
      </c>
      <c r="M915" s="2">
        <v>49023.78</v>
      </c>
      <c r="N915" s="2">
        <v>19228.22</v>
      </c>
      <c r="O915" s="2">
        <v>351</v>
      </c>
      <c r="P915" s="2">
        <v>97</v>
      </c>
      <c r="Q915" s="2" t="s">
        <v>42</v>
      </c>
      <c r="R915" s="2">
        <v>20</v>
      </c>
      <c r="S915" s="5">
        <f>IFERROR(Table1[[#This Row],[Profit]]/Table1[[#This Row],[Sales]],0)</f>
        <v>0.281723905526578</v>
      </c>
      <c r="T915" s="2" t="str">
        <f t="shared" si="14"/>
        <v>Reorder Needed</v>
      </c>
    </row>
    <row r="916" spans="1:20" x14ac:dyDescent="0.3">
      <c r="A916" s="2">
        <v>1915</v>
      </c>
      <c r="B916" s="3">
        <v>45466</v>
      </c>
      <c r="C916" s="2" t="s">
        <v>1123</v>
      </c>
      <c r="D916" s="2" t="s">
        <v>1529</v>
      </c>
      <c r="E916" s="2" t="s">
        <v>20</v>
      </c>
      <c r="F916" s="2" t="s">
        <v>21</v>
      </c>
      <c r="G916" s="2" t="s">
        <v>60</v>
      </c>
      <c r="H916" s="2" t="s">
        <v>61</v>
      </c>
      <c r="I916" s="2" t="s">
        <v>32</v>
      </c>
      <c r="J916" s="2">
        <v>10</v>
      </c>
      <c r="K916" s="2">
        <v>41099</v>
      </c>
      <c r="L916" s="2">
        <v>410990</v>
      </c>
      <c r="M916" s="2">
        <v>362271.95</v>
      </c>
      <c r="N916" s="2">
        <v>48718.05</v>
      </c>
      <c r="O916" s="2">
        <v>287</v>
      </c>
      <c r="P916" s="2">
        <v>57</v>
      </c>
      <c r="Q916" s="2" t="s">
        <v>62</v>
      </c>
      <c r="R916" s="2">
        <v>15</v>
      </c>
      <c r="S916" s="5">
        <f>IFERROR(Table1[[#This Row],[Profit]]/Table1[[#This Row],[Sales]],0)</f>
        <v>0.11853828560305604</v>
      </c>
      <c r="T916" s="2" t="str">
        <f t="shared" si="14"/>
        <v>Reorder Needed</v>
      </c>
    </row>
    <row r="917" spans="1:20" x14ac:dyDescent="0.3">
      <c r="A917" s="2">
        <v>1916</v>
      </c>
      <c r="B917" s="3">
        <v>45472</v>
      </c>
      <c r="C917" s="2" t="s">
        <v>1288</v>
      </c>
      <c r="D917" s="2" t="s">
        <v>1530</v>
      </c>
      <c r="E917" s="2" t="s">
        <v>45</v>
      </c>
      <c r="F917" s="2" t="s">
        <v>46</v>
      </c>
      <c r="G917" s="2" t="s">
        <v>75</v>
      </c>
      <c r="H917" s="2" t="s">
        <v>76</v>
      </c>
      <c r="I917" s="2" t="s">
        <v>77</v>
      </c>
      <c r="J917" s="2">
        <v>6</v>
      </c>
      <c r="K917" s="2">
        <v>46914</v>
      </c>
      <c r="L917" s="2">
        <v>281484</v>
      </c>
      <c r="M917" s="2">
        <v>181416.89</v>
      </c>
      <c r="N917" s="2">
        <v>100067.11</v>
      </c>
      <c r="O917" s="2">
        <v>500</v>
      </c>
      <c r="P917" s="2">
        <v>41</v>
      </c>
      <c r="Q917" s="2" t="s">
        <v>78</v>
      </c>
      <c r="R917" s="2">
        <v>20</v>
      </c>
      <c r="S917" s="5">
        <f>IFERROR(Table1[[#This Row],[Profit]]/Table1[[#This Row],[Sales]],0)</f>
        <v>0.35549839422489377</v>
      </c>
      <c r="T917" s="2" t="str">
        <f t="shared" si="14"/>
        <v>Reorder Needed</v>
      </c>
    </row>
    <row r="918" spans="1:20" x14ac:dyDescent="0.3">
      <c r="A918" s="2">
        <v>1917</v>
      </c>
      <c r="B918" s="3">
        <v>45341</v>
      </c>
      <c r="C918" s="2" t="s">
        <v>424</v>
      </c>
      <c r="D918" s="2" t="s">
        <v>1531</v>
      </c>
      <c r="E918" s="2" t="s">
        <v>20</v>
      </c>
      <c r="F918" s="2" t="s">
        <v>21</v>
      </c>
      <c r="G918" s="2" t="s">
        <v>30</v>
      </c>
      <c r="H918" s="2" t="s">
        <v>31</v>
      </c>
      <c r="I918" s="2" t="s">
        <v>32</v>
      </c>
      <c r="J918" s="2">
        <v>7</v>
      </c>
      <c r="K918" s="2">
        <v>17851</v>
      </c>
      <c r="L918" s="2">
        <v>124957</v>
      </c>
      <c r="M918" s="2">
        <v>98383.95</v>
      </c>
      <c r="N918" s="2">
        <v>26573.05</v>
      </c>
      <c r="O918" s="2">
        <v>109</v>
      </c>
      <c r="P918" s="2">
        <v>34</v>
      </c>
      <c r="Q918" s="2" t="s">
        <v>33</v>
      </c>
      <c r="R918" s="2">
        <v>10</v>
      </c>
      <c r="S918" s="5">
        <f>IFERROR(Table1[[#This Row],[Profit]]/Table1[[#This Row],[Sales]],0)</f>
        <v>0.21265755419864432</v>
      </c>
      <c r="T918" s="2" t="str">
        <f t="shared" si="14"/>
        <v>Reorder Needed</v>
      </c>
    </row>
    <row r="919" spans="1:20" x14ac:dyDescent="0.3">
      <c r="A919" s="2">
        <v>1918</v>
      </c>
      <c r="B919" s="3">
        <v>45488</v>
      </c>
      <c r="C919" s="2" t="s">
        <v>1157</v>
      </c>
      <c r="D919" s="2" t="s">
        <v>1532</v>
      </c>
      <c r="E919" s="2" t="s">
        <v>45</v>
      </c>
      <c r="F919" s="2" t="s">
        <v>46</v>
      </c>
      <c r="G919" s="2" t="s">
        <v>22</v>
      </c>
      <c r="H919" s="2" t="s">
        <v>23</v>
      </c>
      <c r="I919" s="2" t="s">
        <v>24</v>
      </c>
      <c r="J919" s="2">
        <v>7</v>
      </c>
      <c r="K919" s="2">
        <v>26639</v>
      </c>
      <c r="L919" s="2">
        <v>186473</v>
      </c>
      <c r="M919" s="2">
        <v>139640.06</v>
      </c>
      <c r="N919" s="2">
        <v>46832.94</v>
      </c>
      <c r="O919" s="2">
        <v>448</v>
      </c>
      <c r="P919" s="2">
        <v>87</v>
      </c>
      <c r="Q919" s="2" t="s">
        <v>25</v>
      </c>
      <c r="R919" s="2">
        <v>5</v>
      </c>
      <c r="S919" s="5">
        <f>IFERROR(Table1[[#This Row],[Profit]]/Table1[[#This Row],[Sales]],0)</f>
        <v>0.25115131949397501</v>
      </c>
      <c r="T919" s="2" t="str">
        <f t="shared" si="14"/>
        <v>Reorder Needed</v>
      </c>
    </row>
    <row r="920" spans="1:20" x14ac:dyDescent="0.3">
      <c r="A920" s="2">
        <v>1919</v>
      </c>
      <c r="B920" s="3">
        <v>45324</v>
      </c>
      <c r="C920" s="2" t="s">
        <v>727</v>
      </c>
      <c r="D920" s="2" t="s">
        <v>1533</v>
      </c>
      <c r="E920" s="2" t="s">
        <v>45</v>
      </c>
      <c r="F920" s="2" t="s">
        <v>46</v>
      </c>
      <c r="G920" s="2" t="s">
        <v>49</v>
      </c>
      <c r="H920" s="2" t="s">
        <v>50</v>
      </c>
      <c r="I920" s="2" t="s">
        <v>51</v>
      </c>
      <c r="J920" s="2">
        <v>3</v>
      </c>
      <c r="K920" s="2">
        <v>49305</v>
      </c>
      <c r="L920" s="2">
        <v>147915</v>
      </c>
      <c r="M920" s="2">
        <v>124982.65</v>
      </c>
      <c r="N920" s="2">
        <v>22932.35</v>
      </c>
      <c r="O920" s="2">
        <v>197</v>
      </c>
      <c r="P920" s="2">
        <v>82</v>
      </c>
      <c r="Q920" s="2" t="s">
        <v>52</v>
      </c>
      <c r="R920" s="2">
        <v>15</v>
      </c>
      <c r="S920" s="5">
        <f>IFERROR(Table1[[#This Row],[Profit]]/Table1[[#This Row],[Sales]],0)</f>
        <v>0.15503735253354967</v>
      </c>
      <c r="T920" s="2" t="str">
        <f t="shared" si="14"/>
        <v>Reorder Needed</v>
      </c>
    </row>
    <row r="921" spans="1:20" x14ac:dyDescent="0.3">
      <c r="A921" s="2">
        <v>1920</v>
      </c>
      <c r="B921" s="3">
        <v>45651</v>
      </c>
      <c r="C921" s="2" t="s">
        <v>1534</v>
      </c>
      <c r="D921" s="2" t="s">
        <v>1535</v>
      </c>
      <c r="E921" s="2" t="s">
        <v>36</v>
      </c>
      <c r="F921" s="2" t="s">
        <v>37</v>
      </c>
      <c r="G921" s="2" t="s">
        <v>81</v>
      </c>
      <c r="H921" s="2" t="s">
        <v>82</v>
      </c>
      <c r="I921" s="2" t="s">
        <v>24</v>
      </c>
      <c r="J921" s="2">
        <v>5</v>
      </c>
      <c r="K921" s="2">
        <v>13705</v>
      </c>
      <c r="L921" s="2">
        <v>68525</v>
      </c>
      <c r="M921" s="2">
        <v>59919.93</v>
      </c>
      <c r="N921" s="2">
        <v>8605.07</v>
      </c>
      <c r="O921" s="2">
        <v>250</v>
      </c>
      <c r="P921" s="2">
        <v>55</v>
      </c>
      <c r="Q921" s="2" t="s">
        <v>42</v>
      </c>
      <c r="R921" s="2">
        <v>10</v>
      </c>
      <c r="S921" s="5">
        <f>IFERROR(Table1[[#This Row],[Profit]]/Table1[[#This Row],[Sales]],0)</f>
        <v>0.12557562933236044</v>
      </c>
      <c r="T921" s="2" t="str">
        <f t="shared" si="14"/>
        <v>Reorder Needed</v>
      </c>
    </row>
    <row r="922" spans="1:20" x14ac:dyDescent="0.3">
      <c r="A922" s="2">
        <v>1921</v>
      </c>
      <c r="B922" s="3">
        <v>45626</v>
      </c>
      <c r="C922" s="2" t="s">
        <v>706</v>
      </c>
      <c r="D922" s="2" t="s">
        <v>1536</v>
      </c>
      <c r="E922" s="2" t="s">
        <v>20</v>
      </c>
      <c r="F922" s="2" t="s">
        <v>21</v>
      </c>
      <c r="G922" s="2" t="s">
        <v>75</v>
      </c>
      <c r="H922" s="2" t="s">
        <v>76</v>
      </c>
      <c r="I922" s="2" t="s">
        <v>77</v>
      </c>
      <c r="J922" s="2">
        <v>2</v>
      </c>
      <c r="K922" s="2">
        <v>38651</v>
      </c>
      <c r="L922" s="2">
        <v>77302</v>
      </c>
      <c r="M922" s="2">
        <v>54239.79</v>
      </c>
      <c r="N922" s="2">
        <v>23062.21</v>
      </c>
      <c r="O922" s="2">
        <v>157</v>
      </c>
      <c r="P922" s="2">
        <v>57</v>
      </c>
      <c r="Q922" s="2" t="s">
        <v>78</v>
      </c>
      <c r="R922" s="2">
        <v>20</v>
      </c>
      <c r="S922" s="5">
        <f>IFERROR(Table1[[#This Row],[Profit]]/Table1[[#This Row],[Sales]],0)</f>
        <v>0.29833911153657083</v>
      </c>
      <c r="T922" s="2" t="str">
        <f t="shared" si="14"/>
        <v>Reorder Needed</v>
      </c>
    </row>
    <row r="923" spans="1:20" x14ac:dyDescent="0.3">
      <c r="A923" s="2">
        <v>1922</v>
      </c>
      <c r="B923" s="3">
        <v>45589</v>
      </c>
      <c r="C923" s="2" t="s">
        <v>237</v>
      </c>
      <c r="D923" s="2" t="s">
        <v>1537</v>
      </c>
      <c r="E923" s="2" t="s">
        <v>45</v>
      </c>
      <c r="F923" s="2" t="s">
        <v>46</v>
      </c>
      <c r="G923" s="2" t="s">
        <v>60</v>
      </c>
      <c r="H923" s="2" t="s">
        <v>61</v>
      </c>
      <c r="I923" s="2" t="s">
        <v>32</v>
      </c>
      <c r="J923" s="2">
        <v>3</v>
      </c>
      <c r="K923" s="2">
        <v>54867</v>
      </c>
      <c r="L923" s="2">
        <v>164601</v>
      </c>
      <c r="M923" s="2">
        <v>105201.52</v>
      </c>
      <c r="N923" s="2">
        <v>59399.48</v>
      </c>
      <c r="O923" s="2">
        <v>25</v>
      </c>
      <c r="P923" s="2">
        <v>26</v>
      </c>
      <c r="Q923" s="2" t="s">
        <v>62</v>
      </c>
      <c r="R923" s="2">
        <v>5</v>
      </c>
      <c r="S923" s="5">
        <f>IFERROR(Table1[[#This Row],[Profit]]/Table1[[#This Row],[Sales]],0)</f>
        <v>0.36086949654011824</v>
      </c>
      <c r="T923" s="2" t="str">
        <f t="shared" si="14"/>
        <v>Sufficient</v>
      </c>
    </row>
    <row r="924" spans="1:20" x14ac:dyDescent="0.3">
      <c r="A924" s="2">
        <v>1923</v>
      </c>
      <c r="B924" s="3">
        <v>45588</v>
      </c>
      <c r="C924" s="2" t="s">
        <v>353</v>
      </c>
      <c r="D924" s="2" t="s">
        <v>1538</v>
      </c>
      <c r="E924" s="2" t="s">
        <v>20</v>
      </c>
      <c r="F924" s="2" t="s">
        <v>21</v>
      </c>
      <c r="G924" s="2" t="s">
        <v>49</v>
      </c>
      <c r="H924" s="2" t="s">
        <v>50</v>
      </c>
      <c r="I924" s="2" t="s">
        <v>51</v>
      </c>
      <c r="J924" s="2">
        <v>3</v>
      </c>
      <c r="K924" s="2">
        <v>6835</v>
      </c>
      <c r="L924" s="2">
        <v>20505</v>
      </c>
      <c r="M924" s="2">
        <v>15780.88</v>
      </c>
      <c r="N924" s="2">
        <v>4724.12</v>
      </c>
      <c r="O924" s="2">
        <v>490</v>
      </c>
      <c r="P924" s="2">
        <v>88</v>
      </c>
      <c r="Q924" s="2" t="s">
        <v>52</v>
      </c>
      <c r="R924" s="2">
        <v>10</v>
      </c>
      <c r="S924" s="5">
        <f>IFERROR(Table1[[#This Row],[Profit]]/Table1[[#This Row],[Sales]],0)</f>
        <v>0.23038868568641793</v>
      </c>
      <c r="T924" s="2" t="str">
        <f t="shared" si="14"/>
        <v>Reorder Needed</v>
      </c>
    </row>
    <row r="925" spans="1:20" x14ac:dyDescent="0.3">
      <c r="A925" s="2">
        <v>1924</v>
      </c>
      <c r="B925" s="3">
        <v>45374</v>
      </c>
      <c r="C925" s="2" t="s">
        <v>272</v>
      </c>
      <c r="D925" s="2" t="s">
        <v>1539</v>
      </c>
      <c r="E925" s="2" t="s">
        <v>28</v>
      </c>
      <c r="F925" s="2" t="s">
        <v>29</v>
      </c>
      <c r="G925" s="2" t="s">
        <v>30</v>
      </c>
      <c r="H925" s="2" t="s">
        <v>31</v>
      </c>
      <c r="I925" s="2" t="s">
        <v>32</v>
      </c>
      <c r="J925" s="2">
        <v>6</v>
      </c>
      <c r="K925" s="2">
        <v>13164</v>
      </c>
      <c r="L925" s="2">
        <v>78984</v>
      </c>
      <c r="M925" s="2">
        <v>54294.14</v>
      </c>
      <c r="N925" s="2">
        <v>24689.86</v>
      </c>
      <c r="O925" s="2">
        <v>103</v>
      </c>
      <c r="P925" s="2">
        <v>22</v>
      </c>
      <c r="Q925" s="2" t="s">
        <v>33</v>
      </c>
      <c r="R925" s="2">
        <v>20</v>
      </c>
      <c r="S925" s="5">
        <f>IFERROR(Table1[[#This Row],[Profit]]/Table1[[#This Row],[Sales]],0)</f>
        <v>0.31259318342955539</v>
      </c>
      <c r="T925" s="2" t="str">
        <f t="shared" si="14"/>
        <v>Reorder Needed</v>
      </c>
    </row>
    <row r="926" spans="1:20" x14ac:dyDescent="0.3">
      <c r="A926" s="2">
        <v>1925</v>
      </c>
      <c r="B926" s="3">
        <v>45607</v>
      </c>
      <c r="C926" s="2" t="s">
        <v>1077</v>
      </c>
      <c r="D926" s="2" t="s">
        <v>1540</v>
      </c>
      <c r="E926" s="2" t="s">
        <v>36</v>
      </c>
      <c r="F926" s="2" t="s">
        <v>37</v>
      </c>
      <c r="G926" s="2" t="s">
        <v>81</v>
      </c>
      <c r="H926" s="2" t="s">
        <v>82</v>
      </c>
      <c r="I926" s="2" t="s">
        <v>24</v>
      </c>
      <c r="J926" s="2">
        <v>8</v>
      </c>
      <c r="K926" s="2">
        <v>39789</v>
      </c>
      <c r="L926" s="2">
        <v>318312</v>
      </c>
      <c r="M926" s="2">
        <v>252313.57</v>
      </c>
      <c r="N926" s="2">
        <v>65998.429999999993</v>
      </c>
      <c r="O926" s="2">
        <v>257</v>
      </c>
      <c r="P926" s="2">
        <v>84</v>
      </c>
      <c r="Q926" s="2" t="s">
        <v>42</v>
      </c>
      <c r="R926" s="2">
        <v>20</v>
      </c>
      <c r="S926" s="5">
        <f>IFERROR(Table1[[#This Row],[Profit]]/Table1[[#This Row],[Sales]],0)</f>
        <v>0.20733880595139359</v>
      </c>
      <c r="T926" s="2" t="str">
        <f t="shared" si="14"/>
        <v>Reorder Needed</v>
      </c>
    </row>
    <row r="927" spans="1:20" x14ac:dyDescent="0.3">
      <c r="A927" s="2">
        <v>1926</v>
      </c>
      <c r="B927" s="3">
        <v>45374</v>
      </c>
      <c r="C927" s="2" t="s">
        <v>716</v>
      </c>
      <c r="D927" s="2" t="s">
        <v>1541</v>
      </c>
      <c r="E927" s="2" t="s">
        <v>45</v>
      </c>
      <c r="F927" s="2" t="s">
        <v>46</v>
      </c>
      <c r="G927" s="2" t="s">
        <v>55</v>
      </c>
      <c r="H927" s="2" t="s">
        <v>56</v>
      </c>
      <c r="I927" s="2" t="s">
        <v>32</v>
      </c>
      <c r="J927" s="2">
        <v>3</v>
      </c>
      <c r="K927" s="2">
        <v>12409</v>
      </c>
      <c r="L927" s="2">
        <v>37227</v>
      </c>
      <c r="M927" s="2">
        <v>33255.79</v>
      </c>
      <c r="N927" s="2">
        <v>3971.21</v>
      </c>
      <c r="O927" s="2">
        <v>68</v>
      </c>
      <c r="P927" s="2">
        <v>34</v>
      </c>
      <c r="Q927" s="2" t="s">
        <v>57</v>
      </c>
      <c r="R927" s="2">
        <v>10</v>
      </c>
      <c r="S927" s="5">
        <f>IFERROR(Table1[[#This Row],[Profit]]/Table1[[#This Row],[Sales]],0)</f>
        <v>0.10667553120047278</v>
      </c>
      <c r="T927" s="2" t="str">
        <f t="shared" si="14"/>
        <v>Reorder Needed</v>
      </c>
    </row>
    <row r="928" spans="1:20" x14ac:dyDescent="0.3">
      <c r="A928" s="2">
        <v>1927</v>
      </c>
      <c r="B928" s="3">
        <v>45472</v>
      </c>
      <c r="C928" s="2" t="s">
        <v>907</v>
      </c>
      <c r="D928" s="2" t="s">
        <v>1542</v>
      </c>
      <c r="E928" s="2" t="s">
        <v>36</v>
      </c>
      <c r="F928" s="2" t="s">
        <v>37</v>
      </c>
      <c r="G928" s="2" t="s">
        <v>67</v>
      </c>
      <c r="H928" s="2" t="s">
        <v>68</v>
      </c>
      <c r="I928" s="2" t="s">
        <v>24</v>
      </c>
      <c r="J928" s="2">
        <v>5</v>
      </c>
      <c r="K928" s="2">
        <v>21039</v>
      </c>
      <c r="L928" s="2">
        <v>105195</v>
      </c>
      <c r="M928" s="2">
        <v>65865.39</v>
      </c>
      <c r="N928" s="2">
        <v>39329.61</v>
      </c>
      <c r="O928" s="2">
        <v>424</v>
      </c>
      <c r="P928" s="2">
        <v>31</v>
      </c>
      <c r="Q928" s="2" t="s">
        <v>42</v>
      </c>
      <c r="R928" s="2">
        <v>0</v>
      </c>
      <c r="S928" s="5">
        <f>IFERROR(Table1[[#This Row],[Profit]]/Table1[[#This Row],[Sales]],0)</f>
        <v>0.37387337801226295</v>
      </c>
      <c r="T928" s="2" t="str">
        <f t="shared" si="14"/>
        <v>Reorder Needed</v>
      </c>
    </row>
    <row r="929" spans="1:20" x14ac:dyDescent="0.3">
      <c r="A929" s="2">
        <v>1928</v>
      </c>
      <c r="B929" s="3">
        <v>45574</v>
      </c>
      <c r="C929" s="2" t="s">
        <v>1388</v>
      </c>
      <c r="D929" s="2" t="s">
        <v>1543</v>
      </c>
      <c r="E929" s="2" t="s">
        <v>45</v>
      </c>
      <c r="F929" s="2" t="s">
        <v>46</v>
      </c>
      <c r="G929" s="2" t="s">
        <v>22</v>
      </c>
      <c r="H929" s="2" t="s">
        <v>23</v>
      </c>
      <c r="I929" s="2" t="s">
        <v>24</v>
      </c>
      <c r="J929" s="2">
        <v>1</v>
      </c>
      <c r="K929" s="2">
        <v>28076</v>
      </c>
      <c r="L929" s="2">
        <v>28076</v>
      </c>
      <c r="M929" s="2">
        <v>19758.27</v>
      </c>
      <c r="N929" s="2">
        <v>8317.73</v>
      </c>
      <c r="O929" s="2">
        <v>64</v>
      </c>
      <c r="P929" s="2">
        <v>51</v>
      </c>
      <c r="Q929" s="2" t="s">
        <v>25</v>
      </c>
      <c r="R929" s="2">
        <v>5</v>
      </c>
      <c r="S929" s="5">
        <f>IFERROR(Table1[[#This Row],[Profit]]/Table1[[#This Row],[Sales]],0)</f>
        <v>0.29625765778600938</v>
      </c>
      <c r="T929" s="2" t="str">
        <f t="shared" si="14"/>
        <v>Reorder Needed</v>
      </c>
    </row>
    <row r="930" spans="1:20" x14ac:dyDescent="0.3">
      <c r="A930" s="2">
        <v>1929</v>
      </c>
      <c r="B930" s="3">
        <v>45413</v>
      </c>
      <c r="C930" s="2" t="s">
        <v>913</v>
      </c>
      <c r="D930" s="2" t="s">
        <v>1544</v>
      </c>
      <c r="E930" s="2" t="s">
        <v>45</v>
      </c>
      <c r="F930" s="2" t="s">
        <v>46</v>
      </c>
      <c r="G930" s="2" t="s">
        <v>22</v>
      </c>
      <c r="H930" s="2" t="s">
        <v>23</v>
      </c>
      <c r="I930" s="2" t="s">
        <v>24</v>
      </c>
      <c r="J930" s="2">
        <v>3</v>
      </c>
      <c r="K930" s="2">
        <v>59580</v>
      </c>
      <c r="L930" s="2">
        <v>178740</v>
      </c>
      <c r="M930" s="2">
        <v>118362.64</v>
      </c>
      <c r="N930" s="2">
        <v>60377.36</v>
      </c>
      <c r="O930" s="2">
        <v>181</v>
      </c>
      <c r="P930" s="2">
        <v>57</v>
      </c>
      <c r="Q930" s="2" t="s">
        <v>25</v>
      </c>
      <c r="R930" s="2">
        <v>20</v>
      </c>
      <c r="S930" s="5">
        <f>IFERROR(Table1[[#This Row],[Profit]]/Table1[[#This Row],[Sales]],0)</f>
        <v>0.33779433814479132</v>
      </c>
      <c r="T930" s="2" t="str">
        <f t="shared" si="14"/>
        <v>Reorder Needed</v>
      </c>
    </row>
    <row r="931" spans="1:20" x14ac:dyDescent="0.3">
      <c r="A931" s="2">
        <v>1930</v>
      </c>
      <c r="B931" s="3">
        <v>45506</v>
      </c>
      <c r="C931" s="2" t="s">
        <v>1123</v>
      </c>
      <c r="D931" s="2" t="s">
        <v>1545</v>
      </c>
      <c r="E931" s="2" t="s">
        <v>45</v>
      </c>
      <c r="F931" s="2" t="s">
        <v>46</v>
      </c>
      <c r="G931" s="2" t="s">
        <v>49</v>
      </c>
      <c r="H931" s="2" t="s">
        <v>50</v>
      </c>
      <c r="I931" s="2" t="s">
        <v>51</v>
      </c>
      <c r="J931" s="2">
        <v>3</v>
      </c>
      <c r="K931" s="2">
        <v>48529</v>
      </c>
      <c r="L931" s="2">
        <v>145587</v>
      </c>
      <c r="M931" s="2">
        <v>94496.11</v>
      </c>
      <c r="N931" s="2">
        <v>51090.89</v>
      </c>
      <c r="O931" s="2">
        <v>203</v>
      </c>
      <c r="P931" s="2">
        <v>43</v>
      </c>
      <c r="Q931" s="2" t="s">
        <v>52</v>
      </c>
      <c r="R931" s="2">
        <v>0</v>
      </c>
      <c r="S931" s="5">
        <f>IFERROR(Table1[[#This Row],[Profit]]/Table1[[#This Row],[Sales]],0)</f>
        <v>0.35093030284297361</v>
      </c>
      <c r="T931" s="2" t="str">
        <f t="shared" si="14"/>
        <v>Reorder Needed</v>
      </c>
    </row>
    <row r="932" spans="1:20" x14ac:dyDescent="0.3">
      <c r="A932" s="2">
        <v>1931</v>
      </c>
      <c r="B932" s="3">
        <v>45450</v>
      </c>
      <c r="C932" s="2" t="s">
        <v>1013</v>
      </c>
      <c r="D932" s="2" t="s">
        <v>1546</v>
      </c>
      <c r="E932" s="2" t="s">
        <v>28</v>
      </c>
      <c r="F932" s="2" t="s">
        <v>29</v>
      </c>
      <c r="G932" s="2" t="s">
        <v>60</v>
      </c>
      <c r="H932" s="2" t="s">
        <v>61</v>
      </c>
      <c r="I932" s="2" t="s">
        <v>32</v>
      </c>
      <c r="J932" s="2">
        <v>8</v>
      </c>
      <c r="K932" s="2">
        <v>7979</v>
      </c>
      <c r="L932" s="2">
        <v>63832</v>
      </c>
      <c r="M932" s="2">
        <v>50613.53</v>
      </c>
      <c r="N932" s="2">
        <v>13218.47</v>
      </c>
      <c r="O932" s="2">
        <v>282</v>
      </c>
      <c r="P932" s="2">
        <v>95</v>
      </c>
      <c r="Q932" s="2" t="s">
        <v>62</v>
      </c>
      <c r="R932" s="2">
        <v>15</v>
      </c>
      <c r="S932" s="5">
        <f>IFERROR(Table1[[#This Row],[Profit]]/Table1[[#This Row],[Sales]],0)</f>
        <v>0.20708218448427121</v>
      </c>
      <c r="T932" s="2" t="str">
        <f t="shared" si="14"/>
        <v>Reorder Needed</v>
      </c>
    </row>
    <row r="933" spans="1:20" x14ac:dyDescent="0.3">
      <c r="A933" s="2">
        <v>1932</v>
      </c>
      <c r="B933" s="3">
        <v>45377</v>
      </c>
      <c r="C933" s="2" t="s">
        <v>1547</v>
      </c>
      <c r="D933" s="2" t="s">
        <v>1548</v>
      </c>
      <c r="E933" s="2" t="s">
        <v>28</v>
      </c>
      <c r="F933" s="2" t="s">
        <v>29</v>
      </c>
      <c r="G933" s="2" t="s">
        <v>60</v>
      </c>
      <c r="H933" s="2" t="s">
        <v>61</v>
      </c>
      <c r="I933" s="2" t="s">
        <v>32</v>
      </c>
      <c r="J933" s="2">
        <v>1</v>
      </c>
      <c r="K933" s="2">
        <v>6612</v>
      </c>
      <c r="L933" s="2">
        <v>6612</v>
      </c>
      <c r="M933" s="2">
        <v>5679.26</v>
      </c>
      <c r="N933" s="2">
        <v>932.74</v>
      </c>
      <c r="O933" s="2">
        <v>250</v>
      </c>
      <c r="P933" s="2">
        <v>52</v>
      </c>
      <c r="Q933" s="2" t="s">
        <v>62</v>
      </c>
      <c r="R933" s="2">
        <v>20</v>
      </c>
      <c r="S933" s="5">
        <f>IFERROR(Table1[[#This Row],[Profit]]/Table1[[#This Row],[Sales]],0)</f>
        <v>0.14106775559588627</v>
      </c>
      <c r="T933" s="2" t="str">
        <f t="shared" si="14"/>
        <v>Reorder Needed</v>
      </c>
    </row>
    <row r="934" spans="1:20" x14ac:dyDescent="0.3">
      <c r="A934" s="2">
        <v>1933</v>
      </c>
      <c r="B934" s="3">
        <v>45315</v>
      </c>
      <c r="C934" s="2" t="s">
        <v>1223</v>
      </c>
      <c r="D934" s="2" t="s">
        <v>1549</v>
      </c>
      <c r="E934" s="2" t="s">
        <v>20</v>
      </c>
      <c r="F934" s="2" t="s">
        <v>21</v>
      </c>
      <c r="G934" s="2" t="s">
        <v>97</v>
      </c>
      <c r="H934" s="2" t="s">
        <v>98</v>
      </c>
      <c r="I934" s="2" t="s">
        <v>32</v>
      </c>
      <c r="J934" s="2">
        <v>6</v>
      </c>
      <c r="K934" s="2">
        <v>57148</v>
      </c>
      <c r="L934" s="2">
        <v>342888</v>
      </c>
      <c r="M934" s="2">
        <v>226362.28</v>
      </c>
      <c r="N934" s="2">
        <v>116525.72</v>
      </c>
      <c r="O934" s="2">
        <v>372</v>
      </c>
      <c r="P934" s="2">
        <v>98</v>
      </c>
      <c r="Q934" s="2" t="s">
        <v>99</v>
      </c>
      <c r="R934" s="2">
        <v>15</v>
      </c>
      <c r="S934" s="5">
        <f>IFERROR(Table1[[#This Row],[Profit]]/Table1[[#This Row],[Sales]],0)</f>
        <v>0.33983609808450571</v>
      </c>
      <c r="T934" s="2" t="str">
        <f t="shared" si="14"/>
        <v>Reorder Needed</v>
      </c>
    </row>
    <row r="935" spans="1:20" x14ac:dyDescent="0.3">
      <c r="A935" s="2">
        <v>1934</v>
      </c>
      <c r="B935" s="3">
        <v>45386</v>
      </c>
      <c r="C935" s="2" t="s">
        <v>375</v>
      </c>
      <c r="D935" s="2" t="s">
        <v>745</v>
      </c>
      <c r="E935" s="2" t="s">
        <v>20</v>
      </c>
      <c r="F935" s="2" t="s">
        <v>21</v>
      </c>
      <c r="G935" s="2" t="s">
        <v>67</v>
      </c>
      <c r="H935" s="2" t="s">
        <v>68</v>
      </c>
      <c r="I935" s="2" t="s">
        <v>24</v>
      </c>
      <c r="J935" s="2">
        <v>5</v>
      </c>
      <c r="K935" s="2">
        <v>56470</v>
      </c>
      <c r="L935" s="2">
        <v>282350</v>
      </c>
      <c r="M935" s="2">
        <v>247063.64</v>
      </c>
      <c r="N935" s="2">
        <v>35286.36</v>
      </c>
      <c r="O935" s="2">
        <v>424</v>
      </c>
      <c r="P935" s="2">
        <v>56</v>
      </c>
      <c r="Q935" s="2" t="s">
        <v>42</v>
      </c>
      <c r="R935" s="2">
        <v>10</v>
      </c>
      <c r="S935" s="5">
        <f>IFERROR(Table1[[#This Row],[Profit]]/Table1[[#This Row],[Sales]],0)</f>
        <v>0.12497382681069595</v>
      </c>
      <c r="T935" s="2" t="str">
        <f t="shared" si="14"/>
        <v>Reorder Needed</v>
      </c>
    </row>
    <row r="936" spans="1:20" x14ac:dyDescent="0.3">
      <c r="A936" s="2">
        <v>1935</v>
      </c>
      <c r="B936" s="3">
        <v>45515</v>
      </c>
      <c r="C936" s="2" t="s">
        <v>1550</v>
      </c>
      <c r="D936" s="2" t="s">
        <v>1551</v>
      </c>
      <c r="E936" s="2" t="s">
        <v>36</v>
      </c>
      <c r="F936" s="2" t="s">
        <v>37</v>
      </c>
      <c r="G936" s="2" t="s">
        <v>67</v>
      </c>
      <c r="H936" s="2" t="s">
        <v>68</v>
      </c>
      <c r="I936" s="2" t="s">
        <v>24</v>
      </c>
      <c r="J936" s="2">
        <v>2</v>
      </c>
      <c r="K936" s="2">
        <v>55101</v>
      </c>
      <c r="L936" s="2">
        <v>110202</v>
      </c>
      <c r="M936" s="2">
        <v>73426.289999999994</v>
      </c>
      <c r="N936" s="2">
        <v>36775.71</v>
      </c>
      <c r="O936" s="2">
        <v>386</v>
      </c>
      <c r="P936" s="2">
        <v>91</v>
      </c>
      <c r="Q936" s="2" t="s">
        <v>42</v>
      </c>
      <c r="R936" s="2">
        <v>15</v>
      </c>
      <c r="S936" s="5">
        <f>IFERROR(Table1[[#This Row],[Profit]]/Table1[[#This Row],[Sales]],0)</f>
        <v>0.33371182011215766</v>
      </c>
      <c r="T936" s="2" t="str">
        <f t="shared" si="14"/>
        <v>Reorder Needed</v>
      </c>
    </row>
    <row r="937" spans="1:20" x14ac:dyDescent="0.3">
      <c r="A937" s="2">
        <v>1936</v>
      </c>
      <c r="B937" s="3">
        <v>45595</v>
      </c>
      <c r="C937" s="2" t="s">
        <v>742</v>
      </c>
      <c r="D937" s="2" t="s">
        <v>1552</v>
      </c>
      <c r="E937" s="2" t="s">
        <v>28</v>
      </c>
      <c r="F937" s="2" t="s">
        <v>29</v>
      </c>
      <c r="G937" s="2" t="s">
        <v>81</v>
      </c>
      <c r="H937" s="2" t="s">
        <v>82</v>
      </c>
      <c r="I937" s="2" t="s">
        <v>24</v>
      </c>
      <c r="J937" s="2">
        <v>10</v>
      </c>
      <c r="K937" s="2">
        <v>28121</v>
      </c>
      <c r="L937" s="2">
        <v>281210</v>
      </c>
      <c r="M937" s="2">
        <v>178678.3</v>
      </c>
      <c r="N937" s="2">
        <v>102531.7</v>
      </c>
      <c r="O937" s="2">
        <v>251</v>
      </c>
      <c r="P937" s="2">
        <v>11</v>
      </c>
      <c r="Q937" s="2" t="s">
        <v>42</v>
      </c>
      <c r="R937" s="2">
        <v>0</v>
      </c>
      <c r="S937" s="5">
        <f>IFERROR(Table1[[#This Row],[Profit]]/Table1[[#This Row],[Sales]],0)</f>
        <v>0.36460901105935067</v>
      </c>
      <c r="T937" s="2" t="str">
        <f t="shared" si="14"/>
        <v>Reorder Needed</v>
      </c>
    </row>
    <row r="938" spans="1:20" x14ac:dyDescent="0.3">
      <c r="A938" s="2">
        <v>1937</v>
      </c>
      <c r="B938" s="3">
        <v>45500</v>
      </c>
      <c r="C938" s="2" t="s">
        <v>1553</v>
      </c>
      <c r="D938" s="2" t="s">
        <v>1554</v>
      </c>
      <c r="E938" s="2" t="s">
        <v>45</v>
      </c>
      <c r="F938" s="2" t="s">
        <v>46</v>
      </c>
      <c r="G938" s="2" t="s">
        <v>22</v>
      </c>
      <c r="H938" s="2" t="s">
        <v>23</v>
      </c>
      <c r="I938" s="2" t="s">
        <v>24</v>
      </c>
      <c r="J938" s="2">
        <v>3</v>
      </c>
      <c r="K938" s="2">
        <v>3664</v>
      </c>
      <c r="L938" s="2">
        <v>10992</v>
      </c>
      <c r="M938" s="2">
        <v>9694.35</v>
      </c>
      <c r="N938" s="2">
        <v>1297.6500000000001</v>
      </c>
      <c r="O938" s="2">
        <v>291</v>
      </c>
      <c r="P938" s="2">
        <v>99</v>
      </c>
      <c r="Q938" s="2" t="s">
        <v>25</v>
      </c>
      <c r="R938" s="2">
        <v>5</v>
      </c>
      <c r="S938" s="5">
        <f>IFERROR(Table1[[#This Row],[Profit]]/Table1[[#This Row],[Sales]],0)</f>
        <v>0.11805403930131005</v>
      </c>
      <c r="T938" s="2" t="str">
        <f t="shared" si="14"/>
        <v>Reorder Needed</v>
      </c>
    </row>
    <row r="939" spans="1:20" x14ac:dyDescent="0.3">
      <c r="A939" s="2">
        <v>1938</v>
      </c>
      <c r="B939" s="3">
        <v>45572</v>
      </c>
      <c r="C939" s="2" t="s">
        <v>1068</v>
      </c>
      <c r="D939" s="2" t="s">
        <v>1555</v>
      </c>
      <c r="E939" s="2" t="s">
        <v>20</v>
      </c>
      <c r="F939" s="2" t="s">
        <v>21</v>
      </c>
      <c r="G939" s="2" t="s">
        <v>22</v>
      </c>
      <c r="H939" s="2" t="s">
        <v>23</v>
      </c>
      <c r="I939" s="2" t="s">
        <v>24</v>
      </c>
      <c r="J939" s="2">
        <v>8</v>
      </c>
      <c r="K939" s="2">
        <v>30929</v>
      </c>
      <c r="L939" s="2">
        <v>247432</v>
      </c>
      <c r="M939" s="2">
        <v>211293.4</v>
      </c>
      <c r="N939" s="2">
        <v>36138.6</v>
      </c>
      <c r="O939" s="2">
        <v>228</v>
      </c>
      <c r="P939" s="2">
        <v>18</v>
      </c>
      <c r="Q939" s="2" t="s">
        <v>25</v>
      </c>
      <c r="R939" s="2">
        <v>0</v>
      </c>
      <c r="S939" s="5">
        <f>IFERROR(Table1[[#This Row],[Profit]]/Table1[[#This Row],[Sales]],0)</f>
        <v>0.14605467360729413</v>
      </c>
      <c r="T939" s="2" t="str">
        <f t="shared" si="14"/>
        <v>Reorder Needed</v>
      </c>
    </row>
    <row r="940" spans="1:20" x14ac:dyDescent="0.3">
      <c r="A940" s="2">
        <v>1939</v>
      </c>
      <c r="B940" s="3">
        <v>45312</v>
      </c>
      <c r="C940" s="2" t="s">
        <v>1556</v>
      </c>
      <c r="D940" s="2" t="s">
        <v>1557</v>
      </c>
      <c r="E940" s="2" t="s">
        <v>36</v>
      </c>
      <c r="F940" s="2" t="s">
        <v>37</v>
      </c>
      <c r="G940" s="2" t="s">
        <v>97</v>
      </c>
      <c r="H940" s="2" t="s">
        <v>98</v>
      </c>
      <c r="I940" s="2" t="s">
        <v>32</v>
      </c>
      <c r="J940" s="2">
        <v>7</v>
      </c>
      <c r="K940" s="2">
        <v>10874</v>
      </c>
      <c r="L940" s="2">
        <v>76118</v>
      </c>
      <c r="M940" s="2">
        <v>62718.44</v>
      </c>
      <c r="N940" s="2">
        <v>13399.56</v>
      </c>
      <c r="O940" s="2">
        <v>424</v>
      </c>
      <c r="P940" s="2">
        <v>70</v>
      </c>
      <c r="Q940" s="2" t="s">
        <v>99</v>
      </c>
      <c r="R940" s="2">
        <v>10</v>
      </c>
      <c r="S940" s="5">
        <f>IFERROR(Table1[[#This Row],[Profit]]/Table1[[#This Row],[Sales]],0)</f>
        <v>0.17603667989174701</v>
      </c>
      <c r="T940" s="2" t="str">
        <f t="shared" si="14"/>
        <v>Reorder Needed</v>
      </c>
    </row>
    <row r="941" spans="1:20" x14ac:dyDescent="0.3">
      <c r="A941" s="2">
        <v>1940</v>
      </c>
      <c r="B941" s="3">
        <v>45403</v>
      </c>
      <c r="C941" s="2" t="s">
        <v>597</v>
      </c>
      <c r="D941" s="2" t="s">
        <v>1558</v>
      </c>
      <c r="E941" s="2" t="s">
        <v>45</v>
      </c>
      <c r="F941" s="2" t="s">
        <v>46</v>
      </c>
      <c r="G941" s="2" t="s">
        <v>67</v>
      </c>
      <c r="H941" s="2" t="s">
        <v>68</v>
      </c>
      <c r="I941" s="2" t="s">
        <v>24</v>
      </c>
      <c r="J941" s="2">
        <v>1</v>
      </c>
      <c r="K941" s="2">
        <v>29093</v>
      </c>
      <c r="L941" s="2">
        <v>29093</v>
      </c>
      <c r="M941" s="2">
        <v>20206.86</v>
      </c>
      <c r="N941" s="2">
        <v>8886.14</v>
      </c>
      <c r="O941" s="2">
        <v>479</v>
      </c>
      <c r="P941" s="2">
        <v>28</v>
      </c>
      <c r="Q941" s="2" t="s">
        <v>42</v>
      </c>
      <c r="R941" s="2">
        <v>20</v>
      </c>
      <c r="S941" s="5">
        <f>IFERROR(Table1[[#This Row],[Profit]]/Table1[[#This Row],[Sales]],0)</f>
        <v>0.30543910906403599</v>
      </c>
      <c r="T941" s="2" t="str">
        <f t="shared" si="14"/>
        <v>Reorder Needed</v>
      </c>
    </row>
    <row r="942" spans="1:20" x14ac:dyDescent="0.3">
      <c r="A942" s="2">
        <v>1941</v>
      </c>
      <c r="B942" s="3">
        <v>45471</v>
      </c>
      <c r="C942" s="2" t="s">
        <v>331</v>
      </c>
      <c r="D942" s="2" t="s">
        <v>1559</v>
      </c>
      <c r="E942" s="2" t="s">
        <v>36</v>
      </c>
      <c r="F942" s="2" t="s">
        <v>37</v>
      </c>
      <c r="G942" s="2" t="s">
        <v>40</v>
      </c>
      <c r="H942" s="2" t="s">
        <v>41</v>
      </c>
      <c r="I942" s="2" t="s">
        <v>24</v>
      </c>
      <c r="J942" s="2">
        <v>9</v>
      </c>
      <c r="K942" s="2">
        <v>34832</v>
      </c>
      <c r="L942" s="2">
        <v>313488</v>
      </c>
      <c r="M942" s="2">
        <v>270767.65999999997</v>
      </c>
      <c r="N942" s="2">
        <v>42720.34</v>
      </c>
      <c r="O942" s="2">
        <v>270</v>
      </c>
      <c r="P942" s="2">
        <v>24</v>
      </c>
      <c r="Q942" s="2" t="s">
        <v>42</v>
      </c>
      <c r="R942" s="2">
        <v>10</v>
      </c>
      <c r="S942" s="5">
        <f>IFERROR(Table1[[#This Row],[Profit]]/Table1[[#This Row],[Sales]],0)</f>
        <v>0.13627424335221761</v>
      </c>
      <c r="T942" s="2" t="str">
        <f t="shared" si="14"/>
        <v>Reorder Needed</v>
      </c>
    </row>
    <row r="943" spans="1:20" x14ac:dyDescent="0.3">
      <c r="A943" s="2">
        <v>1942</v>
      </c>
      <c r="B943" s="3">
        <v>45569</v>
      </c>
      <c r="C943" s="2" t="s">
        <v>1382</v>
      </c>
      <c r="D943" s="2" t="s">
        <v>1560</v>
      </c>
      <c r="E943" s="2" t="s">
        <v>36</v>
      </c>
      <c r="F943" s="2" t="s">
        <v>37</v>
      </c>
      <c r="G943" s="2" t="s">
        <v>30</v>
      </c>
      <c r="H943" s="2" t="s">
        <v>31</v>
      </c>
      <c r="I943" s="2" t="s">
        <v>32</v>
      </c>
      <c r="J943" s="2">
        <v>6</v>
      </c>
      <c r="K943" s="2">
        <v>24881</v>
      </c>
      <c r="L943" s="2">
        <v>149286</v>
      </c>
      <c r="M943" s="2">
        <v>116603.36</v>
      </c>
      <c r="N943" s="2">
        <v>32682.639999999999</v>
      </c>
      <c r="O943" s="2">
        <v>452</v>
      </c>
      <c r="P943" s="2">
        <v>30</v>
      </c>
      <c r="Q943" s="2" t="s">
        <v>33</v>
      </c>
      <c r="R943" s="2">
        <v>5</v>
      </c>
      <c r="S943" s="5">
        <f>IFERROR(Table1[[#This Row],[Profit]]/Table1[[#This Row],[Sales]],0)</f>
        <v>0.21892635612180647</v>
      </c>
      <c r="T943" s="2" t="str">
        <f t="shared" si="14"/>
        <v>Reorder Needed</v>
      </c>
    </row>
    <row r="944" spans="1:20" x14ac:dyDescent="0.3">
      <c r="A944" s="2">
        <v>1943</v>
      </c>
      <c r="B944" s="3">
        <v>45387</v>
      </c>
      <c r="C944" s="2" t="s">
        <v>1561</v>
      </c>
      <c r="D944" s="2" t="s">
        <v>1562</v>
      </c>
      <c r="E944" s="2" t="s">
        <v>36</v>
      </c>
      <c r="F944" s="2" t="s">
        <v>37</v>
      </c>
      <c r="G944" s="2" t="s">
        <v>30</v>
      </c>
      <c r="H944" s="2" t="s">
        <v>31</v>
      </c>
      <c r="I944" s="2" t="s">
        <v>32</v>
      </c>
      <c r="J944" s="2">
        <v>7</v>
      </c>
      <c r="K944" s="2">
        <v>59260</v>
      </c>
      <c r="L944" s="2">
        <v>414820</v>
      </c>
      <c r="M944" s="2">
        <v>366258.56</v>
      </c>
      <c r="N944" s="2">
        <v>48561.440000000002</v>
      </c>
      <c r="O944" s="2">
        <v>280</v>
      </c>
      <c r="P944" s="2">
        <v>56</v>
      </c>
      <c r="Q944" s="2" t="s">
        <v>33</v>
      </c>
      <c r="R944" s="2">
        <v>5</v>
      </c>
      <c r="S944" s="5">
        <f>IFERROR(Table1[[#This Row],[Profit]]/Table1[[#This Row],[Sales]],0)</f>
        <v>0.11706629381418447</v>
      </c>
      <c r="T944" s="2" t="str">
        <f t="shared" si="14"/>
        <v>Reorder Needed</v>
      </c>
    </row>
    <row r="945" spans="1:20" x14ac:dyDescent="0.3">
      <c r="A945" s="2">
        <v>1944</v>
      </c>
      <c r="B945" s="3">
        <v>45382</v>
      </c>
      <c r="C945" s="2" t="s">
        <v>1361</v>
      </c>
      <c r="D945" s="2" t="s">
        <v>1563</v>
      </c>
      <c r="E945" s="2" t="s">
        <v>20</v>
      </c>
      <c r="F945" s="2" t="s">
        <v>21</v>
      </c>
      <c r="G945" s="2" t="s">
        <v>55</v>
      </c>
      <c r="H945" s="2" t="s">
        <v>56</v>
      </c>
      <c r="I945" s="2" t="s">
        <v>32</v>
      </c>
      <c r="J945" s="2">
        <v>8</v>
      </c>
      <c r="K945" s="2">
        <v>25455</v>
      </c>
      <c r="L945" s="2">
        <v>203640</v>
      </c>
      <c r="M945" s="2">
        <v>128979.73</v>
      </c>
      <c r="N945" s="2">
        <v>74660.27</v>
      </c>
      <c r="O945" s="2">
        <v>49</v>
      </c>
      <c r="P945" s="2">
        <v>90</v>
      </c>
      <c r="Q945" s="2" t="s">
        <v>57</v>
      </c>
      <c r="R945" s="2">
        <v>15</v>
      </c>
      <c r="S945" s="5">
        <f>IFERROR(Table1[[#This Row],[Profit]]/Table1[[#This Row],[Sales]],0)</f>
        <v>0.36662870752307997</v>
      </c>
      <c r="T945" s="2" t="str">
        <f t="shared" si="14"/>
        <v>Sufficient</v>
      </c>
    </row>
    <row r="946" spans="1:20" x14ac:dyDescent="0.3">
      <c r="A946" s="2">
        <v>1945</v>
      </c>
      <c r="B946" s="3">
        <v>45414</v>
      </c>
      <c r="C946" s="2" t="s">
        <v>607</v>
      </c>
      <c r="D946" s="2" t="s">
        <v>1564</v>
      </c>
      <c r="E946" s="2" t="s">
        <v>45</v>
      </c>
      <c r="F946" s="2" t="s">
        <v>46</v>
      </c>
      <c r="G946" s="2" t="s">
        <v>55</v>
      </c>
      <c r="H946" s="2" t="s">
        <v>56</v>
      </c>
      <c r="I946" s="2" t="s">
        <v>32</v>
      </c>
      <c r="J946" s="2">
        <v>9</v>
      </c>
      <c r="K946" s="2">
        <v>44284</v>
      </c>
      <c r="L946" s="2">
        <v>398556</v>
      </c>
      <c r="M946" s="2">
        <v>341673.26</v>
      </c>
      <c r="N946" s="2">
        <v>56882.74</v>
      </c>
      <c r="O946" s="2">
        <v>446</v>
      </c>
      <c r="P946" s="2">
        <v>52</v>
      </c>
      <c r="Q946" s="2" t="s">
        <v>57</v>
      </c>
      <c r="R946" s="2">
        <v>15</v>
      </c>
      <c r="S946" s="5">
        <f>IFERROR(Table1[[#This Row],[Profit]]/Table1[[#This Row],[Sales]],0)</f>
        <v>0.14272207669687573</v>
      </c>
      <c r="T946" s="2" t="str">
        <f t="shared" si="14"/>
        <v>Reorder Needed</v>
      </c>
    </row>
    <row r="947" spans="1:20" x14ac:dyDescent="0.3">
      <c r="A947" s="2">
        <v>1946</v>
      </c>
      <c r="B947" s="3">
        <v>45351</v>
      </c>
      <c r="C947" s="2" t="s">
        <v>1565</v>
      </c>
      <c r="D947" s="2" t="s">
        <v>534</v>
      </c>
      <c r="E947" s="2" t="s">
        <v>20</v>
      </c>
      <c r="F947" s="2" t="s">
        <v>21</v>
      </c>
      <c r="G947" s="2" t="s">
        <v>75</v>
      </c>
      <c r="H947" s="2" t="s">
        <v>76</v>
      </c>
      <c r="I947" s="2" t="s">
        <v>77</v>
      </c>
      <c r="J947" s="2">
        <v>9</v>
      </c>
      <c r="K947" s="2">
        <v>11664</v>
      </c>
      <c r="L947" s="2">
        <v>104976</v>
      </c>
      <c r="M947" s="2">
        <v>91489.4</v>
      </c>
      <c r="N947" s="2">
        <v>13486.6</v>
      </c>
      <c r="O947" s="2">
        <v>226</v>
      </c>
      <c r="P947" s="2">
        <v>19</v>
      </c>
      <c r="Q947" s="2" t="s">
        <v>78</v>
      </c>
      <c r="R947" s="2">
        <v>5</v>
      </c>
      <c r="S947" s="5">
        <f>IFERROR(Table1[[#This Row],[Profit]]/Table1[[#This Row],[Sales]],0)</f>
        <v>0.12847317482091145</v>
      </c>
      <c r="T947" s="2" t="str">
        <f t="shared" si="14"/>
        <v>Reorder Needed</v>
      </c>
    </row>
    <row r="948" spans="1:20" x14ac:dyDescent="0.3">
      <c r="A948" s="2">
        <v>1947</v>
      </c>
      <c r="B948" s="3">
        <v>45520</v>
      </c>
      <c r="C948" s="2" t="s">
        <v>495</v>
      </c>
      <c r="D948" s="2" t="s">
        <v>1566</v>
      </c>
      <c r="E948" s="2" t="s">
        <v>28</v>
      </c>
      <c r="F948" s="2" t="s">
        <v>29</v>
      </c>
      <c r="G948" s="2" t="s">
        <v>40</v>
      </c>
      <c r="H948" s="2" t="s">
        <v>41</v>
      </c>
      <c r="I948" s="2" t="s">
        <v>24</v>
      </c>
      <c r="J948" s="2">
        <v>8</v>
      </c>
      <c r="K948" s="2">
        <v>15077</v>
      </c>
      <c r="L948" s="2">
        <v>120616</v>
      </c>
      <c r="M948" s="2">
        <v>102094.89</v>
      </c>
      <c r="N948" s="2">
        <v>18521.11</v>
      </c>
      <c r="O948" s="2">
        <v>306</v>
      </c>
      <c r="P948" s="2">
        <v>34</v>
      </c>
      <c r="Q948" s="2" t="s">
        <v>42</v>
      </c>
      <c r="R948" s="2">
        <v>5</v>
      </c>
      <c r="S948" s="5">
        <f>IFERROR(Table1[[#This Row],[Profit]]/Table1[[#This Row],[Sales]],0)</f>
        <v>0.15355433773297075</v>
      </c>
      <c r="T948" s="2" t="str">
        <f t="shared" si="14"/>
        <v>Reorder Needed</v>
      </c>
    </row>
    <row r="949" spans="1:20" x14ac:dyDescent="0.3">
      <c r="A949" s="2">
        <v>1948</v>
      </c>
      <c r="B949" s="3">
        <v>45561</v>
      </c>
      <c r="C949" s="2" t="s">
        <v>1567</v>
      </c>
      <c r="D949" s="2" t="s">
        <v>1568</v>
      </c>
      <c r="E949" s="2" t="s">
        <v>20</v>
      </c>
      <c r="F949" s="2" t="s">
        <v>21</v>
      </c>
      <c r="G949" s="2" t="s">
        <v>40</v>
      </c>
      <c r="H949" s="2" t="s">
        <v>41</v>
      </c>
      <c r="I949" s="2" t="s">
        <v>24</v>
      </c>
      <c r="J949" s="2">
        <v>10</v>
      </c>
      <c r="K949" s="2">
        <v>26950</v>
      </c>
      <c r="L949" s="2">
        <v>269500</v>
      </c>
      <c r="M949" s="2">
        <v>206819.6</v>
      </c>
      <c r="N949" s="2">
        <v>62680.4</v>
      </c>
      <c r="O949" s="2">
        <v>498</v>
      </c>
      <c r="P949" s="2">
        <v>12</v>
      </c>
      <c r="Q949" s="2" t="s">
        <v>42</v>
      </c>
      <c r="R949" s="2">
        <v>0</v>
      </c>
      <c r="S949" s="5">
        <f>IFERROR(Table1[[#This Row],[Profit]]/Table1[[#This Row],[Sales]],0)</f>
        <v>0.23258033395176253</v>
      </c>
      <c r="T949" s="2" t="str">
        <f t="shared" si="14"/>
        <v>Reorder Needed</v>
      </c>
    </row>
    <row r="950" spans="1:20" x14ac:dyDescent="0.3">
      <c r="A950" s="2">
        <v>1949</v>
      </c>
      <c r="B950" s="3">
        <v>45634</v>
      </c>
      <c r="C950" s="2" t="s">
        <v>651</v>
      </c>
      <c r="D950" s="2" t="s">
        <v>1569</v>
      </c>
      <c r="E950" s="2" t="s">
        <v>36</v>
      </c>
      <c r="F950" s="2" t="s">
        <v>37</v>
      </c>
      <c r="G950" s="2" t="s">
        <v>30</v>
      </c>
      <c r="H950" s="2" t="s">
        <v>31</v>
      </c>
      <c r="I950" s="2" t="s">
        <v>32</v>
      </c>
      <c r="J950" s="2">
        <v>7</v>
      </c>
      <c r="K950" s="2">
        <v>14317</v>
      </c>
      <c r="L950" s="2">
        <v>100219</v>
      </c>
      <c r="M950" s="2">
        <v>76828.929999999993</v>
      </c>
      <c r="N950" s="2">
        <v>23390.07</v>
      </c>
      <c r="O950" s="2">
        <v>500</v>
      </c>
      <c r="P950" s="2">
        <v>15</v>
      </c>
      <c r="Q950" s="2" t="s">
        <v>33</v>
      </c>
      <c r="R950" s="2">
        <v>0</v>
      </c>
      <c r="S950" s="5">
        <f>IFERROR(Table1[[#This Row],[Profit]]/Table1[[#This Row],[Sales]],0)</f>
        <v>0.23338957682674941</v>
      </c>
      <c r="T950" s="2" t="str">
        <f t="shared" si="14"/>
        <v>Reorder Needed</v>
      </c>
    </row>
    <row r="951" spans="1:20" x14ac:dyDescent="0.3">
      <c r="A951" s="2">
        <v>1950</v>
      </c>
      <c r="B951" s="3">
        <v>45534</v>
      </c>
      <c r="C951" s="2" t="s">
        <v>1099</v>
      </c>
      <c r="D951" s="2" t="s">
        <v>1570</v>
      </c>
      <c r="E951" s="2" t="s">
        <v>28</v>
      </c>
      <c r="F951" s="2" t="s">
        <v>29</v>
      </c>
      <c r="G951" s="2" t="s">
        <v>81</v>
      </c>
      <c r="H951" s="2" t="s">
        <v>82</v>
      </c>
      <c r="I951" s="2" t="s">
        <v>24</v>
      </c>
      <c r="J951" s="2">
        <v>1</v>
      </c>
      <c r="K951" s="2">
        <v>42292</v>
      </c>
      <c r="L951" s="2">
        <v>42292</v>
      </c>
      <c r="M951" s="2">
        <v>31845.54</v>
      </c>
      <c r="N951" s="2">
        <v>10446.459999999999</v>
      </c>
      <c r="O951" s="2">
        <v>448</v>
      </c>
      <c r="P951" s="2">
        <v>33</v>
      </c>
      <c r="Q951" s="2" t="s">
        <v>42</v>
      </c>
      <c r="R951" s="2">
        <v>0</v>
      </c>
      <c r="S951" s="5">
        <f>IFERROR(Table1[[#This Row],[Profit]]/Table1[[#This Row],[Sales]],0)</f>
        <v>0.24700794476496735</v>
      </c>
      <c r="T951" s="2" t="str">
        <f t="shared" si="14"/>
        <v>Reorder Needed</v>
      </c>
    </row>
    <row r="952" spans="1:20" x14ac:dyDescent="0.3">
      <c r="A952" s="2">
        <v>1951</v>
      </c>
      <c r="B952" s="3">
        <v>45528</v>
      </c>
      <c r="C952" s="2" t="s">
        <v>1491</v>
      </c>
      <c r="D952" s="2" t="s">
        <v>1571</v>
      </c>
      <c r="E952" s="2" t="s">
        <v>45</v>
      </c>
      <c r="F952" s="2" t="s">
        <v>46</v>
      </c>
      <c r="G952" s="2" t="s">
        <v>97</v>
      </c>
      <c r="H952" s="2" t="s">
        <v>98</v>
      </c>
      <c r="I952" s="2" t="s">
        <v>32</v>
      </c>
      <c r="J952" s="2">
        <v>6</v>
      </c>
      <c r="K952" s="2">
        <v>2544</v>
      </c>
      <c r="L952" s="2">
        <v>15264</v>
      </c>
      <c r="M952" s="2">
        <v>10662.33</v>
      </c>
      <c r="N952" s="2">
        <v>4601.67</v>
      </c>
      <c r="O952" s="2">
        <v>471</v>
      </c>
      <c r="P952" s="2">
        <v>48</v>
      </c>
      <c r="Q952" s="2" t="s">
        <v>99</v>
      </c>
      <c r="R952" s="2">
        <v>0</v>
      </c>
      <c r="S952" s="5">
        <f>IFERROR(Table1[[#This Row],[Profit]]/Table1[[#This Row],[Sales]],0)</f>
        <v>0.30147209119496854</v>
      </c>
      <c r="T952" s="2" t="str">
        <f t="shared" si="14"/>
        <v>Reorder Needed</v>
      </c>
    </row>
    <row r="953" spans="1:20" x14ac:dyDescent="0.3">
      <c r="A953" s="2">
        <v>1952</v>
      </c>
      <c r="B953" s="3">
        <v>45384</v>
      </c>
      <c r="C953" s="2" t="s">
        <v>1371</v>
      </c>
      <c r="D953" s="2" t="s">
        <v>1572</v>
      </c>
      <c r="E953" s="2" t="s">
        <v>20</v>
      </c>
      <c r="F953" s="2" t="s">
        <v>21</v>
      </c>
      <c r="G953" s="2" t="s">
        <v>97</v>
      </c>
      <c r="H953" s="2" t="s">
        <v>98</v>
      </c>
      <c r="I953" s="2" t="s">
        <v>32</v>
      </c>
      <c r="J953" s="2">
        <v>1</v>
      </c>
      <c r="K953" s="2">
        <v>1602</v>
      </c>
      <c r="L953" s="2">
        <v>1602</v>
      </c>
      <c r="M953" s="2">
        <v>1434.17</v>
      </c>
      <c r="N953" s="2">
        <v>167.83</v>
      </c>
      <c r="O953" s="2">
        <v>107</v>
      </c>
      <c r="P953" s="2">
        <v>51</v>
      </c>
      <c r="Q953" s="2" t="s">
        <v>99</v>
      </c>
      <c r="R953" s="2">
        <v>15</v>
      </c>
      <c r="S953" s="5">
        <f>IFERROR(Table1[[#This Row],[Profit]]/Table1[[#This Row],[Sales]],0)</f>
        <v>0.10476279650436955</v>
      </c>
      <c r="T953" s="2" t="str">
        <f t="shared" si="14"/>
        <v>Reorder Needed</v>
      </c>
    </row>
    <row r="954" spans="1:20" x14ac:dyDescent="0.3">
      <c r="A954" s="2">
        <v>1953</v>
      </c>
      <c r="B954" s="3">
        <v>45446</v>
      </c>
      <c r="C954" s="2" t="s">
        <v>548</v>
      </c>
      <c r="D954" s="2" t="s">
        <v>1573</v>
      </c>
      <c r="E954" s="2" t="s">
        <v>45</v>
      </c>
      <c r="F954" s="2" t="s">
        <v>46</v>
      </c>
      <c r="G954" s="2" t="s">
        <v>30</v>
      </c>
      <c r="H954" s="2" t="s">
        <v>31</v>
      </c>
      <c r="I954" s="2" t="s">
        <v>32</v>
      </c>
      <c r="J954" s="2">
        <v>4</v>
      </c>
      <c r="K954" s="2">
        <v>14864</v>
      </c>
      <c r="L954" s="2">
        <v>59456</v>
      </c>
      <c r="M954" s="2">
        <v>37702.559999999998</v>
      </c>
      <c r="N954" s="2">
        <v>21753.439999999999</v>
      </c>
      <c r="O954" s="2">
        <v>105</v>
      </c>
      <c r="P954" s="2">
        <v>78</v>
      </c>
      <c r="Q954" s="2" t="s">
        <v>33</v>
      </c>
      <c r="R954" s="2">
        <v>20</v>
      </c>
      <c r="S954" s="5">
        <f>IFERROR(Table1[[#This Row],[Profit]]/Table1[[#This Row],[Sales]],0)</f>
        <v>0.36587459634015068</v>
      </c>
      <c r="T954" s="2" t="str">
        <f t="shared" si="14"/>
        <v>Reorder Needed</v>
      </c>
    </row>
    <row r="955" spans="1:20" x14ac:dyDescent="0.3">
      <c r="A955" s="2">
        <v>1954</v>
      </c>
      <c r="B955" s="3">
        <v>45443</v>
      </c>
      <c r="C955" s="2" t="s">
        <v>904</v>
      </c>
      <c r="D955" s="2" t="s">
        <v>1574</v>
      </c>
      <c r="E955" s="2" t="s">
        <v>36</v>
      </c>
      <c r="F955" s="2" t="s">
        <v>37</v>
      </c>
      <c r="G955" s="2" t="s">
        <v>30</v>
      </c>
      <c r="H955" s="2" t="s">
        <v>31</v>
      </c>
      <c r="I955" s="2" t="s">
        <v>32</v>
      </c>
      <c r="J955" s="2">
        <v>4</v>
      </c>
      <c r="K955" s="2">
        <v>42794</v>
      </c>
      <c r="L955" s="2">
        <v>171176</v>
      </c>
      <c r="M955" s="2">
        <v>140980.45000000001</v>
      </c>
      <c r="N955" s="2">
        <v>30195.55</v>
      </c>
      <c r="O955" s="2">
        <v>109</v>
      </c>
      <c r="P955" s="2">
        <v>18</v>
      </c>
      <c r="Q955" s="2" t="s">
        <v>33</v>
      </c>
      <c r="R955" s="2">
        <v>5</v>
      </c>
      <c r="S955" s="5">
        <f>IFERROR(Table1[[#This Row],[Profit]]/Table1[[#This Row],[Sales]],0)</f>
        <v>0.17640060522503154</v>
      </c>
      <c r="T955" s="2" t="str">
        <f t="shared" si="14"/>
        <v>Reorder Needed</v>
      </c>
    </row>
    <row r="956" spans="1:20" x14ac:dyDescent="0.3">
      <c r="A956" s="2">
        <v>1955</v>
      </c>
      <c r="B956" s="3">
        <v>45364</v>
      </c>
      <c r="C956" s="2" t="s">
        <v>736</v>
      </c>
      <c r="D956" s="2" t="s">
        <v>1575</v>
      </c>
      <c r="E956" s="2" t="s">
        <v>36</v>
      </c>
      <c r="F956" s="2" t="s">
        <v>37</v>
      </c>
      <c r="G956" s="2" t="s">
        <v>67</v>
      </c>
      <c r="H956" s="2" t="s">
        <v>68</v>
      </c>
      <c r="I956" s="2" t="s">
        <v>24</v>
      </c>
      <c r="J956" s="2">
        <v>4</v>
      </c>
      <c r="K956" s="2">
        <v>1000</v>
      </c>
      <c r="L956" s="2">
        <v>4000</v>
      </c>
      <c r="M956" s="2">
        <v>3079.24</v>
      </c>
      <c r="N956" s="2">
        <v>920.76</v>
      </c>
      <c r="O956" s="2">
        <v>303</v>
      </c>
      <c r="P956" s="2">
        <v>90</v>
      </c>
      <c r="Q956" s="2" t="s">
        <v>42</v>
      </c>
      <c r="R956" s="2">
        <v>10</v>
      </c>
      <c r="S956" s="5">
        <f>IFERROR(Table1[[#This Row],[Profit]]/Table1[[#This Row],[Sales]],0)</f>
        <v>0.23019000000000001</v>
      </c>
      <c r="T956" s="2" t="str">
        <f t="shared" si="14"/>
        <v>Reorder Needed</v>
      </c>
    </row>
    <row r="957" spans="1:20" x14ac:dyDescent="0.3">
      <c r="A957" s="2">
        <v>1956</v>
      </c>
      <c r="B957" s="3">
        <v>45338</v>
      </c>
      <c r="C957" s="2" t="s">
        <v>746</v>
      </c>
      <c r="D957" s="2" t="s">
        <v>1576</v>
      </c>
      <c r="E957" s="2" t="s">
        <v>28</v>
      </c>
      <c r="F957" s="2" t="s">
        <v>29</v>
      </c>
      <c r="G957" s="2" t="s">
        <v>22</v>
      </c>
      <c r="H957" s="2" t="s">
        <v>23</v>
      </c>
      <c r="I957" s="2" t="s">
        <v>24</v>
      </c>
      <c r="J957" s="2">
        <v>5</v>
      </c>
      <c r="K957" s="2">
        <v>22859</v>
      </c>
      <c r="L957" s="2">
        <v>114295</v>
      </c>
      <c r="M957" s="2">
        <v>101105.85</v>
      </c>
      <c r="N957" s="2">
        <v>13189.15</v>
      </c>
      <c r="O957" s="2">
        <v>152</v>
      </c>
      <c r="P957" s="2">
        <v>53</v>
      </c>
      <c r="Q957" s="2" t="s">
        <v>25</v>
      </c>
      <c r="R957" s="2">
        <v>20</v>
      </c>
      <c r="S957" s="5">
        <f>IFERROR(Table1[[#This Row],[Profit]]/Table1[[#This Row],[Sales]],0)</f>
        <v>0.1153956866004637</v>
      </c>
      <c r="T957" s="2" t="str">
        <f t="shared" si="14"/>
        <v>Reorder Needed</v>
      </c>
    </row>
    <row r="958" spans="1:20" x14ac:dyDescent="0.3">
      <c r="A958" s="2">
        <v>1957</v>
      </c>
      <c r="B958" s="3">
        <v>45431</v>
      </c>
      <c r="C958" s="2" t="s">
        <v>742</v>
      </c>
      <c r="D958" s="2" t="s">
        <v>1577</v>
      </c>
      <c r="E958" s="2" t="s">
        <v>28</v>
      </c>
      <c r="F958" s="2" t="s">
        <v>29</v>
      </c>
      <c r="G958" s="2" t="s">
        <v>67</v>
      </c>
      <c r="H958" s="2" t="s">
        <v>68</v>
      </c>
      <c r="I958" s="2" t="s">
        <v>24</v>
      </c>
      <c r="J958" s="2">
        <v>6</v>
      </c>
      <c r="K958" s="2">
        <v>43914</v>
      </c>
      <c r="L958" s="2">
        <v>263484</v>
      </c>
      <c r="M958" s="2">
        <v>220877.96</v>
      </c>
      <c r="N958" s="2">
        <v>42606.04</v>
      </c>
      <c r="O958" s="2">
        <v>29</v>
      </c>
      <c r="P958" s="2">
        <v>33</v>
      </c>
      <c r="Q958" s="2" t="s">
        <v>42</v>
      </c>
      <c r="R958" s="2">
        <v>5</v>
      </c>
      <c r="S958" s="5">
        <f>IFERROR(Table1[[#This Row],[Profit]]/Table1[[#This Row],[Sales]],0)</f>
        <v>0.16170257017503908</v>
      </c>
      <c r="T958" s="2" t="str">
        <f t="shared" si="14"/>
        <v>Sufficient</v>
      </c>
    </row>
    <row r="959" spans="1:20" x14ac:dyDescent="0.3">
      <c r="A959" s="2">
        <v>1958</v>
      </c>
      <c r="B959" s="3">
        <v>45576</v>
      </c>
      <c r="C959" s="2" t="s">
        <v>1578</v>
      </c>
      <c r="D959" s="2" t="s">
        <v>1579</v>
      </c>
      <c r="E959" s="2" t="s">
        <v>28</v>
      </c>
      <c r="F959" s="2" t="s">
        <v>29</v>
      </c>
      <c r="G959" s="2" t="s">
        <v>75</v>
      </c>
      <c r="H959" s="2" t="s">
        <v>76</v>
      </c>
      <c r="I959" s="2" t="s">
        <v>77</v>
      </c>
      <c r="J959" s="2">
        <v>7</v>
      </c>
      <c r="K959" s="2">
        <v>44086</v>
      </c>
      <c r="L959" s="2">
        <v>308602</v>
      </c>
      <c r="M959" s="2">
        <v>203985.13</v>
      </c>
      <c r="N959" s="2">
        <v>104616.87</v>
      </c>
      <c r="O959" s="2">
        <v>101</v>
      </c>
      <c r="P959" s="2">
        <v>55</v>
      </c>
      <c r="Q959" s="2" t="s">
        <v>78</v>
      </c>
      <c r="R959" s="2">
        <v>10</v>
      </c>
      <c r="S959" s="5">
        <f>IFERROR(Table1[[#This Row],[Profit]]/Table1[[#This Row],[Sales]],0)</f>
        <v>0.33900256641240173</v>
      </c>
      <c r="T959" s="2" t="str">
        <f t="shared" si="14"/>
        <v>Reorder Needed</v>
      </c>
    </row>
    <row r="960" spans="1:20" x14ac:dyDescent="0.3">
      <c r="A960" s="2">
        <v>1959</v>
      </c>
      <c r="B960" s="3">
        <v>45317</v>
      </c>
      <c r="C960" s="2" t="s">
        <v>206</v>
      </c>
      <c r="D960" s="2" t="s">
        <v>1580</v>
      </c>
      <c r="E960" s="2" t="s">
        <v>45</v>
      </c>
      <c r="F960" s="2" t="s">
        <v>46</v>
      </c>
      <c r="G960" s="2" t="s">
        <v>97</v>
      </c>
      <c r="H960" s="2" t="s">
        <v>98</v>
      </c>
      <c r="I960" s="2" t="s">
        <v>32</v>
      </c>
      <c r="J960" s="2">
        <v>6</v>
      </c>
      <c r="K960" s="2">
        <v>41920</v>
      </c>
      <c r="L960" s="2">
        <v>251520</v>
      </c>
      <c r="M960" s="2">
        <v>188953.65</v>
      </c>
      <c r="N960" s="2">
        <v>62566.35</v>
      </c>
      <c r="O960" s="2">
        <v>126</v>
      </c>
      <c r="P960" s="2">
        <v>21</v>
      </c>
      <c r="Q960" s="2" t="s">
        <v>99</v>
      </c>
      <c r="R960" s="2">
        <v>5</v>
      </c>
      <c r="S960" s="5">
        <f>IFERROR(Table1[[#This Row],[Profit]]/Table1[[#This Row],[Sales]],0)</f>
        <v>0.24875298187022901</v>
      </c>
      <c r="T960" s="2" t="str">
        <f t="shared" si="14"/>
        <v>Reorder Needed</v>
      </c>
    </row>
    <row r="961" spans="1:20" x14ac:dyDescent="0.3">
      <c r="A961" s="2">
        <v>1960</v>
      </c>
      <c r="B961" s="3">
        <v>45359</v>
      </c>
      <c r="C961" s="2" t="s">
        <v>599</v>
      </c>
      <c r="D961" s="2" t="s">
        <v>1581</v>
      </c>
      <c r="E961" s="2" t="s">
        <v>45</v>
      </c>
      <c r="F961" s="2" t="s">
        <v>46</v>
      </c>
      <c r="G961" s="2" t="s">
        <v>55</v>
      </c>
      <c r="H961" s="2" t="s">
        <v>56</v>
      </c>
      <c r="I961" s="2" t="s">
        <v>32</v>
      </c>
      <c r="J961" s="2">
        <v>4</v>
      </c>
      <c r="K961" s="2">
        <v>38181</v>
      </c>
      <c r="L961" s="2">
        <v>152724</v>
      </c>
      <c r="M961" s="2">
        <v>98366.86</v>
      </c>
      <c r="N961" s="2">
        <v>54357.14</v>
      </c>
      <c r="O961" s="2">
        <v>297</v>
      </c>
      <c r="P961" s="2">
        <v>83</v>
      </c>
      <c r="Q961" s="2" t="s">
        <v>57</v>
      </c>
      <c r="R961" s="2">
        <v>10</v>
      </c>
      <c r="S961" s="5">
        <f>IFERROR(Table1[[#This Row],[Profit]]/Table1[[#This Row],[Sales]],0)</f>
        <v>0.35591747204106755</v>
      </c>
      <c r="T961" s="2" t="str">
        <f t="shared" si="14"/>
        <v>Reorder Needed</v>
      </c>
    </row>
    <row r="962" spans="1:20" x14ac:dyDescent="0.3">
      <c r="A962" s="2">
        <v>1961</v>
      </c>
      <c r="B962" s="3">
        <v>45460</v>
      </c>
      <c r="C962" s="2" t="s">
        <v>1582</v>
      </c>
      <c r="D962" s="2" t="s">
        <v>1583</v>
      </c>
      <c r="E962" s="2" t="s">
        <v>20</v>
      </c>
      <c r="F962" s="2" t="s">
        <v>21</v>
      </c>
      <c r="G962" s="2" t="s">
        <v>22</v>
      </c>
      <c r="H962" s="2" t="s">
        <v>23</v>
      </c>
      <c r="I962" s="2" t="s">
        <v>24</v>
      </c>
      <c r="J962" s="2">
        <v>1</v>
      </c>
      <c r="K962" s="2">
        <v>19726</v>
      </c>
      <c r="L962" s="2">
        <v>19726</v>
      </c>
      <c r="M962" s="2">
        <v>12557.46</v>
      </c>
      <c r="N962" s="2">
        <v>7168.54</v>
      </c>
      <c r="O962" s="2">
        <v>334</v>
      </c>
      <c r="P962" s="2">
        <v>37</v>
      </c>
      <c r="Q962" s="2" t="s">
        <v>25</v>
      </c>
      <c r="R962" s="2">
        <v>20</v>
      </c>
      <c r="S962" s="5">
        <f>IFERROR(Table1[[#This Row],[Profit]]/Table1[[#This Row],[Sales]],0)</f>
        <v>0.36340565750785764</v>
      </c>
      <c r="T962" s="2" t="str">
        <f t="shared" ref="T962:T1025" si="15">IF(O962&gt;P962,"Reorder Needed","Sufficient")</f>
        <v>Reorder Needed</v>
      </c>
    </row>
    <row r="963" spans="1:20" x14ac:dyDescent="0.3">
      <c r="A963" s="2">
        <v>1962</v>
      </c>
      <c r="B963" s="3">
        <v>45612</v>
      </c>
      <c r="C963" s="2" t="s">
        <v>1356</v>
      </c>
      <c r="D963" s="2" t="s">
        <v>1584</v>
      </c>
      <c r="E963" s="2" t="s">
        <v>20</v>
      </c>
      <c r="F963" s="2" t="s">
        <v>21</v>
      </c>
      <c r="G963" s="2" t="s">
        <v>81</v>
      </c>
      <c r="H963" s="2" t="s">
        <v>82</v>
      </c>
      <c r="I963" s="2" t="s">
        <v>24</v>
      </c>
      <c r="J963" s="2">
        <v>4</v>
      </c>
      <c r="K963" s="2">
        <v>26807</v>
      </c>
      <c r="L963" s="2">
        <v>107228</v>
      </c>
      <c r="M963" s="2">
        <v>67468.06</v>
      </c>
      <c r="N963" s="2">
        <v>39759.94</v>
      </c>
      <c r="O963" s="2">
        <v>185</v>
      </c>
      <c r="P963" s="2">
        <v>11</v>
      </c>
      <c r="Q963" s="2" t="s">
        <v>42</v>
      </c>
      <c r="R963" s="2">
        <v>15</v>
      </c>
      <c r="S963" s="5">
        <f>IFERROR(Table1[[#This Row],[Profit]]/Table1[[#This Row],[Sales]],0)</f>
        <v>0.37079811243331967</v>
      </c>
      <c r="T963" s="2" t="str">
        <f t="shared" si="15"/>
        <v>Reorder Needed</v>
      </c>
    </row>
    <row r="964" spans="1:20" x14ac:dyDescent="0.3">
      <c r="A964" s="2">
        <v>1963</v>
      </c>
      <c r="B964" s="3">
        <v>45561</v>
      </c>
      <c r="C964" s="2" t="s">
        <v>722</v>
      </c>
      <c r="D964" s="2" t="s">
        <v>1585</v>
      </c>
      <c r="E964" s="2" t="s">
        <v>45</v>
      </c>
      <c r="F964" s="2" t="s">
        <v>46</v>
      </c>
      <c r="G964" s="2" t="s">
        <v>60</v>
      </c>
      <c r="H964" s="2" t="s">
        <v>61</v>
      </c>
      <c r="I964" s="2" t="s">
        <v>32</v>
      </c>
      <c r="J964" s="2">
        <v>6</v>
      </c>
      <c r="K964" s="2">
        <v>2942</v>
      </c>
      <c r="L964" s="2">
        <v>17652</v>
      </c>
      <c r="M964" s="2">
        <v>13829.73</v>
      </c>
      <c r="N964" s="2">
        <v>3822.27</v>
      </c>
      <c r="O964" s="2">
        <v>383</v>
      </c>
      <c r="P964" s="2">
        <v>45</v>
      </c>
      <c r="Q964" s="2" t="s">
        <v>62</v>
      </c>
      <c r="R964" s="2">
        <v>15</v>
      </c>
      <c r="S964" s="5">
        <f>IFERROR(Table1[[#This Row],[Profit]]/Table1[[#This Row],[Sales]],0)</f>
        <v>0.21653467029231815</v>
      </c>
      <c r="T964" s="2" t="str">
        <f t="shared" si="15"/>
        <v>Reorder Needed</v>
      </c>
    </row>
    <row r="965" spans="1:20" x14ac:dyDescent="0.3">
      <c r="A965" s="2">
        <v>1964</v>
      </c>
      <c r="B965" s="3">
        <v>45303</v>
      </c>
      <c r="C965" s="2" t="s">
        <v>1292</v>
      </c>
      <c r="D965" s="2" t="s">
        <v>1586</v>
      </c>
      <c r="E965" s="2" t="s">
        <v>20</v>
      </c>
      <c r="F965" s="2" t="s">
        <v>21</v>
      </c>
      <c r="G965" s="2" t="s">
        <v>40</v>
      </c>
      <c r="H965" s="2" t="s">
        <v>41</v>
      </c>
      <c r="I965" s="2" t="s">
        <v>24</v>
      </c>
      <c r="J965" s="2">
        <v>8</v>
      </c>
      <c r="K965" s="2">
        <v>19668</v>
      </c>
      <c r="L965" s="2">
        <v>157344</v>
      </c>
      <c r="M965" s="2">
        <v>104198.18</v>
      </c>
      <c r="N965" s="2">
        <v>53145.82</v>
      </c>
      <c r="O965" s="2">
        <v>480</v>
      </c>
      <c r="P965" s="2">
        <v>91</v>
      </c>
      <c r="Q965" s="2" t="s">
        <v>42</v>
      </c>
      <c r="R965" s="2">
        <v>15</v>
      </c>
      <c r="S965" s="5">
        <f>IFERROR(Table1[[#This Row],[Profit]]/Table1[[#This Row],[Sales]],0)</f>
        <v>0.33776832926581246</v>
      </c>
      <c r="T965" s="2" t="str">
        <f t="shared" si="15"/>
        <v>Reorder Needed</v>
      </c>
    </row>
    <row r="966" spans="1:20" x14ac:dyDescent="0.3">
      <c r="A966" s="2">
        <v>1965</v>
      </c>
      <c r="B966" s="3">
        <v>45460</v>
      </c>
      <c r="C966" s="2" t="s">
        <v>1587</v>
      </c>
      <c r="D966" s="2" t="s">
        <v>1588</v>
      </c>
      <c r="E966" s="2" t="s">
        <v>20</v>
      </c>
      <c r="F966" s="2" t="s">
        <v>21</v>
      </c>
      <c r="G966" s="2" t="s">
        <v>49</v>
      </c>
      <c r="H966" s="2" t="s">
        <v>50</v>
      </c>
      <c r="I966" s="2" t="s">
        <v>51</v>
      </c>
      <c r="J966" s="2">
        <v>4</v>
      </c>
      <c r="K966" s="2">
        <v>56221</v>
      </c>
      <c r="L966" s="2">
        <v>224884</v>
      </c>
      <c r="M966" s="2">
        <v>157853.26</v>
      </c>
      <c r="N966" s="2">
        <v>67030.740000000005</v>
      </c>
      <c r="O966" s="2">
        <v>373</v>
      </c>
      <c r="P966" s="2">
        <v>78</v>
      </c>
      <c r="Q966" s="2" t="s">
        <v>52</v>
      </c>
      <c r="R966" s="2">
        <v>0</v>
      </c>
      <c r="S966" s="5">
        <f>IFERROR(Table1[[#This Row],[Profit]]/Table1[[#This Row],[Sales]],0)</f>
        <v>0.29806807064975721</v>
      </c>
      <c r="T966" s="2" t="str">
        <f t="shared" si="15"/>
        <v>Reorder Needed</v>
      </c>
    </row>
    <row r="967" spans="1:20" x14ac:dyDescent="0.3">
      <c r="A967" s="2">
        <v>1966</v>
      </c>
      <c r="B967" s="3">
        <v>45302</v>
      </c>
      <c r="C967" s="2" t="s">
        <v>1589</v>
      </c>
      <c r="D967" s="2" t="s">
        <v>1590</v>
      </c>
      <c r="E967" s="2" t="s">
        <v>28</v>
      </c>
      <c r="F967" s="2" t="s">
        <v>29</v>
      </c>
      <c r="G967" s="2" t="s">
        <v>97</v>
      </c>
      <c r="H967" s="2" t="s">
        <v>98</v>
      </c>
      <c r="I967" s="2" t="s">
        <v>32</v>
      </c>
      <c r="J967" s="2">
        <v>2</v>
      </c>
      <c r="K967" s="2">
        <v>4286</v>
      </c>
      <c r="L967" s="2">
        <v>8572</v>
      </c>
      <c r="M967" s="2">
        <v>7594.43</v>
      </c>
      <c r="N967" s="2">
        <v>977.57</v>
      </c>
      <c r="O967" s="2">
        <v>103</v>
      </c>
      <c r="P967" s="2">
        <v>15</v>
      </c>
      <c r="Q967" s="2" t="s">
        <v>99</v>
      </c>
      <c r="R967" s="2">
        <v>10</v>
      </c>
      <c r="S967" s="5">
        <f>IFERROR(Table1[[#This Row],[Profit]]/Table1[[#This Row],[Sales]],0)</f>
        <v>0.11404223051796547</v>
      </c>
      <c r="T967" s="2" t="str">
        <f t="shared" si="15"/>
        <v>Reorder Needed</v>
      </c>
    </row>
    <row r="968" spans="1:20" x14ac:dyDescent="0.3">
      <c r="A968" s="2">
        <v>1967</v>
      </c>
      <c r="B968" s="3">
        <v>45507</v>
      </c>
      <c r="C968" s="2" t="s">
        <v>43</v>
      </c>
      <c r="D968" s="2" t="s">
        <v>1591</v>
      </c>
      <c r="E968" s="2" t="s">
        <v>28</v>
      </c>
      <c r="F968" s="2" t="s">
        <v>29</v>
      </c>
      <c r="G968" s="2" t="s">
        <v>30</v>
      </c>
      <c r="H968" s="2" t="s">
        <v>31</v>
      </c>
      <c r="I968" s="2" t="s">
        <v>32</v>
      </c>
      <c r="J968" s="2">
        <v>8</v>
      </c>
      <c r="K968" s="2">
        <v>6984</v>
      </c>
      <c r="L968" s="2">
        <v>55872</v>
      </c>
      <c r="M968" s="2">
        <v>50161.13</v>
      </c>
      <c r="N968" s="2">
        <v>5710.87</v>
      </c>
      <c r="O968" s="2">
        <v>480</v>
      </c>
      <c r="P968" s="2">
        <v>71</v>
      </c>
      <c r="Q968" s="2" t="s">
        <v>33</v>
      </c>
      <c r="R968" s="2">
        <v>15</v>
      </c>
      <c r="S968" s="5">
        <f>IFERROR(Table1[[#This Row],[Profit]]/Table1[[#This Row],[Sales]],0)</f>
        <v>0.10221345217640321</v>
      </c>
      <c r="T968" s="2" t="str">
        <f t="shared" si="15"/>
        <v>Reorder Needed</v>
      </c>
    </row>
    <row r="969" spans="1:20" x14ac:dyDescent="0.3">
      <c r="A969" s="2">
        <v>1968</v>
      </c>
      <c r="B969" s="3">
        <v>45610</v>
      </c>
      <c r="C969" s="2" t="s">
        <v>1592</v>
      </c>
      <c r="D969" s="2" t="s">
        <v>1593</v>
      </c>
      <c r="E969" s="2" t="s">
        <v>28</v>
      </c>
      <c r="F969" s="2" t="s">
        <v>29</v>
      </c>
      <c r="G969" s="2" t="s">
        <v>60</v>
      </c>
      <c r="H969" s="2" t="s">
        <v>61</v>
      </c>
      <c r="I969" s="2" t="s">
        <v>32</v>
      </c>
      <c r="J969" s="2">
        <v>7</v>
      </c>
      <c r="K969" s="2">
        <v>41902</v>
      </c>
      <c r="L969" s="2">
        <v>293314</v>
      </c>
      <c r="M969" s="2">
        <v>201165.68</v>
      </c>
      <c r="N969" s="2">
        <v>92148.32</v>
      </c>
      <c r="O969" s="2">
        <v>147</v>
      </c>
      <c r="P969" s="2">
        <v>79</v>
      </c>
      <c r="Q969" s="2" t="s">
        <v>62</v>
      </c>
      <c r="R969" s="2">
        <v>15</v>
      </c>
      <c r="S969" s="5">
        <f>IFERROR(Table1[[#This Row],[Profit]]/Table1[[#This Row],[Sales]],0)</f>
        <v>0.31416270617836178</v>
      </c>
      <c r="T969" s="2" t="str">
        <f t="shared" si="15"/>
        <v>Reorder Needed</v>
      </c>
    </row>
    <row r="970" spans="1:20" x14ac:dyDescent="0.3">
      <c r="A970" s="2">
        <v>1969</v>
      </c>
      <c r="B970" s="3">
        <v>45617</v>
      </c>
      <c r="C970" s="2" t="s">
        <v>1315</v>
      </c>
      <c r="D970" s="2" t="s">
        <v>1594</v>
      </c>
      <c r="E970" s="2" t="s">
        <v>28</v>
      </c>
      <c r="F970" s="2" t="s">
        <v>29</v>
      </c>
      <c r="G970" s="2" t="s">
        <v>40</v>
      </c>
      <c r="H970" s="2" t="s">
        <v>41</v>
      </c>
      <c r="I970" s="2" t="s">
        <v>24</v>
      </c>
      <c r="J970" s="2">
        <v>2</v>
      </c>
      <c r="K970" s="2">
        <v>23477</v>
      </c>
      <c r="L970" s="2">
        <v>46954</v>
      </c>
      <c r="M970" s="2">
        <v>34427.019999999997</v>
      </c>
      <c r="N970" s="2">
        <v>12526.98</v>
      </c>
      <c r="O970" s="2">
        <v>43</v>
      </c>
      <c r="P970" s="2">
        <v>95</v>
      </c>
      <c r="Q970" s="2" t="s">
        <v>42</v>
      </c>
      <c r="R970" s="2">
        <v>15</v>
      </c>
      <c r="S970" s="5">
        <f>IFERROR(Table1[[#This Row],[Profit]]/Table1[[#This Row],[Sales]],0)</f>
        <v>0.26679260552881545</v>
      </c>
      <c r="T970" s="2" t="str">
        <f t="shared" si="15"/>
        <v>Sufficient</v>
      </c>
    </row>
    <row r="971" spans="1:20" x14ac:dyDescent="0.3">
      <c r="A971" s="2">
        <v>1970</v>
      </c>
      <c r="B971" s="3">
        <v>45378</v>
      </c>
      <c r="C971" s="2" t="s">
        <v>1595</v>
      </c>
      <c r="D971" s="2" t="s">
        <v>1596</v>
      </c>
      <c r="E971" s="2" t="s">
        <v>45</v>
      </c>
      <c r="F971" s="2" t="s">
        <v>46</v>
      </c>
      <c r="G971" s="2" t="s">
        <v>60</v>
      </c>
      <c r="H971" s="2" t="s">
        <v>61</v>
      </c>
      <c r="I971" s="2" t="s">
        <v>32</v>
      </c>
      <c r="J971" s="2">
        <v>2</v>
      </c>
      <c r="K971" s="2">
        <v>49274</v>
      </c>
      <c r="L971" s="2">
        <v>98548</v>
      </c>
      <c r="M971" s="2">
        <v>64924.51</v>
      </c>
      <c r="N971" s="2">
        <v>33623.49</v>
      </c>
      <c r="O971" s="2">
        <v>382</v>
      </c>
      <c r="P971" s="2">
        <v>64</v>
      </c>
      <c r="Q971" s="2" t="s">
        <v>62</v>
      </c>
      <c r="R971" s="2">
        <v>5</v>
      </c>
      <c r="S971" s="5">
        <f>IFERROR(Table1[[#This Row],[Profit]]/Table1[[#This Row],[Sales]],0)</f>
        <v>0.34118896375370378</v>
      </c>
      <c r="T971" s="2" t="str">
        <f t="shared" si="15"/>
        <v>Reorder Needed</v>
      </c>
    </row>
    <row r="972" spans="1:20" x14ac:dyDescent="0.3">
      <c r="A972" s="2">
        <v>1971</v>
      </c>
      <c r="B972" s="3">
        <v>45586</v>
      </c>
      <c r="C972" s="2" t="s">
        <v>369</v>
      </c>
      <c r="D972" s="2" t="s">
        <v>1597</v>
      </c>
      <c r="E972" s="2" t="s">
        <v>28</v>
      </c>
      <c r="F972" s="2" t="s">
        <v>29</v>
      </c>
      <c r="G972" s="2" t="s">
        <v>49</v>
      </c>
      <c r="H972" s="2" t="s">
        <v>50</v>
      </c>
      <c r="I972" s="2" t="s">
        <v>51</v>
      </c>
      <c r="J972" s="2">
        <v>8</v>
      </c>
      <c r="K972" s="2">
        <v>53673</v>
      </c>
      <c r="L972" s="2">
        <v>429384</v>
      </c>
      <c r="M972" s="2">
        <v>289220.40000000002</v>
      </c>
      <c r="N972" s="2">
        <v>140163.6</v>
      </c>
      <c r="O972" s="2">
        <v>240</v>
      </c>
      <c r="P972" s="2">
        <v>17</v>
      </c>
      <c r="Q972" s="2" t="s">
        <v>52</v>
      </c>
      <c r="R972" s="2">
        <v>20</v>
      </c>
      <c r="S972" s="5">
        <f>IFERROR(Table1[[#This Row],[Profit]]/Table1[[#This Row],[Sales]],0)</f>
        <v>0.32642948968755242</v>
      </c>
      <c r="T972" s="2" t="str">
        <f t="shared" si="15"/>
        <v>Reorder Needed</v>
      </c>
    </row>
    <row r="973" spans="1:20" x14ac:dyDescent="0.3">
      <c r="A973" s="2">
        <v>1972</v>
      </c>
      <c r="B973" s="3">
        <v>45556</v>
      </c>
      <c r="C973" s="2" t="s">
        <v>1483</v>
      </c>
      <c r="D973" s="2" t="s">
        <v>1598</v>
      </c>
      <c r="E973" s="2" t="s">
        <v>20</v>
      </c>
      <c r="F973" s="2" t="s">
        <v>21</v>
      </c>
      <c r="G973" s="2" t="s">
        <v>40</v>
      </c>
      <c r="H973" s="2" t="s">
        <v>41</v>
      </c>
      <c r="I973" s="2" t="s">
        <v>24</v>
      </c>
      <c r="J973" s="2">
        <v>1</v>
      </c>
      <c r="K973" s="2">
        <v>46201</v>
      </c>
      <c r="L973" s="2">
        <v>46201</v>
      </c>
      <c r="M973" s="2">
        <v>29565.77</v>
      </c>
      <c r="N973" s="2">
        <v>16635.23</v>
      </c>
      <c r="O973" s="2">
        <v>384</v>
      </c>
      <c r="P973" s="2">
        <v>29</v>
      </c>
      <c r="Q973" s="2" t="s">
        <v>42</v>
      </c>
      <c r="R973" s="2">
        <v>20</v>
      </c>
      <c r="S973" s="5">
        <f>IFERROR(Table1[[#This Row],[Profit]]/Table1[[#This Row],[Sales]],0)</f>
        <v>0.36006211986753534</v>
      </c>
      <c r="T973" s="2" t="str">
        <f t="shared" si="15"/>
        <v>Reorder Needed</v>
      </c>
    </row>
    <row r="974" spans="1:20" x14ac:dyDescent="0.3">
      <c r="A974" s="2">
        <v>1973</v>
      </c>
      <c r="B974" s="3">
        <v>45643</v>
      </c>
      <c r="C974" s="2" t="s">
        <v>601</v>
      </c>
      <c r="D974" s="2" t="s">
        <v>1599</v>
      </c>
      <c r="E974" s="2" t="s">
        <v>28</v>
      </c>
      <c r="F974" s="2" t="s">
        <v>29</v>
      </c>
      <c r="G974" s="2" t="s">
        <v>55</v>
      </c>
      <c r="H974" s="2" t="s">
        <v>56</v>
      </c>
      <c r="I974" s="2" t="s">
        <v>32</v>
      </c>
      <c r="J974" s="2">
        <v>4</v>
      </c>
      <c r="K974" s="2">
        <v>24130</v>
      </c>
      <c r="L974" s="2">
        <v>96520</v>
      </c>
      <c r="M974" s="2">
        <v>61044.23</v>
      </c>
      <c r="N974" s="2">
        <v>35475.769999999997</v>
      </c>
      <c r="O974" s="2">
        <v>364</v>
      </c>
      <c r="P974" s="2">
        <v>87</v>
      </c>
      <c r="Q974" s="2" t="s">
        <v>57</v>
      </c>
      <c r="R974" s="2">
        <v>10</v>
      </c>
      <c r="S974" s="5">
        <f>IFERROR(Table1[[#This Row],[Profit]]/Table1[[#This Row],[Sales]],0)</f>
        <v>0.3675483837546622</v>
      </c>
      <c r="T974" s="2" t="str">
        <f t="shared" si="15"/>
        <v>Reorder Needed</v>
      </c>
    </row>
    <row r="975" spans="1:20" x14ac:dyDescent="0.3">
      <c r="A975" s="2">
        <v>1974</v>
      </c>
      <c r="B975" s="3">
        <v>45583</v>
      </c>
      <c r="C975" s="2" t="s">
        <v>661</v>
      </c>
      <c r="D975" s="2" t="s">
        <v>1600</v>
      </c>
      <c r="E975" s="2" t="s">
        <v>45</v>
      </c>
      <c r="F975" s="2" t="s">
        <v>46</v>
      </c>
      <c r="G975" s="2" t="s">
        <v>67</v>
      </c>
      <c r="H975" s="2" t="s">
        <v>68</v>
      </c>
      <c r="I975" s="2" t="s">
        <v>24</v>
      </c>
      <c r="J975" s="2">
        <v>9</v>
      </c>
      <c r="K975" s="2">
        <v>16513</v>
      </c>
      <c r="L975" s="2">
        <v>148617</v>
      </c>
      <c r="M975" s="2">
        <v>108633.67</v>
      </c>
      <c r="N975" s="2">
        <v>39983.33</v>
      </c>
      <c r="O975" s="2">
        <v>295</v>
      </c>
      <c r="P975" s="2">
        <v>82</v>
      </c>
      <c r="Q975" s="2" t="s">
        <v>42</v>
      </c>
      <c r="R975" s="2">
        <v>0</v>
      </c>
      <c r="S975" s="5">
        <f>IFERROR(Table1[[#This Row],[Profit]]/Table1[[#This Row],[Sales]],0)</f>
        <v>0.26903604567445177</v>
      </c>
      <c r="T975" s="2" t="str">
        <f t="shared" si="15"/>
        <v>Reorder Needed</v>
      </c>
    </row>
    <row r="976" spans="1:20" x14ac:dyDescent="0.3">
      <c r="A976" s="2">
        <v>1975</v>
      </c>
      <c r="B976" s="3">
        <v>45575</v>
      </c>
      <c r="C976" s="2" t="s">
        <v>1601</v>
      </c>
      <c r="D976" s="2" t="s">
        <v>1602</v>
      </c>
      <c r="E976" s="2" t="s">
        <v>20</v>
      </c>
      <c r="F976" s="2" t="s">
        <v>21</v>
      </c>
      <c r="G976" s="2" t="s">
        <v>60</v>
      </c>
      <c r="H976" s="2" t="s">
        <v>61</v>
      </c>
      <c r="I976" s="2" t="s">
        <v>32</v>
      </c>
      <c r="J976" s="2">
        <v>10</v>
      </c>
      <c r="K976" s="2">
        <v>51845</v>
      </c>
      <c r="L976" s="2">
        <v>518450</v>
      </c>
      <c r="M976" s="2">
        <v>414706.12</v>
      </c>
      <c r="N976" s="2">
        <v>103743.88</v>
      </c>
      <c r="O976" s="2">
        <v>447</v>
      </c>
      <c r="P976" s="2">
        <v>10</v>
      </c>
      <c r="Q976" s="2" t="s">
        <v>62</v>
      </c>
      <c r="R976" s="2">
        <v>0</v>
      </c>
      <c r="S976" s="5">
        <f>IFERROR(Table1[[#This Row],[Profit]]/Table1[[#This Row],[Sales]],0)</f>
        <v>0.20010392516153921</v>
      </c>
      <c r="T976" s="2" t="str">
        <f t="shared" si="15"/>
        <v>Reorder Needed</v>
      </c>
    </row>
    <row r="977" spans="1:20" x14ac:dyDescent="0.3">
      <c r="A977" s="2">
        <v>1976</v>
      </c>
      <c r="B977" s="3">
        <v>45361</v>
      </c>
      <c r="C977" s="2" t="s">
        <v>594</v>
      </c>
      <c r="D977" s="2" t="s">
        <v>1603</v>
      </c>
      <c r="E977" s="2" t="s">
        <v>20</v>
      </c>
      <c r="F977" s="2" t="s">
        <v>21</v>
      </c>
      <c r="G977" s="2" t="s">
        <v>49</v>
      </c>
      <c r="H977" s="2" t="s">
        <v>50</v>
      </c>
      <c r="I977" s="2" t="s">
        <v>51</v>
      </c>
      <c r="J977" s="2">
        <v>2</v>
      </c>
      <c r="K977" s="2">
        <v>49366</v>
      </c>
      <c r="L977" s="2">
        <v>98732</v>
      </c>
      <c r="M977" s="2">
        <v>67526.679999999993</v>
      </c>
      <c r="N977" s="2">
        <v>31205.32</v>
      </c>
      <c r="O977" s="2">
        <v>297</v>
      </c>
      <c r="P977" s="2">
        <v>40</v>
      </c>
      <c r="Q977" s="2" t="s">
        <v>52</v>
      </c>
      <c r="R977" s="2">
        <v>0</v>
      </c>
      <c r="S977" s="5">
        <f>IFERROR(Table1[[#This Row],[Profit]]/Table1[[#This Row],[Sales]],0)</f>
        <v>0.31606085159826602</v>
      </c>
      <c r="T977" s="2" t="str">
        <f t="shared" si="15"/>
        <v>Reorder Needed</v>
      </c>
    </row>
    <row r="978" spans="1:20" x14ac:dyDescent="0.3">
      <c r="A978" s="2">
        <v>1977</v>
      </c>
      <c r="B978" s="3">
        <v>45296</v>
      </c>
      <c r="C978" s="2" t="s">
        <v>835</v>
      </c>
      <c r="D978" s="2" t="s">
        <v>1604</v>
      </c>
      <c r="E978" s="2" t="s">
        <v>45</v>
      </c>
      <c r="F978" s="2" t="s">
        <v>46</v>
      </c>
      <c r="G978" s="2" t="s">
        <v>49</v>
      </c>
      <c r="H978" s="2" t="s">
        <v>50</v>
      </c>
      <c r="I978" s="2" t="s">
        <v>51</v>
      </c>
      <c r="J978" s="2">
        <v>6</v>
      </c>
      <c r="K978" s="2">
        <v>40967</v>
      </c>
      <c r="L978" s="2">
        <v>245802</v>
      </c>
      <c r="M978" s="2">
        <v>160827.16</v>
      </c>
      <c r="N978" s="2">
        <v>84974.84</v>
      </c>
      <c r="O978" s="2">
        <v>391</v>
      </c>
      <c r="P978" s="2">
        <v>52</v>
      </c>
      <c r="Q978" s="2" t="s">
        <v>52</v>
      </c>
      <c r="R978" s="2">
        <v>5</v>
      </c>
      <c r="S978" s="5">
        <f>IFERROR(Table1[[#This Row],[Profit]]/Table1[[#This Row],[Sales]],0)</f>
        <v>0.34570442876787005</v>
      </c>
      <c r="T978" s="2" t="str">
        <f t="shared" si="15"/>
        <v>Reorder Needed</v>
      </c>
    </row>
    <row r="979" spans="1:20" x14ac:dyDescent="0.3">
      <c r="A979" s="2">
        <v>1978</v>
      </c>
      <c r="B979" s="3">
        <v>45612</v>
      </c>
      <c r="C979" s="2" t="s">
        <v>1605</v>
      </c>
      <c r="D979" s="2" t="s">
        <v>1606</v>
      </c>
      <c r="E979" s="2" t="s">
        <v>28</v>
      </c>
      <c r="F979" s="2" t="s">
        <v>29</v>
      </c>
      <c r="G979" s="2" t="s">
        <v>75</v>
      </c>
      <c r="H979" s="2" t="s">
        <v>76</v>
      </c>
      <c r="I979" s="2" t="s">
        <v>77</v>
      </c>
      <c r="J979" s="2">
        <v>6</v>
      </c>
      <c r="K979" s="2">
        <v>21162</v>
      </c>
      <c r="L979" s="2">
        <v>126972</v>
      </c>
      <c r="M979" s="2">
        <v>100078.17</v>
      </c>
      <c r="N979" s="2">
        <v>26893.83</v>
      </c>
      <c r="O979" s="2">
        <v>357</v>
      </c>
      <c r="P979" s="2">
        <v>36</v>
      </c>
      <c r="Q979" s="2" t="s">
        <v>78</v>
      </c>
      <c r="R979" s="2">
        <v>0</v>
      </c>
      <c r="S979" s="5">
        <f>IFERROR(Table1[[#This Row],[Profit]]/Table1[[#This Row],[Sales]],0)</f>
        <v>0.21180913902277668</v>
      </c>
      <c r="T979" s="2" t="str">
        <f t="shared" si="15"/>
        <v>Reorder Needed</v>
      </c>
    </row>
    <row r="980" spans="1:20" x14ac:dyDescent="0.3">
      <c r="A980" s="2">
        <v>1979</v>
      </c>
      <c r="B980" s="3">
        <v>45559</v>
      </c>
      <c r="C980" s="2" t="s">
        <v>403</v>
      </c>
      <c r="D980" s="2" t="s">
        <v>1607</v>
      </c>
      <c r="E980" s="2" t="s">
        <v>20</v>
      </c>
      <c r="F980" s="2" t="s">
        <v>21</v>
      </c>
      <c r="G980" s="2" t="s">
        <v>97</v>
      </c>
      <c r="H980" s="2" t="s">
        <v>98</v>
      </c>
      <c r="I980" s="2" t="s">
        <v>32</v>
      </c>
      <c r="J980" s="2">
        <v>8</v>
      </c>
      <c r="K980" s="2">
        <v>4674</v>
      </c>
      <c r="L980" s="2">
        <v>37392</v>
      </c>
      <c r="M980" s="2">
        <v>26923.55</v>
      </c>
      <c r="N980" s="2">
        <v>10468.450000000001</v>
      </c>
      <c r="O980" s="2">
        <v>329</v>
      </c>
      <c r="P980" s="2">
        <v>43</v>
      </c>
      <c r="Q980" s="2" t="s">
        <v>99</v>
      </c>
      <c r="R980" s="2">
        <v>15</v>
      </c>
      <c r="S980" s="5">
        <f>IFERROR(Table1[[#This Row],[Profit]]/Table1[[#This Row],[Sales]],0)</f>
        <v>0.27996496576807878</v>
      </c>
      <c r="T980" s="2" t="str">
        <f t="shared" si="15"/>
        <v>Reorder Needed</v>
      </c>
    </row>
    <row r="981" spans="1:20" x14ac:dyDescent="0.3">
      <c r="A981" s="2">
        <v>1980</v>
      </c>
      <c r="B981" s="3">
        <v>45464</v>
      </c>
      <c r="C981" s="2" t="s">
        <v>1608</v>
      </c>
      <c r="D981" s="2" t="s">
        <v>1609</v>
      </c>
      <c r="E981" s="2" t="s">
        <v>45</v>
      </c>
      <c r="F981" s="2" t="s">
        <v>46</v>
      </c>
      <c r="G981" s="2" t="s">
        <v>60</v>
      </c>
      <c r="H981" s="2" t="s">
        <v>61</v>
      </c>
      <c r="I981" s="2" t="s">
        <v>32</v>
      </c>
      <c r="J981" s="2">
        <v>4</v>
      </c>
      <c r="K981" s="2">
        <v>23291</v>
      </c>
      <c r="L981" s="2">
        <v>93164</v>
      </c>
      <c r="M981" s="2">
        <v>75529.78</v>
      </c>
      <c r="N981" s="2">
        <v>17634.22</v>
      </c>
      <c r="O981" s="2">
        <v>286</v>
      </c>
      <c r="P981" s="2">
        <v>26</v>
      </c>
      <c r="Q981" s="2" t="s">
        <v>62</v>
      </c>
      <c r="R981" s="2">
        <v>20</v>
      </c>
      <c r="S981" s="5">
        <f>IFERROR(Table1[[#This Row],[Profit]]/Table1[[#This Row],[Sales]],0)</f>
        <v>0.18928148211755616</v>
      </c>
      <c r="T981" s="2" t="str">
        <f t="shared" si="15"/>
        <v>Reorder Needed</v>
      </c>
    </row>
    <row r="982" spans="1:20" x14ac:dyDescent="0.3">
      <c r="A982" s="2">
        <v>1981</v>
      </c>
      <c r="B982" s="3">
        <v>45393</v>
      </c>
      <c r="C982" s="2" t="s">
        <v>1487</v>
      </c>
      <c r="D982" s="2" t="s">
        <v>1610</v>
      </c>
      <c r="E982" s="2" t="s">
        <v>36</v>
      </c>
      <c r="F982" s="2" t="s">
        <v>37</v>
      </c>
      <c r="G982" s="2" t="s">
        <v>81</v>
      </c>
      <c r="H982" s="2" t="s">
        <v>82</v>
      </c>
      <c r="I982" s="2" t="s">
        <v>24</v>
      </c>
      <c r="J982" s="2">
        <v>9</v>
      </c>
      <c r="K982" s="2">
        <v>47172</v>
      </c>
      <c r="L982" s="2">
        <v>424548</v>
      </c>
      <c r="M982" s="2">
        <v>328944.90000000002</v>
      </c>
      <c r="N982" s="2">
        <v>95603.1</v>
      </c>
      <c r="O982" s="2">
        <v>21</v>
      </c>
      <c r="P982" s="2">
        <v>53</v>
      </c>
      <c r="Q982" s="2" t="s">
        <v>42</v>
      </c>
      <c r="R982" s="2">
        <v>15</v>
      </c>
      <c r="S982" s="5">
        <f>IFERROR(Table1[[#This Row],[Profit]]/Table1[[#This Row],[Sales]],0)</f>
        <v>0.22518796461177537</v>
      </c>
      <c r="T982" s="2" t="str">
        <f t="shared" si="15"/>
        <v>Sufficient</v>
      </c>
    </row>
    <row r="983" spans="1:20" x14ac:dyDescent="0.3">
      <c r="A983" s="2">
        <v>1982</v>
      </c>
      <c r="B983" s="3">
        <v>45633</v>
      </c>
      <c r="C983" s="2" t="s">
        <v>1611</v>
      </c>
      <c r="D983" s="2" t="s">
        <v>1612</v>
      </c>
      <c r="E983" s="2" t="s">
        <v>45</v>
      </c>
      <c r="F983" s="2" t="s">
        <v>46</v>
      </c>
      <c r="G983" s="2" t="s">
        <v>97</v>
      </c>
      <c r="H983" s="2" t="s">
        <v>98</v>
      </c>
      <c r="I983" s="2" t="s">
        <v>32</v>
      </c>
      <c r="J983" s="2">
        <v>3</v>
      </c>
      <c r="K983" s="2">
        <v>11503</v>
      </c>
      <c r="L983" s="2">
        <v>34509</v>
      </c>
      <c r="M983" s="2">
        <v>27041.09</v>
      </c>
      <c r="N983" s="2">
        <v>7467.91</v>
      </c>
      <c r="O983" s="2">
        <v>54</v>
      </c>
      <c r="P983" s="2">
        <v>63</v>
      </c>
      <c r="Q983" s="2" t="s">
        <v>99</v>
      </c>
      <c r="R983" s="2">
        <v>10</v>
      </c>
      <c r="S983" s="5">
        <f>IFERROR(Table1[[#This Row],[Profit]]/Table1[[#This Row],[Sales]],0)</f>
        <v>0.21640470601871975</v>
      </c>
      <c r="T983" s="2" t="str">
        <f t="shared" si="15"/>
        <v>Sufficient</v>
      </c>
    </row>
    <row r="984" spans="1:20" x14ac:dyDescent="0.3">
      <c r="A984" s="2">
        <v>1983</v>
      </c>
      <c r="B984" s="3">
        <v>45490</v>
      </c>
      <c r="C984" s="2" t="s">
        <v>1410</v>
      </c>
      <c r="D984" s="2" t="s">
        <v>1613</v>
      </c>
      <c r="E984" s="2" t="s">
        <v>20</v>
      </c>
      <c r="F984" s="2" t="s">
        <v>21</v>
      </c>
      <c r="G984" s="2" t="s">
        <v>55</v>
      </c>
      <c r="H984" s="2" t="s">
        <v>56</v>
      </c>
      <c r="I984" s="2" t="s">
        <v>32</v>
      </c>
      <c r="J984" s="2">
        <v>6</v>
      </c>
      <c r="K984" s="2">
        <v>51537</v>
      </c>
      <c r="L984" s="2">
        <v>309222</v>
      </c>
      <c r="M984" s="2">
        <v>263707.58</v>
      </c>
      <c r="N984" s="2">
        <v>45514.42</v>
      </c>
      <c r="O984" s="2">
        <v>190</v>
      </c>
      <c r="P984" s="2">
        <v>54</v>
      </c>
      <c r="Q984" s="2" t="s">
        <v>57</v>
      </c>
      <c r="R984" s="2">
        <v>20</v>
      </c>
      <c r="S984" s="5">
        <f>IFERROR(Table1[[#This Row],[Profit]]/Table1[[#This Row],[Sales]],0)</f>
        <v>0.14719010937126076</v>
      </c>
      <c r="T984" s="2" t="str">
        <f t="shared" si="15"/>
        <v>Reorder Needed</v>
      </c>
    </row>
    <row r="985" spans="1:20" x14ac:dyDescent="0.3">
      <c r="A985" s="2">
        <v>1984</v>
      </c>
      <c r="B985" s="3">
        <v>45404</v>
      </c>
      <c r="C985" s="2" t="s">
        <v>861</v>
      </c>
      <c r="D985" s="2" t="s">
        <v>1614</v>
      </c>
      <c r="E985" s="2" t="s">
        <v>28</v>
      </c>
      <c r="F985" s="2" t="s">
        <v>29</v>
      </c>
      <c r="G985" s="2" t="s">
        <v>60</v>
      </c>
      <c r="H985" s="2" t="s">
        <v>61</v>
      </c>
      <c r="I985" s="2" t="s">
        <v>32</v>
      </c>
      <c r="J985" s="2">
        <v>6</v>
      </c>
      <c r="K985" s="2">
        <v>15032</v>
      </c>
      <c r="L985" s="2">
        <v>90192</v>
      </c>
      <c r="M985" s="2">
        <v>55502.49</v>
      </c>
      <c r="N985" s="2">
        <v>34689.51</v>
      </c>
      <c r="O985" s="2">
        <v>310</v>
      </c>
      <c r="P985" s="2">
        <v>43</v>
      </c>
      <c r="Q985" s="2" t="s">
        <v>62</v>
      </c>
      <c r="R985" s="2">
        <v>0</v>
      </c>
      <c r="S985" s="5">
        <f>IFERROR(Table1[[#This Row],[Profit]]/Table1[[#This Row],[Sales]],0)</f>
        <v>0.38461848057477382</v>
      </c>
      <c r="T985" s="2" t="str">
        <f t="shared" si="15"/>
        <v>Reorder Needed</v>
      </c>
    </row>
    <row r="986" spans="1:20" x14ac:dyDescent="0.3">
      <c r="A986" s="2">
        <v>1985</v>
      </c>
      <c r="B986" s="3">
        <v>45428</v>
      </c>
      <c r="C986" s="2" t="s">
        <v>766</v>
      </c>
      <c r="D986" s="2" t="s">
        <v>1615</v>
      </c>
      <c r="E986" s="2" t="s">
        <v>45</v>
      </c>
      <c r="F986" s="2" t="s">
        <v>46</v>
      </c>
      <c r="G986" s="2" t="s">
        <v>60</v>
      </c>
      <c r="H986" s="2" t="s">
        <v>61</v>
      </c>
      <c r="I986" s="2" t="s">
        <v>32</v>
      </c>
      <c r="J986" s="2">
        <v>6</v>
      </c>
      <c r="K986" s="2">
        <v>33097</v>
      </c>
      <c r="L986" s="2">
        <v>198582</v>
      </c>
      <c r="M986" s="2">
        <v>140475.60999999999</v>
      </c>
      <c r="N986" s="2">
        <v>58106.39</v>
      </c>
      <c r="O986" s="2">
        <v>133</v>
      </c>
      <c r="P986" s="2">
        <v>85</v>
      </c>
      <c r="Q986" s="2" t="s">
        <v>62</v>
      </c>
      <c r="R986" s="2">
        <v>20</v>
      </c>
      <c r="S986" s="5">
        <f>IFERROR(Table1[[#This Row],[Profit]]/Table1[[#This Row],[Sales]],0)</f>
        <v>0.29260653029982575</v>
      </c>
      <c r="T986" s="2" t="str">
        <f t="shared" si="15"/>
        <v>Reorder Needed</v>
      </c>
    </row>
    <row r="987" spans="1:20" x14ac:dyDescent="0.3">
      <c r="A987" s="2">
        <v>1986</v>
      </c>
      <c r="B987" s="3">
        <v>45574</v>
      </c>
      <c r="C987" s="2" t="s">
        <v>1616</v>
      </c>
      <c r="D987" s="2" t="s">
        <v>1617</v>
      </c>
      <c r="E987" s="2" t="s">
        <v>45</v>
      </c>
      <c r="F987" s="2" t="s">
        <v>46</v>
      </c>
      <c r="G987" s="2" t="s">
        <v>60</v>
      </c>
      <c r="H987" s="2" t="s">
        <v>61</v>
      </c>
      <c r="I987" s="2" t="s">
        <v>32</v>
      </c>
      <c r="J987" s="2">
        <v>7</v>
      </c>
      <c r="K987" s="2">
        <v>33147</v>
      </c>
      <c r="L987" s="2">
        <v>232029</v>
      </c>
      <c r="M987" s="2">
        <v>204206.74</v>
      </c>
      <c r="N987" s="2">
        <v>27822.26</v>
      </c>
      <c r="O987" s="2">
        <v>193</v>
      </c>
      <c r="P987" s="2">
        <v>81</v>
      </c>
      <c r="Q987" s="2" t="s">
        <v>62</v>
      </c>
      <c r="R987" s="2">
        <v>20</v>
      </c>
      <c r="S987" s="5">
        <f>IFERROR(Table1[[#This Row],[Profit]]/Table1[[#This Row],[Sales]],0)</f>
        <v>0.1199085459145193</v>
      </c>
      <c r="T987" s="2" t="str">
        <f t="shared" si="15"/>
        <v>Reorder Needed</v>
      </c>
    </row>
    <row r="988" spans="1:20" x14ac:dyDescent="0.3">
      <c r="A988" s="2">
        <v>1987</v>
      </c>
      <c r="B988" s="3">
        <v>45343</v>
      </c>
      <c r="C988" s="2" t="s">
        <v>337</v>
      </c>
      <c r="D988" s="2" t="s">
        <v>1618</v>
      </c>
      <c r="E988" s="2" t="s">
        <v>20</v>
      </c>
      <c r="F988" s="2" t="s">
        <v>21</v>
      </c>
      <c r="G988" s="2" t="s">
        <v>40</v>
      </c>
      <c r="H988" s="2" t="s">
        <v>41</v>
      </c>
      <c r="I988" s="2" t="s">
        <v>24</v>
      </c>
      <c r="J988" s="2">
        <v>3</v>
      </c>
      <c r="K988" s="2">
        <v>46141</v>
      </c>
      <c r="L988" s="2">
        <v>138423</v>
      </c>
      <c r="M988" s="2">
        <v>112765.78</v>
      </c>
      <c r="N988" s="2">
        <v>25657.22</v>
      </c>
      <c r="O988" s="2">
        <v>48</v>
      </c>
      <c r="P988" s="2">
        <v>36</v>
      </c>
      <c r="Q988" s="2" t="s">
        <v>42</v>
      </c>
      <c r="R988" s="2">
        <v>0</v>
      </c>
      <c r="S988" s="5">
        <f>IFERROR(Table1[[#This Row],[Profit]]/Table1[[#This Row],[Sales]],0)</f>
        <v>0.18535373456723234</v>
      </c>
      <c r="T988" s="2" t="str">
        <f t="shared" si="15"/>
        <v>Reorder Needed</v>
      </c>
    </row>
    <row r="989" spans="1:20" x14ac:dyDescent="0.3">
      <c r="A989" s="2">
        <v>1988</v>
      </c>
      <c r="B989" s="3">
        <v>45602</v>
      </c>
      <c r="C989" s="2" t="s">
        <v>1312</v>
      </c>
      <c r="D989" s="2" t="s">
        <v>1619</v>
      </c>
      <c r="E989" s="2" t="s">
        <v>28</v>
      </c>
      <c r="F989" s="2" t="s">
        <v>29</v>
      </c>
      <c r="G989" s="2" t="s">
        <v>81</v>
      </c>
      <c r="H989" s="2" t="s">
        <v>82</v>
      </c>
      <c r="I989" s="2" t="s">
        <v>24</v>
      </c>
      <c r="J989" s="2">
        <v>5</v>
      </c>
      <c r="K989" s="2">
        <v>57967</v>
      </c>
      <c r="L989" s="2">
        <v>289835</v>
      </c>
      <c r="M989" s="2">
        <v>175772.09</v>
      </c>
      <c r="N989" s="2">
        <v>114062.91</v>
      </c>
      <c r="O989" s="2">
        <v>242</v>
      </c>
      <c r="P989" s="2">
        <v>20</v>
      </c>
      <c r="Q989" s="2" t="s">
        <v>42</v>
      </c>
      <c r="R989" s="2">
        <v>20</v>
      </c>
      <c r="S989" s="5">
        <f>IFERROR(Table1[[#This Row],[Profit]]/Table1[[#This Row],[Sales]],0)</f>
        <v>0.39354429244225164</v>
      </c>
      <c r="T989" s="2" t="str">
        <f t="shared" si="15"/>
        <v>Reorder Needed</v>
      </c>
    </row>
    <row r="990" spans="1:20" x14ac:dyDescent="0.3">
      <c r="A990" s="2">
        <v>1989</v>
      </c>
      <c r="B990" s="3">
        <v>45621</v>
      </c>
      <c r="C990" s="2" t="s">
        <v>1396</v>
      </c>
      <c r="D990" s="2" t="s">
        <v>1620</v>
      </c>
      <c r="E990" s="2" t="s">
        <v>20</v>
      </c>
      <c r="F990" s="2" t="s">
        <v>21</v>
      </c>
      <c r="G990" s="2" t="s">
        <v>30</v>
      </c>
      <c r="H990" s="2" t="s">
        <v>31</v>
      </c>
      <c r="I990" s="2" t="s">
        <v>32</v>
      </c>
      <c r="J990" s="2">
        <v>5</v>
      </c>
      <c r="K990" s="2">
        <v>56439</v>
      </c>
      <c r="L990" s="2">
        <v>282195</v>
      </c>
      <c r="M990" s="2">
        <v>244210.9</v>
      </c>
      <c r="N990" s="2">
        <v>37984.1</v>
      </c>
      <c r="O990" s="2">
        <v>145</v>
      </c>
      <c r="P990" s="2">
        <v>47</v>
      </c>
      <c r="Q990" s="2" t="s">
        <v>33</v>
      </c>
      <c r="R990" s="2">
        <v>10</v>
      </c>
      <c r="S990" s="5">
        <f>IFERROR(Table1[[#This Row],[Profit]]/Table1[[#This Row],[Sales]],0)</f>
        <v>0.1346023140027286</v>
      </c>
      <c r="T990" s="2" t="str">
        <f t="shared" si="15"/>
        <v>Reorder Needed</v>
      </c>
    </row>
    <row r="991" spans="1:20" x14ac:dyDescent="0.3">
      <c r="A991" s="2">
        <v>1990</v>
      </c>
      <c r="B991" s="3">
        <v>45539</v>
      </c>
      <c r="C991" s="2" t="s">
        <v>1621</v>
      </c>
      <c r="D991" s="2" t="s">
        <v>1622</v>
      </c>
      <c r="E991" s="2" t="s">
        <v>20</v>
      </c>
      <c r="F991" s="2" t="s">
        <v>21</v>
      </c>
      <c r="G991" s="2" t="s">
        <v>75</v>
      </c>
      <c r="H991" s="2" t="s">
        <v>76</v>
      </c>
      <c r="I991" s="2" t="s">
        <v>77</v>
      </c>
      <c r="J991" s="2">
        <v>5</v>
      </c>
      <c r="K991" s="2">
        <v>34382</v>
      </c>
      <c r="L991" s="2">
        <v>171910</v>
      </c>
      <c r="M991" s="2">
        <v>140162.88</v>
      </c>
      <c r="N991" s="2">
        <v>31747.119999999999</v>
      </c>
      <c r="O991" s="2">
        <v>484</v>
      </c>
      <c r="P991" s="2">
        <v>55</v>
      </c>
      <c r="Q991" s="2" t="s">
        <v>78</v>
      </c>
      <c r="R991" s="2">
        <v>20</v>
      </c>
      <c r="S991" s="5">
        <f>IFERROR(Table1[[#This Row],[Profit]]/Table1[[#This Row],[Sales]],0)</f>
        <v>0.18467291024373217</v>
      </c>
      <c r="T991" s="2" t="str">
        <f t="shared" si="15"/>
        <v>Reorder Needed</v>
      </c>
    </row>
    <row r="992" spans="1:20" x14ac:dyDescent="0.3">
      <c r="A992" s="2">
        <v>1991</v>
      </c>
      <c r="B992" s="3">
        <v>45587</v>
      </c>
      <c r="C992" s="2" t="s">
        <v>246</v>
      </c>
      <c r="D992" s="2" t="s">
        <v>1623</v>
      </c>
      <c r="E992" s="2" t="s">
        <v>28</v>
      </c>
      <c r="F992" s="2" t="s">
        <v>29</v>
      </c>
      <c r="G992" s="2" t="s">
        <v>55</v>
      </c>
      <c r="H992" s="2" t="s">
        <v>56</v>
      </c>
      <c r="I992" s="2" t="s">
        <v>32</v>
      </c>
      <c r="J992" s="2">
        <v>1</v>
      </c>
      <c r="K992" s="2">
        <v>5511</v>
      </c>
      <c r="L992" s="2">
        <v>5511</v>
      </c>
      <c r="M992" s="2">
        <v>4073.53</v>
      </c>
      <c r="N992" s="2">
        <v>1437.47</v>
      </c>
      <c r="O992" s="2">
        <v>205</v>
      </c>
      <c r="P992" s="2">
        <v>84</v>
      </c>
      <c r="Q992" s="2" t="s">
        <v>57</v>
      </c>
      <c r="R992" s="2">
        <v>15</v>
      </c>
      <c r="S992" s="5">
        <f>IFERROR(Table1[[#This Row],[Profit]]/Table1[[#This Row],[Sales]],0)</f>
        <v>0.26083650880058068</v>
      </c>
      <c r="T992" s="2" t="str">
        <f t="shared" si="15"/>
        <v>Reorder Needed</v>
      </c>
    </row>
    <row r="993" spans="1:20" x14ac:dyDescent="0.3">
      <c r="A993" s="2">
        <v>1992</v>
      </c>
      <c r="B993" s="3">
        <v>45545</v>
      </c>
      <c r="C993" s="2" t="s">
        <v>1624</v>
      </c>
      <c r="D993" s="2" t="s">
        <v>1625</v>
      </c>
      <c r="E993" s="2" t="s">
        <v>20</v>
      </c>
      <c r="F993" s="2" t="s">
        <v>21</v>
      </c>
      <c r="G993" s="2" t="s">
        <v>67</v>
      </c>
      <c r="H993" s="2" t="s">
        <v>68</v>
      </c>
      <c r="I993" s="2" t="s">
        <v>24</v>
      </c>
      <c r="J993" s="2">
        <v>8</v>
      </c>
      <c r="K993" s="2">
        <v>22733</v>
      </c>
      <c r="L993" s="2">
        <v>181864</v>
      </c>
      <c r="M993" s="2">
        <v>132736.46</v>
      </c>
      <c r="N993" s="2">
        <v>49127.54</v>
      </c>
      <c r="O993" s="2">
        <v>312</v>
      </c>
      <c r="P993" s="2">
        <v>73</v>
      </c>
      <c r="Q993" s="2" t="s">
        <v>42</v>
      </c>
      <c r="R993" s="2">
        <v>15</v>
      </c>
      <c r="S993" s="5">
        <f>IFERROR(Table1[[#This Row],[Profit]]/Table1[[#This Row],[Sales]],0)</f>
        <v>0.27013339638411121</v>
      </c>
      <c r="T993" s="2" t="str">
        <f t="shared" si="15"/>
        <v>Reorder Needed</v>
      </c>
    </row>
    <row r="994" spans="1:20" x14ac:dyDescent="0.3">
      <c r="A994" s="2">
        <v>1993</v>
      </c>
      <c r="B994" s="3">
        <v>45391</v>
      </c>
      <c r="C994" s="2" t="s">
        <v>188</v>
      </c>
      <c r="D994" s="2" t="s">
        <v>1626</v>
      </c>
      <c r="E994" s="2" t="s">
        <v>28</v>
      </c>
      <c r="F994" s="2" t="s">
        <v>29</v>
      </c>
      <c r="G994" s="2" t="s">
        <v>55</v>
      </c>
      <c r="H994" s="2" t="s">
        <v>56</v>
      </c>
      <c r="I994" s="2" t="s">
        <v>32</v>
      </c>
      <c r="J994" s="2">
        <v>1</v>
      </c>
      <c r="K994" s="2">
        <v>25131</v>
      </c>
      <c r="L994" s="2">
        <v>25131</v>
      </c>
      <c r="M994" s="2">
        <v>21087.94</v>
      </c>
      <c r="N994" s="2">
        <v>4043.06</v>
      </c>
      <c r="O994" s="2">
        <v>288</v>
      </c>
      <c r="P994" s="2">
        <v>85</v>
      </c>
      <c r="Q994" s="2" t="s">
        <v>57</v>
      </c>
      <c r="R994" s="2">
        <v>5</v>
      </c>
      <c r="S994" s="5">
        <f>IFERROR(Table1[[#This Row],[Profit]]/Table1[[#This Row],[Sales]],0)</f>
        <v>0.16087939198599338</v>
      </c>
      <c r="T994" s="2" t="str">
        <f t="shared" si="15"/>
        <v>Reorder Needed</v>
      </c>
    </row>
    <row r="995" spans="1:20" x14ac:dyDescent="0.3">
      <c r="A995" s="2">
        <v>1994</v>
      </c>
      <c r="B995" s="3">
        <v>45356</v>
      </c>
      <c r="C995" s="2" t="s">
        <v>842</v>
      </c>
      <c r="D995" s="2" t="s">
        <v>1627</v>
      </c>
      <c r="E995" s="2" t="s">
        <v>28</v>
      </c>
      <c r="F995" s="2" t="s">
        <v>29</v>
      </c>
      <c r="G995" s="2" t="s">
        <v>75</v>
      </c>
      <c r="H995" s="2" t="s">
        <v>76</v>
      </c>
      <c r="I995" s="2" t="s">
        <v>77</v>
      </c>
      <c r="J995" s="2">
        <v>10</v>
      </c>
      <c r="K995" s="2">
        <v>57350</v>
      </c>
      <c r="L995" s="2">
        <v>573500</v>
      </c>
      <c r="M995" s="2">
        <v>515166.01</v>
      </c>
      <c r="N995" s="2">
        <v>58333.99</v>
      </c>
      <c r="O995" s="2">
        <v>189</v>
      </c>
      <c r="P995" s="2">
        <v>18</v>
      </c>
      <c r="Q995" s="2" t="s">
        <v>78</v>
      </c>
      <c r="R995" s="2">
        <v>20</v>
      </c>
      <c r="S995" s="5">
        <f>IFERROR(Table1[[#This Row],[Profit]]/Table1[[#This Row],[Sales]],0)</f>
        <v>0.10171576285963382</v>
      </c>
      <c r="T995" s="2" t="str">
        <f t="shared" si="15"/>
        <v>Reorder Needed</v>
      </c>
    </row>
    <row r="996" spans="1:20" x14ac:dyDescent="0.3">
      <c r="A996" s="2">
        <v>1995</v>
      </c>
      <c r="B996" s="3">
        <v>45368</v>
      </c>
      <c r="C996" s="2" t="s">
        <v>174</v>
      </c>
      <c r="D996" s="2" t="s">
        <v>1628</v>
      </c>
      <c r="E996" s="2" t="s">
        <v>45</v>
      </c>
      <c r="F996" s="2" t="s">
        <v>46</v>
      </c>
      <c r="G996" s="2" t="s">
        <v>97</v>
      </c>
      <c r="H996" s="2" t="s">
        <v>98</v>
      </c>
      <c r="I996" s="2" t="s">
        <v>32</v>
      </c>
      <c r="J996" s="2">
        <v>6</v>
      </c>
      <c r="K996" s="2">
        <v>5597</v>
      </c>
      <c r="L996" s="2">
        <v>33582</v>
      </c>
      <c r="M996" s="2">
        <v>22875.73</v>
      </c>
      <c r="N996" s="2">
        <v>10706.27</v>
      </c>
      <c r="O996" s="2">
        <v>345</v>
      </c>
      <c r="P996" s="2">
        <v>69</v>
      </c>
      <c r="Q996" s="2" t="s">
        <v>99</v>
      </c>
      <c r="R996" s="2">
        <v>10</v>
      </c>
      <c r="S996" s="5">
        <f>IFERROR(Table1[[#This Row],[Profit]]/Table1[[#This Row],[Sales]],0)</f>
        <v>0.31880977904829971</v>
      </c>
      <c r="T996" s="2" t="str">
        <f t="shared" si="15"/>
        <v>Reorder Needed</v>
      </c>
    </row>
    <row r="997" spans="1:20" x14ac:dyDescent="0.3">
      <c r="A997" s="2">
        <v>1996</v>
      </c>
      <c r="B997" s="3">
        <v>45470</v>
      </c>
      <c r="C997" s="2" t="s">
        <v>1329</v>
      </c>
      <c r="D997" s="2" t="s">
        <v>1629</v>
      </c>
      <c r="E997" s="2" t="s">
        <v>20</v>
      </c>
      <c r="F997" s="2" t="s">
        <v>21</v>
      </c>
      <c r="G997" s="2" t="s">
        <v>75</v>
      </c>
      <c r="H997" s="2" t="s">
        <v>76</v>
      </c>
      <c r="I997" s="2" t="s">
        <v>77</v>
      </c>
      <c r="J997" s="2">
        <v>9</v>
      </c>
      <c r="K997" s="2">
        <v>7673</v>
      </c>
      <c r="L997" s="2">
        <v>69057</v>
      </c>
      <c r="M997" s="2">
        <v>60769.21</v>
      </c>
      <c r="N997" s="2">
        <v>8287.7900000000009</v>
      </c>
      <c r="O997" s="2">
        <v>301</v>
      </c>
      <c r="P997" s="2">
        <v>42</v>
      </c>
      <c r="Q997" s="2" t="s">
        <v>78</v>
      </c>
      <c r="R997" s="2">
        <v>0</v>
      </c>
      <c r="S997" s="5">
        <f>IFERROR(Table1[[#This Row],[Profit]]/Table1[[#This Row],[Sales]],0)</f>
        <v>0.12001375675166892</v>
      </c>
      <c r="T997" s="2" t="str">
        <f t="shared" si="15"/>
        <v>Reorder Needed</v>
      </c>
    </row>
    <row r="998" spans="1:20" x14ac:dyDescent="0.3">
      <c r="A998" s="2">
        <v>1997</v>
      </c>
      <c r="B998" s="3">
        <v>45609</v>
      </c>
      <c r="C998" s="2" t="s">
        <v>1630</v>
      </c>
      <c r="D998" s="2" t="s">
        <v>1631</v>
      </c>
      <c r="E998" s="2" t="s">
        <v>20</v>
      </c>
      <c r="F998" s="2" t="s">
        <v>21</v>
      </c>
      <c r="G998" s="2" t="s">
        <v>75</v>
      </c>
      <c r="H998" s="2" t="s">
        <v>76</v>
      </c>
      <c r="I998" s="2" t="s">
        <v>77</v>
      </c>
      <c r="J998" s="2">
        <v>1</v>
      </c>
      <c r="K998" s="2">
        <v>42969</v>
      </c>
      <c r="L998" s="2">
        <v>42969</v>
      </c>
      <c r="M998" s="2">
        <v>28065.98</v>
      </c>
      <c r="N998" s="2">
        <v>14903.02</v>
      </c>
      <c r="O998" s="2">
        <v>242</v>
      </c>
      <c r="P998" s="2">
        <v>43</v>
      </c>
      <c r="Q998" s="2" t="s">
        <v>78</v>
      </c>
      <c r="R998" s="2">
        <v>0</v>
      </c>
      <c r="S998" s="5">
        <f>IFERROR(Table1[[#This Row],[Profit]]/Table1[[#This Row],[Sales]],0)</f>
        <v>0.34683190206893344</v>
      </c>
      <c r="T998" s="2" t="str">
        <f t="shared" si="15"/>
        <v>Reorder Needed</v>
      </c>
    </row>
    <row r="999" spans="1:20" x14ac:dyDescent="0.3">
      <c r="A999" s="2">
        <v>1998</v>
      </c>
      <c r="B999" s="3">
        <v>45343</v>
      </c>
      <c r="C999" s="2" t="s">
        <v>907</v>
      </c>
      <c r="D999" s="2" t="s">
        <v>1632</v>
      </c>
      <c r="E999" s="2" t="s">
        <v>20</v>
      </c>
      <c r="F999" s="2" t="s">
        <v>21</v>
      </c>
      <c r="G999" s="2" t="s">
        <v>49</v>
      </c>
      <c r="H999" s="2" t="s">
        <v>50</v>
      </c>
      <c r="I999" s="2" t="s">
        <v>51</v>
      </c>
      <c r="J999" s="2">
        <v>7</v>
      </c>
      <c r="K999" s="2">
        <v>40928</v>
      </c>
      <c r="L999" s="2">
        <v>286496</v>
      </c>
      <c r="M999" s="2">
        <v>246733.94</v>
      </c>
      <c r="N999" s="2">
        <v>39762.06</v>
      </c>
      <c r="O999" s="2">
        <v>331</v>
      </c>
      <c r="P999" s="2">
        <v>19</v>
      </c>
      <c r="Q999" s="2" t="s">
        <v>52</v>
      </c>
      <c r="R999" s="2">
        <v>10</v>
      </c>
      <c r="S999" s="5">
        <f>IFERROR(Table1[[#This Row],[Profit]]/Table1[[#This Row],[Sales]],0)</f>
        <v>0.13878748743437952</v>
      </c>
      <c r="T999" s="2" t="str">
        <f t="shared" si="15"/>
        <v>Reorder Needed</v>
      </c>
    </row>
    <row r="1000" spans="1:20" x14ac:dyDescent="0.3">
      <c r="A1000" s="2">
        <v>1999</v>
      </c>
      <c r="B1000" s="3">
        <v>45414</v>
      </c>
      <c r="C1000" s="2" t="s">
        <v>458</v>
      </c>
      <c r="D1000" s="2" t="s">
        <v>1633</v>
      </c>
      <c r="E1000" s="2" t="s">
        <v>45</v>
      </c>
      <c r="F1000" s="2" t="s">
        <v>46</v>
      </c>
      <c r="G1000" s="2" t="s">
        <v>97</v>
      </c>
      <c r="H1000" s="2" t="s">
        <v>98</v>
      </c>
      <c r="I1000" s="2" t="s">
        <v>32</v>
      </c>
      <c r="J1000" s="2">
        <v>10</v>
      </c>
      <c r="K1000" s="2">
        <v>34833</v>
      </c>
      <c r="L1000" s="2">
        <v>348330</v>
      </c>
      <c r="M1000" s="2">
        <v>213997.05</v>
      </c>
      <c r="N1000" s="2">
        <v>134332.95000000001</v>
      </c>
      <c r="O1000" s="2">
        <v>367</v>
      </c>
      <c r="P1000" s="2">
        <v>43</v>
      </c>
      <c r="Q1000" s="2" t="s">
        <v>99</v>
      </c>
      <c r="R1000" s="2">
        <v>20</v>
      </c>
      <c r="S1000" s="5">
        <f>IFERROR(Table1[[#This Row],[Profit]]/Table1[[#This Row],[Sales]],0)</f>
        <v>0.38564852295237279</v>
      </c>
      <c r="T1000" s="2" t="str">
        <f t="shared" si="15"/>
        <v>Reorder Needed</v>
      </c>
    </row>
    <row r="1001" spans="1:20" x14ac:dyDescent="0.3">
      <c r="A1001" s="2">
        <v>2000</v>
      </c>
      <c r="B1001" s="3">
        <v>45410</v>
      </c>
      <c r="C1001" s="2" t="s">
        <v>714</v>
      </c>
      <c r="D1001" s="2" t="s">
        <v>1634</v>
      </c>
      <c r="E1001" s="2" t="s">
        <v>45</v>
      </c>
      <c r="F1001" s="2" t="s">
        <v>46</v>
      </c>
      <c r="G1001" s="2" t="s">
        <v>97</v>
      </c>
      <c r="H1001" s="2" t="s">
        <v>98</v>
      </c>
      <c r="I1001" s="2" t="s">
        <v>32</v>
      </c>
      <c r="J1001" s="2">
        <v>4</v>
      </c>
      <c r="K1001" s="2">
        <v>50197</v>
      </c>
      <c r="L1001" s="2">
        <v>200788</v>
      </c>
      <c r="M1001" s="2">
        <v>129902.64</v>
      </c>
      <c r="N1001" s="2">
        <v>70885.36</v>
      </c>
      <c r="O1001" s="2">
        <v>290</v>
      </c>
      <c r="P1001" s="2">
        <v>79</v>
      </c>
      <c r="Q1001" s="2" t="s">
        <v>99</v>
      </c>
      <c r="R1001" s="2">
        <v>20</v>
      </c>
      <c r="S1001" s="5">
        <f>IFERROR(Table1[[#This Row],[Profit]]/Table1[[#This Row],[Sales]],0)</f>
        <v>0.35303583879514711</v>
      </c>
      <c r="T1001" s="2" t="str">
        <f t="shared" si="15"/>
        <v>Reorder Needed</v>
      </c>
    </row>
    <row r="1002" spans="1:20" x14ac:dyDescent="0.3">
      <c r="A1002" s="2">
        <v>2001</v>
      </c>
      <c r="B1002" s="3">
        <v>45647</v>
      </c>
      <c r="C1002" s="2" t="s">
        <v>1635</v>
      </c>
      <c r="D1002" s="2" t="s">
        <v>1636</v>
      </c>
      <c r="E1002" s="2" t="s">
        <v>45</v>
      </c>
      <c r="F1002" s="2" t="s">
        <v>46</v>
      </c>
      <c r="G1002" s="2" t="s">
        <v>60</v>
      </c>
      <c r="H1002" s="2" t="s">
        <v>61</v>
      </c>
      <c r="I1002" s="2" t="s">
        <v>32</v>
      </c>
      <c r="J1002" s="2">
        <v>5</v>
      </c>
      <c r="K1002" s="2">
        <v>53323</v>
      </c>
      <c r="L1002" s="2">
        <v>266615</v>
      </c>
      <c r="M1002" s="2">
        <v>231165.03</v>
      </c>
      <c r="N1002" s="2">
        <v>35449.97</v>
      </c>
      <c r="O1002" s="2">
        <v>369</v>
      </c>
      <c r="P1002" s="2">
        <v>79</v>
      </c>
      <c r="Q1002" s="2" t="s">
        <v>62</v>
      </c>
      <c r="R1002" s="2">
        <v>5</v>
      </c>
      <c r="S1002" s="5">
        <f>IFERROR(Table1[[#This Row],[Profit]]/Table1[[#This Row],[Sales]],0)</f>
        <v>0.13296314911014009</v>
      </c>
      <c r="T1002" s="2" t="str">
        <f t="shared" si="15"/>
        <v>Reorder Needed</v>
      </c>
    </row>
    <row r="1003" spans="1:20" x14ac:dyDescent="0.3">
      <c r="A1003" s="2">
        <v>2002</v>
      </c>
      <c r="B1003" s="3">
        <v>45466</v>
      </c>
      <c r="C1003" s="2" t="s">
        <v>1637</v>
      </c>
      <c r="D1003" s="2" t="s">
        <v>1638</v>
      </c>
      <c r="E1003" s="2" t="s">
        <v>20</v>
      </c>
      <c r="F1003" s="2" t="s">
        <v>21</v>
      </c>
      <c r="G1003" s="2" t="s">
        <v>81</v>
      </c>
      <c r="H1003" s="2" t="s">
        <v>82</v>
      </c>
      <c r="I1003" s="2" t="s">
        <v>24</v>
      </c>
      <c r="J1003" s="2">
        <v>7</v>
      </c>
      <c r="K1003" s="2">
        <v>44846</v>
      </c>
      <c r="L1003" s="2">
        <v>313922</v>
      </c>
      <c r="M1003" s="2">
        <v>221790.28</v>
      </c>
      <c r="N1003" s="2">
        <v>92131.72</v>
      </c>
      <c r="O1003" s="2">
        <v>484</v>
      </c>
      <c r="P1003" s="2">
        <v>25</v>
      </c>
      <c r="Q1003" s="2" t="s">
        <v>42</v>
      </c>
      <c r="R1003" s="2">
        <v>20</v>
      </c>
      <c r="S1003" s="5">
        <f>IFERROR(Table1[[#This Row],[Profit]]/Table1[[#This Row],[Sales]],0)</f>
        <v>0.293486025190971</v>
      </c>
      <c r="T1003" s="2" t="str">
        <f t="shared" si="15"/>
        <v>Reorder Needed</v>
      </c>
    </row>
    <row r="1004" spans="1:20" x14ac:dyDescent="0.3">
      <c r="A1004" s="2">
        <v>2003</v>
      </c>
      <c r="B1004" s="3">
        <v>45500</v>
      </c>
      <c r="C1004" s="2" t="s">
        <v>1111</v>
      </c>
      <c r="D1004" s="2" t="s">
        <v>1639</v>
      </c>
      <c r="E1004" s="2" t="s">
        <v>28</v>
      </c>
      <c r="F1004" s="2" t="s">
        <v>29</v>
      </c>
      <c r="G1004" s="2" t="s">
        <v>60</v>
      </c>
      <c r="H1004" s="2" t="s">
        <v>61</v>
      </c>
      <c r="I1004" s="2" t="s">
        <v>32</v>
      </c>
      <c r="J1004" s="2">
        <v>4</v>
      </c>
      <c r="K1004" s="2">
        <v>31771</v>
      </c>
      <c r="L1004" s="2">
        <v>127084</v>
      </c>
      <c r="M1004" s="2">
        <v>84610.27</v>
      </c>
      <c r="N1004" s="2">
        <v>42473.73</v>
      </c>
      <c r="O1004" s="2">
        <v>321</v>
      </c>
      <c r="P1004" s="2">
        <v>48</v>
      </c>
      <c r="Q1004" s="2" t="s">
        <v>62</v>
      </c>
      <c r="R1004" s="2">
        <v>15</v>
      </c>
      <c r="S1004" s="5">
        <f>IFERROR(Table1[[#This Row],[Profit]]/Table1[[#This Row],[Sales]],0)</f>
        <v>0.33421776148059551</v>
      </c>
      <c r="T1004" s="2" t="str">
        <f t="shared" si="15"/>
        <v>Reorder Needed</v>
      </c>
    </row>
    <row r="1005" spans="1:20" x14ac:dyDescent="0.3">
      <c r="A1005" s="2">
        <v>2004</v>
      </c>
      <c r="B1005" s="3">
        <v>45447</v>
      </c>
      <c r="C1005" s="2" t="s">
        <v>1640</v>
      </c>
      <c r="D1005" s="2" t="s">
        <v>1641</v>
      </c>
      <c r="E1005" s="2" t="s">
        <v>36</v>
      </c>
      <c r="F1005" s="2" t="s">
        <v>37</v>
      </c>
      <c r="G1005" s="2" t="s">
        <v>60</v>
      </c>
      <c r="H1005" s="2" t="s">
        <v>61</v>
      </c>
      <c r="I1005" s="2" t="s">
        <v>32</v>
      </c>
      <c r="J1005" s="2">
        <v>8</v>
      </c>
      <c r="K1005" s="2">
        <v>46275</v>
      </c>
      <c r="L1005" s="2">
        <v>370200</v>
      </c>
      <c r="M1005" s="2">
        <v>242603.5</v>
      </c>
      <c r="N1005" s="2">
        <v>127596.5</v>
      </c>
      <c r="O1005" s="2">
        <v>15</v>
      </c>
      <c r="P1005" s="2">
        <v>51</v>
      </c>
      <c r="Q1005" s="2" t="s">
        <v>62</v>
      </c>
      <c r="R1005" s="2">
        <v>0</v>
      </c>
      <c r="S1005" s="5">
        <f>IFERROR(Table1[[#This Row],[Profit]]/Table1[[#This Row],[Sales]],0)</f>
        <v>0.34466909778498112</v>
      </c>
      <c r="T1005" s="2" t="str">
        <f t="shared" si="15"/>
        <v>Sufficient</v>
      </c>
    </row>
    <row r="1006" spans="1:20" x14ac:dyDescent="0.3">
      <c r="A1006" s="2">
        <v>2005</v>
      </c>
      <c r="B1006" s="3">
        <v>45527</v>
      </c>
      <c r="C1006" s="2" t="s">
        <v>454</v>
      </c>
      <c r="D1006" s="2" t="s">
        <v>1642</v>
      </c>
      <c r="E1006" s="2" t="s">
        <v>20</v>
      </c>
      <c r="F1006" s="2" t="s">
        <v>21</v>
      </c>
      <c r="G1006" s="2" t="s">
        <v>49</v>
      </c>
      <c r="H1006" s="2" t="s">
        <v>50</v>
      </c>
      <c r="I1006" s="2" t="s">
        <v>51</v>
      </c>
      <c r="J1006" s="2">
        <v>6</v>
      </c>
      <c r="K1006" s="2">
        <v>25784</v>
      </c>
      <c r="L1006" s="2">
        <v>154704</v>
      </c>
      <c r="M1006" s="2">
        <v>128183.29</v>
      </c>
      <c r="N1006" s="2">
        <v>26520.71</v>
      </c>
      <c r="O1006" s="2">
        <v>270</v>
      </c>
      <c r="P1006" s="2">
        <v>93</v>
      </c>
      <c r="Q1006" s="2" t="s">
        <v>52</v>
      </c>
      <c r="R1006" s="2">
        <v>0</v>
      </c>
      <c r="S1006" s="5">
        <f>IFERROR(Table1[[#This Row],[Profit]]/Table1[[#This Row],[Sales]],0)</f>
        <v>0.1714287284103837</v>
      </c>
      <c r="T1006" s="2" t="str">
        <f t="shared" si="15"/>
        <v>Reorder Needed</v>
      </c>
    </row>
    <row r="1007" spans="1:20" x14ac:dyDescent="0.3">
      <c r="A1007" s="2">
        <v>2006</v>
      </c>
      <c r="B1007" s="3">
        <v>45315</v>
      </c>
      <c r="C1007" s="2" t="s">
        <v>346</v>
      </c>
      <c r="D1007" s="2" t="s">
        <v>1643</v>
      </c>
      <c r="E1007" s="2" t="s">
        <v>36</v>
      </c>
      <c r="F1007" s="2" t="s">
        <v>37</v>
      </c>
      <c r="G1007" s="2" t="s">
        <v>81</v>
      </c>
      <c r="H1007" s="2" t="s">
        <v>82</v>
      </c>
      <c r="I1007" s="2" t="s">
        <v>24</v>
      </c>
      <c r="J1007" s="2">
        <v>9</v>
      </c>
      <c r="K1007" s="2">
        <v>59719</v>
      </c>
      <c r="L1007" s="2">
        <v>537471</v>
      </c>
      <c r="M1007" s="2">
        <v>338911.75</v>
      </c>
      <c r="N1007" s="2">
        <v>198559.25</v>
      </c>
      <c r="O1007" s="2">
        <v>181</v>
      </c>
      <c r="P1007" s="2">
        <v>71</v>
      </c>
      <c r="Q1007" s="2" t="s">
        <v>42</v>
      </c>
      <c r="R1007" s="2">
        <v>0</v>
      </c>
      <c r="S1007" s="5">
        <f>IFERROR(Table1[[#This Row],[Profit]]/Table1[[#This Row],[Sales]],0)</f>
        <v>0.36943249031110514</v>
      </c>
      <c r="T1007" s="2" t="str">
        <f t="shared" si="15"/>
        <v>Reorder Needed</v>
      </c>
    </row>
    <row r="1008" spans="1:20" x14ac:dyDescent="0.3">
      <c r="A1008" s="2">
        <v>2007</v>
      </c>
      <c r="B1008" s="3">
        <v>45520</v>
      </c>
      <c r="C1008" s="2" t="s">
        <v>319</v>
      </c>
      <c r="D1008" s="2" t="s">
        <v>1644</v>
      </c>
      <c r="E1008" s="2" t="s">
        <v>45</v>
      </c>
      <c r="F1008" s="2" t="s">
        <v>46</v>
      </c>
      <c r="G1008" s="2" t="s">
        <v>22</v>
      </c>
      <c r="H1008" s="2" t="s">
        <v>23</v>
      </c>
      <c r="I1008" s="2" t="s">
        <v>24</v>
      </c>
      <c r="J1008" s="2">
        <v>3</v>
      </c>
      <c r="K1008" s="2">
        <v>48336</v>
      </c>
      <c r="L1008" s="2">
        <v>145008</v>
      </c>
      <c r="M1008" s="2">
        <v>90641.81</v>
      </c>
      <c r="N1008" s="2">
        <v>54366.19</v>
      </c>
      <c r="O1008" s="2">
        <v>486</v>
      </c>
      <c r="P1008" s="2">
        <v>50</v>
      </c>
      <c r="Q1008" s="2" t="s">
        <v>25</v>
      </c>
      <c r="R1008" s="2">
        <v>0</v>
      </c>
      <c r="S1008" s="5">
        <f>IFERROR(Table1[[#This Row],[Profit]]/Table1[[#This Row],[Sales]],0)</f>
        <v>0.37491855621758802</v>
      </c>
      <c r="T1008" s="2" t="str">
        <f t="shared" si="15"/>
        <v>Reorder Needed</v>
      </c>
    </row>
    <row r="1009" spans="1:20" x14ac:dyDescent="0.3">
      <c r="A1009" s="2">
        <v>2008</v>
      </c>
      <c r="B1009" s="3">
        <v>45569</v>
      </c>
      <c r="C1009" s="2" t="s">
        <v>1645</v>
      </c>
      <c r="D1009" s="2" t="s">
        <v>1646</v>
      </c>
      <c r="E1009" s="2" t="s">
        <v>20</v>
      </c>
      <c r="F1009" s="2" t="s">
        <v>21</v>
      </c>
      <c r="G1009" s="2" t="s">
        <v>97</v>
      </c>
      <c r="H1009" s="2" t="s">
        <v>98</v>
      </c>
      <c r="I1009" s="2" t="s">
        <v>32</v>
      </c>
      <c r="J1009" s="2">
        <v>3</v>
      </c>
      <c r="K1009" s="2">
        <v>4256</v>
      </c>
      <c r="L1009" s="2">
        <v>12768</v>
      </c>
      <c r="M1009" s="2">
        <v>8682.82</v>
      </c>
      <c r="N1009" s="2">
        <v>4085.18</v>
      </c>
      <c r="O1009" s="2">
        <v>299</v>
      </c>
      <c r="P1009" s="2">
        <v>58</v>
      </c>
      <c r="Q1009" s="2" t="s">
        <v>99</v>
      </c>
      <c r="R1009" s="2">
        <v>15</v>
      </c>
      <c r="S1009" s="5">
        <f>IFERROR(Table1[[#This Row],[Profit]]/Table1[[#This Row],[Sales]],0)</f>
        <v>0.31995457393483706</v>
      </c>
      <c r="T1009" s="2" t="str">
        <f t="shared" si="15"/>
        <v>Reorder Needed</v>
      </c>
    </row>
    <row r="1010" spans="1:20" x14ac:dyDescent="0.3">
      <c r="A1010" s="2">
        <v>2009</v>
      </c>
      <c r="B1010" s="3">
        <v>45541</v>
      </c>
      <c r="C1010" s="2" t="s">
        <v>1647</v>
      </c>
      <c r="D1010" s="2" t="s">
        <v>1648</v>
      </c>
      <c r="E1010" s="2" t="s">
        <v>45</v>
      </c>
      <c r="F1010" s="2" t="s">
        <v>46</v>
      </c>
      <c r="G1010" s="2" t="s">
        <v>30</v>
      </c>
      <c r="H1010" s="2" t="s">
        <v>31</v>
      </c>
      <c r="I1010" s="2" t="s">
        <v>32</v>
      </c>
      <c r="J1010" s="2">
        <v>4</v>
      </c>
      <c r="K1010" s="2">
        <v>36121</v>
      </c>
      <c r="L1010" s="2">
        <v>144484</v>
      </c>
      <c r="M1010" s="2">
        <v>124595.97</v>
      </c>
      <c r="N1010" s="2">
        <v>19888.03</v>
      </c>
      <c r="O1010" s="2">
        <v>171</v>
      </c>
      <c r="P1010" s="2">
        <v>38</v>
      </c>
      <c r="Q1010" s="2" t="s">
        <v>33</v>
      </c>
      <c r="R1010" s="2">
        <v>20</v>
      </c>
      <c r="S1010" s="5">
        <f>IFERROR(Table1[[#This Row],[Profit]]/Table1[[#This Row],[Sales]],0)</f>
        <v>0.13764866698042688</v>
      </c>
      <c r="T1010" s="2" t="str">
        <f t="shared" si="15"/>
        <v>Reorder Needed</v>
      </c>
    </row>
    <row r="1011" spans="1:20" x14ac:dyDescent="0.3">
      <c r="A1011" s="2">
        <v>2010</v>
      </c>
      <c r="B1011" s="3">
        <v>45557</v>
      </c>
      <c r="C1011" s="2" t="s">
        <v>250</v>
      </c>
      <c r="D1011" s="2" t="s">
        <v>1649</v>
      </c>
      <c r="E1011" s="2" t="s">
        <v>28</v>
      </c>
      <c r="F1011" s="2" t="s">
        <v>29</v>
      </c>
      <c r="G1011" s="2" t="s">
        <v>22</v>
      </c>
      <c r="H1011" s="2" t="s">
        <v>23</v>
      </c>
      <c r="I1011" s="2" t="s">
        <v>24</v>
      </c>
      <c r="J1011" s="2">
        <v>6</v>
      </c>
      <c r="K1011" s="2">
        <v>33533</v>
      </c>
      <c r="L1011" s="2">
        <v>201198</v>
      </c>
      <c r="M1011" s="2">
        <v>145105.76</v>
      </c>
      <c r="N1011" s="2">
        <v>56092.24</v>
      </c>
      <c r="O1011" s="2">
        <v>98</v>
      </c>
      <c r="P1011" s="2">
        <v>48</v>
      </c>
      <c r="Q1011" s="2" t="s">
        <v>25</v>
      </c>
      <c r="R1011" s="2">
        <v>20</v>
      </c>
      <c r="S1011" s="5">
        <f>IFERROR(Table1[[#This Row],[Profit]]/Table1[[#This Row],[Sales]],0)</f>
        <v>0.27879124046958714</v>
      </c>
      <c r="T1011" s="2" t="str">
        <f t="shared" si="15"/>
        <v>Reorder Needed</v>
      </c>
    </row>
    <row r="1012" spans="1:20" x14ac:dyDescent="0.3">
      <c r="A1012" s="2">
        <v>2011</v>
      </c>
      <c r="B1012" s="3">
        <v>45542</v>
      </c>
      <c r="C1012" s="2" t="s">
        <v>1055</v>
      </c>
      <c r="D1012" s="2" t="s">
        <v>1650</v>
      </c>
      <c r="E1012" s="2" t="s">
        <v>28</v>
      </c>
      <c r="F1012" s="2" t="s">
        <v>29</v>
      </c>
      <c r="G1012" s="2" t="s">
        <v>40</v>
      </c>
      <c r="H1012" s="2" t="s">
        <v>41</v>
      </c>
      <c r="I1012" s="2" t="s">
        <v>24</v>
      </c>
      <c r="J1012" s="2">
        <v>4</v>
      </c>
      <c r="K1012" s="2">
        <v>21367</v>
      </c>
      <c r="L1012" s="2">
        <v>85468</v>
      </c>
      <c r="M1012" s="2">
        <v>52434.37</v>
      </c>
      <c r="N1012" s="2">
        <v>33033.629999999997</v>
      </c>
      <c r="O1012" s="2">
        <v>205</v>
      </c>
      <c r="P1012" s="2">
        <v>17</v>
      </c>
      <c r="Q1012" s="2" t="s">
        <v>42</v>
      </c>
      <c r="R1012" s="2">
        <v>0</v>
      </c>
      <c r="S1012" s="5">
        <f>IFERROR(Table1[[#This Row],[Profit]]/Table1[[#This Row],[Sales]],0)</f>
        <v>0.38650290167080076</v>
      </c>
      <c r="T1012" s="2" t="str">
        <f t="shared" si="15"/>
        <v>Reorder Needed</v>
      </c>
    </row>
    <row r="1013" spans="1:20" x14ac:dyDescent="0.3">
      <c r="A1013" s="2">
        <v>2012</v>
      </c>
      <c r="B1013" s="3">
        <v>45351</v>
      </c>
      <c r="C1013" s="2" t="s">
        <v>1651</v>
      </c>
      <c r="D1013" s="2" t="s">
        <v>1652</v>
      </c>
      <c r="E1013" s="2" t="s">
        <v>36</v>
      </c>
      <c r="F1013" s="2" t="s">
        <v>37</v>
      </c>
      <c r="G1013" s="2" t="s">
        <v>75</v>
      </c>
      <c r="H1013" s="2" t="s">
        <v>76</v>
      </c>
      <c r="I1013" s="2" t="s">
        <v>77</v>
      </c>
      <c r="J1013" s="2">
        <v>8</v>
      </c>
      <c r="K1013" s="2">
        <v>19552</v>
      </c>
      <c r="L1013" s="2">
        <v>156416</v>
      </c>
      <c r="M1013" s="2">
        <v>111647.93</v>
      </c>
      <c r="N1013" s="2">
        <v>44768.07</v>
      </c>
      <c r="O1013" s="2">
        <v>166</v>
      </c>
      <c r="P1013" s="2">
        <v>44</v>
      </c>
      <c r="Q1013" s="2" t="s">
        <v>78</v>
      </c>
      <c r="R1013" s="2">
        <v>10</v>
      </c>
      <c r="S1013" s="5">
        <f>IFERROR(Table1[[#This Row],[Profit]]/Table1[[#This Row],[Sales]],0)</f>
        <v>0.28621157682078557</v>
      </c>
      <c r="T1013" s="2" t="str">
        <f t="shared" si="15"/>
        <v>Reorder Needed</v>
      </c>
    </row>
    <row r="1014" spans="1:20" x14ac:dyDescent="0.3">
      <c r="A1014" s="2">
        <v>2013</v>
      </c>
      <c r="B1014" s="3">
        <v>45503</v>
      </c>
      <c r="C1014" s="2" t="s">
        <v>1295</v>
      </c>
      <c r="D1014" s="2" t="s">
        <v>1653</v>
      </c>
      <c r="E1014" s="2" t="s">
        <v>45</v>
      </c>
      <c r="F1014" s="2" t="s">
        <v>46</v>
      </c>
      <c r="G1014" s="2" t="s">
        <v>67</v>
      </c>
      <c r="H1014" s="2" t="s">
        <v>68</v>
      </c>
      <c r="I1014" s="2" t="s">
        <v>24</v>
      </c>
      <c r="J1014" s="2">
        <v>3</v>
      </c>
      <c r="K1014" s="2">
        <v>5467</v>
      </c>
      <c r="L1014" s="2">
        <v>16401</v>
      </c>
      <c r="M1014" s="2">
        <v>10883.21</v>
      </c>
      <c r="N1014" s="2">
        <v>5517.79</v>
      </c>
      <c r="O1014" s="2">
        <v>31</v>
      </c>
      <c r="P1014" s="2">
        <v>53</v>
      </c>
      <c r="Q1014" s="2" t="s">
        <v>42</v>
      </c>
      <c r="R1014" s="2">
        <v>20</v>
      </c>
      <c r="S1014" s="5">
        <f>IFERROR(Table1[[#This Row],[Profit]]/Table1[[#This Row],[Sales]],0)</f>
        <v>0.33643009572587035</v>
      </c>
      <c r="T1014" s="2" t="str">
        <f t="shared" si="15"/>
        <v>Sufficient</v>
      </c>
    </row>
    <row r="1015" spans="1:20" x14ac:dyDescent="0.3">
      <c r="A1015" s="2">
        <v>2014</v>
      </c>
      <c r="B1015" s="3">
        <v>45404</v>
      </c>
      <c r="C1015" s="2" t="s">
        <v>523</v>
      </c>
      <c r="D1015" s="2" t="s">
        <v>1654</v>
      </c>
      <c r="E1015" s="2" t="s">
        <v>28</v>
      </c>
      <c r="F1015" s="2" t="s">
        <v>29</v>
      </c>
      <c r="G1015" s="2" t="s">
        <v>30</v>
      </c>
      <c r="H1015" s="2" t="s">
        <v>31</v>
      </c>
      <c r="I1015" s="2" t="s">
        <v>32</v>
      </c>
      <c r="J1015" s="2">
        <v>5</v>
      </c>
      <c r="K1015" s="2">
        <v>56278</v>
      </c>
      <c r="L1015" s="2">
        <v>281390</v>
      </c>
      <c r="M1015" s="2">
        <v>215780.57</v>
      </c>
      <c r="N1015" s="2">
        <v>65609.429999999993</v>
      </c>
      <c r="O1015" s="2">
        <v>253</v>
      </c>
      <c r="P1015" s="2">
        <v>86</v>
      </c>
      <c r="Q1015" s="2" t="s">
        <v>33</v>
      </c>
      <c r="R1015" s="2">
        <v>20</v>
      </c>
      <c r="S1015" s="5">
        <f>IFERROR(Table1[[#This Row],[Profit]]/Table1[[#This Row],[Sales]],0)</f>
        <v>0.23316191051565441</v>
      </c>
      <c r="T1015" s="2" t="str">
        <f t="shared" si="15"/>
        <v>Reorder Needed</v>
      </c>
    </row>
    <row r="1016" spans="1:20" x14ac:dyDescent="0.3">
      <c r="A1016" s="2">
        <v>2015</v>
      </c>
      <c r="B1016" s="3">
        <v>45471</v>
      </c>
      <c r="C1016" s="2" t="s">
        <v>1655</v>
      </c>
      <c r="D1016" s="2" t="s">
        <v>1326</v>
      </c>
      <c r="E1016" s="2" t="s">
        <v>28</v>
      </c>
      <c r="F1016" s="2" t="s">
        <v>29</v>
      </c>
      <c r="G1016" s="2" t="s">
        <v>81</v>
      </c>
      <c r="H1016" s="2" t="s">
        <v>82</v>
      </c>
      <c r="I1016" s="2" t="s">
        <v>24</v>
      </c>
      <c r="J1016" s="2">
        <v>5</v>
      </c>
      <c r="K1016" s="2">
        <v>10854</v>
      </c>
      <c r="L1016" s="2">
        <v>54270</v>
      </c>
      <c r="M1016" s="2">
        <v>33970.07</v>
      </c>
      <c r="N1016" s="2">
        <v>20299.93</v>
      </c>
      <c r="O1016" s="2">
        <v>210</v>
      </c>
      <c r="P1016" s="2">
        <v>82</v>
      </c>
      <c r="Q1016" s="2" t="s">
        <v>42</v>
      </c>
      <c r="R1016" s="2">
        <v>15</v>
      </c>
      <c r="S1016" s="5">
        <f>IFERROR(Table1[[#This Row],[Profit]]/Table1[[#This Row],[Sales]],0)</f>
        <v>0.37405435784042751</v>
      </c>
      <c r="T1016" s="2" t="str">
        <f t="shared" si="15"/>
        <v>Reorder Needed</v>
      </c>
    </row>
    <row r="1017" spans="1:20" x14ac:dyDescent="0.3">
      <c r="A1017" s="2">
        <v>2016</v>
      </c>
      <c r="B1017" s="3">
        <v>45639</v>
      </c>
      <c r="C1017" s="2" t="s">
        <v>509</v>
      </c>
      <c r="D1017" s="2" t="s">
        <v>1656</v>
      </c>
      <c r="E1017" s="2" t="s">
        <v>45</v>
      </c>
      <c r="F1017" s="2" t="s">
        <v>46</v>
      </c>
      <c r="G1017" s="2" t="s">
        <v>55</v>
      </c>
      <c r="H1017" s="2" t="s">
        <v>56</v>
      </c>
      <c r="I1017" s="2" t="s">
        <v>32</v>
      </c>
      <c r="J1017" s="2">
        <v>9</v>
      </c>
      <c r="K1017" s="2">
        <v>24556</v>
      </c>
      <c r="L1017" s="2">
        <v>221004</v>
      </c>
      <c r="M1017" s="2">
        <v>149300.26999999999</v>
      </c>
      <c r="N1017" s="2">
        <v>71703.73</v>
      </c>
      <c r="O1017" s="2">
        <v>209</v>
      </c>
      <c r="P1017" s="2">
        <v>55</v>
      </c>
      <c r="Q1017" s="2" t="s">
        <v>57</v>
      </c>
      <c r="R1017" s="2">
        <v>0</v>
      </c>
      <c r="S1017" s="5">
        <f>IFERROR(Table1[[#This Row],[Profit]]/Table1[[#This Row],[Sales]],0)</f>
        <v>0.32444539465349043</v>
      </c>
      <c r="T1017" s="2" t="str">
        <f t="shared" si="15"/>
        <v>Reorder Needed</v>
      </c>
    </row>
    <row r="1018" spans="1:20" x14ac:dyDescent="0.3">
      <c r="A1018" s="2">
        <v>2017</v>
      </c>
      <c r="B1018" s="3">
        <v>45398</v>
      </c>
      <c r="C1018" s="2" t="s">
        <v>1091</v>
      </c>
      <c r="D1018" s="2" t="s">
        <v>1657</v>
      </c>
      <c r="E1018" s="2" t="s">
        <v>28</v>
      </c>
      <c r="F1018" s="2" t="s">
        <v>29</v>
      </c>
      <c r="G1018" s="2" t="s">
        <v>75</v>
      </c>
      <c r="H1018" s="2" t="s">
        <v>76</v>
      </c>
      <c r="I1018" s="2" t="s">
        <v>77</v>
      </c>
      <c r="J1018" s="2">
        <v>4</v>
      </c>
      <c r="K1018" s="2">
        <v>56790</v>
      </c>
      <c r="L1018" s="2">
        <v>227160</v>
      </c>
      <c r="M1018" s="2">
        <v>197388.61</v>
      </c>
      <c r="N1018" s="2">
        <v>29771.39</v>
      </c>
      <c r="O1018" s="2">
        <v>355</v>
      </c>
      <c r="P1018" s="2">
        <v>48</v>
      </c>
      <c r="Q1018" s="2" t="s">
        <v>78</v>
      </c>
      <c r="R1018" s="2">
        <v>0</v>
      </c>
      <c r="S1018" s="5">
        <f>IFERROR(Table1[[#This Row],[Profit]]/Table1[[#This Row],[Sales]],0)</f>
        <v>0.1310591213241768</v>
      </c>
      <c r="T1018" s="2" t="str">
        <f t="shared" si="15"/>
        <v>Reorder Needed</v>
      </c>
    </row>
    <row r="1019" spans="1:20" x14ac:dyDescent="0.3">
      <c r="A1019" s="2">
        <v>2018</v>
      </c>
      <c r="B1019" s="3">
        <v>45634</v>
      </c>
      <c r="C1019" s="2" t="s">
        <v>145</v>
      </c>
      <c r="D1019" s="2" t="s">
        <v>1658</v>
      </c>
      <c r="E1019" s="2" t="s">
        <v>20</v>
      </c>
      <c r="F1019" s="2" t="s">
        <v>21</v>
      </c>
      <c r="G1019" s="2" t="s">
        <v>67</v>
      </c>
      <c r="H1019" s="2" t="s">
        <v>68</v>
      </c>
      <c r="I1019" s="2" t="s">
        <v>24</v>
      </c>
      <c r="J1019" s="2">
        <v>10</v>
      </c>
      <c r="K1019" s="2">
        <v>45172</v>
      </c>
      <c r="L1019" s="2">
        <v>451720</v>
      </c>
      <c r="M1019" s="2">
        <v>291753.15000000002</v>
      </c>
      <c r="N1019" s="2">
        <v>159966.85</v>
      </c>
      <c r="O1019" s="2">
        <v>147</v>
      </c>
      <c r="P1019" s="2">
        <v>52</v>
      </c>
      <c r="Q1019" s="2" t="s">
        <v>42</v>
      </c>
      <c r="R1019" s="2">
        <v>5</v>
      </c>
      <c r="S1019" s="5">
        <f>IFERROR(Table1[[#This Row],[Profit]]/Table1[[#This Row],[Sales]],0)</f>
        <v>0.35412833170990882</v>
      </c>
      <c r="T1019" s="2" t="str">
        <f t="shared" si="15"/>
        <v>Reorder Needed</v>
      </c>
    </row>
    <row r="1020" spans="1:20" x14ac:dyDescent="0.3">
      <c r="A1020" s="2">
        <v>2019</v>
      </c>
      <c r="B1020" s="3">
        <v>45327</v>
      </c>
      <c r="C1020" s="2" t="s">
        <v>611</v>
      </c>
      <c r="D1020" s="2" t="s">
        <v>1659</v>
      </c>
      <c r="E1020" s="2" t="s">
        <v>36</v>
      </c>
      <c r="F1020" s="2" t="s">
        <v>37</v>
      </c>
      <c r="G1020" s="2" t="s">
        <v>75</v>
      </c>
      <c r="H1020" s="2" t="s">
        <v>76</v>
      </c>
      <c r="I1020" s="2" t="s">
        <v>77</v>
      </c>
      <c r="J1020" s="2">
        <v>6</v>
      </c>
      <c r="K1020" s="2">
        <v>11902</v>
      </c>
      <c r="L1020" s="2">
        <v>71412</v>
      </c>
      <c r="M1020" s="2">
        <v>56203.48</v>
      </c>
      <c r="N1020" s="2">
        <v>15208.52</v>
      </c>
      <c r="O1020" s="2">
        <v>301</v>
      </c>
      <c r="P1020" s="2">
        <v>11</v>
      </c>
      <c r="Q1020" s="2" t="s">
        <v>78</v>
      </c>
      <c r="R1020" s="2">
        <v>10</v>
      </c>
      <c r="S1020" s="5">
        <f>IFERROR(Table1[[#This Row],[Profit]]/Table1[[#This Row],[Sales]],0)</f>
        <v>0.2129686887357867</v>
      </c>
      <c r="T1020" s="2" t="str">
        <f t="shared" si="15"/>
        <v>Reorder Needed</v>
      </c>
    </row>
    <row r="1021" spans="1:20" x14ac:dyDescent="0.3">
      <c r="A1021" s="2">
        <v>2020</v>
      </c>
      <c r="B1021" s="3">
        <v>45376</v>
      </c>
      <c r="C1021" s="2" t="s">
        <v>170</v>
      </c>
      <c r="D1021" s="2" t="s">
        <v>1660</v>
      </c>
      <c r="E1021" s="2" t="s">
        <v>45</v>
      </c>
      <c r="F1021" s="2" t="s">
        <v>46</v>
      </c>
      <c r="G1021" s="2" t="s">
        <v>40</v>
      </c>
      <c r="H1021" s="2" t="s">
        <v>41</v>
      </c>
      <c r="I1021" s="2" t="s">
        <v>24</v>
      </c>
      <c r="J1021" s="2">
        <v>5</v>
      </c>
      <c r="K1021" s="2">
        <v>50363</v>
      </c>
      <c r="L1021" s="2">
        <v>251815</v>
      </c>
      <c r="M1021" s="2">
        <v>173628.5</v>
      </c>
      <c r="N1021" s="2">
        <v>78186.5</v>
      </c>
      <c r="O1021" s="2">
        <v>322</v>
      </c>
      <c r="P1021" s="2">
        <v>53</v>
      </c>
      <c r="Q1021" s="2" t="s">
        <v>42</v>
      </c>
      <c r="R1021" s="2">
        <v>20</v>
      </c>
      <c r="S1021" s="5">
        <f>IFERROR(Table1[[#This Row],[Profit]]/Table1[[#This Row],[Sales]],0)</f>
        <v>0.31049182931914304</v>
      </c>
      <c r="T1021" s="2" t="str">
        <f t="shared" si="15"/>
        <v>Reorder Needed</v>
      </c>
    </row>
    <row r="1022" spans="1:20" x14ac:dyDescent="0.3">
      <c r="A1022" s="2">
        <v>2021</v>
      </c>
      <c r="B1022" s="3">
        <v>45497</v>
      </c>
      <c r="C1022" s="2" t="s">
        <v>1064</v>
      </c>
      <c r="D1022" s="2" t="s">
        <v>1661</v>
      </c>
      <c r="E1022" s="2" t="s">
        <v>36</v>
      </c>
      <c r="F1022" s="2" t="s">
        <v>37</v>
      </c>
      <c r="G1022" s="2" t="s">
        <v>40</v>
      </c>
      <c r="H1022" s="2" t="s">
        <v>41</v>
      </c>
      <c r="I1022" s="2" t="s">
        <v>24</v>
      </c>
      <c r="J1022" s="2">
        <v>10</v>
      </c>
      <c r="K1022" s="2">
        <v>8583</v>
      </c>
      <c r="L1022" s="2">
        <v>85830</v>
      </c>
      <c r="M1022" s="2">
        <v>65713.02</v>
      </c>
      <c r="N1022" s="2">
        <v>20116.98</v>
      </c>
      <c r="O1022" s="2">
        <v>197</v>
      </c>
      <c r="P1022" s="2">
        <v>64</v>
      </c>
      <c r="Q1022" s="2" t="s">
        <v>42</v>
      </c>
      <c r="R1022" s="2">
        <v>10</v>
      </c>
      <c r="S1022" s="5">
        <f>IFERROR(Table1[[#This Row],[Profit]]/Table1[[#This Row],[Sales]],0)</f>
        <v>0.2343816847256204</v>
      </c>
      <c r="T1022" s="2" t="str">
        <f t="shared" si="15"/>
        <v>Reorder Needed</v>
      </c>
    </row>
    <row r="1023" spans="1:20" x14ac:dyDescent="0.3">
      <c r="A1023" s="2">
        <v>2022</v>
      </c>
      <c r="B1023" s="3">
        <v>45587</v>
      </c>
      <c r="C1023" s="2" t="s">
        <v>1662</v>
      </c>
      <c r="D1023" s="2" t="s">
        <v>1663</v>
      </c>
      <c r="E1023" s="2" t="s">
        <v>45</v>
      </c>
      <c r="F1023" s="2" t="s">
        <v>46</v>
      </c>
      <c r="G1023" s="2" t="s">
        <v>75</v>
      </c>
      <c r="H1023" s="2" t="s">
        <v>76</v>
      </c>
      <c r="I1023" s="2" t="s">
        <v>77</v>
      </c>
      <c r="J1023" s="2">
        <v>1</v>
      </c>
      <c r="K1023" s="2">
        <v>47506</v>
      </c>
      <c r="L1023" s="2">
        <v>47506</v>
      </c>
      <c r="M1023" s="2">
        <v>38534.65</v>
      </c>
      <c r="N1023" s="2">
        <v>8971.35</v>
      </c>
      <c r="O1023" s="2">
        <v>261</v>
      </c>
      <c r="P1023" s="2">
        <v>54</v>
      </c>
      <c r="Q1023" s="2" t="s">
        <v>78</v>
      </c>
      <c r="R1023" s="2">
        <v>10</v>
      </c>
      <c r="S1023" s="5">
        <f>IFERROR(Table1[[#This Row],[Profit]]/Table1[[#This Row],[Sales]],0)</f>
        <v>0.18884667199932642</v>
      </c>
      <c r="T1023" s="2" t="str">
        <f t="shared" si="15"/>
        <v>Reorder Needed</v>
      </c>
    </row>
    <row r="1024" spans="1:20" x14ac:dyDescent="0.3">
      <c r="A1024" s="2">
        <v>2023</v>
      </c>
      <c r="B1024" s="3">
        <v>45473</v>
      </c>
      <c r="C1024" s="2" t="s">
        <v>239</v>
      </c>
      <c r="D1024" s="2" t="s">
        <v>1664</v>
      </c>
      <c r="E1024" s="2" t="s">
        <v>36</v>
      </c>
      <c r="F1024" s="2" t="s">
        <v>37</v>
      </c>
      <c r="G1024" s="2" t="s">
        <v>67</v>
      </c>
      <c r="H1024" s="2" t="s">
        <v>68</v>
      </c>
      <c r="I1024" s="2" t="s">
        <v>24</v>
      </c>
      <c r="J1024" s="2">
        <v>1</v>
      </c>
      <c r="K1024" s="2">
        <v>13448</v>
      </c>
      <c r="L1024" s="2">
        <v>13448</v>
      </c>
      <c r="M1024" s="2">
        <v>8962.9</v>
      </c>
      <c r="N1024" s="2">
        <v>4485.1000000000004</v>
      </c>
      <c r="O1024" s="2">
        <v>38</v>
      </c>
      <c r="P1024" s="2">
        <v>66</v>
      </c>
      <c r="Q1024" s="2" t="s">
        <v>42</v>
      </c>
      <c r="R1024" s="2">
        <v>0</v>
      </c>
      <c r="S1024" s="5">
        <f>IFERROR(Table1[[#This Row],[Profit]]/Table1[[#This Row],[Sales]],0)</f>
        <v>0.3335142772159429</v>
      </c>
      <c r="T1024" s="2" t="str">
        <f t="shared" si="15"/>
        <v>Sufficient</v>
      </c>
    </row>
    <row r="1025" spans="1:20" x14ac:dyDescent="0.3">
      <c r="A1025" s="2">
        <v>2024</v>
      </c>
      <c r="B1025" s="3">
        <v>45422</v>
      </c>
      <c r="C1025" s="2" t="s">
        <v>53</v>
      </c>
      <c r="D1025" s="2" t="s">
        <v>1665</v>
      </c>
      <c r="E1025" s="2" t="s">
        <v>20</v>
      </c>
      <c r="F1025" s="2" t="s">
        <v>21</v>
      </c>
      <c r="G1025" s="2" t="s">
        <v>40</v>
      </c>
      <c r="H1025" s="2" t="s">
        <v>41</v>
      </c>
      <c r="I1025" s="2" t="s">
        <v>24</v>
      </c>
      <c r="J1025" s="2">
        <v>8</v>
      </c>
      <c r="K1025" s="2">
        <v>19514</v>
      </c>
      <c r="L1025" s="2">
        <v>156112</v>
      </c>
      <c r="M1025" s="2">
        <v>140498.16</v>
      </c>
      <c r="N1025" s="2">
        <v>15613.84</v>
      </c>
      <c r="O1025" s="2">
        <v>481</v>
      </c>
      <c r="P1025" s="2">
        <v>53</v>
      </c>
      <c r="Q1025" s="2" t="s">
        <v>42</v>
      </c>
      <c r="R1025" s="2">
        <v>10</v>
      </c>
      <c r="S1025" s="5">
        <f>IFERROR(Table1[[#This Row],[Profit]]/Table1[[#This Row],[Sales]],0)</f>
        <v>0.10001691093573845</v>
      </c>
      <c r="T1025" s="2" t="str">
        <f t="shared" si="15"/>
        <v>Reorder Needed</v>
      </c>
    </row>
    <row r="1026" spans="1:20" x14ac:dyDescent="0.3">
      <c r="A1026" s="2">
        <v>2025</v>
      </c>
      <c r="B1026" s="3">
        <v>45579</v>
      </c>
      <c r="C1026" s="2" t="s">
        <v>1666</v>
      </c>
      <c r="D1026" s="2" t="s">
        <v>1667</v>
      </c>
      <c r="E1026" s="2" t="s">
        <v>20</v>
      </c>
      <c r="F1026" s="2" t="s">
        <v>21</v>
      </c>
      <c r="G1026" s="2" t="s">
        <v>49</v>
      </c>
      <c r="H1026" s="2" t="s">
        <v>50</v>
      </c>
      <c r="I1026" s="2" t="s">
        <v>51</v>
      </c>
      <c r="J1026" s="2">
        <v>2</v>
      </c>
      <c r="K1026" s="2">
        <v>31111</v>
      </c>
      <c r="L1026" s="2">
        <v>62222</v>
      </c>
      <c r="M1026" s="2">
        <v>50156.68</v>
      </c>
      <c r="N1026" s="2">
        <v>12065.32</v>
      </c>
      <c r="O1026" s="2">
        <v>419</v>
      </c>
      <c r="P1026" s="2">
        <v>92</v>
      </c>
      <c r="Q1026" s="2" t="s">
        <v>52</v>
      </c>
      <c r="R1026" s="2">
        <v>15</v>
      </c>
      <c r="S1026" s="5">
        <f>IFERROR(Table1[[#This Row],[Profit]]/Table1[[#This Row],[Sales]],0)</f>
        <v>0.19390762109864679</v>
      </c>
      <c r="T1026" s="2" t="str">
        <f t="shared" ref="T1026:T1089" si="16">IF(O1026&gt;P1026,"Reorder Needed","Sufficient")</f>
        <v>Reorder Needed</v>
      </c>
    </row>
    <row r="1027" spans="1:20" x14ac:dyDescent="0.3">
      <c r="A1027" s="2">
        <v>2026</v>
      </c>
      <c r="B1027" s="3">
        <v>45437</v>
      </c>
      <c r="C1027" s="2" t="s">
        <v>1168</v>
      </c>
      <c r="D1027" s="2" t="s">
        <v>1668</v>
      </c>
      <c r="E1027" s="2" t="s">
        <v>28</v>
      </c>
      <c r="F1027" s="2" t="s">
        <v>29</v>
      </c>
      <c r="G1027" s="2" t="s">
        <v>40</v>
      </c>
      <c r="H1027" s="2" t="s">
        <v>41</v>
      </c>
      <c r="I1027" s="2" t="s">
        <v>24</v>
      </c>
      <c r="J1027" s="2">
        <v>2</v>
      </c>
      <c r="K1027" s="2">
        <v>58975</v>
      </c>
      <c r="L1027" s="2">
        <v>117950</v>
      </c>
      <c r="M1027" s="2">
        <v>100560.25</v>
      </c>
      <c r="N1027" s="2">
        <v>17389.75</v>
      </c>
      <c r="O1027" s="2">
        <v>77</v>
      </c>
      <c r="P1027" s="2">
        <v>34</v>
      </c>
      <c r="Q1027" s="2" t="s">
        <v>42</v>
      </c>
      <c r="R1027" s="2">
        <v>5</v>
      </c>
      <c r="S1027" s="5">
        <f>IFERROR(Table1[[#This Row],[Profit]]/Table1[[#This Row],[Sales]],0)</f>
        <v>0.14743323442136499</v>
      </c>
      <c r="T1027" s="2" t="str">
        <f t="shared" si="16"/>
        <v>Reorder Needed</v>
      </c>
    </row>
    <row r="1028" spans="1:20" x14ac:dyDescent="0.3">
      <c r="A1028" s="2">
        <v>2027</v>
      </c>
      <c r="B1028" s="3">
        <v>45410</v>
      </c>
      <c r="C1028" s="2" t="s">
        <v>720</v>
      </c>
      <c r="D1028" s="2" t="s">
        <v>1669</v>
      </c>
      <c r="E1028" s="2" t="s">
        <v>45</v>
      </c>
      <c r="F1028" s="2" t="s">
        <v>46</v>
      </c>
      <c r="G1028" s="2" t="s">
        <v>81</v>
      </c>
      <c r="H1028" s="2" t="s">
        <v>82</v>
      </c>
      <c r="I1028" s="2" t="s">
        <v>24</v>
      </c>
      <c r="J1028" s="2">
        <v>2</v>
      </c>
      <c r="K1028" s="2">
        <v>19409</v>
      </c>
      <c r="L1028" s="2">
        <v>38818</v>
      </c>
      <c r="M1028" s="2">
        <v>24903.360000000001</v>
      </c>
      <c r="N1028" s="2">
        <v>13914.64</v>
      </c>
      <c r="O1028" s="2">
        <v>400</v>
      </c>
      <c r="P1028" s="2">
        <v>21</v>
      </c>
      <c r="Q1028" s="2" t="s">
        <v>42</v>
      </c>
      <c r="R1028" s="2">
        <v>0</v>
      </c>
      <c r="S1028" s="5">
        <f>IFERROR(Table1[[#This Row],[Profit]]/Table1[[#This Row],[Sales]],0)</f>
        <v>0.35845844711216446</v>
      </c>
      <c r="T1028" s="2" t="str">
        <f t="shared" si="16"/>
        <v>Reorder Needed</v>
      </c>
    </row>
    <row r="1029" spans="1:20" x14ac:dyDescent="0.3">
      <c r="A1029" s="2">
        <v>2028</v>
      </c>
      <c r="B1029" s="3">
        <v>45354</v>
      </c>
      <c r="C1029" s="2" t="s">
        <v>1670</v>
      </c>
      <c r="D1029" s="2" t="s">
        <v>1671</v>
      </c>
      <c r="E1029" s="2" t="s">
        <v>20</v>
      </c>
      <c r="F1029" s="2" t="s">
        <v>21</v>
      </c>
      <c r="G1029" s="2" t="s">
        <v>22</v>
      </c>
      <c r="H1029" s="2" t="s">
        <v>23</v>
      </c>
      <c r="I1029" s="2" t="s">
        <v>24</v>
      </c>
      <c r="J1029" s="2">
        <v>1</v>
      </c>
      <c r="K1029" s="2">
        <v>41974</v>
      </c>
      <c r="L1029" s="2">
        <v>41974</v>
      </c>
      <c r="M1029" s="2">
        <v>28992.94</v>
      </c>
      <c r="N1029" s="2">
        <v>12981.06</v>
      </c>
      <c r="O1029" s="2">
        <v>338</v>
      </c>
      <c r="P1029" s="2">
        <v>68</v>
      </c>
      <c r="Q1029" s="2" t="s">
        <v>25</v>
      </c>
      <c r="R1029" s="2">
        <v>10</v>
      </c>
      <c r="S1029" s="5">
        <f>IFERROR(Table1[[#This Row],[Profit]]/Table1[[#This Row],[Sales]],0)</f>
        <v>0.30926430647543718</v>
      </c>
      <c r="T1029" s="2" t="str">
        <f t="shared" si="16"/>
        <v>Reorder Needed</v>
      </c>
    </row>
    <row r="1030" spans="1:20" x14ac:dyDescent="0.3">
      <c r="A1030" s="2">
        <v>2029</v>
      </c>
      <c r="B1030" s="3">
        <v>45569</v>
      </c>
      <c r="C1030" s="2" t="s">
        <v>955</v>
      </c>
      <c r="D1030" s="2" t="s">
        <v>1672</v>
      </c>
      <c r="E1030" s="2" t="s">
        <v>28</v>
      </c>
      <c r="F1030" s="2" t="s">
        <v>29</v>
      </c>
      <c r="G1030" s="2" t="s">
        <v>55</v>
      </c>
      <c r="H1030" s="2" t="s">
        <v>56</v>
      </c>
      <c r="I1030" s="2" t="s">
        <v>32</v>
      </c>
      <c r="J1030" s="2">
        <v>4</v>
      </c>
      <c r="K1030" s="2">
        <v>54961</v>
      </c>
      <c r="L1030" s="2">
        <v>219844</v>
      </c>
      <c r="M1030" s="2">
        <v>190394.28</v>
      </c>
      <c r="N1030" s="2">
        <v>29449.72</v>
      </c>
      <c r="O1030" s="2">
        <v>387</v>
      </c>
      <c r="P1030" s="2">
        <v>32</v>
      </c>
      <c r="Q1030" s="2" t="s">
        <v>57</v>
      </c>
      <c r="R1030" s="2">
        <v>15</v>
      </c>
      <c r="S1030" s="5">
        <f>IFERROR(Table1[[#This Row],[Profit]]/Table1[[#This Row],[Sales]],0)</f>
        <v>0.13395735157657249</v>
      </c>
      <c r="T1030" s="2" t="str">
        <f t="shared" si="16"/>
        <v>Reorder Needed</v>
      </c>
    </row>
    <row r="1031" spans="1:20" x14ac:dyDescent="0.3">
      <c r="A1031" s="2">
        <v>2030</v>
      </c>
      <c r="B1031" s="3">
        <v>45379</v>
      </c>
      <c r="C1031" s="2" t="s">
        <v>1673</v>
      </c>
      <c r="D1031" s="2" t="s">
        <v>1674</v>
      </c>
      <c r="E1031" s="2" t="s">
        <v>28</v>
      </c>
      <c r="F1031" s="2" t="s">
        <v>29</v>
      </c>
      <c r="G1031" s="2" t="s">
        <v>67</v>
      </c>
      <c r="H1031" s="2" t="s">
        <v>68</v>
      </c>
      <c r="I1031" s="2" t="s">
        <v>24</v>
      </c>
      <c r="J1031" s="2">
        <v>8</v>
      </c>
      <c r="K1031" s="2">
        <v>47095</v>
      </c>
      <c r="L1031" s="2">
        <v>376760</v>
      </c>
      <c r="M1031" s="2">
        <v>273332.93</v>
      </c>
      <c r="N1031" s="2">
        <v>103427.07</v>
      </c>
      <c r="O1031" s="2">
        <v>476</v>
      </c>
      <c r="P1031" s="2">
        <v>13</v>
      </c>
      <c r="Q1031" s="2" t="s">
        <v>42</v>
      </c>
      <c r="R1031" s="2">
        <v>10</v>
      </c>
      <c r="S1031" s="5">
        <f>IFERROR(Table1[[#This Row],[Profit]]/Table1[[#This Row],[Sales]],0)</f>
        <v>0.27451711965176773</v>
      </c>
      <c r="T1031" s="2" t="str">
        <f t="shared" si="16"/>
        <v>Reorder Needed</v>
      </c>
    </row>
    <row r="1032" spans="1:20" x14ac:dyDescent="0.3">
      <c r="A1032" s="2">
        <v>2031</v>
      </c>
      <c r="B1032" s="3">
        <v>45543</v>
      </c>
      <c r="C1032" s="2" t="s">
        <v>1675</v>
      </c>
      <c r="D1032" s="2" t="s">
        <v>1676</v>
      </c>
      <c r="E1032" s="2" t="s">
        <v>28</v>
      </c>
      <c r="F1032" s="2" t="s">
        <v>29</v>
      </c>
      <c r="G1032" s="2" t="s">
        <v>81</v>
      </c>
      <c r="H1032" s="2" t="s">
        <v>82</v>
      </c>
      <c r="I1032" s="2" t="s">
        <v>24</v>
      </c>
      <c r="J1032" s="2">
        <v>8</v>
      </c>
      <c r="K1032" s="2">
        <v>40985</v>
      </c>
      <c r="L1032" s="2">
        <v>327880</v>
      </c>
      <c r="M1032" s="2">
        <v>244826.62</v>
      </c>
      <c r="N1032" s="2">
        <v>83053.38</v>
      </c>
      <c r="O1032" s="2">
        <v>475</v>
      </c>
      <c r="P1032" s="2">
        <v>86</v>
      </c>
      <c r="Q1032" s="2" t="s">
        <v>42</v>
      </c>
      <c r="R1032" s="2">
        <v>20</v>
      </c>
      <c r="S1032" s="5">
        <f>IFERROR(Table1[[#This Row],[Profit]]/Table1[[#This Row],[Sales]],0)</f>
        <v>0.25330419665731368</v>
      </c>
      <c r="T1032" s="2" t="str">
        <f t="shared" si="16"/>
        <v>Reorder Needed</v>
      </c>
    </row>
    <row r="1033" spans="1:20" x14ac:dyDescent="0.3">
      <c r="A1033" s="2">
        <v>2032</v>
      </c>
      <c r="B1033" s="3">
        <v>45392</v>
      </c>
      <c r="C1033" s="2" t="s">
        <v>458</v>
      </c>
      <c r="D1033" s="2" t="s">
        <v>1677</v>
      </c>
      <c r="E1033" s="2" t="s">
        <v>28</v>
      </c>
      <c r="F1033" s="2" t="s">
        <v>29</v>
      </c>
      <c r="G1033" s="2" t="s">
        <v>60</v>
      </c>
      <c r="H1033" s="2" t="s">
        <v>61</v>
      </c>
      <c r="I1033" s="2" t="s">
        <v>32</v>
      </c>
      <c r="J1033" s="2">
        <v>2</v>
      </c>
      <c r="K1033" s="2">
        <v>59966</v>
      </c>
      <c r="L1033" s="2">
        <v>119932</v>
      </c>
      <c r="M1033" s="2">
        <v>98168.37</v>
      </c>
      <c r="N1033" s="2">
        <v>21763.63</v>
      </c>
      <c r="O1033" s="2">
        <v>137</v>
      </c>
      <c r="P1033" s="2">
        <v>38</v>
      </c>
      <c r="Q1033" s="2" t="s">
        <v>62</v>
      </c>
      <c r="R1033" s="2">
        <v>15</v>
      </c>
      <c r="S1033" s="5">
        <f>IFERROR(Table1[[#This Row],[Profit]]/Table1[[#This Row],[Sales]],0)</f>
        <v>0.18146641430143748</v>
      </c>
      <c r="T1033" s="2" t="str">
        <f t="shared" si="16"/>
        <v>Reorder Needed</v>
      </c>
    </row>
    <row r="1034" spans="1:20" x14ac:dyDescent="0.3">
      <c r="A1034" s="2">
        <v>2033</v>
      </c>
      <c r="B1034" s="3">
        <v>45483</v>
      </c>
      <c r="C1034" s="2" t="s">
        <v>588</v>
      </c>
      <c r="D1034" s="2" t="s">
        <v>1678</v>
      </c>
      <c r="E1034" s="2" t="s">
        <v>45</v>
      </c>
      <c r="F1034" s="2" t="s">
        <v>46</v>
      </c>
      <c r="G1034" s="2" t="s">
        <v>22</v>
      </c>
      <c r="H1034" s="2" t="s">
        <v>23</v>
      </c>
      <c r="I1034" s="2" t="s">
        <v>24</v>
      </c>
      <c r="J1034" s="2">
        <v>9</v>
      </c>
      <c r="K1034" s="2">
        <v>40448</v>
      </c>
      <c r="L1034" s="2">
        <v>364032</v>
      </c>
      <c r="M1034" s="2">
        <v>238374.2</v>
      </c>
      <c r="N1034" s="2">
        <v>125657.8</v>
      </c>
      <c r="O1034" s="2">
        <v>244</v>
      </c>
      <c r="P1034" s="2">
        <v>38</v>
      </c>
      <c r="Q1034" s="2" t="s">
        <v>25</v>
      </c>
      <c r="R1034" s="2">
        <v>20</v>
      </c>
      <c r="S1034" s="5">
        <f>IFERROR(Table1[[#This Row],[Profit]]/Table1[[#This Row],[Sales]],0)</f>
        <v>0.34518339047116736</v>
      </c>
      <c r="T1034" s="2" t="str">
        <f t="shared" si="16"/>
        <v>Reorder Needed</v>
      </c>
    </row>
    <row r="1035" spans="1:20" x14ac:dyDescent="0.3">
      <c r="A1035" s="2">
        <v>2034</v>
      </c>
      <c r="B1035" s="3">
        <v>45453</v>
      </c>
      <c r="C1035" s="2" t="s">
        <v>1679</v>
      </c>
      <c r="D1035" s="2" t="s">
        <v>1680</v>
      </c>
      <c r="E1035" s="2" t="s">
        <v>45</v>
      </c>
      <c r="F1035" s="2" t="s">
        <v>46</v>
      </c>
      <c r="G1035" s="2" t="s">
        <v>60</v>
      </c>
      <c r="H1035" s="2" t="s">
        <v>61</v>
      </c>
      <c r="I1035" s="2" t="s">
        <v>32</v>
      </c>
      <c r="J1035" s="2">
        <v>10</v>
      </c>
      <c r="K1035" s="2">
        <v>10215</v>
      </c>
      <c r="L1035" s="2">
        <v>102150</v>
      </c>
      <c r="M1035" s="2">
        <v>70625.100000000006</v>
      </c>
      <c r="N1035" s="2">
        <v>31524.9</v>
      </c>
      <c r="O1035" s="2">
        <v>29</v>
      </c>
      <c r="P1035" s="2">
        <v>74</v>
      </c>
      <c r="Q1035" s="2" t="s">
        <v>62</v>
      </c>
      <c r="R1035" s="2">
        <v>10</v>
      </c>
      <c r="S1035" s="5">
        <f>IFERROR(Table1[[#This Row],[Profit]]/Table1[[#This Row],[Sales]],0)</f>
        <v>0.30861380323054333</v>
      </c>
      <c r="T1035" s="2" t="str">
        <f t="shared" si="16"/>
        <v>Sufficient</v>
      </c>
    </row>
    <row r="1036" spans="1:20" x14ac:dyDescent="0.3">
      <c r="A1036" s="2">
        <v>2035</v>
      </c>
      <c r="B1036" s="3">
        <v>45557</v>
      </c>
      <c r="C1036" s="2" t="s">
        <v>1449</v>
      </c>
      <c r="D1036" s="2" t="s">
        <v>1681</v>
      </c>
      <c r="E1036" s="2" t="s">
        <v>28</v>
      </c>
      <c r="F1036" s="2" t="s">
        <v>29</v>
      </c>
      <c r="G1036" s="2" t="s">
        <v>30</v>
      </c>
      <c r="H1036" s="2" t="s">
        <v>31</v>
      </c>
      <c r="I1036" s="2" t="s">
        <v>32</v>
      </c>
      <c r="J1036" s="2">
        <v>10</v>
      </c>
      <c r="K1036" s="2">
        <v>4057</v>
      </c>
      <c r="L1036" s="2">
        <v>40570</v>
      </c>
      <c r="M1036" s="2">
        <v>31577.49</v>
      </c>
      <c r="N1036" s="2">
        <v>8992.51</v>
      </c>
      <c r="O1036" s="2">
        <v>247</v>
      </c>
      <c r="P1036" s="2">
        <v>73</v>
      </c>
      <c r="Q1036" s="2" t="s">
        <v>33</v>
      </c>
      <c r="R1036" s="2">
        <v>10</v>
      </c>
      <c r="S1036" s="5">
        <f>IFERROR(Table1[[#This Row],[Profit]]/Table1[[#This Row],[Sales]],0)</f>
        <v>0.22165417796401282</v>
      </c>
      <c r="T1036" s="2" t="str">
        <f t="shared" si="16"/>
        <v>Reorder Needed</v>
      </c>
    </row>
    <row r="1037" spans="1:20" x14ac:dyDescent="0.3">
      <c r="A1037" s="2">
        <v>2036</v>
      </c>
      <c r="B1037" s="3">
        <v>45642</v>
      </c>
      <c r="C1037" s="2" t="s">
        <v>1682</v>
      </c>
      <c r="D1037" s="2" t="s">
        <v>1683</v>
      </c>
      <c r="E1037" s="2" t="s">
        <v>36</v>
      </c>
      <c r="F1037" s="2" t="s">
        <v>37</v>
      </c>
      <c r="G1037" s="2" t="s">
        <v>49</v>
      </c>
      <c r="H1037" s="2" t="s">
        <v>50</v>
      </c>
      <c r="I1037" s="2" t="s">
        <v>51</v>
      </c>
      <c r="J1037" s="2">
        <v>2</v>
      </c>
      <c r="K1037" s="2">
        <v>20842</v>
      </c>
      <c r="L1037" s="2">
        <v>41684</v>
      </c>
      <c r="M1037" s="2">
        <v>34284.76</v>
      </c>
      <c r="N1037" s="2">
        <v>7399.24</v>
      </c>
      <c r="O1037" s="2">
        <v>303</v>
      </c>
      <c r="P1037" s="2">
        <v>15</v>
      </c>
      <c r="Q1037" s="2" t="s">
        <v>52</v>
      </c>
      <c r="R1037" s="2">
        <v>0</v>
      </c>
      <c r="S1037" s="5">
        <f>IFERROR(Table1[[#This Row],[Profit]]/Table1[[#This Row],[Sales]],0)</f>
        <v>0.17750791670665003</v>
      </c>
      <c r="T1037" s="2" t="str">
        <f t="shared" si="16"/>
        <v>Reorder Needed</v>
      </c>
    </row>
    <row r="1038" spans="1:20" x14ac:dyDescent="0.3">
      <c r="A1038" s="2">
        <v>2037</v>
      </c>
      <c r="B1038" s="3">
        <v>45555</v>
      </c>
      <c r="C1038" s="2" t="s">
        <v>752</v>
      </c>
      <c r="D1038" s="2" t="s">
        <v>1684</v>
      </c>
      <c r="E1038" s="2" t="s">
        <v>45</v>
      </c>
      <c r="F1038" s="2" t="s">
        <v>46</v>
      </c>
      <c r="G1038" s="2" t="s">
        <v>40</v>
      </c>
      <c r="H1038" s="2" t="s">
        <v>41</v>
      </c>
      <c r="I1038" s="2" t="s">
        <v>24</v>
      </c>
      <c r="J1038" s="2">
        <v>6</v>
      </c>
      <c r="K1038" s="2">
        <v>29341</v>
      </c>
      <c r="L1038" s="2">
        <v>176046</v>
      </c>
      <c r="M1038" s="2">
        <v>121757.44</v>
      </c>
      <c r="N1038" s="2">
        <v>54288.56</v>
      </c>
      <c r="O1038" s="2">
        <v>480</v>
      </c>
      <c r="P1038" s="2">
        <v>48</v>
      </c>
      <c r="Q1038" s="2" t="s">
        <v>42</v>
      </c>
      <c r="R1038" s="2">
        <v>20</v>
      </c>
      <c r="S1038" s="5">
        <f>IFERROR(Table1[[#This Row],[Profit]]/Table1[[#This Row],[Sales]],0)</f>
        <v>0.30837712870499756</v>
      </c>
      <c r="T1038" s="2" t="str">
        <f t="shared" si="16"/>
        <v>Reorder Needed</v>
      </c>
    </row>
    <row r="1039" spans="1:20" x14ac:dyDescent="0.3">
      <c r="A1039" s="2">
        <v>2038</v>
      </c>
      <c r="B1039" s="3">
        <v>45421</v>
      </c>
      <c r="C1039" s="2" t="s">
        <v>531</v>
      </c>
      <c r="D1039" s="2" t="s">
        <v>1685</v>
      </c>
      <c r="E1039" s="2" t="s">
        <v>36</v>
      </c>
      <c r="F1039" s="2" t="s">
        <v>37</v>
      </c>
      <c r="G1039" s="2" t="s">
        <v>67</v>
      </c>
      <c r="H1039" s="2" t="s">
        <v>68</v>
      </c>
      <c r="I1039" s="2" t="s">
        <v>24</v>
      </c>
      <c r="J1039" s="2">
        <v>6</v>
      </c>
      <c r="K1039" s="2">
        <v>17309</v>
      </c>
      <c r="L1039" s="2">
        <v>103854</v>
      </c>
      <c r="M1039" s="2">
        <v>92647.44</v>
      </c>
      <c r="N1039" s="2">
        <v>11206.56</v>
      </c>
      <c r="O1039" s="2">
        <v>18</v>
      </c>
      <c r="P1039" s="2">
        <v>53</v>
      </c>
      <c r="Q1039" s="2" t="s">
        <v>42</v>
      </c>
      <c r="R1039" s="2">
        <v>10</v>
      </c>
      <c r="S1039" s="5">
        <f>IFERROR(Table1[[#This Row],[Profit]]/Table1[[#This Row],[Sales]],0)</f>
        <v>0.10790686925876711</v>
      </c>
      <c r="T1039" s="2" t="str">
        <f t="shared" si="16"/>
        <v>Sufficient</v>
      </c>
    </row>
    <row r="1040" spans="1:20" x14ac:dyDescent="0.3">
      <c r="A1040" s="2">
        <v>2039</v>
      </c>
      <c r="B1040" s="3">
        <v>45459</v>
      </c>
      <c r="C1040" s="2" t="s">
        <v>393</v>
      </c>
      <c r="D1040" s="2" t="s">
        <v>1686</v>
      </c>
      <c r="E1040" s="2" t="s">
        <v>20</v>
      </c>
      <c r="F1040" s="2" t="s">
        <v>21</v>
      </c>
      <c r="G1040" s="2" t="s">
        <v>75</v>
      </c>
      <c r="H1040" s="2" t="s">
        <v>76</v>
      </c>
      <c r="I1040" s="2" t="s">
        <v>77</v>
      </c>
      <c r="J1040" s="2">
        <v>9</v>
      </c>
      <c r="K1040" s="2">
        <v>41427</v>
      </c>
      <c r="L1040" s="2">
        <v>372843</v>
      </c>
      <c r="M1040" s="2">
        <v>260789.61</v>
      </c>
      <c r="N1040" s="2">
        <v>112053.39</v>
      </c>
      <c r="O1040" s="2">
        <v>364</v>
      </c>
      <c r="P1040" s="2">
        <v>70</v>
      </c>
      <c r="Q1040" s="2" t="s">
        <v>78</v>
      </c>
      <c r="R1040" s="2">
        <v>20</v>
      </c>
      <c r="S1040" s="5">
        <f>IFERROR(Table1[[#This Row],[Profit]]/Table1[[#This Row],[Sales]],0)</f>
        <v>0.30053773304044867</v>
      </c>
      <c r="T1040" s="2" t="str">
        <f t="shared" si="16"/>
        <v>Reorder Needed</v>
      </c>
    </row>
    <row r="1041" spans="1:20" x14ac:dyDescent="0.3">
      <c r="A1041" s="2">
        <v>2040</v>
      </c>
      <c r="B1041" s="3">
        <v>45385</v>
      </c>
      <c r="C1041" s="2" t="s">
        <v>1687</v>
      </c>
      <c r="D1041" s="2" t="s">
        <v>1688</v>
      </c>
      <c r="E1041" s="2" t="s">
        <v>20</v>
      </c>
      <c r="F1041" s="2" t="s">
        <v>21</v>
      </c>
      <c r="G1041" s="2" t="s">
        <v>97</v>
      </c>
      <c r="H1041" s="2" t="s">
        <v>98</v>
      </c>
      <c r="I1041" s="2" t="s">
        <v>32</v>
      </c>
      <c r="J1041" s="2">
        <v>9</v>
      </c>
      <c r="K1041" s="2">
        <v>39329</v>
      </c>
      <c r="L1041" s="2">
        <v>353961</v>
      </c>
      <c r="M1041" s="2">
        <v>231018.67</v>
      </c>
      <c r="N1041" s="2">
        <v>122942.33</v>
      </c>
      <c r="O1041" s="2">
        <v>106</v>
      </c>
      <c r="P1041" s="2">
        <v>42</v>
      </c>
      <c r="Q1041" s="2" t="s">
        <v>99</v>
      </c>
      <c r="R1041" s="2">
        <v>5</v>
      </c>
      <c r="S1041" s="5">
        <f>IFERROR(Table1[[#This Row],[Profit]]/Table1[[#This Row],[Sales]],0)</f>
        <v>0.34733298301225279</v>
      </c>
      <c r="T1041" s="2" t="str">
        <f t="shared" si="16"/>
        <v>Reorder Needed</v>
      </c>
    </row>
    <row r="1042" spans="1:20" x14ac:dyDescent="0.3">
      <c r="A1042" s="2">
        <v>2041</v>
      </c>
      <c r="B1042" s="3">
        <v>45458</v>
      </c>
      <c r="C1042" s="2" t="s">
        <v>1689</v>
      </c>
      <c r="D1042" s="2" t="s">
        <v>1690</v>
      </c>
      <c r="E1042" s="2" t="s">
        <v>20</v>
      </c>
      <c r="F1042" s="2" t="s">
        <v>21</v>
      </c>
      <c r="G1042" s="2" t="s">
        <v>60</v>
      </c>
      <c r="H1042" s="2" t="s">
        <v>61</v>
      </c>
      <c r="I1042" s="2" t="s">
        <v>32</v>
      </c>
      <c r="J1042" s="2">
        <v>7</v>
      </c>
      <c r="K1042" s="2">
        <v>24837</v>
      </c>
      <c r="L1042" s="2">
        <v>173859</v>
      </c>
      <c r="M1042" s="2">
        <v>141337.28</v>
      </c>
      <c r="N1042" s="2">
        <v>32521.72</v>
      </c>
      <c r="O1042" s="2">
        <v>235</v>
      </c>
      <c r="P1042" s="2">
        <v>25</v>
      </c>
      <c r="Q1042" s="2" t="s">
        <v>62</v>
      </c>
      <c r="R1042" s="2">
        <v>0</v>
      </c>
      <c r="S1042" s="5">
        <f>IFERROR(Table1[[#This Row],[Profit]]/Table1[[#This Row],[Sales]],0)</f>
        <v>0.18705801827918025</v>
      </c>
      <c r="T1042" s="2" t="str">
        <f t="shared" si="16"/>
        <v>Reorder Needed</v>
      </c>
    </row>
    <row r="1043" spans="1:20" x14ac:dyDescent="0.3">
      <c r="A1043" s="2">
        <v>2042</v>
      </c>
      <c r="B1043" s="3">
        <v>45292</v>
      </c>
      <c r="C1043" s="2" t="s">
        <v>1691</v>
      </c>
      <c r="D1043" s="2" t="s">
        <v>1692</v>
      </c>
      <c r="E1043" s="2" t="s">
        <v>28</v>
      </c>
      <c r="F1043" s="2" t="s">
        <v>29</v>
      </c>
      <c r="G1043" s="2" t="s">
        <v>40</v>
      </c>
      <c r="H1043" s="2" t="s">
        <v>41</v>
      </c>
      <c r="I1043" s="2" t="s">
        <v>24</v>
      </c>
      <c r="J1043" s="2">
        <v>1</v>
      </c>
      <c r="K1043" s="2">
        <v>22053</v>
      </c>
      <c r="L1043" s="2">
        <v>22053</v>
      </c>
      <c r="M1043" s="2">
        <v>17897.060000000001</v>
      </c>
      <c r="N1043" s="2">
        <v>4155.9399999999996</v>
      </c>
      <c r="O1043" s="2">
        <v>72</v>
      </c>
      <c r="P1043" s="2">
        <v>86</v>
      </c>
      <c r="Q1043" s="2" t="s">
        <v>42</v>
      </c>
      <c r="R1043" s="2">
        <v>15</v>
      </c>
      <c r="S1043" s="5">
        <f>IFERROR(Table1[[#This Row],[Profit]]/Table1[[#This Row],[Sales]],0)</f>
        <v>0.18845236475762933</v>
      </c>
      <c r="T1043" s="2" t="str">
        <f t="shared" si="16"/>
        <v>Sufficient</v>
      </c>
    </row>
    <row r="1044" spans="1:20" x14ac:dyDescent="0.3">
      <c r="A1044" s="2">
        <v>2043</v>
      </c>
      <c r="B1044" s="3">
        <v>45465</v>
      </c>
      <c r="C1044" s="2" t="s">
        <v>1305</v>
      </c>
      <c r="D1044" s="2" t="s">
        <v>1693</v>
      </c>
      <c r="E1044" s="2" t="s">
        <v>36</v>
      </c>
      <c r="F1044" s="2" t="s">
        <v>37</v>
      </c>
      <c r="G1044" s="2" t="s">
        <v>40</v>
      </c>
      <c r="H1044" s="2" t="s">
        <v>41</v>
      </c>
      <c r="I1044" s="2" t="s">
        <v>24</v>
      </c>
      <c r="J1044" s="2">
        <v>9</v>
      </c>
      <c r="K1044" s="2">
        <v>32989</v>
      </c>
      <c r="L1044" s="2">
        <v>296901</v>
      </c>
      <c r="M1044" s="2">
        <v>254783.29</v>
      </c>
      <c r="N1044" s="2">
        <v>42117.71</v>
      </c>
      <c r="O1044" s="2">
        <v>30</v>
      </c>
      <c r="P1044" s="2">
        <v>35</v>
      </c>
      <c r="Q1044" s="2" t="s">
        <v>42</v>
      </c>
      <c r="R1044" s="2">
        <v>10</v>
      </c>
      <c r="S1044" s="5">
        <f>IFERROR(Table1[[#This Row],[Profit]]/Table1[[#This Row],[Sales]],0)</f>
        <v>0.14185775729957123</v>
      </c>
      <c r="T1044" s="2" t="str">
        <f t="shared" si="16"/>
        <v>Sufficient</v>
      </c>
    </row>
    <row r="1045" spans="1:20" x14ac:dyDescent="0.3">
      <c r="A1045" s="2">
        <v>2044</v>
      </c>
      <c r="B1045" s="3">
        <v>45322</v>
      </c>
      <c r="C1045" s="2" t="s">
        <v>542</v>
      </c>
      <c r="D1045" s="2" t="s">
        <v>1694</v>
      </c>
      <c r="E1045" s="2" t="s">
        <v>28</v>
      </c>
      <c r="F1045" s="2" t="s">
        <v>29</v>
      </c>
      <c r="G1045" s="2" t="s">
        <v>40</v>
      </c>
      <c r="H1045" s="2" t="s">
        <v>41</v>
      </c>
      <c r="I1045" s="2" t="s">
        <v>24</v>
      </c>
      <c r="J1045" s="2">
        <v>10</v>
      </c>
      <c r="K1045" s="2">
        <v>43314</v>
      </c>
      <c r="L1045" s="2">
        <v>433140</v>
      </c>
      <c r="M1045" s="2">
        <v>354379.18</v>
      </c>
      <c r="N1045" s="2">
        <v>78760.820000000007</v>
      </c>
      <c r="O1045" s="2">
        <v>18</v>
      </c>
      <c r="P1045" s="2">
        <v>74</v>
      </c>
      <c r="Q1045" s="2" t="s">
        <v>42</v>
      </c>
      <c r="R1045" s="2">
        <v>0</v>
      </c>
      <c r="S1045" s="5">
        <f>IFERROR(Table1[[#This Row],[Profit]]/Table1[[#This Row],[Sales]],0)</f>
        <v>0.18183686567853352</v>
      </c>
      <c r="T1045" s="2" t="str">
        <f t="shared" si="16"/>
        <v>Sufficient</v>
      </c>
    </row>
    <row r="1046" spans="1:20" x14ac:dyDescent="0.3">
      <c r="A1046" s="2">
        <v>2045</v>
      </c>
      <c r="B1046" s="3">
        <v>45473</v>
      </c>
      <c r="C1046" s="2" t="s">
        <v>696</v>
      </c>
      <c r="D1046" s="2" t="s">
        <v>1695</v>
      </c>
      <c r="E1046" s="2" t="s">
        <v>36</v>
      </c>
      <c r="F1046" s="2" t="s">
        <v>37</v>
      </c>
      <c r="G1046" s="2" t="s">
        <v>40</v>
      </c>
      <c r="H1046" s="2" t="s">
        <v>41</v>
      </c>
      <c r="I1046" s="2" t="s">
        <v>24</v>
      </c>
      <c r="J1046" s="2">
        <v>3</v>
      </c>
      <c r="K1046" s="2">
        <v>1863</v>
      </c>
      <c r="L1046" s="2">
        <v>5589</v>
      </c>
      <c r="M1046" s="2">
        <v>4967.42</v>
      </c>
      <c r="N1046" s="2">
        <v>621.58000000000004</v>
      </c>
      <c r="O1046" s="2">
        <v>313</v>
      </c>
      <c r="P1046" s="2">
        <v>70</v>
      </c>
      <c r="Q1046" s="2" t="s">
        <v>42</v>
      </c>
      <c r="R1046" s="2">
        <v>5</v>
      </c>
      <c r="S1046" s="5">
        <f>IFERROR(Table1[[#This Row],[Profit]]/Table1[[#This Row],[Sales]],0)</f>
        <v>0.11121488638396852</v>
      </c>
      <c r="T1046" s="2" t="str">
        <f t="shared" si="16"/>
        <v>Reorder Needed</v>
      </c>
    </row>
    <row r="1047" spans="1:20" x14ac:dyDescent="0.3">
      <c r="A1047" s="2">
        <v>2046</v>
      </c>
      <c r="B1047" s="3">
        <v>45525</v>
      </c>
      <c r="C1047" s="2" t="s">
        <v>1696</v>
      </c>
      <c r="D1047" s="2" t="s">
        <v>1697</v>
      </c>
      <c r="E1047" s="2" t="s">
        <v>28</v>
      </c>
      <c r="F1047" s="2" t="s">
        <v>29</v>
      </c>
      <c r="G1047" s="2" t="s">
        <v>49</v>
      </c>
      <c r="H1047" s="2" t="s">
        <v>50</v>
      </c>
      <c r="I1047" s="2" t="s">
        <v>51</v>
      </c>
      <c r="J1047" s="2">
        <v>4</v>
      </c>
      <c r="K1047" s="2">
        <v>12889</v>
      </c>
      <c r="L1047" s="2">
        <v>51556</v>
      </c>
      <c r="M1047" s="2">
        <v>39581.83</v>
      </c>
      <c r="N1047" s="2">
        <v>11974.17</v>
      </c>
      <c r="O1047" s="2">
        <v>342</v>
      </c>
      <c r="P1047" s="2">
        <v>37</v>
      </c>
      <c r="Q1047" s="2" t="s">
        <v>52</v>
      </c>
      <c r="R1047" s="2">
        <v>0</v>
      </c>
      <c r="S1047" s="5">
        <f>IFERROR(Table1[[#This Row],[Profit]]/Table1[[#This Row],[Sales]],0)</f>
        <v>0.23225560555512453</v>
      </c>
      <c r="T1047" s="2" t="str">
        <f t="shared" si="16"/>
        <v>Reorder Needed</v>
      </c>
    </row>
    <row r="1048" spans="1:20" x14ac:dyDescent="0.3">
      <c r="A1048" s="2">
        <v>2047</v>
      </c>
      <c r="B1048" s="3">
        <v>45651</v>
      </c>
      <c r="C1048" s="2" t="s">
        <v>1698</v>
      </c>
      <c r="D1048" s="2" t="s">
        <v>1699</v>
      </c>
      <c r="E1048" s="2" t="s">
        <v>20</v>
      </c>
      <c r="F1048" s="2" t="s">
        <v>21</v>
      </c>
      <c r="G1048" s="2" t="s">
        <v>67</v>
      </c>
      <c r="H1048" s="2" t="s">
        <v>68</v>
      </c>
      <c r="I1048" s="2" t="s">
        <v>24</v>
      </c>
      <c r="J1048" s="2">
        <v>4</v>
      </c>
      <c r="K1048" s="2">
        <v>10744</v>
      </c>
      <c r="L1048" s="2">
        <v>42976</v>
      </c>
      <c r="M1048" s="2">
        <v>27229.93</v>
      </c>
      <c r="N1048" s="2">
        <v>15746.07</v>
      </c>
      <c r="O1048" s="2">
        <v>448</v>
      </c>
      <c r="P1048" s="2">
        <v>52</v>
      </c>
      <c r="Q1048" s="2" t="s">
        <v>42</v>
      </c>
      <c r="R1048" s="2">
        <v>5</v>
      </c>
      <c r="S1048" s="5">
        <f>IFERROR(Table1[[#This Row],[Profit]]/Table1[[#This Row],[Sales]],0)</f>
        <v>0.36639217237527921</v>
      </c>
      <c r="T1048" s="2" t="str">
        <f t="shared" si="16"/>
        <v>Reorder Needed</v>
      </c>
    </row>
    <row r="1049" spans="1:20" x14ac:dyDescent="0.3">
      <c r="A1049" s="2">
        <v>2048</v>
      </c>
      <c r="B1049" s="3">
        <v>45518</v>
      </c>
      <c r="C1049" s="2" t="s">
        <v>1295</v>
      </c>
      <c r="D1049" s="2" t="s">
        <v>1700</v>
      </c>
      <c r="E1049" s="2" t="s">
        <v>36</v>
      </c>
      <c r="F1049" s="2" t="s">
        <v>37</v>
      </c>
      <c r="G1049" s="2" t="s">
        <v>49</v>
      </c>
      <c r="H1049" s="2" t="s">
        <v>50</v>
      </c>
      <c r="I1049" s="2" t="s">
        <v>51</v>
      </c>
      <c r="J1049" s="2">
        <v>3</v>
      </c>
      <c r="K1049" s="2">
        <v>23494</v>
      </c>
      <c r="L1049" s="2">
        <v>70482</v>
      </c>
      <c r="M1049" s="2">
        <v>50313.75</v>
      </c>
      <c r="N1049" s="2">
        <v>20168.25</v>
      </c>
      <c r="O1049" s="2">
        <v>456</v>
      </c>
      <c r="P1049" s="2">
        <v>12</v>
      </c>
      <c r="Q1049" s="2" t="s">
        <v>52</v>
      </c>
      <c r="R1049" s="2">
        <v>5</v>
      </c>
      <c r="S1049" s="5">
        <f>IFERROR(Table1[[#This Row],[Profit]]/Table1[[#This Row],[Sales]],0)</f>
        <v>0.28614752702817742</v>
      </c>
      <c r="T1049" s="2" t="str">
        <f t="shared" si="16"/>
        <v>Reorder Needed</v>
      </c>
    </row>
    <row r="1050" spans="1:20" x14ac:dyDescent="0.3">
      <c r="A1050" s="2">
        <v>2049</v>
      </c>
      <c r="B1050" s="3">
        <v>45562</v>
      </c>
      <c r="C1050" s="2" t="s">
        <v>1009</v>
      </c>
      <c r="D1050" s="2" t="s">
        <v>1701</v>
      </c>
      <c r="E1050" s="2" t="s">
        <v>45</v>
      </c>
      <c r="F1050" s="2" t="s">
        <v>46</v>
      </c>
      <c r="G1050" s="2" t="s">
        <v>49</v>
      </c>
      <c r="H1050" s="2" t="s">
        <v>50</v>
      </c>
      <c r="I1050" s="2" t="s">
        <v>51</v>
      </c>
      <c r="J1050" s="2">
        <v>8</v>
      </c>
      <c r="K1050" s="2">
        <v>35736</v>
      </c>
      <c r="L1050" s="2">
        <v>285888</v>
      </c>
      <c r="M1050" s="2">
        <v>202958.78</v>
      </c>
      <c r="N1050" s="2">
        <v>82929.22</v>
      </c>
      <c r="O1050" s="2">
        <v>399</v>
      </c>
      <c r="P1050" s="2">
        <v>32</v>
      </c>
      <c r="Q1050" s="2" t="s">
        <v>52</v>
      </c>
      <c r="R1050" s="2">
        <v>0</v>
      </c>
      <c r="S1050" s="5">
        <f>IFERROR(Table1[[#This Row],[Profit]]/Table1[[#This Row],[Sales]],0)</f>
        <v>0.29007590385045895</v>
      </c>
      <c r="T1050" s="2" t="str">
        <f t="shared" si="16"/>
        <v>Reorder Needed</v>
      </c>
    </row>
    <row r="1051" spans="1:20" x14ac:dyDescent="0.3">
      <c r="A1051" s="2">
        <v>2050</v>
      </c>
      <c r="B1051" s="3">
        <v>45534</v>
      </c>
      <c r="C1051" s="2" t="s">
        <v>206</v>
      </c>
      <c r="D1051" s="2" t="s">
        <v>1702</v>
      </c>
      <c r="E1051" s="2" t="s">
        <v>45</v>
      </c>
      <c r="F1051" s="2" t="s">
        <v>46</v>
      </c>
      <c r="G1051" s="2" t="s">
        <v>55</v>
      </c>
      <c r="H1051" s="2" t="s">
        <v>56</v>
      </c>
      <c r="I1051" s="2" t="s">
        <v>32</v>
      </c>
      <c r="J1051" s="2">
        <v>8</v>
      </c>
      <c r="K1051" s="2">
        <v>59050</v>
      </c>
      <c r="L1051" s="2">
        <v>472400</v>
      </c>
      <c r="M1051" s="2">
        <v>288145.93</v>
      </c>
      <c r="N1051" s="2">
        <v>184254.07</v>
      </c>
      <c r="O1051" s="2">
        <v>224</v>
      </c>
      <c r="P1051" s="2">
        <v>42</v>
      </c>
      <c r="Q1051" s="2" t="s">
        <v>57</v>
      </c>
      <c r="R1051" s="2">
        <v>15</v>
      </c>
      <c r="S1051" s="5">
        <f>IFERROR(Table1[[#This Row],[Profit]]/Table1[[#This Row],[Sales]],0)</f>
        <v>0.39003825148179511</v>
      </c>
      <c r="T1051" s="2" t="str">
        <f t="shared" si="16"/>
        <v>Reorder Needed</v>
      </c>
    </row>
    <row r="1052" spans="1:20" x14ac:dyDescent="0.3">
      <c r="A1052" s="2">
        <v>2051</v>
      </c>
      <c r="B1052" s="3">
        <v>45339</v>
      </c>
      <c r="C1052" s="2" t="s">
        <v>1080</v>
      </c>
      <c r="D1052" s="2" t="s">
        <v>1703</v>
      </c>
      <c r="E1052" s="2" t="s">
        <v>45</v>
      </c>
      <c r="F1052" s="2" t="s">
        <v>46</v>
      </c>
      <c r="G1052" s="2" t="s">
        <v>67</v>
      </c>
      <c r="H1052" s="2" t="s">
        <v>68</v>
      </c>
      <c r="I1052" s="2" t="s">
        <v>24</v>
      </c>
      <c r="J1052" s="2">
        <v>2</v>
      </c>
      <c r="K1052" s="2">
        <v>10164</v>
      </c>
      <c r="L1052" s="2">
        <v>20328</v>
      </c>
      <c r="M1052" s="2">
        <v>17899.64</v>
      </c>
      <c r="N1052" s="2">
        <v>2428.36</v>
      </c>
      <c r="O1052" s="2">
        <v>105</v>
      </c>
      <c r="P1052" s="2">
        <v>25</v>
      </c>
      <c r="Q1052" s="2" t="s">
        <v>42</v>
      </c>
      <c r="R1052" s="2">
        <v>15</v>
      </c>
      <c r="S1052" s="5">
        <f>IFERROR(Table1[[#This Row],[Profit]]/Table1[[#This Row],[Sales]],0)</f>
        <v>0.11945887445887446</v>
      </c>
      <c r="T1052" s="2" t="str">
        <f t="shared" si="16"/>
        <v>Reorder Needed</v>
      </c>
    </row>
    <row r="1053" spans="1:20" x14ac:dyDescent="0.3">
      <c r="A1053" s="2">
        <v>2052</v>
      </c>
      <c r="B1053" s="3">
        <v>45417</v>
      </c>
      <c r="C1053" s="2" t="s">
        <v>1704</v>
      </c>
      <c r="D1053" s="2" t="s">
        <v>1705</v>
      </c>
      <c r="E1053" s="2" t="s">
        <v>45</v>
      </c>
      <c r="F1053" s="2" t="s">
        <v>46</v>
      </c>
      <c r="G1053" s="2" t="s">
        <v>40</v>
      </c>
      <c r="H1053" s="2" t="s">
        <v>41</v>
      </c>
      <c r="I1053" s="2" t="s">
        <v>24</v>
      </c>
      <c r="J1053" s="2">
        <v>1</v>
      </c>
      <c r="K1053" s="2">
        <v>25459</v>
      </c>
      <c r="L1053" s="2">
        <v>25459</v>
      </c>
      <c r="M1053" s="2">
        <v>22797.86</v>
      </c>
      <c r="N1053" s="2">
        <v>2661.14</v>
      </c>
      <c r="O1053" s="2">
        <v>69</v>
      </c>
      <c r="P1053" s="2">
        <v>100</v>
      </c>
      <c r="Q1053" s="2" t="s">
        <v>42</v>
      </c>
      <c r="R1053" s="2">
        <v>0</v>
      </c>
      <c r="S1053" s="5">
        <f>IFERROR(Table1[[#This Row],[Profit]]/Table1[[#This Row],[Sales]],0)</f>
        <v>0.10452649357790958</v>
      </c>
      <c r="T1053" s="2" t="str">
        <f t="shared" si="16"/>
        <v>Sufficient</v>
      </c>
    </row>
    <row r="1054" spans="1:20" x14ac:dyDescent="0.3">
      <c r="A1054" s="2">
        <v>2053</v>
      </c>
      <c r="B1054" s="3">
        <v>45509</v>
      </c>
      <c r="C1054" s="2" t="s">
        <v>1706</v>
      </c>
      <c r="D1054" s="2" t="s">
        <v>1707</v>
      </c>
      <c r="E1054" s="2" t="s">
        <v>20</v>
      </c>
      <c r="F1054" s="2" t="s">
        <v>21</v>
      </c>
      <c r="G1054" s="2" t="s">
        <v>97</v>
      </c>
      <c r="H1054" s="2" t="s">
        <v>98</v>
      </c>
      <c r="I1054" s="2" t="s">
        <v>32</v>
      </c>
      <c r="J1054" s="2">
        <v>4</v>
      </c>
      <c r="K1054" s="2">
        <v>4372</v>
      </c>
      <c r="L1054" s="2">
        <v>17488</v>
      </c>
      <c r="M1054" s="2">
        <v>14784.72</v>
      </c>
      <c r="N1054" s="2">
        <v>2703.28</v>
      </c>
      <c r="O1054" s="2">
        <v>90</v>
      </c>
      <c r="P1054" s="2">
        <v>34</v>
      </c>
      <c r="Q1054" s="2" t="s">
        <v>99</v>
      </c>
      <c r="R1054" s="2">
        <v>0</v>
      </c>
      <c r="S1054" s="5">
        <f>IFERROR(Table1[[#This Row],[Profit]]/Table1[[#This Row],[Sales]],0)</f>
        <v>0.15457913998170175</v>
      </c>
      <c r="T1054" s="2" t="str">
        <f t="shared" si="16"/>
        <v>Reorder Needed</v>
      </c>
    </row>
    <row r="1055" spans="1:20" x14ac:dyDescent="0.3">
      <c r="A1055" s="2">
        <v>2054</v>
      </c>
      <c r="B1055" s="3">
        <v>45625</v>
      </c>
      <c r="C1055" s="2" t="s">
        <v>1211</v>
      </c>
      <c r="D1055" s="2" t="s">
        <v>1708</v>
      </c>
      <c r="E1055" s="2" t="s">
        <v>28</v>
      </c>
      <c r="F1055" s="2" t="s">
        <v>29</v>
      </c>
      <c r="G1055" s="2" t="s">
        <v>22</v>
      </c>
      <c r="H1055" s="2" t="s">
        <v>23</v>
      </c>
      <c r="I1055" s="2" t="s">
        <v>24</v>
      </c>
      <c r="J1055" s="2">
        <v>3</v>
      </c>
      <c r="K1055" s="2">
        <v>12990</v>
      </c>
      <c r="L1055" s="2">
        <v>38970</v>
      </c>
      <c r="M1055" s="2">
        <v>24039.26</v>
      </c>
      <c r="N1055" s="2">
        <v>14930.74</v>
      </c>
      <c r="O1055" s="2">
        <v>28</v>
      </c>
      <c r="P1055" s="2">
        <v>53</v>
      </c>
      <c r="Q1055" s="2" t="s">
        <v>25</v>
      </c>
      <c r="R1055" s="2">
        <v>15</v>
      </c>
      <c r="S1055" s="5">
        <f>IFERROR(Table1[[#This Row],[Profit]]/Table1[[#This Row],[Sales]],0)</f>
        <v>0.38313420579933283</v>
      </c>
      <c r="T1055" s="2" t="str">
        <f t="shared" si="16"/>
        <v>Sufficient</v>
      </c>
    </row>
    <row r="1056" spans="1:20" x14ac:dyDescent="0.3">
      <c r="A1056" s="2">
        <v>2055</v>
      </c>
      <c r="B1056" s="3">
        <v>45493</v>
      </c>
      <c r="C1056" s="2" t="s">
        <v>1709</v>
      </c>
      <c r="D1056" s="2" t="s">
        <v>1710</v>
      </c>
      <c r="E1056" s="2" t="s">
        <v>28</v>
      </c>
      <c r="F1056" s="2" t="s">
        <v>29</v>
      </c>
      <c r="G1056" s="2" t="s">
        <v>22</v>
      </c>
      <c r="H1056" s="2" t="s">
        <v>23</v>
      </c>
      <c r="I1056" s="2" t="s">
        <v>24</v>
      </c>
      <c r="J1056" s="2">
        <v>2</v>
      </c>
      <c r="K1056" s="2">
        <v>24848</v>
      </c>
      <c r="L1056" s="2">
        <v>49696</v>
      </c>
      <c r="M1056" s="2">
        <v>40712.03</v>
      </c>
      <c r="N1056" s="2">
        <v>8983.9699999999993</v>
      </c>
      <c r="O1056" s="2">
        <v>275</v>
      </c>
      <c r="P1056" s="2">
        <v>65</v>
      </c>
      <c r="Q1056" s="2" t="s">
        <v>25</v>
      </c>
      <c r="R1056" s="2">
        <v>5</v>
      </c>
      <c r="S1056" s="5">
        <f>IFERROR(Table1[[#This Row],[Profit]]/Table1[[#This Row],[Sales]],0)</f>
        <v>0.18077853348358017</v>
      </c>
      <c r="T1056" s="2" t="str">
        <f t="shared" si="16"/>
        <v>Reorder Needed</v>
      </c>
    </row>
    <row r="1057" spans="1:20" x14ac:dyDescent="0.3">
      <c r="A1057" s="2">
        <v>2056</v>
      </c>
      <c r="B1057" s="3">
        <v>45545</v>
      </c>
      <c r="C1057" s="2" t="s">
        <v>1032</v>
      </c>
      <c r="D1057" s="2" t="s">
        <v>1711</v>
      </c>
      <c r="E1057" s="2" t="s">
        <v>36</v>
      </c>
      <c r="F1057" s="2" t="s">
        <v>37</v>
      </c>
      <c r="G1057" s="2" t="s">
        <v>75</v>
      </c>
      <c r="H1057" s="2" t="s">
        <v>76</v>
      </c>
      <c r="I1057" s="2" t="s">
        <v>77</v>
      </c>
      <c r="J1057" s="2">
        <v>1</v>
      </c>
      <c r="K1057" s="2">
        <v>11849</v>
      </c>
      <c r="L1057" s="2">
        <v>11849</v>
      </c>
      <c r="M1057" s="2">
        <v>9929.57</v>
      </c>
      <c r="N1057" s="2">
        <v>1919.43</v>
      </c>
      <c r="O1057" s="2">
        <v>497</v>
      </c>
      <c r="P1057" s="2">
        <v>16</v>
      </c>
      <c r="Q1057" s="2" t="s">
        <v>78</v>
      </c>
      <c r="R1057" s="2">
        <v>5</v>
      </c>
      <c r="S1057" s="5">
        <f>IFERROR(Table1[[#This Row],[Profit]]/Table1[[#This Row],[Sales]],0)</f>
        <v>0.16199088530677694</v>
      </c>
      <c r="T1057" s="2" t="str">
        <f t="shared" si="16"/>
        <v>Reorder Needed</v>
      </c>
    </row>
    <row r="1058" spans="1:20" x14ac:dyDescent="0.3">
      <c r="A1058" s="2">
        <v>2057</v>
      </c>
      <c r="B1058" s="3">
        <v>45650</v>
      </c>
      <c r="C1058" s="2" t="s">
        <v>1712</v>
      </c>
      <c r="D1058" s="2" t="s">
        <v>1713</v>
      </c>
      <c r="E1058" s="2" t="s">
        <v>20</v>
      </c>
      <c r="F1058" s="2" t="s">
        <v>21</v>
      </c>
      <c r="G1058" s="2" t="s">
        <v>22</v>
      </c>
      <c r="H1058" s="2" t="s">
        <v>23</v>
      </c>
      <c r="I1058" s="2" t="s">
        <v>24</v>
      </c>
      <c r="J1058" s="2">
        <v>10</v>
      </c>
      <c r="K1058" s="2">
        <v>55400</v>
      </c>
      <c r="L1058" s="2">
        <v>554000</v>
      </c>
      <c r="M1058" s="2">
        <v>485524.77</v>
      </c>
      <c r="N1058" s="2">
        <v>68475.23</v>
      </c>
      <c r="O1058" s="2">
        <v>314</v>
      </c>
      <c r="P1058" s="2">
        <v>66</v>
      </c>
      <c r="Q1058" s="2" t="s">
        <v>25</v>
      </c>
      <c r="R1058" s="2">
        <v>5</v>
      </c>
      <c r="S1058" s="5">
        <f>IFERROR(Table1[[#This Row],[Profit]]/Table1[[#This Row],[Sales]],0)</f>
        <v>0.12360149819494584</v>
      </c>
      <c r="T1058" s="2" t="str">
        <f t="shared" si="16"/>
        <v>Reorder Needed</v>
      </c>
    </row>
    <row r="1059" spans="1:20" x14ac:dyDescent="0.3">
      <c r="A1059" s="2">
        <v>2058</v>
      </c>
      <c r="B1059" s="3">
        <v>45366</v>
      </c>
      <c r="C1059" s="2" t="s">
        <v>1084</v>
      </c>
      <c r="D1059" s="2" t="s">
        <v>1714</v>
      </c>
      <c r="E1059" s="2" t="s">
        <v>45</v>
      </c>
      <c r="F1059" s="2" t="s">
        <v>46</v>
      </c>
      <c r="G1059" s="2" t="s">
        <v>49</v>
      </c>
      <c r="H1059" s="2" t="s">
        <v>50</v>
      </c>
      <c r="I1059" s="2" t="s">
        <v>51</v>
      </c>
      <c r="J1059" s="2">
        <v>8</v>
      </c>
      <c r="K1059" s="2">
        <v>48050</v>
      </c>
      <c r="L1059" s="2">
        <v>384400</v>
      </c>
      <c r="M1059" s="2">
        <v>341068.18</v>
      </c>
      <c r="N1059" s="2">
        <v>43331.82</v>
      </c>
      <c r="O1059" s="2">
        <v>25</v>
      </c>
      <c r="P1059" s="2">
        <v>84</v>
      </c>
      <c r="Q1059" s="2" t="s">
        <v>52</v>
      </c>
      <c r="R1059" s="2">
        <v>20</v>
      </c>
      <c r="S1059" s="5">
        <f>IFERROR(Table1[[#This Row],[Profit]]/Table1[[#This Row],[Sales]],0)</f>
        <v>0.11272585848074922</v>
      </c>
      <c r="T1059" s="2" t="str">
        <f t="shared" si="16"/>
        <v>Sufficient</v>
      </c>
    </row>
    <row r="1060" spans="1:20" x14ac:dyDescent="0.3">
      <c r="A1060" s="2">
        <v>2059</v>
      </c>
      <c r="B1060" s="3">
        <v>45641</v>
      </c>
      <c r="C1060" s="2" t="s">
        <v>454</v>
      </c>
      <c r="D1060" s="2" t="s">
        <v>1715</v>
      </c>
      <c r="E1060" s="2" t="s">
        <v>28</v>
      </c>
      <c r="F1060" s="2" t="s">
        <v>29</v>
      </c>
      <c r="G1060" s="2" t="s">
        <v>30</v>
      </c>
      <c r="H1060" s="2" t="s">
        <v>31</v>
      </c>
      <c r="I1060" s="2" t="s">
        <v>32</v>
      </c>
      <c r="J1060" s="2">
        <v>10</v>
      </c>
      <c r="K1060" s="2">
        <v>48714</v>
      </c>
      <c r="L1060" s="2">
        <v>487140</v>
      </c>
      <c r="M1060" s="2">
        <v>395240.02</v>
      </c>
      <c r="N1060" s="2">
        <v>91899.98</v>
      </c>
      <c r="O1060" s="2">
        <v>164</v>
      </c>
      <c r="P1060" s="2">
        <v>86</v>
      </c>
      <c r="Q1060" s="2" t="s">
        <v>33</v>
      </c>
      <c r="R1060" s="2">
        <v>5</v>
      </c>
      <c r="S1060" s="5">
        <f>IFERROR(Table1[[#This Row],[Profit]]/Table1[[#This Row],[Sales]],0)</f>
        <v>0.18865209180112494</v>
      </c>
      <c r="T1060" s="2" t="str">
        <f t="shared" si="16"/>
        <v>Reorder Needed</v>
      </c>
    </row>
    <row r="1061" spans="1:20" x14ac:dyDescent="0.3">
      <c r="A1061" s="2">
        <v>2060</v>
      </c>
      <c r="B1061" s="3">
        <v>45456</v>
      </c>
      <c r="C1061" s="2" t="s">
        <v>1411</v>
      </c>
      <c r="D1061" s="2" t="s">
        <v>1716</v>
      </c>
      <c r="E1061" s="2" t="s">
        <v>45</v>
      </c>
      <c r="F1061" s="2" t="s">
        <v>46</v>
      </c>
      <c r="G1061" s="2" t="s">
        <v>60</v>
      </c>
      <c r="H1061" s="2" t="s">
        <v>61</v>
      </c>
      <c r="I1061" s="2" t="s">
        <v>32</v>
      </c>
      <c r="J1061" s="2">
        <v>7</v>
      </c>
      <c r="K1061" s="2">
        <v>51643</v>
      </c>
      <c r="L1061" s="2">
        <v>361501</v>
      </c>
      <c r="M1061" s="2">
        <v>238321.87</v>
      </c>
      <c r="N1061" s="2">
        <v>123179.13</v>
      </c>
      <c r="O1061" s="2">
        <v>355</v>
      </c>
      <c r="P1061" s="2">
        <v>16</v>
      </c>
      <c r="Q1061" s="2" t="s">
        <v>62</v>
      </c>
      <c r="R1061" s="2">
        <v>10</v>
      </c>
      <c r="S1061" s="5">
        <f>IFERROR(Table1[[#This Row],[Profit]]/Table1[[#This Row],[Sales]],0)</f>
        <v>0.3407435387453977</v>
      </c>
      <c r="T1061" s="2" t="str">
        <f t="shared" si="16"/>
        <v>Reorder Needed</v>
      </c>
    </row>
    <row r="1062" spans="1:20" x14ac:dyDescent="0.3">
      <c r="A1062" s="2">
        <v>2061</v>
      </c>
      <c r="B1062" s="3">
        <v>45428</v>
      </c>
      <c r="C1062" s="2" t="s">
        <v>450</v>
      </c>
      <c r="D1062" s="2" t="s">
        <v>1717</v>
      </c>
      <c r="E1062" s="2" t="s">
        <v>28</v>
      </c>
      <c r="F1062" s="2" t="s">
        <v>29</v>
      </c>
      <c r="G1062" s="2" t="s">
        <v>30</v>
      </c>
      <c r="H1062" s="2" t="s">
        <v>31</v>
      </c>
      <c r="I1062" s="2" t="s">
        <v>32</v>
      </c>
      <c r="J1062" s="2">
        <v>10</v>
      </c>
      <c r="K1062" s="2">
        <v>39133</v>
      </c>
      <c r="L1062" s="2">
        <v>391330</v>
      </c>
      <c r="M1062" s="2">
        <v>291556.13</v>
      </c>
      <c r="N1062" s="2">
        <v>99773.87</v>
      </c>
      <c r="O1062" s="2">
        <v>86</v>
      </c>
      <c r="P1062" s="2">
        <v>90</v>
      </c>
      <c r="Q1062" s="2" t="s">
        <v>33</v>
      </c>
      <c r="R1062" s="2">
        <v>10</v>
      </c>
      <c r="S1062" s="5">
        <f>IFERROR(Table1[[#This Row],[Profit]]/Table1[[#This Row],[Sales]],0)</f>
        <v>0.25496095367081489</v>
      </c>
      <c r="T1062" s="2" t="str">
        <f t="shared" si="16"/>
        <v>Sufficient</v>
      </c>
    </row>
    <row r="1063" spans="1:20" x14ac:dyDescent="0.3">
      <c r="A1063" s="2">
        <v>2062</v>
      </c>
      <c r="B1063" s="3">
        <v>45356</v>
      </c>
      <c r="C1063" s="2" t="s">
        <v>1437</v>
      </c>
      <c r="D1063" s="2" t="s">
        <v>1718</v>
      </c>
      <c r="E1063" s="2" t="s">
        <v>28</v>
      </c>
      <c r="F1063" s="2" t="s">
        <v>29</v>
      </c>
      <c r="G1063" s="2" t="s">
        <v>22</v>
      </c>
      <c r="H1063" s="2" t="s">
        <v>23</v>
      </c>
      <c r="I1063" s="2" t="s">
        <v>24</v>
      </c>
      <c r="J1063" s="2">
        <v>10</v>
      </c>
      <c r="K1063" s="2">
        <v>4289</v>
      </c>
      <c r="L1063" s="2">
        <v>42890</v>
      </c>
      <c r="M1063" s="2">
        <v>28151.79</v>
      </c>
      <c r="N1063" s="2">
        <v>14738.21</v>
      </c>
      <c r="O1063" s="2">
        <v>142</v>
      </c>
      <c r="P1063" s="2">
        <v>30</v>
      </c>
      <c r="Q1063" s="2" t="s">
        <v>25</v>
      </c>
      <c r="R1063" s="2">
        <v>0</v>
      </c>
      <c r="S1063" s="5">
        <f>IFERROR(Table1[[#This Row],[Profit]]/Table1[[#This Row],[Sales]],0)</f>
        <v>0.34362811844252739</v>
      </c>
      <c r="T1063" s="2" t="str">
        <f t="shared" si="16"/>
        <v>Reorder Needed</v>
      </c>
    </row>
    <row r="1064" spans="1:20" x14ac:dyDescent="0.3">
      <c r="A1064" s="2">
        <v>2063</v>
      </c>
      <c r="B1064" s="3">
        <v>45404</v>
      </c>
      <c r="C1064" s="2" t="s">
        <v>1159</v>
      </c>
      <c r="D1064" s="2" t="s">
        <v>1719</v>
      </c>
      <c r="E1064" s="2" t="s">
        <v>36</v>
      </c>
      <c r="F1064" s="2" t="s">
        <v>37</v>
      </c>
      <c r="G1064" s="2" t="s">
        <v>22</v>
      </c>
      <c r="H1064" s="2" t="s">
        <v>23</v>
      </c>
      <c r="I1064" s="2" t="s">
        <v>24</v>
      </c>
      <c r="J1064" s="2">
        <v>8</v>
      </c>
      <c r="K1064" s="2">
        <v>26183</v>
      </c>
      <c r="L1064" s="2">
        <v>209464</v>
      </c>
      <c r="M1064" s="2">
        <v>163472.17000000001</v>
      </c>
      <c r="N1064" s="2">
        <v>45991.83</v>
      </c>
      <c r="O1064" s="2">
        <v>192</v>
      </c>
      <c r="P1064" s="2">
        <v>89</v>
      </c>
      <c r="Q1064" s="2" t="s">
        <v>25</v>
      </c>
      <c r="R1064" s="2">
        <v>10</v>
      </c>
      <c r="S1064" s="5">
        <f>IFERROR(Table1[[#This Row],[Profit]]/Table1[[#This Row],[Sales]],0)</f>
        <v>0.21956913837222627</v>
      </c>
      <c r="T1064" s="2" t="str">
        <f t="shared" si="16"/>
        <v>Reorder Needed</v>
      </c>
    </row>
    <row r="1065" spans="1:20" x14ac:dyDescent="0.3">
      <c r="A1065" s="2">
        <v>2064</v>
      </c>
      <c r="B1065" s="3">
        <v>45501</v>
      </c>
      <c r="C1065" s="2" t="s">
        <v>1720</v>
      </c>
      <c r="D1065" s="2" t="s">
        <v>1721</v>
      </c>
      <c r="E1065" s="2" t="s">
        <v>36</v>
      </c>
      <c r="F1065" s="2" t="s">
        <v>37</v>
      </c>
      <c r="G1065" s="2" t="s">
        <v>49</v>
      </c>
      <c r="H1065" s="2" t="s">
        <v>50</v>
      </c>
      <c r="I1065" s="2" t="s">
        <v>51</v>
      </c>
      <c r="J1065" s="2">
        <v>7</v>
      </c>
      <c r="K1065" s="2">
        <v>43798</v>
      </c>
      <c r="L1065" s="2">
        <v>306586</v>
      </c>
      <c r="M1065" s="2">
        <v>228899.37</v>
      </c>
      <c r="N1065" s="2">
        <v>77686.63</v>
      </c>
      <c r="O1065" s="2">
        <v>114</v>
      </c>
      <c r="P1065" s="2">
        <v>81</v>
      </c>
      <c r="Q1065" s="2" t="s">
        <v>52</v>
      </c>
      <c r="R1065" s="2">
        <v>15</v>
      </c>
      <c r="S1065" s="5">
        <f>IFERROR(Table1[[#This Row],[Profit]]/Table1[[#This Row],[Sales]],0)</f>
        <v>0.25339262066761042</v>
      </c>
      <c r="T1065" s="2" t="str">
        <f t="shared" si="16"/>
        <v>Reorder Needed</v>
      </c>
    </row>
    <row r="1066" spans="1:20" x14ac:dyDescent="0.3">
      <c r="A1066" s="2">
        <v>2065</v>
      </c>
      <c r="B1066" s="3">
        <v>45443</v>
      </c>
      <c r="C1066" s="2" t="s">
        <v>584</v>
      </c>
      <c r="D1066" s="2" t="s">
        <v>1722</v>
      </c>
      <c r="E1066" s="2" t="s">
        <v>45</v>
      </c>
      <c r="F1066" s="2" t="s">
        <v>46</v>
      </c>
      <c r="G1066" s="2" t="s">
        <v>67</v>
      </c>
      <c r="H1066" s="2" t="s">
        <v>68</v>
      </c>
      <c r="I1066" s="2" t="s">
        <v>24</v>
      </c>
      <c r="J1066" s="2">
        <v>6</v>
      </c>
      <c r="K1066" s="2">
        <v>31699</v>
      </c>
      <c r="L1066" s="2">
        <v>190194</v>
      </c>
      <c r="M1066" s="2">
        <v>142978.1</v>
      </c>
      <c r="N1066" s="2">
        <v>47215.9</v>
      </c>
      <c r="O1066" s="2">
        <v>110</v>
      </c>
      <c r="P1066" s="2">
        <v>78</v>
      </c>
      <c r="Q1066" s="2" t="s">
        <v>42</v>
      </c>
      <c r="R1066" s="2">
        <v>10</v>
      </c>
      <c r="S1066" s="5">
        <f>IFERROR(Table1[[#This Row],[Profit]]/Table1[[#This Row],[Sales]],0)</f>
        <v>0.2482512592405649</v>
      </c>
      <c r="T1066" s="2" t="str">
        <f t="shared" si="16"/>
        <v>Reorder Needed</v>
      </c>
    </row>
    <row r="1067" spans="1:20" x14ac:dyDescent="0.3">
      <c r="A1067" s="2">
        <v>2066</v>
      </c>
      <c r="B1067" s="3">
        <v>45622</v>
      </c>
      <c r="C1067" s="2" t="s">
        <v>931</v>
      </c>
      <c r="D1067" s="2" t="s">
        <v>1723</v>
      </c>
      <c r="E1067" s="2" t="s">
        <v>45</v>
      </c>
      <c r="F1067" s="2" t="s">
        <v>46</v>
      </c>
      <c r="G1067" s="2" t="s">
        <v>75</v>
      </c>
      <c r="H1067" s="2" t="s">
        <v>76</v>
      </c>
      <c r="I1067" s="2" t="s">
        <v>77</v>
      </c>
      <c r="J1067" s="2">
        <v>3</v>
      </c>
      <c r="K1067" s="2">
        <v>40891</v>
      </c>
      <c r="L1067" s="2">
        <v>122673</v>
      </c>
      <c r="M1067" s="2">
        <v>96447.23</v>
      </c>
      <c r="N1067" s="2">
        <v>26225.77</v>
      </c>
      <c r="O1067" s="2">
        <v>109</v>
      </c>
      <c r="P1067" s="2">
        <v>10</v>
      </c>
      <c r="Q1067" s="2" t="s">
        <v>78</v>
      </c>
      <c r="R1067" s="2">
        <v>15</v>
      </c>
      <c r="S1067" s="5">
        <f>IFERROR(Table1[[#This Row],[Profit]]/Table1[[#This Row],[Sales]],0)</f>
        <v>0.21378600017933858</v>
      </c>
      <c r="T1067" s="2" t="str">
        <f t="shared" si="16"/>
        <v>Reorder Needed</v>
      </c>
    </row>
    <row r="1068" spans="1:20" x14ac:dyDescent="0.3">
      <c r="A1068" s="2">
        <v>2067</v>
      </c>
      <c r="B1068" s="3">
        <v>45365</v>
      </c>
      <c r="C1068" s="2" t="s">
        <v>561</v>
      </c>
      <c r="D1068" s="2" t="s">
        <v>1724</v>
      </c>
      <c r="E1068" s="2" t="s">
        <v>20</v>
      </c>
      <c r="F1068" s="2" t="s">
        <v>21</v>
      </c>
      <c r="G1068" s="2" t="s">
        <v>60</v>
      </c>
      <c r="H1068" s="2" t="s">
        <v>61</v>
      </c>
      <c r="I1068" s="2" t="s">
        <v>32</v>
      </c>
      <c r="J1068" s="2">
        <v>3</v>
      </c>
      <c r="K1068" s="2">
        <v>41090</v>
      </c>
      <c r="L1068" s="2">
        <v>123270</v>
      </c>
      <c r="M1068" s="2">
        <v>83140.17</v>
      </c>
      <c r="N1068" s="2">
        <v>40129.83</v>
      </c>
      <c r="O1068" s="2">
        <v>356</v>
      </c>
      <c r="P1068" s="2">
        <v>45</v>
      </c>
      <c r="Q1068" s="2" t="s">
        <v>62</v>
      </c>
      <c r="R1068" s="2">
        <v>15</v>
      </c>
      <c r="S1068" s="5">
        <f>IFERROR(Table1[[#This Row],[Profit]]/Table1[[#This Row],[Sales]],0)</f>
        <v>0.32554417133122415</v>
      </c>
      <c r="T1068" s="2" t="str">
        <f t="shared" si="16"/>
        <v>Reorder Needed</v>
      </c>
    </row>
    <row r="1069" spans="1:20" x14ac:dyDescent="0.3">
      <c r="A1069" s="2">
        <v>2068</v>
      </c>
      <c r="B1069" s="3">
        <v>45531</v>
      </c>
      <c r="C1069" s="2" t="s">
        <v>1725</v>
      </c>
      <c r="D1069" s="2" t="s">
        <v>1726</v>
      </c>
      <c r="E1069" s="2" t="s">
        <v>20</v>
      </c>
      <c r="F1069" s="2" t="s">
        <v>21</v>
      </c>
      <c r="G1069" s="2" t="s">
        <v>97</v>
      </c>
      <c r="H1069" s="2" t="s">
        <v>98</v>
      </c>
      <c r="I1069" s="2" t="s">
        <v>32</v>
      </c>
      <c r="J1069" s="2">
        <v>8</v>
      </c>
      <c r="K1069" s="2">
        <v>59737</v>
      </c>
      <c r="L1069" s="2">
        <v>477896</v>
      </c>
      <c r="M1069" s="2">
        <v>367172.75</v>
      </c>
      <c r="N1069" s="2">
        <v>110723.25</v>
      </c>
      <c r="O1069" s="2">
        <v>112</v>
      </c>
      <c r="P1069" s="2">
        <v>25</v>
      </c>
      <c r="Q1069" s="2" t="s">
        <v>99</v>
      </c>
      <c r="R1069" s="2">
        <v>15</v>
      </c>
      <c r="S1069" s="5">
        <f>IFERROR(Table1[[#This Row],[Profit]]/Table1[[#This Row],[Sales]],0)</f>
        <v>0.23168900765020004</v>
      </c>
      <c r="T1069" s="2" t="str">
        <f t="shared" si="16"/>
        <v>Reorder Needed</v>
      </c>
    </row>
    <row r="1070" spans="1:20" x14ac:dyDescent="0.3">
      <c r="A1070" s="2">
        <v>2069</v>
      </c>
      <c r="B1070" s="3">
        <v>45349</v>
      </c>
      <c r="C1070" s="2" t="s">
        <v>1727</v>
      </c>
      <c r="D1070" s="2" t="s">
        <v>1728</v>
      </c>
      <c r="E1070" s="2" t="s">
        <v>36</v>
      </c>
      <c r="F1070" s="2" t="s">
        <v>37</v>
      </c>
      <c r="G1070" s="2" t="s">
        <v>60</v>
      </c>
      <c r="H1070" s="2" t="s">
        <v>61</v>
      </c>
      <c r="I1070" s="2" t="s">
        <v>32</v>
      </c>
      <c r="J1070" s="2">
        <v>10</v>
      </c>
      <c r="K1070" s="2">
        <v>52368</v>
      </c>
      <c r="L1070" s="2">
        <v>523680</v>
      </c>
      <c r="M1070" s="2">
        <v>346937.88</v>
      </c>
      <c r="N1070" s="2">
        <v>176742.12</v>
      </c>
      <c r="O1070" s="2">
        <v>27</v>
      </c>
      <c r="P1070" s="2">
        <v>44</v>
      </c>
      <c r="Q1070" s="2" t="s">
        <v>62</v>
      </c>
      <c r="R1070" s="2">
        <v>10</v>
      </c>
      <c r="S1070" s="5">
        <f>IFERROR(Table1[[#This Row],[Profit]]/Table1[[#This Row],[Sales]],0)</f>
        <v>0.33750022914757105</v>
      </c>
      <c r="T1070" s="2" t="str">
        <f t="shared" si="16"/>
        <v>Sufficient</v>
      </c>
    </row>
    <row r="1071" spans="1:20" x14ac:dyDescent="0.3">
      <c r="A1071" s="2">
        <v>2070</v>
      </c>
      <c r="B1071" s="3">
        <v>45379</v>
      </c>
      <c r="C1071" s="2" t="s">
        <v>1729</v>
      </c>
      <c r="D1071" s="2" t="s">
        <v>1730</v>
      </c>
      <c r="E1071" s="2" t="s">
        <v>36</v>
      </c>
      <c r="F1071" s="2" t="s">
        <v>37</v>
      </c>
      <c r="G1071" s="2" t="s">
        <v>67</v>
      </c>
      <c r="H1071" s="2" t="s">
        <v>68</v>
      </c>
      <c r="I1071" s="2" t="s">
        <v>24</v>
      </c>
      <c r="J1071" s="2">
        <v>1</v>
      </c>
      <c r="K1071" s="2">
        <v>5023</v>
      </c>
      <c r="L1071" s="2">
        <v>5023</v>
      </c>
      <c r="M1071" s="2">
        <v>3221.41</v>
      </c>
      <c r="N1071" s="2">
        <v>1801.59</v>
      </c>
      <c r="O1071" s="2">
        <v>254</v>
      </c>
      <c r="P1071" s="2">
        <v>83</v>
      </c>
      <c r="Q1071" s="2" t="s">
        <v>42</v>
      </c>
      <c r="R1071" s="2">
        <v>10</v>
      </c>
      <c r="S1071" s="5">
        <f>IFERROR(Table1[[#This Row],[Profit]]/Table1[[#This Row],[Sales]],0)</f>
        <v>0.3586681266175592</v>
      </c>
      <c r="T1071" s="2" t="str">
        <f t="shared" si="16"/>
        <v>Reorder Needed</v>
      </c>
    </row>
    <row r="1072" spans="1:20" x14ac:dyDescent="0.3">
      <c r="A1072" s="2">
        <v>2071</v>
      </c>
      <c r="B1072" s="3">
        <v>45450</v>
      </c>
      <c r="C1072" s="2" t="s">
        <v>186</v>
      </c>
      <c r="D1072" s="2" t="s">
        <v>1731</v>
      </c>
      <c r="E1072" s="2" t="s">
        <v>28</v>
      </c>
      <c r="F1072" s="2" t="s">
        <v>29</v>
      </c>
      <c r="G1072" s="2" t="s">
        <v>97</v>
      </c>
      <c r="H1072" s="2" t="s">
        <v>98</v>
      </c>
      <c r="I1072" s="2" t="s">
        <v>32</v>
      </c>
      <c r="J1072" s="2">
        <v>1</v>
      </c>
      <c r="K1072" s="2">
        <v>50416</v>
      </c>
      <c r="L1072" s="2">
        <v>50416</v>
      </c>
      <c r="M1072" s="2">
        <v>30903.29</v>
      </c>
      <c r="N1072" s="2">
        <v>19512.71</v>
      </c>
      <c r="O1072" s="2">
        <v>36</v>
      </c>
      <c r="P1072" s="2">
        <v>18</v>
      </c>
      <c r="Q1072" s="2" t="s">
        <v>99</v>
      </c>
      <c r="R1072" s="2">
        <v>15</v>
      </c>
      <c r="S1072" s="5">
        <f>IFERROR(Table1[[#This Row],[Profit]]/Table1[[#This Row],[Sales]],0)</f>
        <v>0.38703407648365595</v>
      </c>
      <c r="T1072" s="2" t="str">
        <f t="shared" si="16"/>
        <v>Reorder Needed</v>
      </c>
    </row>
    <row r="1073" spans="1:20" x14ac:dyDescent="0.3">
      <c r="A1073" s="2">
        <v>2072</v>
      </c>
      <c r="B1073" s="3">
        <v>45318</v>
      </c>
      <c r="C1073" s="2" t="s">
        <v>333</v>
      </c>
      <c r="D1073" s="2" t="s">
        <v>1732</v>
      </c>
      <c r="E1073" s="2" t="s">
        <v>20</v>
      </c>
      <c r="F1073" s="2" t="s">
        <v>21</v>
      </c>
      <c r="G1073" s="2" t="s">
        <v>22</v>
      </c>
      <c r="H1073" s="2" t="s">
        <v>23</v>
      </c>
      <c r="I1073" s="2" t="s">
        <v>24</v>
      </c>
      <c r="J1073" s="2">
        <v>4</v>
      </c>
      <c r="K1073" s="2">
        <v>22339</v>
      </c>
      <c r="L1073" s="2">
        <v>89356</v>
      </c>
      <c r="M1073" s="2">
        <v>75090.899999999994</v>
      </c>
      <c r="N1073" s="2">
        <v>14265.1</v>
      </c>
      <c r="O1073" s="2">
        <v>208</v>
      </c>
      <c r="P1073" s="2">
        <v>13</v>
      </c>
      <c r="Q1073" s="2" t="s">
        <v>25</v>
      </c>
      <c r="R1073" s="2">
        <v>15</v>
      </c>
      <c r="S1073" s="5">
        <f>IFERROR(Table1[[#This Row],[Profit]]/Table1[[#This Row],[Sales]],0)</f>
        <v>0.15964344867720132</v>
      </c>
      <c r="T1073" s="2" t="str">
        <f t="shared" si="16"/>
        <v>Reorder Needed</v>
      </c>
    </row>
    <row r="1074" spans="1:20" x14ac:dyDescent="0.3">
      <c r="A1074" s="2">
        <v>2073</v>
      </c>
      <c r="B1074" s="3">
        <v>45595</v>
      </c>
      <c r="C1074" s="2" t="s">
        <v>194</v>
      </c>
      <c r="D1074" s="2" t="s">
        <v>1733</v>
      </c>
      <c r="E1074" s="2" t="s">
        <v>45</v>
      </c>
      <c r="F1074" s="2" t="s">
        <v>46</v>
      </c>
      <c r="G1074" s="2" t="s">
        <v>75</v>
      </c>
      <c r="H1074" s="2" t="s">
        <v>76</v>
      </c>
      <c r="I1074" s="2" t="s">
        <v>77</v>
      </c>
      <c r="J1074" s="2">
        <v>10</v>
      </c>
      <c r="K1074" s="2">
        <v>19719</v>
      </c>
      <c r="L1074" s="2">
        <v>197190</v>
      </c>
      <c r="M1074" s="2">
        <v>155691.31</v>
      </c>
      <c r="N1074" s="2">
        <v>41498.69</v>
      </c>
      <c r="O1074" s="2">
        <v>450</v>
      </c>
      <c r="P1074" s="2">
        <v>62</v>
      </c>
      <c r="Q1074" s="2" t="s">
        <v>78</v>
      </c>
      <c r="R1074" s="2">
        <v>20</v>
      </c>
      <c r="S1074" s="5">
        <f>IFERROR(Table1[[#This Row],[Profit]]/Table1[[#This Row],[Sales]],0)</f>
        <v>0.21045027638318375</v>
      </c>
      <c r="T1074" s="2" t="str">
        <f t="shared" si="16"/>
        <v>Reorder Needed</v>
      </c>
    </row>
    <row r="1075" spans="1:20" x14ac:dyDescent="0.3">
      <c r="A1075" s="2">
        <v>2074</v>
      </c>
      <c r="B1075" s="3">
        <v>45531</v>
      </c>
      <c r="C1075" s="2" t="s">
        <v>1134</v>
      </c>
      <c r="D1075" s="2" t="s">
        <v>1734</v>
      </c>
      <c r="E1075" s="2" t="s">
        <v>36</v>
      </c>
      <c r="F1075" s="2" t="s">
        <v>37</v>
      </c>
      <c r="G1075" s="2" t="s">
        <v>30</v>
      </c>
      <c r="H1075" s="2" t="s">
        <v>31</v>
      </c>
      <c r="I1075" s="2" t="s">
        <v>32</v>
      </c>
      <c r="J1075" s="2">
        <v>10</v>
      </c>
      <c r="K1075" s="2">
        <v>40420</v>
      </c>
      <c r="L1075" s="2">
        <v>404200</v>
      </c>
      <c r="M1075" s="2">
        <v>311744.82</v>
      </c>
      <c r="N1075" s="2">
        <v>92455.18</v>
      </c>
      <c r="O1075" s="2">
        <v>226</v>
      </c>
      <c r="P1075" s="2">
        <v>45</v>
      </c>
      <c r="Q1075" s="2" t="s">
        <v>33</v>
      </c>
      <c r="R1075" s="2">
        <v>10</v>
      </c>
      <c r="S1075" s="5">
        <f>IFERROR(Table1[[#This Row],[Profit]]/Table1[[#This Row],[Sales]],0)</f>
        <v>0.22873621969322117</v>
      </c>
      <c r="T1075" s="2" t="str">
        <f t="shared" si="16"/>
        <v>Reorder Needed</v>
      </c>
    </row>
    <row r="1076" spans="1:20" x14ac:dyDescent="0.3">
      <c r="A1076" s="2">
        <v>2075</v>
      </c>
      <c r="B1076" s="3">
        <v>45395</v>
      </c>
      <c r="C1076" s="2" t="s">
        <v>1735</v>
      </c>
      <c r="D1076" s="2" t="s">
        <v>1736</v>
      </c>
      <c r="E1076" s="2" t="s">
        <v>36</v>
      </c>
      <c r="F1076" s="2" t="s">
        <v>37</v>
      </c>
      <c r="G1076" s="2" t="s">
        <v>75</v>
      </c>
      <c r="H1076" s="2" t="s">
        <v>76</v>
      </c>
      <c r="I1076" s="2" t="s">
        <v>77</v>
      </c>
      <c r="J1076" s="2">
        <v>8</v>
      </c>
      <c r="K1076" s="2">
        <v>47181</v>
      </c>
      <c r="L1076" s="2">
        <v>377448</v>
      </c>
      <c r="M1076" s="2">
        <v>232984.44</v>
      </c>
      <c r="N1076" s="2">
        <v>144463.56</v>
      </c>
      <c r="O1076" s="2">
        <v>420</v>
      </c>
      <c r="P1076" s="2">
        <v>59</v>
      </c>
      <c r="Q1076" s="2" t="s">
        <v>78</v>
      </c>
      <c r="R1076" s="2">
        <v>20</v>
      </c>
      <c r="S1076" s="5">
        <f>IFERROR(Table1[[#This Row],[Profit]]/Table1[[#This Row],[Sales]],0)</f>
        <v>0.38273764862974502</v>
      </c>
      <c r="T1076" s="2" t="str">
        <f t="shared" si="16"/>
        <v>Reorder Needed</v>
      </c>
    </row>
    <row r="1077" spans="1:20" x14ac:dyDescent="0.3">
      <c r="A1077" s="2">
        <v>2076</v>
      </c>
      <c r="B1077" s="3">
        <v>45616</v>
      </c>
      <c r="C1077" s="2" t="s">
        <v>1737</v>
      </c>
      <c r="D1077" s="2" t="s">
        <v>1738</v>
      </c>
      <c r="E1077" s="2" t="s">
        <v>36</v>
      </c>
      <c r="F1077" s="2" t="s">
        <v>37</v>
      </c>
      <c r="G1077" s="2" t="s">
        <v>81</v>
      </c>
      <c r="H1077" s="2" t="s">
        <v>82</v>
      </c>
      <c r="I1077" s="2" t="s">
        <v>24</v>
      </c>
      <c r="J1077" s="2">
        <v>5</v>
      </c>
      <c r="K1077" s="2">
        <v>10396</v>
      </c>
      <c r="L1077" s="2">
        <v>51980</v>
      </c>
      <c r="M1077" s="2">
        <v>43714.04</v>
      </c>
      <c r="N1077" s="2">
        <v>8265.9599999999991</v>
      </c>
      <c r="O1077" s="2">
        <v>209</v>
      </c>
      <c r="P1077" s="2">
        <v>10</v>
      </c>
      <c r="Q1077" s="2" t="s">
        <v>42</v>
      </c>
      <c r="R1077" s="2">
        <v>5</v>
      </c>
      <c r="S1077" s="5">
        <f>IFERROR(Table1[[#This Row],[Profit]]/Table1[[#This Row],[Sales]],0)</f>
        <v>0.15902193151212002</v>
      </c>
      <c r="T1077" s="2" t="str">
        <f t="shared" si="16"/>
        <v>Reorder Needed</v>
      </c>
    </row>
    <row r="1078" spans="1:20" x14ac:dyDescent="0.3">
      <c r="A1078" s="2">
        <v>2077</v>
      </c>
      <c r="B1078" s="3">
        <v>45651</v>
      </c>
      <c r="C1078" s="2" t="s">
        <v>85</v>
      </c>
      <c r="D1078" s="2" t="s">
        <v>1739</v>
      </c>
      <c r="E1078" s="2" t="s">
        <v>28</v>
      </c>
      <c r="F1078" s="2" t="s">
        <v>29</v>
      </c>
      <c r="G1078" s="2" t="s">
        <v>97</v>
      </c>
      <c r="H1078" s="2" t="s">
        <v>98</v>
      </c>
      <c r="I1078" s="2" t="s">
        <v>32</v>
      </c>
      <c r="J1078" s="2">
        <v>8</v>
      </c>
      <c r="K1078" s="2">
        <v>34213</v>
      </c>
      <c r="L1078" s="2">
        <v>273704</v>
      </c>
      <c r="M1078" s="2">
        <v>201799.29</v>
      </c>
      <c r="N1078" s="2">
        <v>71904.710000000006</v>
      </c>
      <c r="O1078" s="2">
        <v>293</v>
      </c>
      <c r="P1078" s="2">
        <v>12</v>
      </c>
      <c r="Q1078" s="2" t="s">
        <v>99</v>
      </c>
      <c r="R1078" s="2">
        <v>15</v>
      </c>
      <c r="S1078" s="5">
        <f>IFERROR(Table1[[#This Row],[Profit]]/Table1[[#This Row],[Sales]],0)</f>
        <v>0.26270975214099906</v>
      </c>
      <c r="T1078" s="2" t="str">
        <f t="shared" si="16"/>
        <v>Reorder Needed</v>
      </c>
    </row>
    <row r="1079" spans="1:20" x14ac:dyDescent="0.3">
      <c r="A1079" s="2">
        <v>2078</v>
      </c>
      <c r="B1079" s="3">
        <v>45292</v>
      </c>
      <c r="C1079" s="2" t="s">
        <v>848</v>
      </c>
      <c r="D1079" s="2" t="s">
        <v>1740</v>
      </c>
      <c r="E1079" s="2" t="s">
        <v>45</v>
      </c>
      <c r="F1079" s="2" t="s">
        <v>46</v>
      </c>
      <c r="G1079" s="2" t="s">
        <v>75</v>
      </c>
      <c r="H1079" s="2" t="s">
        <v>76</v>
      </c>
      <c r="I1079" s="2" t="s">
        <v>77</v>
      </c>
      <c r="J1079" s="2">
        <v>7</v>
      </c>
      <c r="K1079" s="2">
        <v>17351</v>
      </c>
      <c r="L1079" s="2">
        <v>121457</v>
      </c>
      <c r="M1079" s="2">
        <v>80904.69</v>
      </c>
      <c r="N1079" s="2">
        <v>40552.31</v>
      </c>
      <c r="O1079" s="2">
        <v>183</v>
      </c>
      <c r="P1079" s="2">
        <v>19</v>
      </c>
      <c r="Q1079" s="2" t="s">
        <v>78</v>
      </c>
      <c r="R1079" s="2">
        <v>10</v>
      </c>
      <c r="S1079" s="5">
        <f>IFERROR(Table1[[#This Row],[Profit]]/Table1[[#This Row],[Sales]],0)</f>
        <v>0.333882032324197</v>
      </c>
      <c r="T1079" s="2" t="str">
        <f t="shared" si="16"/>
        <v>Reorder Needed</v>
      </c>
    </row>
    <row r="1080" spans="1:20" x14ac:dyDescent="0.3">
      <c r="A1080" s="2">
        <v>2079</v>
      </c>
      <c r="B1080" s="3">
        <v>45565</v>
      </c>
      <c r="C1080" s="2" t="s">
        <v>250</v>
      </c>
      <c r="D1080" s="2" t="s">
        <v>1209</v>
      </c>
      <c r="E1080" s="2" t="s">
        <v>36</v>
      </c>
      <c r="F1080" s="2" t="s">
        <v>37</v>
      </c>
      <c r="G1080" s="2" t="s">
        <v>22</v>
      </c>
      <c r="H1080" s="2" t="s">
        <v>23</v>
      </c>
      <c r="I1080" s="2" t="s">
        <v>24</v>
      </c>
      <c r="J1080" s="2">
        <v>3</v>
      </c>
      <c r="K1080" s="2">
        <v>36455</v>
      </c>
      <c r="L1080" s="2">
        <v>109365</v>
      </c>
      <c r="M1080" s="2">
        <v>90729.76</v>
      </c>
      <c r="N1080" s="2">
        <v>18635.240000000002</v>
      </c>
      <c r="O1080" s="2">
        <v>110</v>
      </c>
      <c r="P1080" s="2">
        <v>32</v>
      </c>
      <c r="Q1080" s="2" t="s">
        <v>25</v>
      </c>
      <c r="R1080" s="2">
        <v>5</v>
      </c>
      <c r="S1080" s="5">
        <f>IFERROR(Table1[[#This Row],[Profit]]/Table1[[#This Row],[Sales]],0)</f>
        <v>0.17039491610661547</v>
      </c>
      <c r="T1080" s="2" t="str">
        <f t="shared" si="16"/>
        <v>Reorder Needed</v>
      </c>
    </row>
    <row r="1081" spans="1:20" x14ac:dyDescent="0.3">
      <c r="A1081" s="2">
        <v>2080</v>
      </c>
      <c r="B1081" s="3">
        <v>45323</v>
      </c>
      <c r="C1081" s="2" t="s">
        <v>295</v>
      </c>
      <c r="D1081" s="2" t="s">
        <v>1741</v>
      </c>
      <c r="E1081" s="2" t="s">
        <v>20</v>
      </c>
      <c r="F1081" s="2" t="s">
        <v>21</v>
      </c>
      <c r="G1081" s="2" t="s">
        <v>67</v>
      </c>
      <c r="H1081" s="2" t="s">
        <v>68</v>
      </c>
      <c r="I1081" s="2" t="s">
        <v>24</v>
      </c>
      <c r="J1081" s="2">
        <v>8</v>
      </c>
      <c r="K1081" s="2">
        <v>52134</v>
      </c>
      <c r="L1081" s="2">
        <v>417072</v>
      </c>
      <c r="M1081" s="2">
        <v>364584.2</v>
      </c>
      <c r="N1081" s="2">
        <v>52487.8</v>
      </c>
      <c r="O1081" s="2">
        <v>71</v>
      </c>
      <c r="P1081" s="2">
        <v>28</v>
      </c>
      <c r="Q1081" s="2" t="s">
        <v>42</v>
      </c>
      <c r="R1081" s="2">
        <v>15</v>
      </c>
      <c r="S1081" s="5">
        <f>IFERROR(Table1[[#This Row],[Profit]]/Table1[[#This Row],[Sales]],0)</f>
        <v>0.12584829477883916</v>
      </c>
      <c r="T1081" s="2" t="str">
        <f t="shared" si="16"/>
        <v>Reorder Needed</v>
      </c>
    </row>
    <row r="1082" spans="1:20" x14ac:dyDescent="0.3">
      <c r="A1082" s="2">
        <v>2081</v>
      </c>
      <c r="B1082" s="3">
        <v>45584</v>
      </c>
      <c r="C1082" s="2" t="s">
        <v>1742</v>
      </c>
      <c r="D1082" s="2" t="s">
        <v>1743</v>
      </c>
      <c r="E1082" s="2" t="s">
        <v>36</v>
      </c>
      <c r="F1082" s="2" t="s">
        <v>37</v>
      </c>
      <c r="G1082" s="2" t="s">
        <v>40</v>
      </c>
      <c r="H1082" s="2" t="s">
        <v>41</v>
      </c>
      <c r="I1082" s="2" t="s">
        <v>24</v>
      </c>
      <c r="J1082" s="2">
        <v>7</v>
      </c>
      <c r="K1082" s="2">
        <v>12279</v>
      </c>
      <c r="L1082" s="2">
        <v>85953</v>
      </c>
      <c r="M1082" s="2">
        <v>68298.84</v>
      </c>
      <c r="N1082" s="2">
        <v>17654.16</v>
      </c>
      <c r="O1082" s="2">
        <v>402</v>
      </c>
      <c r="P1082" s="2">
        <v>29</v>
      </c>
      <c r="Q1082" s="2" t="s">
        <v>42</v>
      </c>
      <c r="R1082" s="2">
        <v>5</v>
      </c>
      <c r="S1082" s="5">
        <f>IFERROR(Table1[[#This Row],[Profit]]/Table1[[#This Row],[Sales]],0)</f>
        <v>0.20539317999371751</v>
      </c>
      <c r="T1082" s="2" t="str">
        <f t="shared" si="16"/>
        <v>Reorder Needed</v>
      </c>
    </row>
    <row r="1083" spans="1:20" x14ac:dyDescent="0.3">
      <c r="A1083" s="2">
        <v>2082</v>
      </c>
      <c r="B1083" s="3">
        <v>45317</v>
      </c>
      <c r="C1083" s="2" t="s">
        <v>1744</v>
      </c>
      <c r="D1083" s="2" t="s">
        <v>1745</v>
      </c>
      <c r="E1083" s="2" t="s">
        <v>36</v>
      </c>
      <c r="F1083" s="2" t="s">
        <v>37</v>
      </c>
      <c r="G1083" s="2" t="s">
        <v>55</v>
      </c>
      <c r="H1083" s="2" t="s">
        <v>56</v>
      </c>
      <c r="I1083" s="2" t="s">
        <v>32</v>
      </c>
      <c r="J1083" s="2">
        <v>6</v>
      </c>
      <c r="K1083" s="2">
        <v>11761</v>
      </c>
      <c r="L1083" s="2">
        <v>70566</v>
      </c>
      <c r="M1083" s="2">
        <v>43582.06</v>
      </c>
      <c r="N1083" s="2">
        <v>26983.94</v>
      </c>
      <c r="O1083" s="2">
        <v>102</v>
      </c>
      <c r="P1083" s="2">
        <v>87</v>
      </c>
      <c r="Q1083" s="2" t="s">
        <v>57</v>
      </c>
      <c r="R1083" s="2">
        <v>0</v>
      </c>
      <c r="S1083" s="5">
        <f>IFERROR(Table1[[#This Row],[Profit]]/Table1[[#This Row],[Sales]],0)</f>
        <v>0.38239293710852251</v>
      </c>
      <c r="T1083" s="2" t="str">
        <f t="shared" si="16"/>
        <v>Reorder Needed</v>
      </c>
    </row>
    <row r="1084" spans="1:20" x14ac:dyDescent="0.3">
      <c r="A1084" s="2">
        <v>2083</v>
      </c>
      <c r="B1084" s="3">
        <v>45612</v>
      </c>
      <c r="C1084" s="2" t="s">
        <v>772</v>
      </c>
      <c r="D1084" s="2" t="s">
        <v>1746</v>
      </c>
      <c r="E1084" s="2" t="s">
        <v>28</v>
      </c>
      <c r="F1084" s="2" t="s">
        <v>29</v>
      </c>
      <c r="G1084" s="2" t="s">
        <v>67</v>
      </c>
      <c r="H1084" s="2" t="s">
        <v>68</v>
      </c>
      <c r="I1084" s="2" t="s">
        <v>24</v>
      </c>
      <c r="J1084" s="2">
        <v>6</v>
      </c>
      <c r="K1084" s="2">
        <v>19609</v>
      </c>
      <c r="L1084" s="2">
        <v>117654</v>
      </c>
      <c r="M1084" s="2">
        <v>92510.55</v>
      </c>
      <c r="N1084" s="2">
        <v>25143.45</v>
      </c>
      <c r="O1084" s="2">
        <v>473</v>
      </c>
      <c r="P1084" s="2">
        <v>74</v>
      </c>
      <c r="Q1084" s="2" t="s">
        <v>42</v>
      </c>
      <c r="R1084" s="2">
        <v>10</v>
      </c>
      <c r="S1084" s="5">
        <f>IFERROR(Table1[[#This Row],[Profit]]/Table1[[#This Row],[Sales]],0)</f>
        <v>0.21370671630373808</v>
      </c>
      <c r="T1084" s="2" t="str">
        <f t="shared" si="16"/>
        <v>Reorder Needed</v>
      </c>
    </row>
    <row r="1085" spans="1:20" x14ac:dyDescent="0.3">
      <c r="A1085" s="2">
        <v>2084</v>
      </c>
      <c r="B1085" s="3">
        <v>45521</v>
      </c>
      <c r="C1085" s="2" t="s">
        <v>198</v>
      </c>
      <c r="D1085" s="2" t="s">
        <v>1747</v>
      </c>
      <c r="E1085" s="2" t="s">
        <v>20</v>
      </c>
      <c r="F1085" s="2" t="s">
        <v>21</v>
      </c>
      <c r="G1085" s="2" t="s">
        <v>30</v>
      </c>
      <c r="H1085" s="2" t="s">
        <v>31</v>
      </c>
      <c r="I1085" s="2" t="s">
        <v>32</v>
      </c>
      <c r="J1085" s="2">
        <v>5</v>
      </c>
      <c r="K1085" s="2">
        <v>21284</v>
      </c>
      <c r="L1085" s="2">
        <v>106420</v>
      </c>
      <c r="M1085" s="2">
        <v>88512.19</v>
      </c>
      <c r="N1085" s="2">
        <v>17907.810000000001</v>
      </c>
      <c r="O1085" s="2">
        <v>40</v>
      </c>
      <c r="P1085" s="2">
        <v>50</v>
      </c>
      <c r="Q1085" s="2" t="s">
        <v>33</v>
      </c>
      <c r="R1085" s="2">
        <v>20</v>
      </c>
      <c r="S1085" s="5">
        <f>IFERROR(Table1[[#This Row],[Profit]]/Table1[[#This Row],[Sales]],0)</f>
        <v>0.16827485435068598</v>
      </c>
      <c r="T1085" s="2" t="str">
        <f t="shared" si="16"/>
        <v>Sufficient</v>
      </c>
    </row>
    <row r="1086" spans="1:20" x14ac:dyDescent="0.3">
      <c r="A1086" s="2">
        <v>2085</v>
      </c>
      <c r="B1086" s="3">
        <v>45613</v>
      </c>
      <c r="C1086" s="2" t="s">
        <v>129</v>
      </c>
      <c r="D1086" s="2" t="s">
        <v>1748</v>
      </c>
      <c r="E1086" s="2" t="s">
        <v>36</v>
      </c>
      <c r="F1086" s="2" t="s">
        <v>37</v>
      </c>
      <c r="G1086" s="2" t="s">
        <v>55</v>
      </c>
      <c r="H1086" s="2" t="s">
        <v>56</v>
      </c>
      <c r="I1086" s="2" t="s">
        <v>32</v>
      </c>
      <c r="J1086" s="2">
        <v>9</v>
      </c>
      <c r="K1086" s="2">
        <v>38144</v>
      </c>
      <c r="L1086" s="2">
        <v>343296</v>
      </c>
      <c r="M1086" s="2">
        <v>292200.01</v>
      </c>
      <c r="N1086" s="2">
        <v>51095.99</v>
      </c>
      <c r="O1086" s="2">
        <v>29</v>
      </c>
      <c r="P1086" s="2">
        <v>71</v>
      </c>
      <c r="Q1086" s="2" t="s">
        <v>57</v>
      </c>
      <c r="R1086" s="2">
        <v>10</v>
      </c>
      <c r="S1086" s="5">
        <f>IFERROR(Table1[[#This Row],[Profit]]/Table1[[#This Row],[Sales]],0)</f>
        <v>0.1488394563292319</v>
      </c>
      <c r="T1086" s="2" t="str">
        <f t="shared" si="16"/>
        <v>Sufficient</v>
      </c>
    </row>
    <row r="1087" spans="1:20" x14ac:dyDescent="0.3">
      <c r="A1087" s="2">
        <v>2086</v>
      </c>
      <c r="B1087" s="3">
        <v>45373</v>
      </c>
      <c r="C1087" s="2" t="s">
        <v>720</v>
      </c>
      <c r="D1087" s="2" t="s">
        <v>1749</v>
      </c>
      <c r="E1087" s="2" t="s">
        <v>36</v>
      </c>
      <c r="F1087" s="2" t="s">
        <v>37</v>
      </c>
      <c r="G1087" s="2" t="s">
        <v>75</v>
      </c>
      <c r="H1087" s="2" t="s">
        <v>76</v>
      </c>
      <c r="I1087" s="2" t="s">
        <v>77</v>
      </c>
      <c r="J1087" s="2">
        <v>2</v>
      </c>
      <c r="K1087" s="2">
        <v>24361</v>
      </c>
      <c r="L1087" s="2">
        <v>48722</v>
      </c>
      <c r="M1087" s="2">
        <v>32043.45</v>
      </c>
      <c r="N1087" s="2">
        <v>16678.55</v>
      </c>
      <c r="O1087" s="2">
        <v>50</v>
      </c>
      <c r="P1087" s="2">
        <v>69</v>
      </c>
      <c r="Q1087" s="2" t="s">
        <v>78</v>
      </c>
      <c r="R1087" s="2">
        <v>0</v>
      </c>
      <c r="S1087" s="5">
        <f>IFERROR(Table1[[#This Row],[Profit]]/Table1[[#This Row],[Sales]],0)</f>
        <v>0.34232071754033083</v>
      </c>
      <c r="T1087" s="2" t="str">
        <f t="shared" si="16"/>
        <v>Sufficient</v>
      </c>
    </row>
    <row r="1088" spans="1:20" x14ac:dyDescent="0.3">
      <c r="A1088" s="2">
        <v>2087</v>
      </c>
      <c r="B1088" s="3">
        <v>45314</v>
      </c>
      <c r="C1088" s="2" t="s">
        <v>1709</v>
      </c>
      <c r="D1088" s="2" t="s">
        <v>1750</v>
      </c>
      <c r="E1088" s="2" t="s">
        <v>36</v>
      </c>
      <c r="F1088" s="2" t="s">
        <v>37</v>
      </c>
      <c r="G1088" s="2" t="s">
        <v>60</v>
      </c>
      <c r="H1088" s="2" t="s">
        <v>61</v>
      </c>
      <c r="I1088" s="2" t="s">
        <v>32</v>
      </c>
      <c r="J1088" s="2">
        <v>5</v>
      </c>
      <c r="K1088" s="2">
        <v>6766</v>
      </c>
      <c r="L1088" s="2">
        <v>33830</v>
      </c>
      <c r="M1088" s="2">
        <v>21219.279999999999</v>
      </c>
      <c r="N1088" s="2">
        <v>12610.72</v>
      </c>
      <c r="O1088" s="2">
        <v>419</v>
      </c>
      <c r="P1088" s="2">
        <v>83</v>
      </c>
      <c r="Q1088" s="2" t="s">
        <v>62</v>
      </c>
      <c r="R1088" s="2">
        <v>5</v>
      </c>
      <c r="S1088" s="5">
        <f>IFERROR(Table1[[#This Row],[Profit]]/Table1[[#This Row],[Sales]],0)</f>
        <v>0.37276736624297957</v>
      </c>
      <c r="T1088" s="2" t="str">
        <f t="shared" si="16"/>
        <v>Reorder Needed</v>
      </c>
    </row>
    <row r="1089" spans="1:20" x14ac:dyDescent="0.3">
      <c r="A1089" s="2">
        <v>2088</v>
      </c>
      <c r="B1089" s="3">
        <v>45373</v>
      </c>
      <c r="C1089" s="2" t="s">
        <v>898</v>
      </c>
      <c r="D1089" s="2" t="s">
        <v>1751</v>
      </c>
      <c r="E1089" s="2" t="s">
        <v>36</v>
      </c>
      <c r="F1089" s="2" t="s">
        <v>37</v>
      </c>
      <c r="G1089" s="2" t="s">
        <v>30</v>
      </c>
      <c r="H1089" s="2" t="s">
        <v>31</v>
      </c>
      <c r="I1089" s="2" t="s">
        <v>32</v>
      </c>
      <c r="J1089" s="2">
        <v>7</v>
      </c>
      <c r="K1089" s="2">
        <v>6043</v>
      </c>
      <c r="L1089" s="2">
        <v>42301</v>
      </c>
      <c r="M1089" s="2">
        <v>31667.59</v>
      </c>
      <c r="N1089" s="2">
        <v>10633.41</v>
      </c>
      <c r="O1089" s="2">
        <v>455</v>
      </c>
      <c r="P1089" s="2">
        <v>70</v>
      </c>
      <c r="Q1089" s="2" t="s">
        <v>33</v>
      </c>
      <c r="R1089" s="2">
        <v>5</v>
      </c>
      <c r="S1089" s="5">
        <f>IFERROR(Table1[[#This Row],[Profit]]/Table1[[#This Row],[Sales]],0)</f>
        <v>0.25137490839460058</v>
      </c>
      <c r="T1089" s="2" t="str">
        <f t="shared" si="16"/>
        <v>Reorder Needed</v>
      </c>
    </row>
    <row r="1090" spans="1:20" x14ac:dyDescent="0.3">
      <c r="A1090" s="2">
        <v>2089</v>
      </c>
      <c r="B1090" s="3">
        <v>45407</v>
      </c>
      <c r="C1090" s="2" t="s">
        <v>1752</v>
      </c>
      <c r="D1090" s="2" t="s">
        <v>1753</v>
      </c>
      <c r="E1090" s="2" t="s">
        <v>45</v>
      </c>
      <c r="F1090" s="2" t="s">
        <v>46</v>
      </c>
      <c r="G1090" s="2" t="s">
        <v>67</v>
      </c>
      <c r="H1090" s="2" t="s">
        <v>68</v>
      </c>
      <c r="I1090" s="2" t="s">
        <v>24</v>
      </c>
      <c r="J1090" s="2">
        <v>1</v>
      </c>
      <c r="K1090" s="2">
        <v>12154</v>
      </c>
      <c r="L1090" s="2">
        <v>12154</v>
      </c>
      <c r="M1090" s="2">
        <v>10345.31</v>
      </c>
      <c r="N1090" s="2">
        <v>1808.69</v>
      </c>
      <c r="O1090" s="2">
        <v>476</v>
      </c>
      <c r="P1090" s="2">
        <v>75</v>
      </c>
      <c r="Q1090" s="2" t="s">
        <v>42</v>
      </c>
      <c r="R1090" s="2">
        <v>10</v>
      </c>
      <c r="S1090" s="5">
        <f>IFERROR(Table1[[#This Row],[Profit]]/Table1[[#This Row],[Sales]],0)</f>
        <v>0.14881438209642917</v>
      </c>
      <c r="T1090" s="2" t="str">
        <f t="shared" ref="T1090:T1153" si="17">IF(O1090&gt;P1090,"Reorder Needed","Sufficient")</f>
        <v>Reorder Needed</v>
      </c>
    </row>
    <row r="1091" spans="1:20" x14ac:dyDescent="0.3">
      <c r="A1091" s="2">
        <v>2090</v>
      </c>
      <c r="B1091" s="3">
        <v>45357</v>
      </c>
      <c r="C1091" s="2" t="s">
        <v>1754</v>
      </c>
      <c r="D1091" s="2" t="s">
        <v>1755</v>
      </c>
      <c r="E1091" s="2" t="s">
        <v>36</v>
      </c>
      <c r="F1091" s="2" t="s">
        <v>37</v>
      </c>
      <c r="G1091" s="2" t="s">
        <v>22</v>
      </c>
      <c r="H1091" s="2" t="s">
        <v>23</v>
      </c>
      <c r="I1091" s="2" t="s">
        <v>24</v>
      </c>
      <c r="J1091" s="2">
        <v>6</v>
      </c>
      <c r="K1091" s="2">
        <v>29766</v>
      </c>
      <c r="L1091" s="2">
        <v>178596</v>
      </c>
      <c r="M1091" s="2">
        <v>157925.6</v>
      </c>
      <c r="N1091" s="2">
        <v>20670.400000000001</v>
      </c>
      <c r="O1091" s="2">
        <v>418</v>
      </c>
      <c r="P1091" s="2">
        <v>100</v>
      </c>
      <c r="Q1091" s="2" t="s">
        <v>25</v>
      </c>
      <c r="R1091" s="2">
        <v>10</v>
      </c>
      <c r="S1091" s="5">
        <f>IFERROR(Table1[[#This Row],[Profit]]/Table1[[#This Row],[Sales]],0)</f>
        <v>0.11573831440793747</v>
      </c>
      <c r="T1091" s="2" t="str">
        <f t="shared" si="17"/>
        <v>Reorder Needed</v>
      </c>
    </row>
    <row r="1092" spans="1:20" x14ac:dyDescent="0.3">
      <c r="A1092" s="2">
        <v>2091</v>
      </c>
      <c r="B1092" s="3">
        <v>45610</v>
      </c>
      <c r="C1092" s="2" t="s">
        <v>1662</v>
      </c>
      <c r="D1092" s="2" t="s">
        <v>1756</v>
      </c>
      <c r="E1092" s="2" t="s">
        <v>45</v>
      </c>
      <c r="F1092" s="2" t="s">
        <v>46</v>
      </c>
      <c r="G1092" s="2" t="s">
        <v>67</v>
      </c>
      <c r="H1092" s="2" t="s">
        <v>68</v>
      </c>
      <c r="I1092" s="2" t="s">
        <v>24</v>
      </c>
      <c r="J1092" s="2">
        <v>2</v>
      </c>
      <c r="K1092" s="2">
        <v>5762</v>
      </c>
      <c r="L1092" s="2">
        <v>11524</v>
      </c>
      <c r="M1092" s="2">
        <v>7696.95</v>
      </c>
      <c r="N1092" s="2">
        <v>3827.05</v>
      </c>
      <c r="O1092" s="2">
        <v>330</v>
      </c>
      <c r="P1092" s="2">
        <v>75</v>
      </c>
      <c r="Q1092" s="2" t="s">
        <v>42</v>
      </c>
      <c r="R1092" s="2">
        <v>15</v>
      </c>
      <c r="S1092" s="5">
        <f>IFERROR(Table1[[#This Row],[Profit]]/Table1[[#This Row],[Sales]],0)</f>
        <v>0.33209389101006598</v>
      </c>
      <c r="T1092" s="2" t="str">
        <f t="shared" si="17"/>
        <v>Reorder Needed</v>
      </c>
    </row>
    <row r="1093" spans="1:20" x14ac:dyDescent="0.3">
      <c r="A1093" s="2">
        <v>2092</v>
      </c>
      <c r="B1093" s="3">
        <v>45627</v>
      </c>
      <c r="C1093" s="2" t="s">
        <v>79</v>
      </c>
      <c r="D1093" s="2" t="s">
        <v>1757</v>
      </c>
      <c r="E1093" s="2" t="s">
        <v>45</v>
      </c>
      <c r="F1093" s="2" t="s">
        <v>46</v>
      </c>
      <c r="G1093" s="2" t="s">
        <v>55</v>
      </c>
      <c r="H1093" s="2" t="s">
        <v>56</v>
      </c>
      <c r="I1093" s="2" t="s">
        <v>32</v>
      </c>
      <c r="J1093" s="2">
        <v>1</v>
      </c>
      <c r="K1093" s="2">
        <v>59095</v>
      </c>
      <c r="L1093" s="2">
        <v>59095</v>
      </c>
      <c r="M1093" s="2">
        <v>36792.07</v>
      </c>
      <c r="N1093" s="2">
        <v>22302.93</v>
      </c>
      <c r="O1093" s="2">
        <v>376</v>
      </c>
      <c r="P1093" s="2">
        <v>70</v>
      </c>
      <c r="Q1093" s="2" t="s">
        <v>57</v>
      </c>
      <c r="R1093" s="2">
        <v>0</v>
      </c>
      <c r="S1093" s="5">
        <f>IFERROR(Table1[[#This Row],[Profit]]/Table1[[#This Row],[Sales]],0)</f>
        <v>0.37740807174887891</v>
      </c>
      <c r="T1093" s="2" t="str">
        <f t="shared" si="17"/>
        <v>Reorder Needed</v>
      </c>
    </row>
    <row r="1094" spans="1:20" x14ac:dyDescent="0.3">
      <c r="A1094" s="2">
        <v>2093</v>
      </c>
      <c r="B1094" s="3">
        <v>45484</v>
      </c>
      <c r="C1094" s="2" t="s">
        <v>974</v>
      </c>
      <c r="D1094" s="2" t="s">
        <v>1758</v>
      </c>
      <c r="E1094" s="2" t="s">
        <v>45</v>
      </c>
      <c r="F1094" s="2" t="s">
        <v>46</v>
      </c>
      <c r="G1094" s="2" t="s">
        <v>67</v>
      </c>
      <c r="H1094" s="2" t="s">
        <v>68</v>
      </c>
      <c r="I1094" s="2" t="s">
        <v>24</v>
      </c>
      <c r="J1094" s="2">
        <v>4</v>
      </c>
      <c r="K1094" s="2">
        <v>29613</v>
      </c>
      <c r="L1094" s="2">
        <v>118452</v>
      </c>
      <c r="M1094" s="2">
        <v>99476.06</v>
      </c>
      <c r="N1094" s="2">
        <v>18975.939999999999</v>
      </c>
      <c r="O1094" s="2">
        <v>320</v>
      </c>
      <c r="P1094" s="2">
        <v>15</v>
      </c>
      <c r="Q1094" s="2" t="s">
        <v>42</v>
      </c>
      <c r="R1094" s="2">
        <v>15</v>
      </c>
      <c r="S1094" s="5">
        <f>IFERROR(Table1[[#This Row],[Profit]]/Table1[[#This Row],[Sales]],0)</f>
        <v>0.16019940566643026</v>
      </c>
      <c r="T1094" s="2" t="str">
        <f t="shared" si="17"/>
        <v>Reorder Needed</v>
      </c>
    </row>
    <row r="1095" spans="1:20" x14ac:dyDescent="0.3">
      <c r="A1095" s="2">
        <v>2094</v>
      </c>
      <c r="B1095" s="3">
        <v>45557</v>
      </c>
      <c r="C1095" s="2" t="s">
        <v>1759</v>
      </c>
      <c r="D1095" s="2" t="s">
        <v>1760</v>
      </c>
      <c r="E1095" s="2" t="s">
        <v>28</v>
      </c>
      <c r="F1095" s="2" t="s">
        <v>29</v>
      </c>
      <c r="G1095" s="2" t="s">
        <v>97</v>
      </c>
      <c r="H1095" s="2" t="s">
        <v>98</v>
      </c>
      <c r="I1095" s="2" t="s">
        <v>32</v>
      </c>
      <c r="J1095" s="2">
        <v>3</v>
      </c>
      <c r="K1095" s="2">
        <v>21057</v>
      </c>
      <c r="L1095" s="2">
        <v>63171</v>
      </c>
      <c r="M1095" s="2">
        <v>56159.31</v>
      </c>
      <c r="N1095" s="2">
        <v>7011.69</v>
      </c>
      <c r="O1095" s="2">
        <v>241</v>
      </c>
      <c r="P1095" s="2">
        <v>53</v>
      </c>
      <c r="Q1095" s="2" t="s">
        <v>99</v>
      </c>
      <c r="R1095" s="2">
        <v>5</v>
      </c>
      <c r="S1095" s="5">
        <f>IFERROR(Table1[[#This Row],[Profit]]/Table1[[#This Row],[Sales]],0)</f>
        <v>0.1109953934558579</v>
      </c>
      <c r="T1095" s="2" t="str">
        <f t="shared" si="17"/>
        <v>Reorder Needed</v>
      </c>
    </row>
    <row r="1096" spans="1:20" x14ac:dyDescent="0.3">
      <c r="A1096" s="2">
        <v>2095</v>
      </c>
      <c r="B1096" s="3">
        <v>45550</v>
      </c>
      <c r="C1096" s="2" t="s">
        <v>1251</v>
      </c>
      <c r="D1096" s="2" t="s">
        <v>1761</v>
      </c>
      <c r="E1096" s="2" t="s">
        <v>20</v>
      </c>
      <c r="F1096" s="2" t="s">
        <v>21</v>
      </c>
      <c r="G1096" s="2" t="s">
        <v>81</v>
      </c>
      <c r="H1096" s="2" t="s">
        <v>82</v>
      </c>
      <c r="I1096" s="2" t="s">
        <v>24</v>
      </c>
      <c r="J1096" s="2">
        <v>9</v>
      </c>
      <c r="K1096" s="2">
        <v>10932</v>
      </c>
      <c r="L1096" s="2">
        <v>98388</v>
      </c>
      <c r="M1096" s="2">
        <v>76070.47</v>
      </c>
      <c r="N1096" s="2">
        <v>22317.53</v>
      </c>
      <c r="O1096" s="2">
        <v>210</v>
      </c>
      <c r="P1096" s="2">
        <v>37</v>
      </c>
      <c r="Q1096" s="2" t="s">
        <v>42</v>
      </c>
      <c r="R1096" s="2">
        <v>0</v>
      </c>
      <c r="S1096" s="5">
        <f>IFERROR(Table1[[#This Row],[Profit]]/Table1[[#This Row],[Sales]],0)</f>
        <v>0.22683182908484772</v>
      </c>
      <c r="T1096" s="2" t="str">
        <f t="shared" si="17"/>
        <v>Reorder Needed</v>
      </c>
    </row>
    <row r="1097" spans="1:20" x14ac:dyDescent="0.3">
      <c r="A1097" s="2">
        <v>2096</v>
      </c>
      <c r="B1097" s="3">
        <v>45547</v>
      </c>
      <c r="C1097" s="2" t="s">
        <v>1140</v>
      </c>
      <c r="D1097" s="2" t="s">
        <v>1762</v>
      </c>
      <c r="E1097" s="2" t="s">
        <v>20</v>
      </c>
      <c r="F1097" s="2" t="s">
        <v>21</v>
      </c>
      <c r="G1097" s="2" t="s">
        <v>40</v>
      </c>
      <c r="H1097" s="2" t="s">
        <v>41</v>
      </c>
      <c r="I1097" s="2" t="s">
        <v>24</v>
      </c>
      <c r="J1097" s="2">
        <v>4</v>
      </c>
      <c r="K1097" s="2">
        <v>54206</v>
      </c>
      <c r="L1097" s="2">
        <v>216824</v>
      </c>
      <c r="M1097" s="2">
        <v>194696.28</v>
      </c>
      <c r="N1097" s="2">
        <v>22127.72</v>
      </c>
      <c r="O1097" s="2">
        <v>434</v>
      </c>
      <c r="P1097" s="2">
        <v>33</v>
      </c>
      <c r="Q1097" s="2" t="s">
        <v>42</v>
      </c>
      <c r="R1097" s="2">
        <v>5</v>
      </c>
      <c r="S1097" s="5">
        <f>IFERROR(Table1[[#This Row],[Profit]]/Table1[[#This Row],[Sales]],0)</f>
        <v>0.10205383167914991</v>
      </c>
      <c r="T1097" s="2" t="str">
        <f t="shared" si="17"/>
        <v>Reorder Needed</v>
      </c>
    </row>
    <row r="1098" spans="1:20" x14ac:dyDescent="0.3">
      <c r="A1098" s="2">
        <v>2097</v>
      </c>
      <c r="B1098" s="3">
        <v>45569</v>
      </c>
      <c r="C1098" s="2" t="s">
        <v>1763</v>
      </c>
      <c r="D1098" s="2" t="s">
        <v>1764</v>
      </c>
      <c r="E1098" s="2" t="s">
        <v>45</v>
      </c>
      <c r="F1098" s="2" t="s">
        <v>46</v>
      </c>
      <c r="G1098" s="2" t="s">
        <v>81</v>
      </c>
      <c r="H1098" s="2" t="s">
        <v>82</v>
      </c>
      <c r="I1098" s="2" t="s">
        <v>24</v>
      </c>
      <c r="J1098" s="2">
        <v>4</v>
      </c>
      <c r="K1098" s="2">
        <v>56707</v>
      </c>
      <c r="L1098" s="2">
        <v>226828</v>
      </c>
      <c r="M1098" s="2">
        <v>142137.95000000001</v>
      </c>
      <c r="N1098" s="2">
        <v>84690.05</v>
      </c>
      <c r="O1098" s="2">
        <v>440</v>
      </c>
      <c r="P1098" s="2">
        <v>11</v>
      </c>
      <c r="Q1098" s="2" t="s">
        <v>42</v>
      </c>
      <c r="R1098" s="2">
        <v>15</v>
      </c>
      <c r="S1098" s="5">
        <f>IFERROR(Table1[[#This Row],[Profit]]/Table1[[#This Row],[Sales]],0)</f>
        <v>0.37336682420159772</v>
      </c>
      <c r="T1098" s="2" t="str">
        <f t="shared" si="17"/>
        <v>Reorder Needed</v>
      </c>
    </row>
    <row r="1099" spans="1:20" x14ac:dyDescent="0.3">
      <c r="A1099" s="2">
        <v>2098</v>
      </c>
      <c r="B1099" s="3">
        <v>45353</v>
      </c>
      <c r="C1099" s="2" t="s">
        <v>1517</v>
      </c>
      <c r="D1099" s="2" t="s">
        <v>1765</v>
      </c>
      <c r="E1099" s="2" t="s">
        <v>36</v>
      </c>
      <c r="F1099" s="2" t="s">
        <v>37</v>
      </c>
      <c r="G1099" s="2" t="s">
        <v>60</v>
      </c>
      <c r="H1099" s="2" t="s">
        <v>61</v>
      </c>
      <c r="I1099" s="2" t="s">
        <v>32</v>
      </c>
      <c r="J1099" s="2">
        <v>10</v>
      </c>
      <c r="K1099" s="2">
        <v>8376</v>
      </c>
      <c r="L1099" s="2">
        <v>83760</v>
      </c>
      <c r="M1099" s="2">
        <v>69383.360000000001</v>
      </c>
      <c r="N1099" s="2">
        <v>14376.64</v>
      </c>
      <c r="O1099" s="2">
        <v>348</v>
      </c>
      <c r="P1099" s="2">
        <v>44</v>
      </c>
      <c r="Q1099" s="2" t="s">
        <v>62</v>
      </c>
      <c r="R1099" s="2">
        <v>0</v>
      </c>
      <c r="S1099" s="5">
        <f>IFERROR(Table1[[#This Row],[Profit]]/Table1[[#This Row],[Sales]],0)</f>
        <v>0.1716408787010506</v>
      </c>
      <c r="T1099" s="2" t="str">
        <f t="shared" si="17"/>
        <v>Reorder Needed</v>
      </c>
    </row>
    <row r="1100" spans="1:20" x14ac:dyDescent="0.3">
      <c r="A1100" s="2">
        <v>2099</v>
      </c>
      <c r="B1100" s="3">
        <v>45487</v>
      </c>
      <c r="C1100" s="2" t="s">
        <v>357</v>
      </c>
      <c r="D1100" s="2" t="s">
        <v>1766</v>
      </c>
      <c r="E1100" s="2" t="s">
        <v>28</v>
      </c>
      <c r="F1100" s="2" t="s">
        <v>29</v>
      </c>
      <c r="G1100" s="2" t="s">
        <v>49</v>
      </c>
      <c r="H1100" s="2" t="s">
        <v>50</v>
      </c>
      <c r="I1100" s="2" t="s">
        <v>51</v>
      </c>
      <c r="J1100" s="2">
        <v>2</v>
      </c>
      <c r="K1100" s="2">
        <v>41789</v>
      </c>
      <c r="L1100" s="2">
        <v>83578</v>
      </c>
      <c r="M1100" s="2">
        <v>70694.8</v>
      </c>
      <c r="N1100" s="2">
        <v>12883.2</v>
      </c>
      <c r="O1100" s="2">
        <v>275</v>
      </c>
      <c r="P1100" s="2">
        <v>77</v>
      </c>
      <c r="Q1100" s="2" t="s">
        <v>52</v>
      </c>
      <c r="R1100" s="2">
        <v>10</v>
      </c>
      <c r="S1100" s="5">
        <f>IFERROR(Table1[[#This Row],[Profit]]/Table1[[#This Row],[Sales]],0)</f>
        <v>0.15414582784943406</v>
      </c>
      <c r="T1100" s="2" t="str">
        <f t="shared" si="17"/>
        <v>Reorder Needed</v>
      </c>
    </row>
    <row r="1101" spans="1:20" x14ac:dyDescent="0.3">
      <c r="A1101" s="2">
        <v>2100</v>
      </c>
      <c r="B1101" s="3">
        <v>45584</v>
      </c>
      <c r="C1101" s="2" t="s">
        <v>1767</v>
      </c>
      <c r="D1101" s="2" t="s">
        <v>1768</v>
      </c>
      <c r="E1101" s="2" t="s">
        <v>20</v>
      </c>
      <c r="F1101" s="2" t="s">
        <v>21</v>
      </c>
      <c r="G1101" s="2" t="s">
        <v>67</v>
      </c>
      <c r="H1101" s="2" t="s">
        <v>68</v>
      </c>
      <c r="I1101" s="2" t="s">
        <v>24</v>
      </c>
      <c r="J1101" s="2">
        <v>6</v>
      </c>
      <c r="K1101" s="2">
        <v>34122</v>
      </c>
      <c r="L1101" s="2">
        <v>204732</v>
      </c>
      <c r="M1101" s="2">
        <v>149993.24</v>
      </c>
      <c r="N1101" s="2">
        <v>54738.76</v>
      </c>
      <c r="O1101" s="2">
        <v>144</v>
      </c>
      <c r="P1101" s="2">
        <v>26</v>
      </c>
      <c r="Q1101" s="2" t="s">
        <v>42</v>
      </c>
      <c r="R1101" s="2">
        <v>20</v>
      </c>
      <c r="S1101" s="5">
        <f>IFERROR(Table1[[#This Row],[Profit]]/Table1[[#This Row],[Sales]],0)</f>
        <v>0.2673678760525956</v>
      </c>
      <c r="T1101" s="2" t="str">
        <f t="shared" si="17"/>
        <v>Reorder Needed</v>
      </c>
    </row>
    <row r="1102" spans="1:20" x14ac:dyDescent="0.3">
      <c r="A1102" s="2">
        <v>2101</v>
      </c>
      <c r="B1102" s="3">
        <v>45335</v>
      </c>
      <c r="C1102" s="2" t="s">
        <v>1769</v>
      </c>
      <c r="D1102" s="2" t="s">
        <v>1770</v>
      </c>
      <c r="E1102" s="2" t="s">
        <v>45</v>
      </c>
      <c r="F1102" s="2" t="s">
        <v>46</v>
      </c>
      <c r="G1102" s="2" t="s">
        <v>67</v>
      </c>
      <c r="H1102" s="2" t="s">
        <v>68</v>
      </c>
      <c r="I1102" s="2" t="s">
        <v>24</v>
      </c>
      <c r="J1102" s="2">
        <v>8</v>
      </c>
      <c r="K1102" s="2">
        <v>50576</v>
      </c>
      <c r="L1102" s="2">
        <v>404608</v>
      </c>
      <c r="M1102" s="2">
        <v>314710.40000000002</v>
      </c>
      <c r="N1102" s="2">
        <v>89897.600000000006</v>
      </c>
      <c r="O1102" s="2">
        <v>335</v>
      </c>
      <c r="P1102" s="2">
        <v>49</v>
      </c>
      <c r="Q1102" s="2" t="s">
        <v>42</v>
      </c>
      <c r="R1102" s="2">
        <v>0</v>
      </c>
      <c r="S1102" s="5">
        <f>IFERROR(Table1[[#This Row],[Profit]]/Table1[[#This Row],[Sales]],0)</f>
        <v>0.22218443530528315</v>
      </c>
      <c r="T1102" s="2" t="str">
        <f t="shared" si="17"/>
        <v>Reorder Needed</v>
      </c>
    </row>
    <row r="1103" spans="1:20" x14ac:dyDescent="0.3">
      <c r="A1103" s="2">
        <v>2102</v>
      </c>
      <c r="B1103" s="3">
        <v>45326</v>
      </c>
      <c r="C1103" s="2" t="s">
        <v>629</v>
      </c>
      <c r="D1103" s="2" t="s">
        <v>1771</v>
      </c>
      <c r="E1103" s="2" t="s">
        <v>28</v>
      </c>
      <c r="F1103" s="2" t="s">
        <v>29</v>
      </c>
      <c r="G1103" s="2" t="s">
        <v>60</v>
      </c>
      <c r="H1103" s="2" t="s">
        <v>61</v>
      </c>
      <c r="I1103" s="2" t="s">
        <v>32</v>
      </c>
      <c r="J1103" s="2">
        <v>9</v>
      </c>
      <c r="K1103" s="2">
        <v>32393</v>
      </c>
      <c r="L1103" s="2">
        <v>291537</v>
      </c>
      <c r="M1103" s="2">
        <v>257192.93</v>
      </c>
      <c r="N1103" s="2">
        <v>34344.07</v>
      </c>
      <c r="O1103" s="2">
        <v>345</v>
      </c>
      <c r="P1103" s="2">
        <v>53</v>
      </c>
      <c r="Q1103" s="2" t="s">
        <v>62</v>
      </c>
      <c r="R1103" s="2">
        <v>5</v>
      </c>
      <c r="S1103" s="5">
        <f>IFERROR(Table1[[#This Row],[Profit]]/Table1[[#This Row],[Sales]],0)</f>
        <v>0.11780346919944981</v>
      </c>
      <c r="T1103" s="2" t="str">
        <f t="shared" si="17"/>
        <v>Reorder Needed</v>
      </c>
    </row>
    <row r="1104" spans="1:20" x14ac:dyDescent="0.3">
      <c r="A1104" s="2">
        <v>2103</v>
      </c>
      <c r="B1104" s="3">
        <v>45424</v>
      </c>
      <c r="C1104" s="2" t="s">
        <v>967</v>
      </c>
      <c r="D1104" s="2" t="s">
        <v>1772</v>
      </c>
      <c r="E1104" s="2" t="s">
        <v>28</v>
      </c>
      <c r="F1104" s="2" t="s">
        <v>29</v>
      </c>
      <c r="G1104" s="2" t="s">
        <v>60</v>
      </c>
      <c r="H1104" s="2" t="s">
        <v>61</v>
      </c>
      <c r="I1104" s="2" t="s">
        <v>32</v>
      </c>
      <c r="J1104" s="2">
        <v>10</v>
      </c>
      <c r="K1104" s="2">
        <v>5860</v>
      </c>
      <c r="L1104" s="2">
        <v>58600</v>
      </c>
      <c r="M1104" s="2">
        <v>45936.7</v>
      </c>
      <c r="N1104" s="2">
        <v>12663.3</v>
      </c>
      <c r="O1104" s="2">
        <v>361</v>
      </c>
      <c r="P1104" s="2">
        <v>29</v>
      </c>
      <c r="Q1104" s="2" t="s">
        <v>62</v>
      </c>
      <c r="R1104" s="2">
        <v>15</v>
      </c>
      <c r="S1104" s="5">
        <f>IFERROR(Table1[[#This Row],[Profit]]/Table1[[#This Row],[Sales]],0)</f>
        <v>0.21609726962457337</v>
      </c>
      <c r="T1104" s="2" t="str">
        <f t="shared" si="17"/>
        <v>Reorder Needed</v>
      </c>
    </row>
    <row r="1105" spans="1:20" x14ac:dyDescent="0.3">
      <c r="A1105" s="2">
        <v>2104</v>
      </c>
      <c r="B1105" s="3">
        <v>45541</v>
      </c>
      <c r="C1105" s="2" t="s">
        <v>1773</v>
      </c>
      <c r="D1105" s="2" t="s">
        <v>1774</v>
      </c>
      <c r="E1105" s="2" t="s">
        <v>28</v>
      </c>
      <c r="F1105" s="2" t="s">
        <v>29</v>
      </c>
      <c r="G1105" s="2" t="s">
        <v>67</v>
      </c>
      <c r="H1105" s="2" t="s">
        <v>68</v>
      </c>
      <c r="I1105" s="2" t="s">
        <v>24</v>
      </c>
      <c r="J1105" s="2">
        <v>1</v>
      </c>
      <c r="K1105" s="2">
        <v>8003</v>
      </c>
      <c r="L1105" s="2">
        <v>8003</v>
      </c>
      <c r="M1105" s="2">
        <v>6367.84</v>
      </c>
      <c r="N1105" s="2">
        <v>1635.16</v>
      </c>
      <c r="O1105" s="2">
        <v>477</v>
      </c>
      <c r="P1105" s="2">
        <v>65</v>
      </c>
      <c r="Q1105" s="2" t="s">
        <v>42</v>
      </c>
      <c r="R1105" s="2">
        <v>5</v>
      </c>
      <c r="S1105" s="5">
        <f>IFERROR(Table1[[#This Row],[Profit]]/Table1[[#This Row],[Sales]],0)</f>
        <v>0.20431838060727228</v>
      </c>
      <c r="T1105" s="2" t="str">
        <f t="shared" si="17"/>
        <v>Reorder Needed</v>
      </c>
    </row>
    <row r="1106" spans="1:20" x14ac:dyDescent="0.3">
      <c r="A1106" s="2">
        <v>2105</v>
      </c>
      <c r="B1106" s="3">
        <v>45351</v>
      </c>
      <c r="C1106" s="2" t="s">
        <v>1060</v>
      </c>
      <c r="D1106" s="2" t="s">
        <v>1775</v>
      </c>
      <c r="E1106" s="2" t="s">
        <v>45</v>
      </c>
      <c r="F1106" s="2" t="s">
        <v>46</v>
      </c>
      <c r="G1106" s="2" t="s">
        <v>30</v>
      </c>
      <c r="H1106" s="2" t="s">
        <v>31</v>
      </c>
      <c r="I1106" s="2" t="s">
        <v>32</v>
      </c>
      <c r="J1106" s="2">
        <v>3</v>
      </c>
      <c r="K1106" s="2">
        <v>35562</v>
      </c>
      <c r="L1106" s="2">
        <v>106686</v>
      </c>
      <c r="M1106" s="2">
        <v>86192.82</v>
      </c>
      <c r="N1106" s="2">
        <v>20493.18</v>
      </c>
      <c r="O1106" s="2">
        <v>173</v>
      </c>
      <c r="P1106" s="2">
        <v>99</v>
      </c>
      <c r="Q1106" s="2" t="s">
        <v>33</v>
      </c>
      <c r="R1106" s="2">
        <v>20</v>
      </c>
      <c r="S1106" s="5">
        <f>IFERROR(Table1[[#This Row],[Profit]]/Table1[[#This Row],[Sales]],0)</f>
        <v>0.19208874641471232</v>
      </c>
      <c r="T1106" s="2" t="str">
        <f t="shared" si="17"/>
        <v>Reorder Needed</v>
      </c>
    </row>
    <row r="1107" spans="1:20" x14ac:dyDescent="0.3">
      <c r="A1107" s="2">
        <v>2106</v>
      </c>
      <c r="B1107" s="3">
        <v>45301</v>
      </c>
      <c r="C1107" s="2" t="s">
        <v>861</v>
      </c>
      <c r="D1107" s="2" t="s">
        <v>1776</v>
      </c>
      <c r="E1107" s="2" t="s">
        <v>28</v>
      </c>
      <c r="F1107" s="2" t="s">
        <v>29</v>
      </c>
      <c r="G1107" s="2" t="s">
        <v>40</v>
      </c>
      <c r="H1107" s="2" t="s">
        <v>41</v>
      </c>
      <c r="I1107" s="2" t="s">
        <v>24</v>
      </c>
      <c r="J1107" s="2">
        <v>3</v>
      </c>
      <c r="K1107" s="2">
        <v>22565</v>
      </c>
      <c r="L1107" s="2">
        <v>67695</v>
      </c>
      <c r="M1107" s="2">
        <v>46805.71</v>
      </c>
      <c r="N1107" s="2">
        <v>20889.29</v>
      </c>
      <c r="O1107" s="2">
        <v>356</v>
      </c>
      <c r="P1107" s="2">
        <v>83</v>
      </c>
      <c r="Q1107" s="2" t="s">
        <v>42</v>
      </c>
      <c r="R1107" s="2">
        <v>0</v>
      </c>
      <c r="S1107" s="5">
        <f>IFERROR(Table1[[#This Row],[Profit]]/Table1[[#This Row],[Sales]],0)</f>
        <v>0.30857951104217446</v>
      </c>
      <c r="T1107" s="2" t="str">
        <f t="shared" si="17"/>
        <v>Reorder Needed</v>
      </c>
    </row>
    <row r="1108" spans="1:20" x14ac:dyDescent="0.3">
      <c r="A1108" s="2">
        <v>2107</v>
      </c>
      <c r="B1108" s="3">
        <v>45380</v>
      </c>
      <c r="C1108" s="2" t="s">
        <v>866</v>
      </c>
      <c r="D1108" s="2" t="s">
        <v>1777</v>
      </c>
      <c r="E1108" s="2" t="s">
        <v>45</v>
      </c>
      <c r="F1108" s="2" t="s">
        <v>46</v>
      </c>
      <c r="G1108" s="2" t="s">
        <v>40</v>
      </c>
      <c r="H1108" s="2" t="s">
        <v>41</v>
      </c>
      <c r="I1108" s="2" t="s">
        <v>24</v>
      </c>
      <c r="J1108" s="2">
        <v>9</v>
      </c>
      <c r="K1108" s="2">
        <v>40733</v>
      </c>
      <c r="L1108" s="2">
        <v>366597</v>
      </c>
      <c r="M1108" s="2">
        <v>329647.13</v>
      </c>
      <c r="N1108" s="2">
        <v>36949.870000000003</v>
      </c>
      <c r="O1108" s="2">
        <v>397</v>
      </c>
      <c r="P1108" s="2">
        <v>42</v>
      </c>
      <c r="Q1108" s="2" t="s">
        <v>42</v>
      </c>
      <c r="R1108" s="2">
        <v>5</v>
      </c>
      <c r="S1108" s="5">
        <f>IFERROR(Table1[[#This Row],[Profit]]/Table1[[#This Row],[Sales]],0)</f>
        <v>0.10079152311666489</v>
      </c>
      <c r="T1108" s="2" t="str">
        <f t="shared" si="17"/>
        <v>Reorder Needed</v>
      </c>
    </row>
    <row r="1109" spans="1:20" x14ac:dyDescent="0.3">
      <c r="A1109" s="2">
        <v>2108</v>
      </c>
      <c r="B1109" s="3">
        <v>45643</v>
      </c>
      <c r="C1109" s="2" t="s">
        <v>313</v>
      </c>
      <c r="D1109" s="2" t="s">
        <v>1778</v>
      </c>
      <c r="E1109" s="2" t="s">
        <v>28</v>
      </c>
      <c r="F1109" s="2" t="s">
        <v>29</v>
      </c>
      <c r="G1109" s="2" t="s">
        <v>97</v>
      </c>
      <c r="H1109" s="2" t="s">
        <v>98</v>
      </c>
      <c r="I1109" s="2" t="s">
        <v>32</v>
      </c>
      <c r="J1109" s="2">
        <v>1</v>
      </c>
      <c r="K1109" s="2">
        <v>20591</v>
      </c>
      <c r="L1109" s="2">
        <v>20591</v>
      </c>
      <c r="M1109" s="2">
        <v>17783.77</v>
      </c>
      <c r="N1109" s="2">
        <v>2807.23</v>
      </c>
      <c r="O1109" s="2">
        <v>258</v>
      </c>
      <c r="P1109" s="2">
        <v>69</v>
      </c>
      <c r="Q1109" s="2" t="s">
        <v>99</v>
      </c>
      <c r="R1109" s="2">
        <v>0</v>
      </c>
      <c r="S1109" s="5">
        <f>IFERROR(Table1[[#This Row],[Profit]]/Table1[[#This Row],[Sales]],0)</f>
        <v>0.13633286387256568</v>
      </c>
      <c r="T1109" s="2" t="str">
        <f t="shared" si="17"/>
        <v>Reorder Needed</v>
      </c>
    </row>
    <row r="1110" spans="1:20" x14ac:dyDescent="0.3">
      <c r="A1110" s="2">
        <v>2109</v>
      </c>
      <c r="B1110" s="3">
        <v>45493</v>
      </c>
      <c r="C1110" s="2" t="s">
        <v>1515</v>
      </c>
      <c r="D1110" s="2" t="s">
        <v>1779</v>
      </c>
      <c r="E1110" s="2" t="s">
        <v>28</v>
      </c>
      <c r="F1110" s="2" t="s">
        <v>29</v>
      </c>
      <c r="G1110" s="2" t="s">
        <v>30</v>
      </c>
      <c r="H1110" s="2" t="s">
        <v>31</v>
      </c>
      <c r="I1110" s="2" t="s">
        <v>32</v>
      </c>
      <c r="J1110" s="2">
        <v>4</v>
      </c>
      <c r="K1110" s="2">
        <v>12975</v>
      </c>
      <c r="L1110" s="2">
        <v>51900</v>
      </c>
      <c r="M1110" s="2">
        <v>44195.78</v>
      </c>
      <c r="N1110" s="2">
        <v>7704.22</v>
      </c>
      <c r="O1110" s="2">
        <v>461</v>
      </c>
      <c r="P1110" s="2">
        <v>64</v>
      </c>
      <c r="Q1110" s="2" t="s">
        <v>33</v>
      </c>
      <c r="R1110" s="2">
        <v>0</v>
      </c>
      <c r="S1110" s="5">
        <f>IFERROR(Table1[[#This Row],[Profit]]/Table1[[#This Row],[Sales]],0)</f>
        <v>0.14844354527938344</v>
      </c>
      <c r="T1110" s="2" t="str">
        <f t="shared" si="17"/>
        <v>Reorder Needed</v>
      </c>
    </row>
    <row r="1111" spans="1:20" x14ac:dyDescent="0.3">
      <c r="A1111" s="2">
        <v>2110</v>
      </c>
      <c r="B1111" s="3">
        <v>45356</v>
      </c>
      <c r="C1111" s="2" t="s">
        <v>1312</v>
      </c>
      <c r="D1111" s="2" t="s">
        <v>1780</v>
      </c>
      <c r="E1111" s="2" t="s">
        <v>28</v>
      </c>
      <c r="F1111" s="2" t="s">
        <v>29</v>
      </c>
      <c r="G1111" s="2" t="s">
        <v>75</v>
      </c>
      <c r="H1111" s="2" t="s">
        <v>76</v>
      </c>
      <c r="I1111" s="2" t="s">
        <v>77</v>
      </c>
      <c r="J1111" s="2">
        <v>7</v>
      </c>
      <c r="K1111" s="2">
        <v>1224</v>
      </c>
      <c r="L1111" s="2">
        <v>8568</v>
      </c>
      <c r="M1111" s="2">
        <v>5944.42</v>
      </c>
      <c r="N1111" s="2">
        <v>2623.58</v>
      </c>
      <c r="O1111" s="2">
        <v>314</v>
      </c>
      <c r="P1111" s="2">
        <v>83</v>
      </c>
      <c r="Q1111" s="2" t="s">
        <v>78</v>
      </c>
      <c r="R1111" s="2">
        <v>10</v>
      </c>
      <c r="S1111" s="5">
        <f>IFERROR(Table1[[#This Row],[Profit]]/Table1[[#This Row],[Sales]],0)</f>
        <v>0.30620681605975725</v>
      </c>
      <c r="T1111" s="2" t="str">
        <f t="shared" si="17"/>
        <v>Reorder Needed</v>
      </c>
    </row>
    <row r="1112" spans="1:20" x14ac:dyDescent="0.3">
      <c r="A1112" s="2">
        <v>2111</v>
      </c>
      <c r="B1112" s="3">
        <v>45437</v>
      </c>
      <c r="C1112" s="2" t="s">
        <v>981</v>
      </c>
      <c r="D1112" s="2" t="s">
        <v>1781</v>
      </c>
      <c r="E1112" s="2" t="s">
        <v>20</v>
      </c>
      <c r="F1112" s="2" t="s">
        <v>21</v>
      </c>
      <c r="G1112" s="2" t="s">
        <v>60</v>
      </c>
      <c r="H1112" s="2" t="s">
        <v>61</v>
      </c>
      <c r="I1112" s="2" t="s">
        <v>32</v>
      </c>
      <c r="J1112" s="2">
        <v>3</v>
      </c>
      <c r="K1112" s="2">
        <v>57739</v>
      </c>
      <c r="L1112" s="2">
        <v>173217</v>
      </c>
      <c r="M1112" s="2">
        <v>131768.75</v>
      </c>
      <c r="N1112" s="2">
        <v>41448.25</v>
      </c>
      <c r="O1112" s="2">
        <v>410</v>
      </c>
      <c r="P1112" s="2">
        <v>54</v>
      </c>
      <c r="Q1112" s="2" t="s">
        <v>62</v>
      </c>
      <c r="R1112" s="2">
        <v>15</v>
      </c>
      <c r="S1112" s="5">
        <f>IFERROR(Table1[[#This Row],[Profit]]/Table1[[#This Row],[Sales]],0)</f>
        <v>0.23928511635693955</v>
      </c>
      <c r="T1112" s="2" t="str">
        <f t="shared" si="17"/>
        <v>Reorder Needed</v>
      </c>
    </row>
    <row r="1113" spans="1:20" x14ac:dyDescent="0.3">
      <c r="A1113" s="2">
        <v>2112</v>
      </c>
      <c r="B1113" s="3">
        <v>45409</v>
      </c>
      <c r="C1113" s="2" t="s">
        <v>603</v>
      </c>
      <c r="D1113" s="2" t="s">
        <v>1782</v>
      </c>
      <c r="E1113" s="2" t="s">
        <v>45</v>
      </c>
      <c r="F1113" s="2" t="s">
        <v>46</v>
      </c>
      <c r="G1113" s="2" t="s">
        <v>60</v>
      </c>
      <c r="H1113" s="2" t="s">
        <v>61</v>
      </c>
      <c r="I1113" s="2" t="s">
        <v>32</v>
      </c>
      <c r="J1113" s="2">
        <v>6</v>
      </c>
      <c r="K1113" s="2">
        <v>45673</v>
      </c>
      <c r="L1113" s="2">
        <v>274038</v>
      </c>
      <c r="M1113" s="2">
        <v>241720.66</v>
      </c>
      <c r="N1113" s="2">
        <v>32317.34</v>
      </c>
      <c r="O1113" s="2">
        <v>335</v>
      </c>
      <c r="P1113" s="2">
        <v>92</v>
      </c>
      <c r="Q1113" s="2" t="s">
        <v>62</v>
      </c>
      <c r="R1113" s="2">
        <v>20</v>
      </c>
      <c r="S1113" s="5">
        <f>IFERROR(Table1[[#This Row],[Profit]]/Table1[[#This Row],[Sales]],0)</f>
        <v>0.11793014107532532</v>
      </c>
      <c r="T1113" s="2" t="str">
        <f t="shared" si="17"/>
        <v>Reorder Needed</v>
      </c>
    </row>
    <row r="1114" spans="1:20" x14ac:dyDescent="0.3">
      <c r="A1114" s="2">
        <v>2113</v>
      </c>
      <c r="B1114" s="3">
        <v>45312</v>
      </c>
      <c r="C1114" s="2" t="s">
        <v>1374</v>
      </c>
      <c r="D1114" s="2" t="s">
        <v>1783</v>
      </c>
      <c r="E1114" s="2" t="s">
        <v>36</v>
      </c>
      <c r="F1114" s="2" t="s">
        <v>37</v>
      </c>
      <c r="G1114" s="2" t="s">
        <v>30</v>
      </c>
      <c r="H1114" s="2" t="s">
        <v>31</v>
      </c>
      <c r="I1114" s="2" t="s">
        <v>32</v>
      </c>
      <c r="J1114" s="2">
        <v>6</v>
      </c>
      <c r="K1114" s="2">
        <v>5923</v>
      </c>
      <c r="L1114" s="2">
        <v>35538</v>
      </c>
      <c r="M1114" s="2">
        <v>24021.599999999999</v>
      </c>
      <c r="N1114" s="2">
        <v>11516.4</v>
      </c>
      <c r="O1114" s="2">
        <v>95</v>
      </c>
      <c r="P1114" s="2">
        <v>41</v>
      </c>
      <c r="Q1114" s="2" t="s">
        <v>33</v>
      </c>
      <c r="R1114" s="2">
        <v>0</v>
      </c>
      <c r="S1114" s="5">
        <f>IFERROR(Table1[[#This Row],[Profit]]/Table1[[#This Row],[Sales]],0)</f>
        <v>0.32405875400979234</v>
      </c>
      <c r="T1114" s="2" t="str">
        <f t="shared" si="17"/>
        <v>Reorder Needed</v>
      </c>
    </row>
    <row r="1115" spans="1:20" x14ac:dyDescent="0.3">
      <c r="A1115" s="2">
        <v>2114</v>
      </c>
      <c r="B1115" s="3">
        <v>45648</v>
      </c>
      <c r="C1115" s="2" t="s">
        <v>1595</v>
      </c>
      <c r="D1115" s="2" t="s">
        <v>1784</v>
      </c>
      <c r="E1115" s="2" t="s">
        <v>36</v>
      </c>
      <c r="F1115" s="2" t="s">
        <v>37</v>
      </c>
      <c r="G1115" s="2" t="s">
        <v>49</v>
      </c>
      <c r="H1115" s="2" t="s">
        <v>50</v>
      </c>
      <c r="I1115" s="2" t="s">
        <v>51</v>
      </c>
      <c r="J1115" s="2">
        <v>10</v>
      </c>
      <c r="K1115" s="2">
        <v>45630</v>
      </c>
      <c r="L1115" s="2">
        <v>456300</v>
      </c>
      <c r="M1115" s="2">
        <v>299025.13</v>
      </c>
      <c r="N1115" s="2">
        <v>157274.87</v>
      </c>
      <c r="O1115" s="2">
        <v>165</v>
      </c>
      <c r="P1115" s="2">
        <v>32</v>
      </c>
      <c r="Q1115" s="2" t="s">
        <v>52</v>
      </c>
      <c r="R1115" s="2">
        <v>5</v>
      </c>
      <c r="S1115" s="5">
        <f>IFERROR(Table1[[#This Row],[Profit]]/Table1[[#This Row],[Sales]],0)</f>
        <v>0.34467427131273282</v>
      </c>
      <c r="T1115" s="2" t="str">
        <f t="shared" si="17"/>
        <v>Reorder Needed</v>
      </c>
    </row>
    <row r="1116" spans="1:20" x14ac:dyDescent="0.3">
      <c r="A1116" s="2">
        <v>2115</v>
      </c>
      <c r="B1116" s="3">
        <v>45346</v>
      </c>
      <c r="C1116" s="2" t="s">
        <v>375</v>
      </c>
      <c r="D1116" s="2" t="s">
        <v>1785</v>
      </c>
      <c r="E1116" s="2" t="s">
        <v>20</v>
      </c>
      <c r="F1116" s="2" t="s">
        <v>21</v>
      </c>
      <c r="G1116" s="2" t="s">
        <v>49</v>
      </c>
      <c r="H1116" s="2" t="s">
        <v>50</v>
      </c>
      <c r="I1116" s="2" t="s">
        <v>51</v>
      </c>
      <c r="J1116" s="2">
        <v>8</v>
      </c>
      <c r="K1116" s="2">
        <v>51638</v>
      </c>
      <c r="L1116" s="2">
        <v>413104</v>
      </c>
      <c r="M1116" s="2">
        <v>296720.15000000002</v>
      </c>
      <c r="N1116" s="2">
        <v>116383.85</v>
      </c>
      <c r="O1116" s="2">
        <v>109</v>
      </c>
      <c r="P1116" s="2">
        <v>49</v>
      </c>
      <c r="Q1116" s="2" t="s">
        <v>52</v>
      </c>
      <c r="R1116" s="2">
        <v>0</v>
      </c>
      <c r="S1116" s="5">
        <f>IFERROR(Table1[[#This Row],[Profit]]/Table1[[#This Row],[Sales]],0)</f>
        <v>0.28173014543553199</v>
      </c>
      <c r="T1116" s="2" t="str">
        <f t="shared" si="17"/>
        <v>Reorder Needed</v>
      </c>
    </row>
    <row r="1117" spans="1:20" x14ac:dyDescent="0.3">
      <c r="A1117" s="2">
        <v>2116</v>
      </c>
      <c r="B1117" s="3">
        <v>45357</v>
      </c>
      <c r="C1117" s="2" t="s">
        <v>438</v>
      </c>
      <c r="D1117" s="2" t="s">
        <v>1786</v>
      </c>
      <c r="E1117" s="2" t="s">
        <v>45</v>
      </c>
      <c r="F1117" s="2" t="s">
        <v>46</v>
      </c>
      <c r="G1117" s="2" t="s">
        <v>55</v>
      </c>
      <c r="H1117" s="2" t="s">
        <v>56</v>
      </c>
      <c r="I1117" s="2" t="s">
        <v>32</v>
      </c>
      <c r="J1117" s="2">
        <v>6</v>
      </c>
      <c r="K1117" s="2">
        <v>51473</v>
      </c>
      <c r="L1117" s="2">
        <v>308838</v>
      </c>
      <c r="M1117" s="2">
        <v>227148.52</v>
      </c>
      <c r="N1117" s="2">
        <v>81689.48</v>
      </c>
      <c r="O1117" s="2">
        <v>257</v>
      </c>
      <c r="P1117" s="2">
        <v>19</v>
      </c>
      <c r="Q1117" s="2" t="s">
        <v>57</v>
      </c>
      <c r="R1117" s="2">
        <v>20</v>
      </c>
      <c r="S1117" s="5">
        <f>IFERROR(Table1[[#This Row],[Profit]]/Table1[[#This Row],[Sales]],0)</f>
        <v>0.26450592219869318</v>
      </c>
      <c r="T1117" s="2" t="str">
        <f t="shared" si="17"/>
        <v>Reorder Needed</v>
      </c>
    </row>
    <row r="1118" spans="1:20" x14ac:dyDescent="0.3">
      <c r="A1118" s="2">
        <v>2117</v>
      </c>
      <c r="B1118" s="3">
        <v>45609</v>
      </c>
      <c r="C1118" s="2" t="s">
        <v>184</v>
      </c>
      <c r="D1118" s="2" t="s">
        <v>1787</v>
      </c>
      <c r="E1118" s="2" t="s">
        <v>36</v>
      </c>
      <c r="F1118" s="2" t="s">
        <v>37</v>
      </c>
      <c r="G1118" s="2" t="s">
        <v>97</v>
      </c>
      <c r="H1118" s="2" t="s">
        <v>98</v>
      </c>
      <c r="I1118" s="2" t="s">
        <v>32</v>
      </c>
      <c r="J1118" s="2">
        <v>6</v>
      </c>
      <c r="K1118" s="2">
        <v>34181</v>
      </c>
      <c r="L1118" s="2">
        <v>205086</v>
      </c>
      <c r="M1118" s="2">
        <v>161355.17000000001</v>
      </c>
      <c r="N1118" s="2">
        <v>43730.83</v>
      </c>
      <c r="O1118" s="2">
        <v>346</v>
      </c>
      <c r="P1118" s="2">
        <v>47</v>
      </c>
      <c r="Q1118" s="2" t="s">
        <v>99</v>
      </c>
      <c r="R1118" s="2">
        <v>0</v>
      </c>
      <c r="S1118" s="5">
        <f>IFERROR(Table1[[#This Row],[Profit]]/Table1[[#This Row],[Sales]],0)</f>
        <v>0.21323166866582799</v>
      </c>
      <c r="T1118" s="2" t="str">
        <f t="shared" si="17"/>
        <v>Reorder Needed</v>
      </c>
    </row>
    <row r="1119" spans="1:20" x14ac:dyDescent="0.3">
      <c r="A1119" s="2">
        <v>2118</v>
      </c>
      <c r="B1119" s="3">
        <v>45551</v>
      </c>
      <c r="C1119" s="2" t="s">
        <v>1788</v>
      </c>
      <c r="D1119" s="2" t="s">
        <v>1789</v>
      </c>
      <c r="E1119" s="2" t="s">
        <v>28</v>
      </c>
      <c r="F1119" s="2" t="s">
        <v>29</v>
      </c>
      <c r="G1119" s="2" t="s">
        <v>30</v>
      </c>
      <c r="H1119" s="2" t="s">
        <v>31</v>
      </c>
      <c r="I1119" s="2" t="s">
        <v>32</v>
      </c>
      <c r="J1119" s="2">
        <v>3</v>
      </c>
      <c r="K1119" s="2">
        <v>5641</v>
      </c>
      <c r="L1119" s="2">
        <v>16923</v>
      </c>
      <c r="M1119" s="2">
        <v>10830.79</v>
      </c>
      <c r="N1119" s="2">
        <v>6092.21</v>
      </c>
      <c r="O1119" s="2">
        <v>356</v>
      </c>
      <c r="P1119" s="2">
        <v>13</v>
      </c>
      <c r="Q1119" s="2" t="s">
        <v>33</v>
      </c>
      <c r="R1119" s="2">
        <v>10</v>
      </c>
      <c r="S1119" s="5">
        <f>IFERROR(Table1[[#This Row],[Profit]]/Table1[[#This Row],[Sales]],0)</f>
        <v>0.35999586361756192</v>
      </c>
      <c r="T1119" s="2" t="str">
        <f t="shared" si="17"/>
        <v>Reorder Needed</v>
      </c>
    </row>
    <row r="1120" spans="1:20" x14ac:dyDescent="0.3">
      <c r="A1120" s="2">
        <v>2119</v>
      </c>
      <c r="B1120" s="3">
        <v>45306</v>
      </c>
      <c r="C1120" s="2" t="s">
        <v>969</v>
      </c>
      <c r="D1120" s="2" t="s">
        <v>1790</v>
      </c>
      <c r="E1120" s="2" t="s">
        <v>36</v>
      </c>
      <c r="F1120" s="2" t="s">
        <v>37</v>
      </c>
      <c r="G1120" s="2" t="s">
        <v>22</v>
      </c>
      <c r="H1120" s="2" t="s">
        <v>23</v>
      </c>
      <c r="I1120" s="2" t="s">
        <v>24</v>
      </c>
      <c r="J1120" s="2">
        <v>3</v>
      </c>
      <c r="K1120" s="2">
        <v>20882</v>
      </c>
      <c r="L1120" s="2">
        <v>62646</v>
      </c>
      <c r="M1120" s="2">
        <v>43044.28</v>
      </c>
      <c r="N1120" s="2">
        <v>19601.72</v>
      </c>
      <c r="O1120" s="2">
        <v>275</v>
      </c>
      <c r="P1120" s="2">
        <v>38</v>
      </c>
      <c r="Q1120" s="2" t="s">
        <v>25</v>
      </c>
      <c r="R1120" s="2">
        <v>10</v>
      </c>
      <c r="S1120" s="5">
        <f>IFERROR(Table1[[#This Row],[Profit]]/Table1[[#This Row],[Sales]],0)</f>
        <v>0.31289659355744981</v>
      </c>
      <c r="T1120" s="2" t="str">
        <f t="shared" si="17"/>
        <v>Reorder Needed</v>
      </c>
    </row>
    <row r="1121" spans="1:20" x14ac:dyDescent="0.3">
      <c r="A1121" s="2">
        <v>2120</v>
      </c>
      <c r="B1121" s="3">
        <v>45436</v>
      </c>
      <c r="C1121" s="2" t="s">
        <v>1791</v>
      </c>
      <c r="D1121" s="2" t="s">
        <v>1792</v>
      </c>
      <c r="E1121" s="2" t="s">
        <v>36</v>
      </c>
      <c r="F1121" s="2" t="s">
        <v>37</v>
      </c>
      <c r="G1121" s="2" t="s">
        <v>67</v>
      </c>
      <c r="H1121" s="2" t="s">
        <v>68</v>
      </c>
      <c r="I1121" s="2" t="s">
        <v>24</v>
      </c>
      <c r="J1121" s="2">
        <v>3</v>
      </c>
      <c r="K1121" s="2">
        <v>56954</v>
      </c>
      <c r="L1121" s="2">
        <v>170862</v>
      </c>
      <c r="M1121" s="2">
        <v>127372.89</v>
      </c>
      <c r="N1121" s="2">
        <v>43489.11</v>
      </c>
      <c r="O1121" s="2">
        <v>281</v>
      </c>
      <c r="P1121" s="2">
        <v>20</v>
      </c>
      <c r="Q1121" s="2" t="s">
        <v>42</v>
      </c>
      <c r="R1121" s="2">
        <v>20</v>
      </c>
      <c r="S1121" s="5">
        <f>IFERROR(Table1[[#This Row],[Profit]]/Table1[[#This Row],[Sales]],0)</f>
        <v>0.25452768901218525</v>
      </c>
      <c r="T1121" s="2" t="str">
        <f t="shared" si="17"/>
        <v>Reorder Needed</v>
      </c>
    </row>
    <row r="1122" spans="1:20" x14ac:dyDescent="0.3">
      <c r="A1122" s="2">
        <v>2121</v>
      </c>
      <c r="B1122" s="3">
        <v>45651</v>
      </c>
      <c r="C1122" s="2" t="s">
        <v>945</v>
      </c>
      <c r="D1122" s="2" t="s">
        <v>1793</v>
      </c>
      <c r="E1122" s="2" t="s">
        <v>45</v>
      </c>
      <c r="F1122" s="2" t="s">
        <v>46</v>
      </c>
      <c r="G1122" s="2" t="s">
        <v>60</v>
      </c>
      <c r="H1122" s="2" t="s">
        <v>61</v>
      </c>
      <c r="I1122" s="2" t="s">
        <v>32</v>
      </c>
      <c r="J1122" s="2">
        <v>5</v>
      </c>
      <c r="K1122" s="2">
        <v>35106</v>
      </c>
      <c r="L1122" s="2">
        <v>175530</v>
      </c>
      <c r="M1122" s="2">
        <v>141504.32999999999</v>
      </c>
      <c r="N1122" s="2">
        <v>34025.67</v>
      </c>
      <c r="O1122" s="2">
        <v>309</v>
      </c>
      <c r="P1122" s="2">
        <v>97</v>
      </c>
      <c r="Q1122" s="2" t="s">
        <v>62</v>
      </c>
      <c r="R1122" s="2">
        <v>20</v>
      </c>
      <c r="S1122" s="5">
        <f>IFERROR(Table1[[#This Row],[Profit]]/Table1[[#This Row],[Sales]],0)</f>
        <v>0.19384532558537002</v>
      </c>
      <c r="T1122" s="2" t="str">
        <f t="shared" si="17"/>
        <v>Reorder Needed</v>
      </c>
    </row>
    <row r="1123" spans="1:20" x14ac:dyDescent="0.3">
      <c r="A1123" s="2">
        <v>2122</v>
      </c>
      <c r="B1123" s="3">
        <v>45597</v>
      </c>
      <c r="C1123" s="2" t="s">
        <v>475</v>
      </c>
      <c r="D1123" s="2" t="s">
        <v>1794</v>
      </c>
      <c r="E1123" s="2" t="s">
        <v>20</v>
      </c>
      <c r="F1123" s="2" t="s">
        <v>21</v>
      </c>
      <c r="G1123" s="2" t="s">
        <v>75</v>
      </c>
      <c r="H1123" s="2" t="s">
        <v>76</v>
      </c>
      <c r="I1123" s="2" t="s">
        <v>77</v>
      </c>
      <c r="J1123" s="2">
        <v>9</v>
      </c>
      <c r="K1123" s="2">
        <v>59227</v>
      </c>
      <c r="L1123" s="2">
        <v>533043</v>
      </c>
      <c r="M1123" s="2">
        <v>401937.49</v>
      </c>
      <c r="N1123" s="2">
        <v>131105.51</v>
      </c>
      <c r="O1123" s="2">
        <v>287</v>
      </c>
      <c r="P1123" s="2">
        <v>72</v>
      </c>
      <c r="Q1123" s="2" t="s">
        <v>78</v>
      </c>
      <c r="R1123" s="2">
        <v>5</v>
      </c>
      <c r="S1123" s="5">
        <f>IFERROR(Table1[[#This Row],[Profit]]/Table1[[#This Row],[Sales]],0)</f>
        <v>0.24595672394159573</v>
      </c>
      <c r="T1123" s="2" t="str">
        <f t="shared" si="17"/>
        <v>Reorder Needed</v>
      </c>
    </row>
    <row r="1124" spans="1:20" x14ac:dyDescent="0.3">
      <c r="A1124" s="2">
        <v>2123</v>
      </c>
      <c r="B1124" s="3">
        <v>45350</v>
      </c>
      <c r="C1124" s="2" t="s">
        <v>1795</v>
      </c>
      <c r="D1124" s="2" t="s">
        <v>1796</v>
      </c>
      <c r="E1124" s="2" t="s">
        <v>36</v>
      </c>
      <c r="F1124" s="2" t="s">
        <v>37</v>
      </c>
      <c r="G1124" s="2" t="s">
        <v>49</v>
      </c>
      <c r="H1124" s="2" t="s">
        <v>50</v>
      </c>
      <c r="I1124" s="2" t="s">
        <v>51</v>
      </c>
      <c r="J1124" s="2">
        <v>6</v>
      </c>
      <c r="K1124" s="2">
        <v>47362</v>
      </c>
      <c r="L1124" s="2">
        <v>284172</v>
      </c>
      <c r="M1124" s="2">
        <v>184448.07</v>
      </c>
      <c r="N1124" s="2">
        <v>99723.93</v>
      </c>
      <c r="O1124" s="2">
        <v>189</v>
      </c>
      <c r="P1124" s="2">
        <v>76</v>
      </c>
      <c r="Q1124" s="2" t="s">
        <v>52</v>
      </c>
      <c r="R1124" s="2">
        <v>5</v>
      </c>
      <c r="S1124" s="5">
        <f>IFERROR(Table1[[#This Row],[Profit]]/Table1[[#This Row],[Sales]],0)</f>
        <v>0.35092806469321397</v>
      </c>
      <c r="T1124" s="2" t="str">
        <f t="shared" si="17"/>
        <v>Reorder Needed</v>
      </c>
    </row>
    <row r="1125" spans="1:20" x14ac:dyDescent="0.3">
      <c r="A1125" s="2">
        <v>2124</v>
      </c>
      <c r="B1125" s="3">
        <v>45440</v>
      </c>
      <c r="C1125" s="2" t="s">
        <v>472</v>
      </c>
      <c r="D1125" s="2" t="s">
        <v>1797</v>
      </c>
      <c r="E1125" s="2" t="s">
        <v>28</v>
      </c>
      <c r="F1125" s="2" t="s">
        <v>29</v>
      </c>
      <c r="G1125" s="2" t="s">
        <v>60</v>
      </c>
      <c r="H1125" s="2" t="s">
        <v>61</v>
      </c>
      <c r="I1125" s="2" t="s">
        <v>32</v>
      </c>
      <c r="J1125" s="2">
        <v>5</v>
      </c>
      <c r="K1125" s="2">
        <v>38676</v>
      </c>
      <c r="L1125" s="2">
        <v>193380</v>
      </c>
      <c r="M1125" s="2">
        <v>162091.89000000001</v>
      </c>
      <c r="N1125" s="2">
        <v>31288.11</v>
      </c>
      <c r="O1125" s="2">
        <v>52</v>
      </c>
      <c r="P1125" s="2">
        <v>21</v>
      </c>
      <c r="Q1125" s="2" t="s">
        <v>62</v>
      </c>
      <c r="R1125" s="2">
        <v>5</v>
      </c>
      <c r="S1125" s="5">
        <f>IFERROR(Table1[[#This Row],[Profit]]/Table1[[#This Row],[Sales]],0)</f>
        <v>0.16179599751784052</v>
      </c>
      <c r="T1125" s="2" t="str">
        <f t="shared" si="17"/>
        <v>Reorder Needed</v>
      </c>
    </row>
    <row r="1126" spans="1:20" x14ac:dyDescent="0.3">
      <c r="A1126" s="2">
        <v>2125</v>
      </c>
      <c r="B1126" s="3">
        <v>45432</v>
      </c>
      <c r="C1126" s="2" t="s">
        <v>678</v>
      </c>
      <c r="D1126" s="2" t="s">
        <v>1798</v>
      </c>
      <c r="E1126" s="2" t="s">
        <v>20</v>
      </c>
      <c r="F1126" s="2" t="s">
        <v>21</v>
      </c>
      <c r="G1126" s="2" t="s">
        <v>30</v>
      </c>
      <c r="H1126" s="2" t="s">
        <v>31</v>
      </c>
      <c r="I1126" s="2" t="s">
        <v>32</v>
      </c>
      <c r="J1126" s="2">
        <v>4</v>
      </c>
      <c r="K1126" s="2">
        <v>57210</v>
      </c>
      <c r="L1126" s="2">
        <v>228840</v>
      </c>
      <c r="M1126" s="2">
        <v>158641.89000000001</v>
      </c>
      <c r="N1126" s="2">
        <v>70198.11</v>
      </c>
      <c r="O1126" s="2">
        <v>65</v>
      </c>
      <c r="P1126" s="2">
        <v>43</v>
      </c>
      <c r="Q1126" s="2" t="s">
        <v>33</v>
      </c>
      <c r="R1126" s="2">
        <v>20</v>
      </c>
      <c r="S1126" s="5">
        <f>IFERROR(Table1[[#This Row],[Profit]]/Table1[[#This Row],[Sales]],0)</f>
        <v>0.30675629260618775</v>
      </c>
      <c r="T1126" s="2" t="str">
        <f t="shared" si="17"/>
        <v>Reorder Needed</v>
      </c>
    </row>
    <row r="1127" spans="1:20" x14ac:dyDescent="0.3">
      <c r="A1127" s="2">
        <v>2126</v>
      </c>
      <c r="B1127" s="3">
        <v>45494</v>
      </c>
      <c r="C1127" s="2" t="s">
        <v>493</v>
      </c>
      <c r="D1127" s="2" t="s">
        <v>1799</v>
      </c>
      <c r="E1127" s="2" t="s">
        <v>20</v>
      </c>
      <c r="F1127" s="2" t="s">
        <v>21</v>
      </c>
      <c r="G1127" s="2" t="s">
        <v>49</v>
      </c>
      <c r="H1127" s="2" t="s">
        <v>50</v>
      </c>
      <c r="I1127" s="2" t="s">
        <v>51</v>
      </c>
      <c r="J1127" s="2">
        <v>6</v>
      </c>
      <c r="K1127" s="2">
        <v>1551</v>
      </c>
      <c r="L1127" s="2">
        <v>9306</v>
      </c>
      <c r="M1127" s="2">
        <v>8354.99</v>
      </c>
      <c r="N1127" s="2">
        <v>951.01</v>
      </c>
      <c r="O1127" s="2">
        <v>128</v>
      </c>
      <c r="P1127" s="2">
        <v>33</v>
      </c>
      <c r="Q1127" s="2" t="s">
        <v>52</v>
      </c>
      <c r="R1127" s="2">
        <v>15</v>
      </c>
      <c r="S1127" s="5">
        <f>IFERROR(Table1[[#This Row],[Profit]]/Table1[[#This Row],[Sales]],0)</f>
        <v>0.10219320868257038</v>
      </c>
      <c r="T1127" s="2" t="str">
        <f t="shared" si="17"/>
        <v>Reorder Needed</v>
      </c>
    </row>
    <row r="1128" spans="1:20" x14ac:dyDescent="0.3">
      <c r="A1128" s="2">
        <v>2127</v>
      </c>
      <c r="B1128" s="3">
        <v>45604</v>
      </c>
      <c r="C1128" s="2" t="s">
        <v>1800</v>
      </c>
      <c r="D1128" s="2" t="s">
        <v>1801</v>
      </c>
      <c r="E1128" s="2" t="s">
        <v>20</v>
      </c>
      <c r="F1128" s="2" t="s">
        <v>21</v>
      </c>
      <c r="G1128" s="2" t="s">
        <v>60</v>
      </c>
      <c r="H1128" s="2" t="s">
        <v>61</v>
      </c>
      <c r="I1128" s="2" t="s">
        <v>32</v>
      </c>
      <c r="J1128" s="2">
        <v>5</v>
      </c>
      <c r="K1128" s="2">
        <v>23057</v>
      </c>
      <c r="L1128" s="2">
        <v>115285</v>
      </c>
      <c r="M1128" s="2">
        <v>74817.119999999995</v>
      </c>
      <c r="N1128" s="2">
        <v>40467.879999999997</v>
      </c>
      <c r="O1128" s="2">
        <v>288</v>
      </c>
      <c r="P1128" s="2">
        <v>29</v>
      </c>
      <c r="Q1128" s="2" t="s">
        <v>62</v>
      </c>
      <c r="R1128" s="2">
        <v>15</v>
      </c>
      <c r="S1128" s="5">
        <f>IFERROR(Table1[[#This Row],[Profit]]/Table1[[#This Row],[Sales]],0)</f>
        <v>0.35102467797198245</v>
      </c>
      <c r="T1128" s="2" t="str">
        <f t="shared" si="17"/>
        <v>Reorder Needed</v>
      </c>
    </row>
    <row r="1129" spans="1:20" x14ac:dyDescent="0.3">
      <c r="A1129" s="2">
        <v>2128</v>
      </c>
      <c r="B1129" s="3">
        <v>45378</v>
      </c>
      <c r="C1129" s="2" t="s">
        <v>1802</v>
      </c>
      <c r="D1129" s="2" t="s">
        <v>1803</v>
      </c>
      <c r="E1129" s="2" t="s">
        <v>45</v>
      </c>
      <c r="F1129" s="2" t="s">
        <v>46</v>
      </c>
      <c r="G1129" s="2" t="s">
        <v>60</v>
      </c>
      <c r="H1129" s="2" t="s">
        <v>61</v>
      </c>
      <c r="I1129" s="2" t="s">
        <v>32</v>
      </c>
      <c r="J1129" s="2">
        <v>1</v>
      </c>
      <c r="K1129" s="2">
        <v>41140</v>
      </c>
      <c r="L1129" s="2">
        <v>41140</v>
      </c>
      <c r="M1129" s="2">
        <v>26466.37</v>
      </c>
      <c r="N1129" s="2">
        <v>14673.63</v>
      </c>
      <c r="O1129" s="2">
        <v>417</v>
      </c>
      <c r="P1129" s="2">
        <v>11</v>
      </c>
      <c r="Q1129" s="2" t="s">
        <v>62</v>
      </c>
      <c r="R1129" s="2">
        <v>10</v>
      </c>
      <c r="S1129" s="5">
        <f>IFERROR(Table1[[#This Row],[Profit]]/Table1[[#This Row],[Sales]],0)</f>
        <v>0.35667549829849293</v>
      </c>
      <c r="T1129" s="2" t="str">
        <f t="shared" si="17"/>
        <v>Reorder Needed</v>
      </c>
    </row>
    <row r="1130" spans="1:20" x14ac:dyDescent="0.3">
      <c r="A1130" s="2">
        <v>2129</v>
      </c>
      <c r="B1130" s="3">
        <v>45415</v>
      </c>
      <c r="C1130" s="2" t="s">
        <v>1804</v>
      </c>
      <c r="D1130" s="2" t="s">
        <v>1805</v>
      </c>
      <c r="E1130" s="2" t="s">
        <v>45</v>
      </c>
      <c r="F1130" s="2" t="s">
        <v>46</v>
      </c>
      <c r="G1130" s="2" t="s">
        <v>97</v>
      </c>
      <c r="H1130" s="2" t="s">
        <v>98</v>
      </c>
      <c r="I1130" s="2" t="s">
        <v>32</v>
      </c>
      <c r="J1130" s="2">
        <v>6</v>
      </c>
      <c r="K1130" s="2">
        <v>59852</v>
      </c>
      <c r="L1130" s="2">
        <v>359112</v>
      </c>
      <c r="M1130" s="2">
        <v>219522.96</v>
      </c>
      <c r="N1130" s="2">
        <v>139589.04</v>
      </c>
      <c r="O1130" s="2">
        <v>184</v>
      </c>
      <c r="P1130" s="2">
        <v>43</v>
      </c>
      <c r="Q1130" s="2" t="s">
        <v>99</v>
      </c>
      <c r="R1130" s="2">
        <v>10</v>
      </c>
      <c r="S1130" s="5">
        <f>IFERROR(Table1[[#This Row],[Profit]]/Table1[[#This Row],[Sales]],0)</f>
        <v>0.38870614181648067</v>
      </c>
      <c r="T1130" s="2" t="str">
        <f t="shared" si="17"/>
        <v>Reorder Needed</v>
      </c>
    </row>
    <row r="1131" spans="1:20" x14ac:dyDescent="0.3">
      <c r="A1131" s="2">
        <v>2130</v>
      </c>
      <c r="B1131" s="3">
        <v>45338</v>
      </c>
      <c r="C1131" s="2" t="s">
        <v>1127</v>
      </c>
      <c r="D1131" s="2" t="s">
        <v>1806</v>
      </c>
      <c r="E1131" s="2" t="s">
        <v>20</v>
      </c>
      <c r="F1131" s="2" t="s">
        <v>21</v>
      </c>
      <c r="G1131" s="2" t="s">
        <v>55</v>
      </c>
      <c r="H1131" s="2" t="s">
        <v>56</v>
      </c>
      <c r="I1131" s="2" t="s">
        <v>32</v>
      </c>
      <c r="J1131" s="2">
        <v>1</v>
      </c>
      <c r="K1131" s="2">
        <v>9300</v>
      </c>
      <c r="L1131" s="2">
        <v>9300</v>
      </c>
      <c r="M1131" s="2">
        <v>7842.85</v>
      </c>
      <c r="N1131" s="2">
        <v>1457.15</v>
      </c>
      <c r="O1131" s="2">
        <v>422</v>
      </c>
      <c r="P1131" s="2">
        <v>24</v>
      </c>
      <c r="Q1131" s="2" t="s">
        <v>57</v>
      </c>
      <c r="R1131" s="2">
        <v>20</v>
      </c>
      <c r="S1131" s="5">
        <f>IFERROR(Table1[[#This Row],[Profit]]/Table1[[#This Row],[Sales]],0)</f>
        <v>0.15668279569892474</v>
      </c>
      <c r="T1131" s="2" t="str">
        <f t="shared" si="17"/>
        <v>Reorder Needed</v>
      </c>
    </row>
    <row r="1132" spans="1:20" x14ac:dyDescent="0.3">
      <c r="A1132" s="2">
        <v>2131</v>
      </c>
      <c r="B1132" s="3">
        <v>45596</v>
      </c>
      <c r="C1132" s="2" t="s">
        <v>221</v>
      </c>
      <c r="D1132" s="2" t="s">
        <v>1807</v>
      </c>
      <c r="E1132" s="2" t="s">
        <v>45</v>
      </c>
      <c r="F1132" s="2" t="s">
        <v>46</v>
      </c>
      <c r="G1132" s="2" t="s">
        <v>97</v>
      </c>
      <c r="H1132" s="2" t="s">
        <v>98</v>
      </c>
      <c r="I1132" s="2" t="s">
        <v>32</v>
      </c>
      <c r="J1132" s="2">
        <v>8</v>
      </c>
      <c r="K1132" s="2">
        <v>43103</v>
      </c>
      <c r="L1132" s="2">
        <v>344824</v>
      </c>
      <c r="M1132" s="2">
        <v>265047.92</v>
      </c>
      <c r="N1132" s="2">
        <v>79776.08</v>
      </c>
      <c r="O1132" s="2">
        <v>274</v>
      </c>
      <c r="P1132" s="2">
        <v>39</v>
      </c>
      <c r="Q1132" s="2" t="s">
        <v>99</v>
      </c>
      <c r="R1132" s="2">
        <v>5</v>
      </c>
      <c r="S1132" s="5">
        <f>IFERROR(Table1[[#This Row],[Profit]]/Table1[[#This Row],[Sales]],0)</f>
        <v>0.23135303807159596</v>
      </c>
      <c r="T1132" s="2" t="str">
        <f t="shared" si="17"/>
        <v>Reorder Needed</v>
      </c>
    </row>
    <row r="1133" spans="1:20" x14ac:dyDescent="0.3">
      <c r="A1133" s="2">
        <v>2132</v>
      </c>
      <c r="B1133" s="3">
        <v>45338</v>
      </c>
      <c r="C1133" s="2" t="s">
        <v>1211</v>
      </c>
      <c r="D1133" s="2" t="s">
        <v>1808</v>
      </c>
      <c r="E1133" s="2" t="s">
        <v>45</v>
      </c>
      <c r="F1133" s="2" t="s">
        <v>46</v>
      </c>
      <c r="G1133" s="2" t="s">
        <v>40</v>
      </c>
      <c r="H1133" s="2" t="s">
        <v>41</v>
      </c>
      <c r="I1133" s="2" t="s">
        <v>24</v>
      </c>
      <c r="J1133" s="2">
        <v>2</v>
      </c>
      <c r="K1133" s="2">
        <v>54900</v>
      </c>
      <c r="L1133" s="2">
        <v>109800</v>
      </c>
      <c r="M1133" s="2">
        <v>84734.34</v>
      </c>
      <c r="N1133" s="2">
        <v>25065.66</v>
      </c>
      <c r="O1133" s="2">
        <v>112</v>
      </c>
      <c r="P1133" s="2">
        <v>78</v>
      </c>
      <c r="Q1133" s="2" t="s">
        <v>42</v>
      </c>
      <c r="R1133" s="2">
        <v>20</v>
      </c>
      <c r="S1133" s="5">
        <f>IFERROR(Table1[[#This Row],[Profit]]/Table1[[#This Row],[Sales]],0)</f>
        <v>0.2282846994535519</v>
      </c>
      <c r="T1133" s="2" t="str">
        <f t="shared" si="17"/>
        <v>Reorder Needed</v>
      </c>
    </row>
    <row r="1134" spans="1:20" x14ac:dyDescent="0.3">
      <c r="A1134" s="2">
        <v>2133</v>
      </c>
      <c r="B1134" s="3">
        <v>45368</v>
      </c>
      <c r="C1134" s="2" t="s">
        <v>1802</v>
      </c>
      <c r="D1134" s="2" t="s">
        <v>1809</v>
      </c>
      <c r="E1134" s="2" t="s">
        <v>45</v>
      </c>
      <c r="F1134" s="2" t="s">
        <v>46</v>
      </c>
      <c r="G1134" s="2" t="s">
        <v>67</v>
      </c>
      <c r="H1134" s="2" t="s">
        <v>68</v>
      </c>
      <c r="I1134" s="2" t="s">
        <v>24</v>
      </c>
      <c r="J1134" s="2">
        <v>9</v>
      </c>
      <c r="K1134" s="2">
        <v>18373</v>
      </c>
      <c r="L1134" s="2">
        <v>165357</v>
      </c>
      <c r="M1134" s="2">
        <v>148192.19</v>
      </c>
      <c r="N1134" s="2">
        <v>17164.810000000001</v>
      </c>
      <c r="O1134" s="2">
        <v>210</v>
      </c>
      <c r="P1134" s="2">
        <v>10</v>
      </c>
      <c r="Q1134" s="2" t="s">
        <v>42</v>
      </c>
      <c r="R1134" s="2">
        <v>5</v>
      </c>
      <c r="S1134" s="5">
        <f>IFERROR(Table1[[#This Row],[Profit]]/Table1[[#This Row],[Sales]],0)</f>
        <v>0.10380455620264036</v>
      </c>
      <c r="T1134" s="2" t="str">
        <f t="shared" si="17"/>
        <v>Reorder Needed</v>
      </c>
    </row>
    <row r="1135" spans="1:20" x14ac:dyDescent="0.3">
      <c r="A1135" s="2">
        <v>2134</v>
      </c>
      <c r="B1135" s="3">
        <v>45398</v>
      </c>
      <c r="C1135" s="2" t="s">
        <v>1810</v>
      </c>
      <c r="D1135" s="2" t="s">
        <v>1811</v>
      </c>
      <c r="E1135" s="2" t="s">
        <v>28</v>
      </c>
      <c r="F1135" s="2" t="s">
        <v>29</v>
      </c>
      <c r="G1135" s="2" t="s">
        <v>81</v>
      </c>
      <c r="H1135" s="2" t="s">
        <v>82</v>
      </c>
      <c r="I1135" s="2" t="s">
        <v>24</v>
      </c>
      <c r="J1135" s="2">
        <v>3</v>
      </c>
      <c r="K1135" s="2">
        <v>54804</v>
      </c>
      <c r="L1135" s="2">
        <v>164412</v>
      </c>
      <c r="M1135" s="2">
        <v>107249.49</v>
      </c>
      <c r="N1135" s="2">
        <v>57162.51</v>
      </c>
      <c r="O1135" s="2">
        <v>178</v>
      </c>
      <c r="P1135" s="2">
        <v>28</v>
      </c>
      <c r="Q1135" s="2" t="s">
        <v>42</v>
      </c>
      <c r="R1135" s="2">
        <v>10</v>
      </c>
      <c r="S1135" s="5">
        <f>IFERROR(Table1[[#This Row],[Profit]]/Table1[[#This Row],[Sales]],0)</f>
        <v>0.34767845412743598</v>
      </c>
      <c r="T1135" s="2" t="str">
        <f t="shared" si="17"/>
        <v>Reorder Needed</v>
      </c>
    </row>
    <row r="1136" spans="1:20" x14ac:dyDescent="0.3">
      <c r="A1136" s="2">
        <v>2135</v>
      </c>
      <c r="B1136" s="3">
        <v>45370</v>
      </c>
      <c r="C1136" s="2" t="s">
        <v>1812</v>
      </c>
      <c r="D1136" s="2" t="s">
        <v>1813</v>
      </c>
      <c r="E1136" s="2" t="s">
        <v>45</v>
      </c>
      <c r="F1136" s="2" t="s">
        <v>46</v>
      </c>
      <c r="G1136" s="2" t="s">
        <v>97</v>
      </c>
      <c r="H1136" s="2" t="s">
        <v>98</v>
      </c>
      <c r="I1136" s="2" t="s">
        <v>32</v>
      </c>
      <c r="J1136" s="2">
        <v>6</v>
      </c>
      <c r="K1136" s="2">
        <v>51662</v>
      </c>
      <c r="L1136" s="2">
        <v>309972</v>
      </c>
      <c r="M1136" s="2">
        <v>216521.7</v>
      </c>
      <c r="N1136" s="2">
        <v>93450.3</v>
      </c>
      <c r="O1136" s="2">
        <v>385</v>
      </c>
      <c r="P1136" s="2">
        <v>86</v>
      </c>
      <c r="Q1136" s="2" t="s">
        <v>99</v>
      </c>
      <c r="R1136" s="2">
        <v>10</v>
      </c>
      <c r="S1136" s="5">
        <f>IFERROR(Table1[[#This Row],[Profit]]/Table1[[#This Row],[Sales]],0)</f>
        <v>0.30147981107971045</v>
      </c>
      <c r="T1136" s="2" t="str">
        <f t="shared" si="17"/>
        <v>Reorder Needed</v>
      </c>
    </row>
    <row r="1137" spans="1:20" x14ac:dyDescent="0.3">
      <c r="A1137" s="2">
        <v>2136</v>
      </c>
      <c r="B1137" s="3">
        <v>45410</v>
      </c>
      <c r="C1137" s="2" t="s">
        <v>475</v>
      </c>
      <c r="D1137" s="2" t="s">
        <v>1814</v>
      </c>
      <c r="E1137" s="2" t="s">
        <v>28</v>
      </c>
      <c r="F1137" s="2" t="s">
        <v>29</v>
      </c>
      <c r="G1137" s="2" t="s">
        <v>49</v>
      </c>
      <c r="H1137" s="2" t="s">
        <v>50</v>
      </c>
      <c r="I1137" s="2" t="s">
        <v>51</v>
      </c>
      <c r="J1137" s="2">
        <v>9</v>
      </c>
      <c r="K1137" s="2">
        <v>34397</v>
      </c>
      <c r="L1137" s="2">
        <v>309573</v>
      </c>
      <c r="M1137" s="2">
        <v>220628.86</v>
      </c>
      <c r="N1137" s="2">
        <v>88944.14</v>
      </c>
      <c r="O1137" s="2">
        <v>468</v>
      </c>
      <c r="P1137" s="2">
        <v>23</v>
      </c>
      <c r="Q1137" s="2" t="s">
        <v>52</v>
      </c>
      <c r="R1137" s="2">
        <v>20</v>
      </c>
      <c r="S1137" s="5">
        <f>IFERROR(Table1[[#This Row],[Profit]]/Table1[[#This Row],[Sales]],0)</f>
        <v>0.28731233020967589</v>
      </c>
      <c r="T1137" s="2" t="str">
        <f t="shared" si="17"/>
        <v>Reorder Needed</v>
      </c>
    </row>
    <row r="1138" spans="1:20" x14ac:dyDescent="0.3">
      <c r="A1138" s="2">
        <v>2137</v>
      </c>
      <c r="B1138" s="3">
        <v>45374</v>
      </c>
      <c r="C1138" s="2" t="s">
        <v>208</v>
      </c>
      <c r="D1138" s="2" t="s">
        <v>1815</v>
      </c>
      <c r="E1138" s="2" t="s">
        <v>45</v>
      </c>
      <c r="F1138" s="2" t="s">
        <v>46</v>
      </c>
      <c r="G1138" s="2" t="s">
        <v>49</v>
      </c>
      <c r="H1138" s="2" t="s">
        <v>50</v>
      </c>
      <c r="I1138" s="2" t="s">
        <v>51</v>
      </c>
      <c r="J1138" s="2">
        <v>10</v>
      </c>
      <c r="K1138" s="2">
        <v>10120</v>
      </c>
      <c r="L1138" s="2">
        <v>101200</v>
      </c>
      <c r="M1138" s="2">
        <v>62872.93</v>
      </c>
      <c r="N1138" s="2">
        <v>38327.07</v>
      </c>
      <c r="O1138" s="2">
        <v>198</v>
      </c>
      <c r="P1138" s="2">
        <v>30</v>
      </c>
      <c r="Q1138" s="2" t="s">
        <v>52</v>
      </c>
      <c r="R1138" s="2">
        <v>10</v>
      </c>
      <c r="S1138" s="5">
        <f>IFERROR(Table1[[#This Row],[Profit]]/Table1[[#This Row],[Sales]],0)</f>
        <v>0.37872598814229247</v>
      </c>
      <c r="T1138" s="2" t="str">
        <f t="shared" si="17"/>
        <v>Reorder Needed</v>
      </c>
    </row>
    <row r="1139" spans="1:20" x14ac:dyDescent="0.3">
      <c r="A1139" s="2">
        <v>2138</v>
      </c>
      <c r="B1139" s="3">
        <v>45444</v>
      </c>
      <c r="C1139" s="2" t="s">
        <v>1816</v>
      </c>
      <c r="D1139" s="2" t="s">
        <v>1817</v>
      </c>
      <c r="E1139" s="2" t="s">
        <v>28</v>
      </c>
      <c r="F1139" s="2" t="s">
        <v>29</v>
      </c>
      <c r="G1139" s="2" t="s">
        <v>75</v>
      </c>
      <c r="H1139" s="2" t="s">
        <v>76</v>
      </c>
      <c r="I1139" s="2" t="s">
        <v>77</v>
      </c>
      <c r="J1139" s="2">
        <v>1</v>
      </c>
      <c r="K1139" s="2">
        <v>53061</v>
      </c>
      <c r="L1139" s="2">
        <v>53061</v>
      </c>
      <c r="M1139" s="2">
        <v>47090.21</v>
      </c>
      <c r="N1139" s="2">
        <v>5970.79</v>
      </c>
      <c r="O1139" s="2">
        <v>324</v>
      </c>
      <c r="P1139" s="2">
        <v>85</v>
      </c>
      <c r="Q1139" s="2" t="s">
        <v>78</v>
      </c>
      <c r="R1139" s="2">
        <v>5</v>
      </c>
      <c r="S1139" s="5">
        <f>IFERROR(Table1[[#This Row],[Profit]]/Table1[[#This Row],[Sales]],0)</f>
        <v>0.11252690299843576</v>
      </c>
      <c r="T1139" s="2" t="str">
        <f t="shared" si="17"/>
        <v>Reorder Needed</v>
      </c>
    </row>
    <row r="1140" spans="1:20" x14ac:dyDescent="0.3">
      <c r="A1140" s="2">
        <v>2139</v>
      </c>
      <c r="B1140" s="3">
        <v>45601</v>
      </c>
      <c r="C1140" s="2" t="s">
        <v>1818</v>
      </c>
      <c r="D1140" s="2" t="s">
        <v>1819</v>
      </c>
      <c r="E1140" s="2" t="s">
        <v>36</v>
      </c>
      <c r="F1140" s="2" t="s">
        <v>37</v>
      </c>
      <c r="G1140" s="2" t="s">
        <v>49</v>
      </c>
      <c r="H1140" s="2" t="s">
        <v>50</v>
      </c>
      <c r="I1140" s="2" t="s">
        <v>51</v>
      </c>
      <c r="J1140" s="2">
        <v>3</v>
      </c>
      <c r="K1140" s="2">
        <v>40293</v>
      </c>
      <c r="L1140" s="2">
        <v>120879</v>
      </c>
      <c r="M1140" s="2">
        <v>107549.49</v>
      </c>
      <c r="N1140" s="2">
        <v>13329.51</v>
      </c>
      <c r="O1140" s="2">
        <v>240</v>
      </c>
      <c r="P1140" s="2">
        <v>43</v>
      </c>
      <c r="Q1140" s="2" t="s">
        <v>52</v>
      </c>
      <c r="R1140" s="2">
        <v>20</v>
      </c>
      <c r="S1140" s="5">
        <f>IFERROR(Table1[[#This Row],[Profit]]/Table1[[#This Row],[Sales]],0)</f>
        <v>0.11027151118060209</v>
      </c>
      <c r="T1140" s="2" t="str">
        <f t="shared" si="17"/>
        <v>Reorder Needed</v>
      </c>
    </row>
    <row r="1141" spans="1:20" x14ac:dyDescent="0.3">
      <c r="A1141" s="2">
        <v>2140</v>
      </c>
      <c r="B1141" s="3">
        <v>45351</v>
      </c>
      <c r="C1141" s="2" t="s">
        <v>71</v>
      </c>
      <c r="D1141" s="2" t="s">
        <v>1820</v>
      </c>
      <c r="E1141" s="2" t="s">
        <v>45</v>
      </c>
      <c r="F1141" s="2" t="s">
        <v>46</v>
      </c>
      <c r="G1141" s="2" t="s">
        <v>67</v>
      </c>
      <c r="H1141" s="2" t="s">
        <v>68</v>
      </c>
      <c r="I1141" s="2" t="s">
        <v>24</v>
      </c>
      <c r="J1141" s="2">
        <v>3</v>
      </c>
      <c r="K1141" s="2">
        <v>3694</v>
      </c>
      <c r="L1141" s="2">
        <v>11082</v>
      </c>
      <c r="M1141" s="2">
        <v>7829.06</v>
      </c>
      <c r="N1141" s="2">
        <v>3252.94</v>
      </c>
      <c r="O1141" s="2">
        <v>430</v>
      </c>
      <c r="P1141" s="2">
        <v>92</v>
      </c>
      <c r="Q1141" s="2" t="s">
        <v>42</v>
      </c>
      <c r="R1141" s="2">
        <v>15</v>
      </c>
      <c r="S1141" s="5">
        <f>IFERROR(Table1[[#This Row],[Profit]]/Table1[[#This Row],[Sales]],0)</f>
        <v>0.29353365818444327</v>
      </c>
      <c r="T1141" s="2" t="str">
        <f t="shared" si="17"/>
        <v>Reorder Needed</v>
      </c>
    </row>
    <row r="1142" spans="1:20" x14ac:dyDescent="0.3">
      <c r="A1142" s="2">
        <v>2141</v>
      </c>
      <c r="B1142" s="3">
        <v>45641</v>
      </c>
      <c r="C1142" s="2" t="s">
        <v>1507</v>
      </c>
      <c r="D1142" s="2" t="s">
        <v>1821</v>
      </c>
      <c r="E1142" s="2" t="s">
        <v>28</v>
      </c>
      <c r="F1142" s="2" t="s">
        <v>29</v>
      </c>
      <c r="G1142" s="2" t="s">
        <v>22</v>
      </c>
      <c r="H1142" s="2" t="s">
        <v>23</v>
      </c>
      <c r="I1142" s="2" t="s">
        <v>24</v>
      </c>
      <c r="J1142" s="2">
        <v>5</v>
      </c>
      <c r="K1142" s="2">
        <v>24155</v>
      </c>
      <c r="L1142" s="2">
        <v>120775</v>
      </c>
      <c r="M1142" s="2">
        <v>90411.63</v>
      </c>
      <c r="N1142" s="2">
        <v>30363.37</v>
      </c>
      <c r="O1142" s="2">
        <v>330</v>
      </c>
      <c r="P1142" s="2">
        <v>46</v>
      </c>
      <c r="Q1142" s="2" t="s">
        <v>25</v>
      </c>
      <c r="R1142" s="2">
        <v>15</v>
      </c>
      <c r="S1142" s="5">
        <f>IFERROR(Table1[[#This Row],[Profit]]/Table1[[#This Row],[Sales]],0)</f>
        <v>0.25140442972469468</v>
      </c>
      <c r="T1142" s="2" t="str">
        <f t="shared" si="17"/>
        <v>Reorder Needed</v>
      </c>
    </row>
    <row r="1143" spans="1:20" x14ac:dyDescent="0.3">
      <c r="A1143" s="2">
        <v>2142</v>
      </c>
      <c r="B1143" s="3">
        <v>45591</v>
      </c>
      <c r="C1143" s="2" t="s">
        <v>431</v>
      </c>
      <c r="D1143" s="2" t="s">
        <v>1822</v>
      </c>
      <c r="E1143" s="2" t="s">
        <v>45</v>
      </c>
      <c r="F1143" s="2" t="s">
        <v>46</v>
      </c>
      <c r="G1143" s="2" t="s">
        <v>49</v>
      </c>
      <c r="H1143" s="2" t="s">
        <v>50</v>
      </c>
      <c r="I1143" s="2" t="s">
        <v>51</v>
      </c>
      <c r="J1143" s="2">
        <v>3</v>
      </c>
      <c r="K1143" s="2">
        <v>42300</v>
      </c>
      <c r="L1143" s="2">
        <v>126900</v>
      </c>
      <c r="M1143" s="2">
        <v>99558.21</v>
      </c>
      <c r="N1143" s="2">
        <v>27341.79</v>
      </c>
      <c r="O1143" s="2">
        <v>115</v>
      </c>
      <c r="P1143" s="2">
        <v>10</v>
      </c>
      <c r="Q1143" s="2" t="s">
        <v>52</v>
      </c>
      <c r="R1143" s="2">
        <v>5</v>
      </c>
      <c r="S1143" s="5">
        <f>IFERROR(Table1[[#This Row],[Profit]]/Table1[[#This Row],[Sales]],0)</f>
        <v>0.21545933806146572</v>
      </c>
      <c r="T1143" s="2" t="str">
        <f t="shared" si="17"/>
        <v>Reorder Needed</v>
      </c>
    </row>
    <row r="1144" spans="1:20" x14ac:dyDescent="0.3">
      <c r="A1144" s="2">
        <v>2143</v>
      </c>
      <c r="B1144" s="3">
        <v>45596</v>
      </c>
      <c r="C1144" s="2" t="s">
        <v>1204</v>
      </c>
      <c r="D1144" s="2" t="s">
        <v>1823</v>
      </c>
      <c r="E1144" s="2" t="s">
        <v>45</v>
      </c>
      <c r="F1144" s="2" t="s">
        <v>46</v>
      </c>
      <c r="G1144" s="2" t="s">
        <v>40</v>
      </c>
      <c r="H1144" s="2" t="s">
        <v>41</v>
      </c>
      <c r="I1144" s="2" t="s">
        <v>24</v>
      </c>
      <c r="J1144" s="2">
        <v>3</v>
      </c>
      <c r="K1144" s="2">
        <v>4252</v>
      </c>
      <c r="L1144" s="2">
        <v>12756</v>
      </c>
      <c r="M1144" s="2">
        <v>9899.59</v>
      </c>
      <c r="N1144" s="2">
        <v>2856.41</v>
      </c>
      <c r="O1144" s="2">
        <v>87</v>
      </c>
      <c r="P1144" s="2">
        <v>73</v>
      </c>
      <c r="Q1144" s="2" t="s">
        <v>42</v>
      </c>
      <c r="R1144" s="2">
        <v>15</v>
      </c>
      <c r="S1144" s="5">
        <f>IFERROR(Table1[[#This Row],[Profit]]/Table1[[#This Row],[Sales]],0)</f>
        <v>0.22392677955471935</v>
      </c>
      <c r="T1144" s="2" t="str">
        <f t="shared" si="17"/>
        <v>Reorder Needed</v>
      </c>
    </row>
    <row r="1145" spans="1:20" x14ac:dyDescent="0.3">
      <c r="A1145" s="2">
        <v>2144</v>
      </c>
      <c r="B1145" s="3">
        <v>45438</v>
      </c>
      <c r="C1145" s="2" t="s">
        <v>1824</v>
      </c>
      <c r="D1145" s="2" t="s">
        <v>1825</v>
      </c>
      <c r="E1145" s="2" t="s">
        <v>28</v>
      </c>
      <c r="F1145" s="2" t="s">
        <v>29</v>
      </c>
      <c r="G1145" s="2" t="s">
        <v>81</v>
      </c>
      <c r="H1145" s="2" t="s">
        <v>82</v>
      </c>
      <c r="I1145" s="2" t="s">
        <v>24</v>
      </c>
      <c r="J1145" s="2">
        <v>6</v>
      </c>
      <c r="K1145" s="2">
        <v>37581</v>
      </c>
      <c r="L1145" s="2">
        <v>225486</v>
      </c>
      <c r="M1145" s="2">
        <v>188992.67</v>
      </c>
      <c r="N1145" s="2">
        <v>36493.33</v>
      </c>
      <c r="O1145" s="2">
        <v>125</v>
      </c>
      <c r="P1145" s="2">
        <v>49</v>
      </c>
      <c r="Q1145" s="2" t="s">
        <v>42</v>
      </c>
      <c r="R1145" s="2">
        <v>5</v>
      </c>
      <c r="S1145" s="5">
        <f>IFERROR(Table1[[#This Row],[Profit]]/Table1[[#This Row],[Sales]],0)</f>
        <v>0.16184299690446413</v>
      </c>
      <c r="T1145" s="2" t="str">
        <f t="shared" si="17"/>
        <v>Reorder Needed</v>
      </c>
    </row>
    <row r="1146" spans="1:20" x14ac:dyDescent="0.3">
      <c r="A1146" s="2">
        <v>2145</v>
      </c>
      <c r="B1146" s="3">
        <v>45621</v>
      </c>
      <c r="C1146" s="2" t="s">
        <v>815</v>
      </c>
      <c r="D1146" s="2" t="s">
        <v>1826</v>
      </c>
      <c r="E1146" s="2" t="s">
        <v>28</v>
      </c>
      <c r="F1146" s="2" t="s">
        <v>29</v>
      </c>
      <c r="G1146" s="2" t="s">
        <v>49</v>
      </c>
      <c r="H1146" s="2" t="s">
        <v>50</v>
      </c>
      <c r="I1146" s="2" t="s">
        <v>51</v>
      </c>
      <c r="J1146" s="2">
        <v>8</v>
      </c>
      <c r="K1146" s="2">
        <v>1369</v>
      </c>
      <c r="L1146" s="2">
        <v>10952</v>
      </c>
      <c r="M1146" s="2">
        <v>8087.36</v>
      </c>
      <c r="N1146" s="2">
        <v>2864.64</v>
      </c>
      <c r="O1146" s="2">
        <v>338</v>
      </c>
      <c r="P1146" s="2">
        <v>51</v>
      </c>
      <c r="Q1146" s="2" t="s">
        <v>52</v>
      </c>
      <c r="R1146" s="2">
        <v>0</v>
      </c>
      <c r="S1146" s="5">
        <f>IFERROR(Table1[[#This Row],[Profit]]/Table1[[#This Row],[Sales]],0)</f>
        <v>0.26156318480642804</v>
      </c>
      <c r="T1146" s="2" t="str">
        <f t="shared" si="17"/>
        <v>Reorder Needed</v>
      </c>
    </row>
    <row r="1147" spans="1:20" x14ac:dyDescent="0.3">
      <c r="A1147" s="2">
        <v>2146</v>
      </c>
      <c r="B1147" s="3">
        <v>45396</v>
      </c>
      <c r="C1147" s="2" t="s">
        <v>268</v>
      </c>
      <c r="D1147" s="2" t="s">
        <v>1827</v>
      </c>
      <c r="E1147" s="2" t="s">
        <v>20</v>
      </c>
      <c r="F1147" s="2" t="s">
        <v>21</v>
      </c>
      <c r="G1147" s="2" t="s">
        <v>81</v>
      </c>
      <c r="H1147" s="2" t="s">
        <v>82</v>
      </c>
      <c r="I1147" s="2" t="s">
        <v>24</v>
      </c>
      <c r="J1147" s="2">
        <v>8</v>
      </c>
      <c r="K1147" s="2">
        <v>4227</v>
      </c>
      <c r="L1147" s="2">
        <v>33816</v>
      </c>
      <c r="M1147" s="2">
        <v>27119.360000000001</v>
      </c>
      <c r="N1147" s="2">
        <v>6696.64</v>
      </c>
      <c r="O1147" s="2">
        <v>228</v>
      </c>
      <c r="P1147" s="2">
        <v>88</v>
      </c>
      <c r="Q1147" s="2" t="s">
        <v>42</v>
      </c>
      <c r="R1147" s="2">
        <v>10</v>
      </c>
      <c r="S1147" s="5">
        <f>IFERROR(Table1[[#This Row],[Profit]]/Table1[[#This Row],[Sales]],0)</f>
        <v>0.19803170096995507</v>
      </c>
      <c r="T1147" s="2" t="str">
        <f t="shared" si="17"/>
        <v>Reorder Needed</v>
      </c>
    </row>
    <row r="1148" spans="1:20" x14ac:dyDescent="0.3">
      <c r="A1148" s="2">
        <v>2147</v>
      </c>
      <c r="B1148" s="3">
        <v>45378</v>
      </c>
      <c r="C1148" s="2" t="s">
        <v>1605</v>
      </c>
      <c r="D1148" s="2" t="s">
        <v>1828</v>
      </c>
      <c r="E1148" s="2" t="s">
        <v>36</v>
      </c>
      <c r="F1148" s="2" t="s">
        <v>37</v>
      </c>
      <c r="G1148" s="2" t="s">
        <v>97</v>
      </c>
      <c r="H1148" s="2" t="s">
        <v>98</v>
      </c>
      <c r="I1148" s="2" t="s">
        <v>32</v>
      </c>
      <c r="J1148" s="2">
        <v>1</v>
      </c>
      <c r="K1148" s="2">
        <v>52798</v>
      </c>
      <c r="L1148" s="2">
        <v>52798</v>
      </c>
      <c r="M1148" s="2">
        <v>38272.49</v>
      </c>
      <c r="N1148" s="2">
        <v>14525.51</v>
      </c>
      <c r="O1148" s="2">
        <v>364</v>
      </c>
      <c r="P1148" s="2">
        <v>94</v>
      </c>
      <c r="Q1148" s="2" t="s">
        <v>99</v>
      </c>
      <c r="R1148" s="2">
        <v>10</v>
      </c>
      <c r="S1148" s="5">
        <f>IFERROR(Table1[[#This Row],[Profit]]/Table1[[#This Row],[Sales]],0)</f>
        <v>0.27511477707488918</v>
      </c>
      <c r="T1148" s="2" t="str">
        <f t="shared" si="17"/>
        <v>Reorder Needed</v>
      </c>
    </row>
    <row r="1149" spans="1:20" x14ac:dyDescent="0.3">
      <c r="A1149" s="2">
        <v>2148</v>
      </c>
      <c r="B1149" s="3">
        <v>45298</v>
      </c>
      <c r="C1149" s="2" t="s">
        <v>180</v>
      </c>
      <c r="D1149" s="2" t="s">
        <v>1829</v>
      </c>
      <c r="E1149" s="2" t="s">
        <v>20</v>
      </c>
      <c r="F1149" s="2" t="s">
        <v>21</v>
      </c>
      <c r="G1149" s="2" t="s">
        <v>67</v>
      </c>
      <c r="H1149" s="2" t="s">
        <v>68</v>
      </c>
      <c r="I1149" s="2" t="s">
        <v>24</v>
      </c>
      <c r="J1149" s="2">
        <v>3</v>
      </c>
      <c r="K1149" s="2">
        <v>18890</v>
      </c>
      <c r="L1149" s="2">
        <v>56670</v>
      </c>
      <c r="M1149" s="2">
        <v>35700.92</v>
      </c>
      <c r="N1149" s="2">
        <v>20969.080000000002</v>
      </c>
      <c r="O1149" s="2">
        <v>100</v>
      </c>
      <c r="P1149" s="2">
        <v>30</v>
      </c>
      <c r="Q1149" s="2" t="s">
        <v>42</v>
      </c>
      <c r="R1149" s="2">
        <v>0</v>
      </c>
      <c r="S1149" s="5">
        <f>IFERROR(Table1[[#This Row],[Profit]]/Table1[[#This Row],[Sales]],0)</f>
        <v>0.37002082230457034</v>
      </c>
      <c r="T1149" s="2" t="str">
        <f t="shared" si="17"/>
        <v>Reorder Needed</v>
      </c>
    </row>
    <row r="1150" spans="1:20" x14ac:dyDescent="0.3">
      <c r="A1150" s="2">
        <v>2149</v>
      </c>
      <c r="B1150" s="3">
        <v>45583</v>
      </c>
      <c r="C1150" s="2" t="s">
        <v>891</v>
      </c>
      <c r="D1150" s="2" t="s">
        <v>1830</v>
      </c>
      <c r="E1150" s="2" t="s">
        <v>36</v>
      </c>
      <c r="F1150" s="2" t="s">
        <v>37</v>
      </c>
      <c r="G1150" s="2" t="s">
        <v>97</v>
      </c>
      <c r="H1150" s="2" t="s">
        <v>98</v>
      </c>
      <c r="I1150" s="2" t="s">
        <v>32</v>
      </c>
      <c r="J1150" s="2">
        <v>8</v>
      </c>
      <c r="K1150" s="2">
        <v>20634</v>
      </c>
      <c r="L1150" s="2">
        <v>165072</v>
      </c>
      <c r="M1150" s="2">
        <v>142262.71</v>
      </c>
      <c r="N1150" s="2">
        <v>22809.29</v>
      </c>
      <c r="O1150" s="2">
        <v>380</v>
      </c>
      <c r="P1150" s="2">
        <v>87</v>
      </c>
      <c r="Q1150" s="2" t="s">
        <v>99</v>
      </c>
      <c r="R1150" s="2">
        <v>10</v>
      </c>
      <c r="S1150" s="5">
        <f>IFERROR(Table1[[#This Row],[Profit]]/Table1[[#This Row],[Sales]],0)</f>
        <v>0.13817782543375012</v>
      </c>
      <c r="T1150" s="2" t="str">
        <f t="shared" si="17"/>
        <v>Reorder Needed</v>
      </c>
    </row>
    <row r="1151" spans="1:20" x14ac:dyDescent="0.3">
      <c r="A1151" s="2">
        <v>2150</v>
      </c>
      <c r="B1151" s="3">
        <v>45304</v>
      </c>
      <c r="C1151" s="2" t="s">
        <v>1159</v>
      </c>
      <c r="D1151" s="2" t="s">
        <v>1831</v>
      </c>
      <c r="E1151" s="2" t="s">
        <v>36</v>
      </c>
      <c r="F1151" s="2" t="s">
        <v>37</v>
      </c>
      <c r="G1151" s="2" t="s">
        <v>40</v>
      </c>
      <c r="H1151" s="2" t="s">
        <v>41</v>
      </c>
      <c r="I1151" s="2" t="s">
        <v>24</v>
      </c>
      <c r="J1151" s="2">
        <v>7</v>
      </c>
      <c r="K1151" s="2">
        <v>41455</v>
      </c>
      <c r="L1151" s="2">
        <v>290185</v>
      </c>
      <c r="M1151" s="2">
        <v>230042.78</v>
      </c>
      <c r="N1151" s="2">
        <v>60142.22</v>
      </c>
      <c r="O1151" s="2">
        <v>148</v>
      </c>
      <c r="P1151" s="2">
        <v>16</v>
      </c>
      <c r="Q1151" s="2" t="s">
        <v>42</v>
      </c>
      <c r="R1151" s="2">
        <v>20</v>
      </c>
      <c r="S1151" s="5">
        <f>IFERROR(Table1[[#This Row],[Profit]]/Table1[[#This Row],[Sales]],0)</f>
        <v>0.20725475127935628</v>
      </c>
      <c r="T1151" s="2" t="str">
        <f t="shared" si="17"/>
        <v>Reorder Needed</v>
      </c>
    </row>
    <row r="1152" spans="1:20" x14ac:dyDescent="0.3">
      <c r="A1152" s="2">
        <v>2151</v>
      </c>
      <c r="B1152" s="3">
        <v>45456</v>
      </c>
      <c r="C1152" s="2" t="s">
        <v>584</v>
      </c>
      <c r="D1152" s="2" t="s">
        <v>1832</v>
      </c>
      <c r="E1152" s="2" t="s">
        <v>45</v>
      </c>
      <c r="F1152" s="2" t="s">
        <v>46</v>
      </c>
      <c r="G1152" s="2" t="s">
        <v>81</v>
      </c>
      <c r="H1152" s="2" t="s">
        <v>82</v>
      </c>
      <c r="I1152" s="2" t="s">
        <v>24</v>
      </c>
      <c r="J1152" s="2">
        <v>7</v>
      </c>
      <c r="K1152" s="2">
        <v>31860</v>
      </c>
      <c r="L1152" s="2">
        <v>223020</v>
      </c>
      <c r="M1152" s="2">
        <v>171398.93</v>
      </c>
      <c r="N1152" s="2">
        <v>51621.07</v>
      </c>
      <c r="O1152" s="2">
        <v>191</v>
      </c>
      <c r="P1152" s="2">
        <v>10</v>
      </c>
      <c r="Q1152" s="2" t="s">
        <v>42</v>
      </c>
      <c r="R1152" s="2">
        <v>10</v>
      </c>
      <c r="S1152" s="5">
        <f>IFERROR(Table1[[#This Row],[Profit]]/Table1[[#This Row],[Sales]],0)</f>
        <v>0.23146385974352077</v>
      </c>
      <c r="T1152" s="2" t="str">
        <f t="shared" si="17"/>
        <v>Reorder Needed</v>
      </c>
    </row>
    <row r="1153" spans="1:20" x14ac:dyDescent="0.3">
      <c r="A1153" s="2">
        <v>2152</v>
      </c>
      <c r="B1153" s="3">
        <v>45462</v>
      </c>
      <c r="C1153" s="2" t="s">
        <v>1833</v>
      </c>
      <c r="D1153" s="2" t="s">
        <v>1834</v>
      </c>
      <c r="E1153" s="2" t="s">
        <v>36</v>
      </c>
      <c r="F1153" s="2" t="s">
        <v>37</v>
      </c>
      <c r="G1153" s="2" t="s">
        <v>97</v>
      </c>
      <c r="H1153" s="2" t="s">
        <v>98</v>
      </c>
      <c r="I1153" s="2" t="s">
        <v>32</v>
      </c>
      <c r="J1153" s="2">
        <v>4</v>
      </c>
      <c r="K1153" s="2">
        <v>20311</v>
      </c>
      <c r="L1153" s="2">
        <v>81244</v>
      </c>
      <c r="M1153" s="2">
        <v>69115.02</v>
      </c>
      <c r="N1153" s="2">
        <v>12128.98</v>
      </c>
      <c r="O1153" s="2">
        <v>304</v>
      </c>
      <c r="P1153" s="2">
        <v>79</v>
      </c>
      <c r="Q1153" s="2" t="s">
        <v>99</v>
      </c>
      <c r="R1153" s="2">
        <v>20</v>
      </c>
      <c r="S1153" s="5">
        <f>IFERROR(Table1[[#This Row],[Profit]]/Table1[[#This Row],[Sales]],0)</f>
        <v>0.14929077839594307</v>
      </c>
      <c r="T1153" s="2" t="str">
        <f t="shared" si="17"/>
        <v>Reorder Needed</v>
      </c>
    </row>
    <row r="1154" spans="1:20" x14ac:dyDescent="0.3">
      <c r="A1154" s="2">
        <v>2153</v>
      </c>
      <c r="B1154" s="3">
        <v>45531</v>
      </c>
      <c r="C1154" s="2" t="s">
        <v>1835</v>
      </c>
      <c r="D1154" s="2" t="s">
        <v>1836</v>
      </c>
      <c r="E1154" s="2" t="s">
        <v>20</v>
      </c>
      <c r="F1154" s="2" t="s">
        <v>21</v>
      </c>
      <c r="G1154" s="2" t="s">
        <v>81</v>
      </c>
      <c r="H1154" s="2" t="s">
        <v>82</v>
      </c>
      <c r="I1154" s="2" t="s">
        <v>24</v>
      </c>
      <c r="J1154" s="2">
        <v>9</v>
      </c>
      <c r="K1154" s="2">
        <v>6302</v>
      </c>
      <c r="L1154" s="2">
        <v>56718</v>
      </c>
      <c r="M1154" s="2">
        <v>39076.99</v>
      </c>
      <c r="N1154" s="2">
        <v>17641.009999999998</v>
      </c>
      <c r="O1154" s="2">
        <v>187</v>
      </c>
      <c r="P1154" s="2">
        <v>17</v>
      </c>
      <c r="Q1154" s="2" t="s">
        <v>42</v>
      </c>
      <c r="R1154" s="2">
        <v>15</v>
      </c>
      <c r="S1154" s="5">
        <f>IFERROR(Table1[[#This Row],[Profit]]/Table1[[#This Row],[Sales]],0)</f>
        <v>0.31103018442117136</v>
      </c>
      <c r="T1154" s="2" t="str">
        <f t="shared" ref="T1154:T1217" si="18">IF(O1154&gt;P1154,"Reorder Needed","Sufficient")</f>
        <v>Reorder Needed</v>
      </c>
    </row>
    <row r="1155" spans="1:20" x14ac:dyDescent="0.3">
      <c r="A1155" s="2">
        <v>2154</v>
      </c>
      <c r="B1155" s="3">
        <v>45321</v>
      </c>
      <c r="C1155" s="2" t="s">
        <v>1720</v>
      </c>
      <c r="D1155" s="2" t="s">
        <v>1837</v>
      </c>
      <c r="E1155" s="2" t="s">
        <v>28</v>
      </c>
      <c r="F1155" s="2" t="s">
        <v>29</v>
      </c>
      <c r="G1155" s="2" t="s">
        <v>81</v>
      </c>
      <c r="H1155" s="2" t="s">
        <v>82</v>
      </c>
      <c r="I1155" s="2" t="s">
        <v>24</v>
      </c>
      <c r="J1155" s="2">
        <v>2</v>
      </c>
      <c r="K1155" s="2">
        <v>43172</v>
      </c>
      <c r="L1155" s="2">
        <v>86344</v>
      </c>
      <c r="M1155" s="2">
        <v>70093.48</v>
      </c>
      <c r="N1155" s="2">
        <v>16250.52</v>
      </c>
      <c r="O1155" s="2">
        <v>311</v>
      </c>
      <c r="P1155" s="2">
        <v>36</v>
      </c>
      <c r="Q1155" s="2" t="s">
        <v>42</v>
      </c>
      <c r="R1155" s="2">
        <v>15</v>
      </c>
      <c r="S1155" s="5">
        <f>IFERROR(Table1[[#This Row],[Profit]]/Table1[[#This Row],[Sales]],0)</f>
        <v>0.18820670805151488</v>
      </c>
      <c r="T1155" s="2" t="str">
        <f t="shared" si="18"/>
        <v>Reorder Needed</v>
      </c>
    </row>
    <row r="1156" spans="1:20" x14ac:dyDescent="0.3">
      <c r="A1156" s="2">
        <v>2155</v>
      </c>
      <c r="B1156" s="3">
        <v>45445</v>
      </c>
      <c r="C1156" s="2" t="s">
        <v>1030</v>
      </c>
      <c r="D1156" s="2" t="s">
        <v>1838</v>
      </c>
      <c r="E1156" s="2" t="s">
        <v>20</v>
      </c>
      <c r="F1156" s="2" t="s">
        <v>21</v>
      </c>
      <c r="G1156" s="2" t="s">
        <v>81</v>
      </c>
      <c r="H1156" s="2" t="s">
        <v>82</v>
      </c>
      <c r="I1156" s="2" t="s">
        <v>24</v>
      </c>
      <c r="J1156" s="2">
        <v>9</v>
      </c>
      <c r="K1156" s="2">
        <v>12999</v>
      </c>
      <c r="L1156" s="2">
        <v>116991</v>
      </c>
      <c r="M1156" s="2">
        <v>76187.759999999995</v>
      </c>
      <c r="N1156" s="2">
        <v>40803.24</v>
      </c>
      <c r="O1156" s="2">
        <v>75</v>
      </c>
      <c r="P1156" s="2">
        <v>57</v>
      </c>
      <c r="Q1156" s="2" t="s">
        <v>42</v>
      </c>
      <c r="R1156" s="2">
        <v>20</v>
      </c>
      <c r="S1156" s="5">
        <f>IFERROR(Table1[[#This Row],[Profit]]/Table1[[#This Row],[Sales]],0)</f>
        <v>0.34877246967715464</v>
      </c>
      <c r="T1156" s="2" t="str">
        <f t="shared" si="18"/>
        <v>Reorder Needed</v>
      </c>
    </row>
    <row r="1157" spans="1:20" x14ac:dyDescent="0.3">
      <c r="A1157" s="2">
        <v>2156</v>
      </c>
      <c r="B1157" s="3">
        <v>45490</v>
      </c>
      <c r="C1157" s="2" t="s">
        <v>401</v>
      </c>
      <c r="D1157" s="2" t="s">
        <v>1839</v>
      </c>
      <c r="E1157" s="2" t="s">
        <v>20</v>
      </c>
      <c r="F1157" s="2" t="s">
        <v>21</v>
      </c>
      <c r="G1157" s="2" t="s">
        <v>49</v>
      </c>
      <c r="H1157" s="2" t="s">
        <v>50</v>
      </c>
      <c r="I1157" s="2" t="s">
        <v>51</v>
      </c>
      <c r="J1157" s="2">
        <v>1</v>
      </c>
      <c r="K1157" s="2">
        <v>25567</v>
      </c>
      <c r="L1157" s="2">
        <v>25567</v>
      </c>
      <c r="M1157" s="2">
        <v>21537.15</v>
      </c>
      <c r="N1157" s="2">
        <v>4029.85</v>
      </c>
      <c r="O1157" s="2">
        <v>127</v>
      </c>
      <c r="P1157" s="2">
        <v>77</v>
      </c>
      <c r="Q1157" s="2" t="s">
        <v>52</v>
      </c>
      <c r="R1157" s="2">
        <v>5</v>
      </c>
      <c r="S1157" s="5">
        <f>IFERROR(Table1[[#This Row],[Profit]]/Table1[[#This Row],[Sales]],0)</f>
        <v>0.1576191966206438</v>
      </c>
      <c r="T1157" s="2" t="str">
        <f t="shared" si="18"/>
        <v>Reorder Needed</v>
      </c>
    </row>
    <row r="1158" spans="1:20" x14ac:dyDescent="0.3">
      <c r="A1158" s="2">
        <v>2157</v>
      </c>
      <c r="B1158" s="3">
        <v>45325</v>
      </c>
      <c r="C1158" s="2" t="s">
        <v>688</v>
      </c>
      <c r="D1158" s="2" t="s">
        <v>1840</v>
      </c>
      <c r="E1158" s="2" t="s">
        <v>36</v>
      </c>
      <c r="F1158" s="2" t="s">
        <v>37</v>
      </c>
      <c r="G1158" s="2" t="s">
        <v>49</v>
      </c>
      <c r="H1158" s="2" t="s">
        <v>50</v>
      </c>
      <c r="I1158" s="2" t="s">
        <v>51</v>
      </c>
      <c r="J1158" s="2">
        <v>5</v>
      </c>
      <c r="K1158" s="2">
        <v>47313</v>
      </c>
      <c r="L1158" s="2">
        <v>236565</v>
      </c>
      <c r="M1158" s="2">
        <v>145848.84</v>
      </c>
      <c r="N1158" s="2">
        <v>90716.160000000003</v>
      </c>
      <c r="O1158" s="2">
        <v>282</v>
      </c>
      <c r="P1158" s="2">
        <v>12</v>
      </c>
      <c r="Q1158" s="2" t="s">
        <v>52</v>
      </c>
      <c r="R1158" s="2">
        <v>15</v>
      </c>
      <c r="S1158" s="5">
        <f>IFERROR(Table1[[#This Row],[Profit]]/Table1[[#This Row],[Sales]],0)</f>
        <v>0.38347244943250269</v>
      </c>
      <c r="T1158" s="2" t="str">
        <f t="shared" si="18"/>
        <v>Reorder Needed</v>
      </c>
    </row>
    <row r="1159" spans="1:20" x14ac:dyDescent="0.3">
      <c r="A1159" s="2">
        <v>2158</v>
      </c>
      <c r="B1159" s="3">
        <v>45474</v>
      </c>
      <c r="C1159" s="2" t="s">
        <v>180</v>
      </c>
      <c r="D1159" s="2" t="s">
        <v>1841</v>
      </c>
      <c r="E1159" s="2" t="s">
        <v>36</v>
      </c>
      <c r="F1159" s="2" t="s">
        <v>37</v>
      </c>
      <c r="G1159" s="2" t="s">
        <v>60</v>
      </c>
      <c r="H1159" s="2" t="s">
        <v>61</v>
      </c>
      <c r="I1159" s="2" t="s">
        <v>32</v>
      </c>
      <c r="J1159" s="2">
        <v>1</v>
      </c>
      <c r="K1159" s="2">
        <v>36439</v>
      </c>
      <c r="L1159" s="2">
        <v>36439</v>
      </c>
      <c r="M1159" s="2">
        <v>23472.02</v>
      </c>
      <c r="N1159" s="2">
        <v>12966.98</v>
      </c>
      <c r="O1159" s="2">
        <v>263</v>
      </c>
      <c r="P1159" s="2">
        <v>34</v>
      </c>
      <c r="Q1159" s="2" t="s">
        <v>62</v>
      </c>
      <c r="R1159" s="2">
        <v>15</v>
      </c>
      <c r="S1159" s="5">
        <f>IFERROR(Table1[[#This Row],[Profit]]/Table1[[#This Row],[Sales]],0)</f>
        <v>0.35585444166963964</v>
      </c>
      <c r="T1159" s="2" t="str">
        <f t="shared" si="18"/>
        <v>Reorder Needed</v>
      </c>
    </row>
    <row r="1160" spans="1:20" x14ac:dyDescent="0.3">
      <c r="A1160" s="2">
        <v>2159</v>
      </c>
      <c r="B1160" s="3">
        <v>45426</v>
      </c>
      <c r="C1160" s="2" t="s">
        <v>1143</v>
      </c>
      <c r="D1160" s="2" t="s">
        <v>1842</v>
      </c>
      <c r="E1160" s="2" t="s">
        <v>28</v>
      </c>
      <c r="F1160" s="2" t="s">
        <v>29</v>
      </c>
      <c r="G1160" s="2" t="s">
        <v>30</v>
      </c>
      <c r="H1160" s="2" t="s">
        <v>31</v>
      </c>
      <c r="I1160" s="2" t="s">
        <v>32</v>
      </c>
      <c r="J1160" s="2">
        <v>7</v>
      </c>
      <c r="K1160" s="2">
        <v>51717</v>
      </c>
      <c r="L1160" s="2">
        <v>362019</v>
      </c>
      <c r="M1160" s="2">
        <v>265215.93</v>
      </c>
      <c r="N1160" s="2">
        <v>96803.07</v>
      </c>
      <c r="O1160" s="2">
        <v>387</v>
      </c>
      <c r="P1160" s="2">
        <v>86</v>
      </c>
      <c r="Q1160" s="2" t="s">
        <v>33</v>
      </c>
      <c r="R1160" s="2">
        <v>10</v>
      </c>
      <c r="S1160" s="5">
        <f>IFERROR(Table1[[#This Row],[Profit]]/Table1[[#This Row],[Sales]],0)</f>
        <v>0.26739776089100298</v>
      </c>
      <c r="T1160" s="2" t="str">
        <f t="shared" si="18"/>
        <v>Reorder Needed</v>
      </c>
    </row>
    <row r="1161" spans="1:20" x14ac:dyDescent="0.3">
      <c r="A1161" s="2">
        <v>2160</v>
      </c>
      <c r="B1161" s="3">
        <v>45536</v>
      </c>
      <c r="C1161" s="2" t="s">
        <v>974</v>
      </c>
      <c r="D1161" s="2" t="s">
        <v>1843</v>
      </c>
      <c r="E1161" s="2" t="s">
        <v>20</v>
      </c>
      <c r="F1161" s="2" t="s">
        <v>21</v>
      </c>
      <c r="G1161" s="2" t="s">
        <v>75</v>
      </c>
      <c r="H1161" s="2" t="s">
        <v>76</v>
      </c>
      <c r="I1161" s="2" t="s">
        <v>77</v>
      </c>
      <c r="J1161" s="2">
        <v>6</v>
      </c>
      <c r="K1161" s="2">
        <v>22498</v>
      </c>
      <c r="L1161" s="2">
        <v>134988</v>
      </c>
      <c r="M1161" s="2">
        <v>120495.08</v>
      </c>
      <c r="N1161" s="2">
        <v>14492.92</v>
      </c>
      <c r="O1161" s="2">
        <v>324</v>
      </c>
      <c r="P1161" s="2">
        <v>46</v>
      </c>
      <c r="Q1161" s="2" t="s">
        <v>78</v>
      </c>
      <c r="R1161" s="2">
        <v>10</v>
      </c>
      <c r="S1161" s="5">
        <f>IFERROR(Table1[[#This Row],[Profit]]/Table1[[#This Row],[Sales]],0)</f>
        <v>0.1073645064746496</v>
      </c>
      <c r="T1161" s="2" t="str">
        <f t="shared" si="18"/>
        <v>Reorder Needed</v>
      </c>
    </row>
    <row r="1162" spans="1:20" x14ac:dyDescent="0.3">
      <c r="A1162" s="2">
        <v>2161</v>
      </c>
      <c r="B1162" s="3">
        <v>45565</v>
      </c>
      <c r="C1162" s="2" t="s">
        <v>91</v>
      </c>
      <c r="D1162" s="2" t="s">
        <v>1844</v>
      </c>
      <c r="E1162" s="2" t="s">
        <v>36</v>
      </c>
      <c r="F1162" s="2" t="s">
        <v>37</v>
      </c>
      <c r="G1162" s="2" t="s">
        <v>75</v>
      </c>
      <c r="H1162" s="2" t="s">
        <v>76</v>
      </c>
      <c r="I1162" s="2" t="s">
        <v>77</v>
      </c>
      <c r="J1162" s="2">
        <v>1</v>
      </c>
      <c r="K1162" s="2">
        <v>6655</v>
      </c>
      <c r="L1162" s="2">
        <v>6655</v>
      </c>
      <c r="M1162" s="2">
        <v>5666.86</v>
      </c>
      <c r="N1162" s="2">
        <v>988.14</v>
      </c>
      <c r="O1162" s="2">
        <v>129</v>
      </c>
      <c r="P1162" s="2">
        <v>12</v>
      </c>
      <c r="Q1162" s="2" t="s">
        <v>78</v>
      </c>
      <c r="R1162" s="2">
        <v>0</v>
      </c>
      <c r="S1162" s="5">
        <f>IFERROR(Table1[[#This Row],[Profit]]/Table1[[#This Row],[Sales]],0)</f>
        <v>0.14848084147257701</v>
      </c>
      <c r="T1162" s="2" t="str">
        <f t="shared" si="18"/>
        <v>Reorder Needed</v>
      </c>
    </row>
    <row r="1163" spans="1:20" x14ac:dyDescent="0.3">
      <c r="A1163" s="2">
        <v>2162</v>
      </c>
      <c r="B1163" s="3">
        <v>45293</v>
      </c>
      <c r="C1163" s="2" t="s">
        <v>458</v>
      </c>
      <c r="D1163" s="2" t="s">
        <v>1845</v>
      </c>
      <c r="E1163" s="2" t="s">
        <v>28</v>
      </c>
      <c r="F1163" s="2" t="s">
        <v>29</v>
      </c>
      <c r="G1163" s="2" t="s">
        <v>22</v>
      </c>
      <c r="H1163" s="2" t="s">
        <v>23</v>
      </c>
      <c r="I1163" s="2" t="s">
        <v>24</v>
      </c>
      <c r="J1163" s="2">
        <v>7</v>
      </c>
      <c r="K1163" s="2">
        <v>27021</v>
      </c>
      <c r="L1163" s="2">
        <v>189147</v>
      </c>
      <c r="M1163" s="2">
        <v>113642.79</v>
      </c>
      <c r="N1163" s="2">
        <v>75504.210000000006</v>
      </c>
      <c r="O1163" s="2">
        <v>319</v>
      </c>
      <c r="P1163" s="2">
        <v>52</v>
      </c>
      <c r="Q1163" s="2" t="s">
        <v>25</v>
      </c>
      <c r="R1163" s="2">
        <v>10</v>
      </c>
      <c r="S1163" s="5">
        <f>IFERROR(Table1[[#This Row],[Profit]]/Table1[[#This Row],[Sales]],0)</f>
        <v>0.39918269917048649</v>
      </c>
      <c r="T1163" s="2" t="str">
        <f t="shared" si="18"/>
        <v>Reorder Needed</v>
      </c>
    </row>
    <row r="1164" spans="1:20" x14ac:dyDescent="0.3">
      <c r="A1164" s="2">
        <v>2163</v>
      </c>
      <c r="B1164" s="3">
        <v>45500</v>
      </c>
      <c r="C1164" s="2" t="s">
        <v>1846</v>
      </c>
      <c r="D1164" s="2" t="s">
        <v>1847</v>
      </c>
      <c r="E1164" s="2" t="s">
        <v>28</v>
      </c>
      <c r="F1164" s="2" t="s">
        <v>29</v>
      </c>
      <c r="G1164" s="2" t="s">
        <v>30</v>
      </c>
      <c r="H1164" s="2" t="s">
        <v>31</v>
      </c>
      <c r="I1164" s="2" t="s">
        <v>32</v>
      </c>
      <c r="J1164" s="2">
        <v>1</v>
      </c>
      <c r="K1164" s="2">
        <v>33683</v>
      </c>
      <c r="L1164" s="2">
        <v>33683</v>
      </c>
      <c r="M1164" s="2">
        <v>29230.09</v>
      </c>
      <c r="N1164" s="2">
        <v>4452.91</v>
      </c>
      <c r="O1164" s="2">
        <v>383</v>
      </c>
      <c r="P1164" s="2">
        <v>62</v>
      </c>
      <c r="Q1164" s="2" t="s">
        <v>33</v>
      </c>
      <c r="R1164" s="2">
        <v>10</v>
      </c>
      <c r="S1164" s="5">
        <f>IFERROR(Table1[[#This Row],[Profit]]/Table1[[#This Row],[Sales]],0)</f>
        <v>0.13220051658106463</v>
      </c>
      <c r="T1164" s="2" t="str">
        <f t="shared" si="18"/>
        <v>Reorder Needed</v>
      </c>
    </row>
    <row r="1165" spans="1:20" x14ac:dyDescent="0.3">
      <c r="A1165" s="2">
        <v>2164</v>
      </c>
      <c r="B1165" s="3">
        <v>45583</v>
      </c>
      <c r="C1165" s="2" t="s">
        <v>1848</v>
      </c>
      <c r="D1165" s="2" t="s">
        <v>1849</v>
      </c>
      <c r="E1165" s="2" t="s">
        <v>28</v>
      </c>
      <c r="F1165" s="2" t="s">
        <v>29</v>
      </c>
      <c r="G1165" s="2" t="s">
        <v>40</v>
      </c>
      <c r="H1165" s="2" t="s">
        <v>41</v>
      </c>
      <c r="I1165" s="2" t="s">
        <v>24</v>
      </c>
      <c r="J1165" s="2">
        <v>4</v>
      </c>
      <c r="K1165" s="2">
        <v>19798</v>
      </c>
      <c r="L1165" s="2">
        <v>79192</v>
      </c>
      <c r="M1165" s="2">
        <v>59847.23</v>
      </c>
      <c r="N1165" s="2">
        <v>19344.77</v>
      </c>
      <c r="O1165" s="2">
        <v>249</v>
      </c>
      <c r="P1165" s="2">
        <v>26</v>
      </c>
      <c r="Q1165" s="2" t="s">
        <v>42</v>
      </c>
      <c r="R1165" s="2">
        <v>20</v>
      </c>
      <c r="S1165" s="5">
        <f>IFERROR(Table1[[#This Row],[Profit]]/Table1[[#This Row],[Sales]],0)</f>
        <v>0.24427682089099909</v>
      </c>
      <c r="T1165" s="2" t="str">
        <f t="shared" si="18"/>
        <v>Reorder Needed</v>
      </c>
    </row>
    <row r="1166" spans="1:20" x14ac:dyDescent="0.3">
      <c r="A1166" s="2">
        <v>2165</v>
      </c>
      <c r="B1166" s="3">
        <v>45421</v>
      </c>
      <c r="C1166" s="2" t="s">
        <v>1850</v>
      </c>
      <c r="D1166" s="2" t="s">
        <v>1851</v>
      </c>
      <c r="E1166" s="2" t="s">
        <v>20</v>
      </c>
      <c r="F1166" s="2" t="s">
        <v>21</v>
      </c>
      <c r="G1166" s="2" t="s">
        <v>55</v>
      </c>
      <c r="H1166" s="2" t="s">
        <v>56</v>
      </c>
      <c r="I1166" s="2" t="s">
        <v>32</v>
      </c>
      <c r="J1166" s="2">
        <v>10</v>
      </c>
      <c r="K1166" s="2">
        <v>29219</v>
      </c>
      <c r="L1166" s="2">
        <v>292190</v>
      </c>
      <c r="M1166" s="2">
        <v>212300.3</v>
      </c>
      <c r="N1166" s="2">
        <v>79889.7</v>
      </c>
      <c r="O1166" s="2">
        <v>43</v>
      </c>
      <c r="P1166" s="2">
        <v>29</v>
      </c>
      <c r="Q1166" s="2" t="s">
        <v>57</v>
      </c>
      <c r="R1166" s="2">
        <v>0</v>
      </c>
      <c r="S1166" s="5">
        <f>IFERROR(Table1[[#This Row],[Profit]]/Table1[[#This Row],[Sales]],0)</f>
        <v>0.273416954721243</v>
      </c>
      <c r="T1166" s="2" t="str">
        <f t="shared" si="18"/>
        <v>Reorder Needed</v>
      </c>
    </row>
    <row r="1167" spans="1:20" x14ac:dyDescent="0.3">
      <c r="A1167" s="2">
        <v>2166</v>
      </c>
      <c r="B1167" s="3">
        <v>45320</v>
      </c>
      <c r="C1167" s="2" t="s">
        <v>1371</v>
      </c>
      <c r="D1167" s="2" t="s">
        <v>1852</v>
      </c>
      <c r="E1167" s="2" t="s">
        <v>28</v>
      </c>
      <c r="F1167" s="2" t="s">
        <v>29</v>
      </c>
      <c r="G1167" s="2" t="s">
        <v>75</v>
      </c>
      <c r="H1167" s="2" t="s">
        <v>76</v>
      </c>
      <c r="I1167" s="2" t="s">
        <v>77</v>
      </c>
      <c r="J1167" s="2">
        <v>4</v>
      </c>
      <c r="K1167" s="2">
        <v>11100</v>
      </c>
      <c r="L1167" s="2">
        <v>44400</v>
      </c>
      <c r="M1167" s="2">
        <v>36056.93</v>
      </c>
      <c r="N1167" s="2">
        <v>8343.07</v>
      </c>
      <c r="O1167" s="2">
        <v>308</v>
      </c>
      <c r="P1167" s="2">
        <v>16</v>
      </c>
      <c r="Q1167" s="2" t="s">
        <v>78</v>
      </c>
      <c r="R1167" s="2">
        <v>15</v>
      </c>
      <c r="S1167" s="5">
        <f>IFERROR(Table1[[#This Row],[Profit]]/Table1[[#This Row],[Sales]],0)</f>
        <v>0.18790698198198197</v>
      </c>
      <c r="T1167" s="2" t="str">
        <f t="shared" si="18"/>
        <v>Reorder Needed</v>
      </c>
    </row>
    <row r="1168" spans="1:20" x14ac:dyDescent="0.3">
      <c r="A1168" s="2">
        <v>2167</v>
      </c>
      <c r="B1168" s="3">
        <v>45306</v>
      </c>
      <c r="C1168" s="2" t="s">
        <v>1735</v>
      </c>
      <c r="D1168" s="2" t="s">
        <v>1853</v>
      </c>
      <c r="E1168" s="2" t="s">
        <v>36</v>
      </c>
      <c r="F1168" s="2" t="s">
        <v>37</v>
      </c>
      <c r="G1168" s="2" t="s">
        <v>55</v>
      </c>
      <c r="H1168" s="2" t="s">
        <v>56</v>
      </c>
      <c r="I1168" s="2" t="s">
        <v>32</v>
      </c>
      <c r="J1168" s="2">
        <v>8</v>
      </c>
      <c r="K1168" s="2">
        <v>50685</v>
      </c>
      <c r="L1168" s="2">
        <v>405480</v>
      </c>
      <c r="M1168" s="2">
        <v>252452.46</v>
      </c>
      <c r="N1168" s="2">
        <v>153027.54</v>
      </c>
      <c r="O1168" s="2">
        <v>129</v>
      </c>
      <c r="P1168" s="2">
        <v>77</v>
      </c>
      <c r="Q1168" s="2" t="s">
        <v>57</v>
      </c>
      <c r="R1168" s="2">
        <v>0</v>
      </c>
      <c r="S1168" s="5">
        <f>IFERROR(Table1[[#This Row],[Profit]]/Table1[[#This Row],[Sales]],0)</f>
        <v>0.3773984906777153</v>
      </c>
      <c r="T1168" s="2" t="str">
        <f t="shared" si="18"/>
        <v>Reorder Needed</v>
      </c>
    </row>
    <row r="1169" spans="1:20" x14ac:dyDescent="0.3">
      <c r="A1169" s="2">
        <v>2168</v>
      </c>
      <c r="B1169" s="3">
        <v>45421</v>
      </c>
      <c r="C1169" s="2" t="s">
        <v>1608</v>
      </c>
      <c r="D1169" s="2" t="s">
        <v>1854</v>
      </c>
      <c r="E1169" s="2" t="s">
        <v>45</v>
      </c>
      <c r="F1169" s="2" t="s">
        <v>46</v>
      </c>
      <c r="G1169" s="2" t="s">
        <v>81</v>
      </c>
      <c r="H1169" s="2" t="s">
        <v>82</v>
      </c>
      <c r="I1169" s="2" t="s">
        <v>24</v>
      </c>
      <c r="J1169" s="2">
        <v>7</v>
      </c>
      <c r="K1169" s="2">
        <v>58512</v>
      </c>
      <c r="L1169" s="2">
        <v>409584</v>
      </c>
      <c r="M1169" s="2">
        <v>330645.77</v>
      </c>
      <c r="N1169" s="2">
        <v>78938.23</v>
      </c>
      <c r="O1169" s="2">
        <v>293</v>
      </c>
      <c r="P1169" s="2">
        <v>31</v>
      </c>
      <c r="Q1169" s="2" t="s">
        <v>42</v>
      </c>
      <c r="R1169" s="2">
        <v>0</v>
      </c>
      <c r="S1169" s="5">
        <f>IFERROR(Table1[[#This Row],[Profit]]/Table1[[#This Row],[Sales]],0)</f>
        <v>0.19272781651627016</v>
      </c>
      <c r="T1169" s="2" t="str">
        <f t="shared" si="18"/>
        <v>Reorder Needed</v>
      </c>
    </row>
    <row r="1170" spans="1:20" x14ac:dyDescent="0.3">
      <c r="A1170" s="2">
        <v>2169</v>
      </c>
      <c r="B1170" s="3">
        <v>45630</v>
      </c>
      <c r="C1170" s="2" t="s">
        <v>229</v>
      </c>
      <c r="D1170" s="2" t="s">
        <v>1855</v>
      </c>
      <c r="E1170" s="2" t="s">
        <v>20</v>
      </c>
      <c r="F1170" s="2" t="s">
        <v>21</v>
      </c>
      <c r="G1170" s="2" t="s">
        <v>67</v>
      </c>
      <c r="H1170" s="2" t="s">
        <v>68</v>
      </c>
      <c r="I1170" s="2" t="s">
        <v>24</v>
      </c>
      <c r="J1170" s="2">
        <v>10</v>
      </c>
      <c r="K1170" s="2">
        <v>10829</v>
      </c>
      <c r="L1170" s="2">
        <v>108290</v>
      </c>
      <c r="M1170" s="2">
        <v>71531.55</v>
      </c>
      <c r="N1170" s="2">
        <v>36758.449999999997</v>
      </c>
      <c r="O1170" s="2">
        <v>91</v>
      </c>
      <c r="P1170" s="2">
        <v>17</v>
      </c>
      <c r="Q1170" s="2" t="s">
        <v>42</v>
      </c>
      <c r="R1170" s="2">
        <v>15</v>
      </c>
      <c r="S1170" s="5">
        <f>IFERROR(Table1[[#This Row],[Profit]]/Table1[[#This Row],[Sales]],0)</f>
        <v>0.33944454704958904</v>
      </c>
      <c r="T1170" s="2" t="str">
        <f t="shared" si="18"/>
        <v>Reorder Needed</v>
      </c>
    </row>
    <row r="1171" spans="1:20" x14ac:dyDescent="0.3">
      <c r="A1171" s="2">
        <v>2170</v>
      </c>
      <c r="B1171" s="3">
        <v>45399</v>
      </c>
      <c r="C1171" s="2" t="s">
        <v>1856</v>
      </c>
      <c r="D1171" s="2" t="s">
        <v>1857</v>
      </c>
      <c r="E1171" s="2" t="s">
        <v>20</v>
      </c>
      <c r="F1171" s="2" t="s">
        <v>21</v>
      </c>
      <c r="G1171" s="2" t="s">
        <v>30</v>
      </c>
      <c r="H1171" s="2" t="s">
        <v>31</v>
      </c>
      <c r="I1171" s="2" t="s">
        <v>32</v>
      </c>
      <c r="J1171" s="2">
        <v>4</v>
      </c>
      <c r="K1171" s="2">
        <v>3397</v>
      </c>
      <c r="L1171" s="2">
        <v>13588</v>
      </c>
      <c r="M1171" s="2">
        <v>12045.35</v>
      </c>
      <c r="N1171" s="2">
        <v>1542.65</v>
      </c>
      <c r="O1171" s="2">
        <v>68</v>
      </c>
      <c r="P1171" s="2">
        <v>31</v>
      </c>
      <c r="Q1171" s="2" t="s">
        <v>33</v>
      </c>
      <c r="R1171" s="2">
        <v>10</v>
      </c>
      <c r="S1171" s="5">
        <f>IFERROR(Table1[[#This Row],[Profit]]/Table1[[#This Row],[Sales]],0)</f>
        <v>0.11353032087135709</v>
      </c>
      <c r="T1171" s="2" t="str">
        <f t="shared" si="18"/>
        <v>Reorder Needed</v>
      </c>
    </row>
    <row r="1172" spans="1:20" x14ac:dyDescent="0.3">
      <c r="A1172" s="2">
        <v>2171</v>
      </c>
      <c r="B1172" s="3">
        <v>45465</v>
      </c>
      <c r="C1172" s="2" t="s">
        <v>1858</v>
      </c>
      <c r="D1172" s="2" t="s">
        <v>1859</v>
      </c>
      <c r="E1172" s="2" t="s">
        <v>36</v>
      </c>
      <c r="F1172" s="2" t="s">
        <v>37</v>
      </c>
      <c r="G1172" s="2" t="s">
        <v>30</v>
      </c>
      <c r="H1172" s="2" t="s">
        <v>31</v>
      </c>
      <c r="I1172" s="2" t="s">
        <v>32</v>
      </c>
      <c r="J1172" s="2">
        <v>4</v>
      </c>
      <c r="K1172" s="2">
        <v>40505</v>
      </c>
      <c r="L1172" s="2">
        <v>162020</v>
      </c>
      <c r="M1172" s="2">
        <v>140354.92000000001</v>
      </c>
      <c r="N1172" s="2">
        <v>21665.08</v>
      </c>
      <c r="O1172" s="2">
        <v>345</v>
      </c>
      <c r="P1172" s="2">
        <v>30</v>
      </c>
      <c r="Q1172" s="2" t="s">
        <v>33</v>
      </c>
      <c r="R1172" s="2">
        <v>0</v>
      </c>
      <c r="S1172" s="5">
        <f>IFERROR(Table1[[#This Row],[Profit]]/Table1[[#This Row],[Sales]],0)</f>
        <v>0.13371855326502902</v>
      </c>
      <c r="T1172" s="2" t="str">
        <f t="shared" si="18"/>
        <v>Reorder Needed</v>
      </c>
    </row>
    <row r="1173" spans="1:20" x14ac:dyDescent="0.3">
      <c r="A1173" s="2">
        <v>2172</v>
      </c>
      <c r="B1173" s="3">
        <v>45510</v>
      </c>
      <c r="C1173" s="2" t="s">
        <v>1725</v>
      </c>
      <c r="D1173" s="2" t="s">
        <v>1860</v>
      </c>
      <c r="E1173" s="2" t="s">
        <v>45</v>
      </c>
      <c r="F1173" s="2" t="s">
        <v>46</v>
      </c>
      <c r="G1173" s="2" t="s">
        <v>22</v>
      </c>
      <c r="H1173" s="2" t="s">
        <v>23</v>
      </c>
      <c r="I1173" s="2" t="s">
        <v>24</v>
      </c>
      <c r="J1173" s="2">
        <v>10</v>
      </c>
      <c r="K1173" s="2">
        <v>41515</v>
      </c>
      <c r="L1173" s="2">
        <v>415150</v>
      </c>
      <c r="M1173" s="2">
        <v>345640.86</v>
      </c>
      <c r="N1173" s="2">
        <v>69509.14</v>
      </c>
      <c r="O1173" s="2">
        <v>429</v>
      </c>
      <c r="P1173" s="2">
        <v>22</v>
      </c>
      <c r="Q1173" s="2" t="s">
        <v>25</v>
      </c>
      <c r="R1173" s="2">
        <v>20</v>
      </c>
      <c r="S1173" s="5">
        <f>IFERROR(Table1[[#This Row],[Profit]]/Table1[[#This Row],[Sales]],0)</f>
        <v>0.1674313862459352</v>
      </c>
      <c r="T1173" s="2" t="str">
        <f t="shared" si="18"/>
        <v>Reorder Needed</v>
      </c>
    </row>
    <row r="1174" spans="1:20" x14ac:dyDescent="0.3">
      <c r="A1174" s="2">
        <v>2173</v>
      </c>
      <c r="B1174" s="3">
        <v>45455</v>
      </c>
      <c r="C1174" s="2" t="s">
        <v>786</v>
      </c>
      <c r="D1174" s="2" t="s">
        <v>1861</v>
      </c>
      <c r="E1174" s="2" t="s">
        <v>28</v>
      </c>
      <c r="F1174" s="2" t="s">
        <v>29</v>
      </c>
      <c r="G1174" s="2" t="s">
        <v>60</v>
      </c>
      <c r="H1174" s="2" t="s">
        <v>61</v>
      </c>
      <c r="I1174" s="2" t="s">
        <v>32</v>
      </c>
      <c r="J1174" s="2">
        <v>9</v>
      </c>
      <c r="K1174" s="2">
        <v>26247</v>
      </c>
      <c r="L1174" s="2">
        <v>236223</v>
      </c>
      <c r="M1174" s="2">
        <v>167468.51</v>
      </c>
      <c r="N1174" s="2">
        <v>68754.490000000005</v>
      </c>
      <c r="O1174" s="2">
        <v>257</v>
      </c>
      <c r="P1174" s="2">
        <v>32</v>
      </c>
      <c r="Q1174" s="2" t="s">
        <v>62</v>
      </c>
      <c r="R1174" s="2">
        <v>15</v>
      </c>
      <c r="S1174" s="5">
        <f>IFERROR(Table1[[#This Row],[Profit]]/Table1[[#This Row],[Sales]],0)</f>
        <v>0.29105756001744115</v>
      </c>
      <c r="T1174" s="2" t="str">
        <f t="shared" si="18"/>
        <v>Reorder Needed</v>
      </c>
    </row>
    <row r="1175" spans="1:20" x14ac:dyDescent="0.3">
      <c r="A1175" s="2">
        <v>2174</v>
      </c>
      <c r="B1175" s="3">
        <v>45455</v>
      </c>
      <c r="C1175" s="2" t="s">
        <v>1802</v>
      </c>
      <c r="D1175" s="2" t="s">
        <v>1862</v>
      </c>
      <c r="E1175" s="2" t="s">
        <v>36</v>
      </c>
      <c r="F1175" s="2" t="s">
        <v>37</v>
      </c>
      <c r="G1175" s="2" t="s">
        <v>30</v>
      </c>
      <c r="H1175" s="2" t="s">
        <v>31</v>
      </c>
      <c r="I1175" s="2" t="s">
        <v>32</v>
      </c>
      <c r="J1175" s="2">
        <v>8</v>
      </c>
      <c r="K1175" s="2">
        <v>9035</v>
      </c>
      <c r="L1175" s="2">
        <v>72280</v>
      </c>
      <c r="M1175" s="2">
        <v>56470.07</v>
      </c>
      <c r="N1175" s="2">
        <v>15809.93</v>
      </c>
      <c r="O1175" s="2">
        <v>164</v>
      </c>
      <c r="P1175" s="2">
        <v>44</v>
      </c>
      <c r="Q1175" s="2" t="s">
        <v>33</v>
      </c>
      <c r="R1175" s="2">
        <v>5</v>
      </c>
      <c r="S1175" s="5">
        <f>IFERROR(Table1[[#This Row],[Profit]]/Table1[[#This Row],[Sales]],0)</f>
        <v>0.21873173768677368</v>
      </c>
      <c r="T1175" s="2" t="str">
        <f t="shared" si="18"/>
        <v>Reorder Needed</v>
      </c>
    </row>
    <row r="1176" spans="1:20" x14ac:dyDescent="0.3">
      <c r="A1176" s="2">
        <v>2175</v>
      </c>
      <c r="B1176" s="3">
        <v>45489</v>
      </c>
      <c r="C1176" s="2" t="s">
        <v>716</v>
      </c>
      <c r="D1176" s="2" t="s">
        <v>1863</v>
      </c>
      <c r="E1176" s="2" t="s">
        <v>45</v>
      </c>
      <c r="F1176" s="2" t="s">
        <v>46</v>
      </c>
      <c r="G1176" s="2" t="s">
        <v>75</v>
      </c>
      <c r="H1176" s="2" t="s">
        <v>76</v>
      </c>
      <c r="I1176" s="2" t="s">
        <v>77</v>
      </c>
      <c r="J1176" s="2">
        <v>10</v>
      </c>
      <c r="K1176" s="2">
        <v>41943</v>
      </c>
      <c r="L1176" s="2">
        <v>419430</v>
      </c>
      <c r="M1176" s="2">
        <v>270902.21999999997</v>
      </c>
      <c r="N1176" s="2">
        <v>148527.78</v>
      </c>
      <c r="O1176" s="2">
        <v>51</v>
      </c>
      <c r="P1176" s="2">
        <v>57</v>
      </c>
      <c r="Q1176" s="2" t="s">
        <v>78</v>
      </c>
      <c r="R1176" s="2">
        <v>10</v>
      </c>
      <c r="S1176" s="5">
        <f>IFERROR(Table1[[#This Row],[Profit]]/Table1[[#This Row],[Sales]],0)</f>
        <v>0.35411816036048921</v>
      </c>
      <c r="T1176" s="2" t="str">
        <f t="shared" si="18"/>
        <v>Sufficient</v>
      </c>
    </row>
    <row r="1177" spans="1:20" x14ac:dyDescent="0.3">
      <c r="A1177" s="2">
        <v>2176</v>
      </c>
      <c r="B1177" s="3">
        <v>45364</v>
      </c>
      <c r="C1177" s="2" t="s">
        <v>1864</v>
      </c>
      <c r="D1177" s="2" t="s">
        <v>1865</v>
      </c>
      <c r="E1177" s="2" t="s">
        <v>20</v>
      </c>
      <c r="F1177" s="2" t="s">
        <v>21</v>
      </c>
      <c r="G1177" s="2" t="s">
        <v>75</v>
      </c>
      <c r="H1177" s="2" t="s">
        <v>76</v>
      </c>
      <c r="I1177" s="2" t="s">
        <v>77</v>
      </c>
      <c r="J1177" s="2">
        <v>10</v>
      </c>
      <c r="K1177" s="2">
        <v>6858</v>
      </c>
      <c r="L1177" s="2">
        <v>68580</v>
      </c>
      <c r="M1177" s="2">
        <v>59755.34</v>
      </c>
      <c r="N1177" s="2">
        <v>8824.66</v>
      </c>
      <c r="O1177" s="2">
        <v>473</v>
      </c>
      <c r="P1177" s="2">
        <v>36</v>
      </c>
      <c r="Q1177" s="2" t="s">
        <v>78</v>
      </c>
      <c r="R1177" s="2">
        <v>15</v>
      </c>
      <c r="S1177" s="5">
        <f>IFERROR(Table1[[#This Row],[Profit]]/Table1[[#This Row],[Sales]],0)</f>
        <v>0.12867687372411782</v>
      </c>
      <c r="T1177" s="2" t="str">
        <f t="shared" si="18"/>
        <v>Reorder Needed</v>
      </c>
    </row>
    <row r="1178" spans="1:20" x14ac:dyDescent="0.3">
      <c r="A1178" s="2">
        <v>2177</v>
      </c>
      <c r="B1178" s="3">
        <v>45426</v>
      </c>
      <c r="C1178" s="2" t="s">
        <v>276</v>
      </c>
      <c r="D1178" s="2" t="s">
        <v>1866</v>
      </c>
      <c r="E1178" s="2" t="s">
        <v>20</v>
      </c>
      <c r="F1178" s="2" t="s">
        <v>21</v>
      </c>
      <c r="G1178" s="2" t="s">
        <v>30</v>
      </c>
      <c r="H1178" s="2" t="s">
        <v>31</v>
      </c>
      <c r="I1178" s="2" t="s">
        <v>32</v>
      </c>
      <c r="J1178" s="2">
        <v>7</v>
      </c>
      <c r="K1178" s="2">
        <v>33965</v>
      </c>
      <c r="L1178" s="2">
        <v>237755</v>
      </c>
      <c r="M1178" s="2">
        <v>207704.77</v>
      </c>
      <c r="N1178" s="2">
        <v>30050.23</v>
      </c>
      <c r="O1178" s="2">
        <v>400</v>
      </c>
      <c r="P1178" s="2">
        <v>80</v>
      </c>
      <c r="Q1178" s="2" t="s">
        <v>33</v>
      </c>
      <c r="R1178" s="2">
        <v>20</v>
      </c>
      <c r="S1178" s="5">
        <f>IFERROR(Table1[[#This Row],[Profit]]/Table1[[#This Row],[Sales]],0)</f>
        <v>0.12639157956720154</v>
      </c>
      <c r="T1178" s="2" t="str">
        <f t="shared" si="18"/>
        <v>Reorder Needed</v>
      </c>
    </row>
    <row r="1179" spans="1:20" x14ac:dyDescent="0.3">
      <c r="A1179" s="2">
        <v>2178</v>
      </c>
      <c r="B1179" s="3">
        <v>45316</v>
      </c>
      <c r="C1179" s="2" t="s">
        <v>250</v>
      </c>
      <c r="D1179" s="2" t="s">
        <v>1867</v>
      </c>
      <c r="E1179" s="2" t="s">
        <v>36</v>
      </c>
      <c r="F1179" s="2" t="s">
        <v>37</v>
      </c>
      <c r="G1179" s="2" t="s">
        <v>60</v>
      </c>
      <c r="H1179" s="2" t="s">
        <v>61</v>
      </c>
      <c r="I1179" s="2" t="s">
        <v>32</v>
      </c>
      <c r="J1179" s="2">
        <v>7</v>
      </c>
      <c r="K1179" s="2">
        <v>44904</v>
      </c>
      <c r="L1179" s="2">
        <v>314328</v>
      </c>
      <c r="M1179" s="2">
        <v>199349.01</v>
      </c>
      <c r="N1179" s="2">
        <v>114978.99</v>
      </c>
      <c r="O1179" s="2">
        <v>468</v>
      </c>
      <c r="P1179" s="2">
        <v>93</v>
      </c>
      <c r="Q1179" s="2" t="s">
        <v>62</v>
      </c>
      <c r="R1179" s="2">
        <v>0</v>
      </c>
      <c r="S1179" s="5">
        <f>IFERROR(Table1[[#This Row],[Profit]]/Table1[[#This Row],[Sales]],0)</f>
        <v>0.36579302512025658</v>
      </c>
      <c r="T1179" s="2" t="str">
        <f t="shared" si="18"/>
        <v>Reorder Needed</v>
      </c>
    </row>
    <row r="1180" spans="1:20" x14ac:dyDescent="0.3">
      <c r="A1180" s="2">
        <v>2179</v>
      </c>
      <c r="B1180" s="3">
        <v>45587</v>
      </c>
      <c r="C1180" s="2" t="s">
        <v>1868</v>
      </c>
      <c r="D1180" s="2" t="s">
        <v>1869</v>
      </c>
      <c r="E1180" s="2" t="s">
        <v>28</v>
      </c>
      <c r="F1180" s="2" t="s">
        <v>29</v>
      </c>
      <c r="G1180" s="2" t="s">
        <v>49</v>
      </c>
      <c r="H1180" s="2" t="s">
        <v>50</v>
      </c>
      <c r="I1180" s="2" t="s">
        <v>51</v>
      </c>
      <c r="J1180" s="2">
        <v>2</v>
      </c>
      <c r="K1180" s="2">
        <v>47983</v>
      </c>
      <c r="L1180" s="2">
        <v>95966</v>
      </c>
      <c r="M1180" s="2">
        <v>70560.960000000006</v>
      </c>
      <c r="N1180" s="2">
        <v>25405.040000000001</v>
      </c>
      <c r="O1180" s="2">
        <v>252</v>
      </c>
      <c r="P1180" s="2">
        <v>83</v>
      </c>
      <c r="Q1180" s="2" t="s">
        <v>52</v>
      </c>
      <c r="R1180" s="2">
        <v>10</v>
      </c>
      <c r="S1180" s="5">
        <f>IFERROR(Table1[[#This Row],[Profit]]/Table1[[#This Row],[Sales]],0)</f>
        <v>0.2647295917304045</v>
      </c>
      <c r="T1180" s="2" t="str">
        <f t="shared" si="18"/>
        <v>Reorder Needed</v>
      </c>
    </row>
    <row r="1181" spans="1:20" x14ac:dyDescent="0.3">
      <c r="A1181" s="2">
        <v>2180</v>
      </c>
      <c r="B1181" s="3">
        <v>45454</v>
      </c>
      <c r="C1181" s="2" t="s">
        <v>1870</v>
      </c>
      <c r="D1181" s="2" t="s">
        <v>1871</v>
      </c>
      <c r="E1181" s="2" t="s">
        <v>45</v>
      </c>
      <c r="F1181" s="2" t="s">
        <v>46</v>
      </c>
      <c r="G1181" s="2" t="s">
        <v>55</v>
      </c>
      <c r="H1181" s="2" t="s">
        <v>56</v>
      </c>
      <c r="I1181" s="2" t="s">
        <v>32</v>
      </c>
      <c r="J1181" s="2">
        <v>7</v>
      </c>
      <c r="K1181" s="2">
        <v>7068</v>
      </c>
      <c r="L1181" s="2">
        <v>49476</v>
      </c>
      <c r="M1181" s="2">
        <v>33229.96</v>
      </c>
      <c r="N1181" s="2">
        <v>16246.04</v>
      </c>
      <c r="O1181" s="2">
        <v>361</v>
      </c>
      <c r="P1181" s="2">
        <v>31</v>
      </c>
      <c r="Q1181" s="2" t="s">
        <v>57</v>
      </c>
      <c r="R1181" s="2">
        <v>0</v>
      </c>
      <c r="S1181" s="5">
        <f>IFERROR(Table1[[#This Row],[Profit]]/Table1[[#This Row],[Sales]],0)</f>
        <v>0.32836203411755194</v>
      </c>
      <c r="T1181" s="2" t="str">
        <f t="shared" si="18"/>
        <v>Reorder Needed</v>
      </c>
    </row>
    <row r="1182" spans="1:20" x14ac:dyDescent="0.3">
      <c r="A1182" s="2">
        <v>2181</v>
      </c>
      <c r="B1182" s="3">
        <v>45479</v>
      </c>
      <c r="C1182" s="2" t="s">
        <v>1062</v>
      </c>
      <c r="D1182" s="2" t="s">
        <v>1872</v>
      </c>
      <c r="E1182" s="2" t="s">
        <v>45</v>
      </c>
      <c r="F1182" s="2" t="s">
        <v>46</v>
      </c>
      <c r="G1182" s="2" t="s">
        <v>67</v>
      </c>
      <c r="H1182" s="2" t="s">
        <v>68</v>
      </c>
      <c r="I1182" s="2" t="s">
        <v>24</v>
      </c>
      <c r="J1182" s="2">
        <v>10</v>
      </c>
      <c r="K1182" s="2">
        <v>42050</v>
      </c>
      <c r="L1182" s="2">
        <v>420500</v>
      </c>
      <c r="M1182" s="2">
        <v>374644</v>
      </c>
      <c r="N1182" s="2">
        <v>45856</v>
      </c>
      <c r="O1182" s="2">
        <v>260</v>
      </c>
      <c r="P1182" s="2">
        <v>27</v>
      </c>
      <c r="Q1182" s="2" t="s">
        <v>42</v>
      </c>
      <c r="R1182" s="2">
        <v>15</v>
      </c>
      <c r="S1182" s="5">
        <f>IFERROR(Table1[[#This Row],[Profit]]/Table1[[#This Row],[Sales]],0)</f>
        <v>0.10905112960760999</v>
      </c>
      <c r="T1182" s="2" t="str">
        <f t="shared" si="18"/>
        <v>Reorder Needed</v>
      </c>
    </row>
    <row r="1183" spans="1:20" x14ac:dyDescent="0.3">
      <c r="A1183" s="2">
        <v>2182</v>
      </c>
      <c r="B1183" s="3">
        <v>45580</v>
      </c>
      <c r="C1183" s="2" t="s">
        <v>1018</v>
      </c>
      <c r="D1183" s="2" t="s">
        <v>1873</v>
      </c>
      <c r="E1183" s="2" t="s">
        <v>45</v>
      </c>
      <c r="F1183" s="2" t="s">
        <v>46</v>
      </c>
      <c r="G1183" s="2" t="s">
        <v>81</v>
      </c>
      <c r="H1183" s="2" t="s">
        <v>82</v>
      </c>
      <c r="I1183" s="2" t="s">
        <v>24</v>
      </c>
      <c r="J1183" s="2">
        <v>9</v>
      </c>
      <c r="K1183" s="2">
        <v>18966</v>
      </c>
      <c r="L1183" s="2">
        <v>170694</v>
      </c>
      <c r="M1183" s="2">
        <v>147704.16</v>
      </c>
      <c r="N1183" s="2">
        <v>22989.84</v>
      </c>
      <c r="O1183" s="2">
        <v>341</v>
      </c>
      <c r="P1183" s="2">
        <v>87</v>
      </c>
      <c r="Q1183" s="2" t="s">
        <v>42</v>
      </c>
      <c r="R1183" s="2">
        <v>0</v>
      </c>
      <c r="S1183" s="5">
        <f>IFERROR(Table1[[#This Row],[Profit]]/Table1[[#This Row],[Sales]],0)</f>
        <v>0.13468452318183416</v>
      </c>
      <c r="T1183" s="2" t="str">
        <f t="shared" si="18"/>
        <v>Reorder Needed</v>
      </c>
    </row>
    <row r="1184" spans="1:20" x14ac:dyDescent="0.3">
      <c r="A1184" s="2">
        <v>2183</v>
      </c>
      <c r="B1184" s="3">
        <v>45566</v>
      </c>
      <c r="C1184" s="2" t="s">
        <v>1864</v>
      </c>
      <c r="D1184" s="2" t="s">
        <v>1874</v>
      </c>
      <c r="E1184" s="2" t="s">
        <v>28</v>
      </c>
      <c r="F1184" s="2" t="s">
        <v>29</v>
      </c>
      <c r="G1184" s="2" t="s">
        <v>97</v>
      </c>
      <c r="H1184" s="2" t="s">
        <v>98</v>
      </c>
      <c r="I1184" s="2" t="s">
        <v>32</v>
      </c>
      <c r="J1184" s="2">
        <v>2</v>
      </c>
      <c r="K1184" s="2">
        <v>25612</v>
      </c>
      <c r="L1184" s="2">
        <v>51224</v>
      </c>
      <c r="M1184" s="2">
        <v>32536.77</v>
      </c>
      <c r="N1184" s="2">
        <v>18687.23</v>
      </c>
      <c r="O1184" s="2">
        <v>92</v>
      </c>
      <c r="P1184" s="2">
        <v>98</v>
      </c>
      <c r="Q1184" s="2" t="s">
        <v>99</v>
      </c>
      <c r="R1184" s="2">
        <v>10</v>
      </c>
      <c r="S1184" s="5">
        <f>IFERROR(Table1[[#This Row],[Profit]]/Table1[[#This Row],[Sales]],0)</f>
        <v>0.36481395439637671</v>
      </c>
      <c r="T1184" s="2" t="str">
        <f t="shared" si="18"/>
        <v>Sufficient</v>
      </c>
    </row>
    <row r="1185" spans="1:20" x14ac:dyDescent="0.3">
      <c r="A1185" s="2">
        <v>2184</v>
      </c>
      <c r="B1185" s="3">
        <v>45655</v>
      </c>
      <c r="C1185" s="2" t="s">
        <v>1875</v>
      </c>
      <c r="D1185" s="2" t="s">
        <v>1876</v>
      </c>
      <c r="E1185" s="2" t="s">
        <v>28</v>
      </c>
      <c r="F1185" s="2" t="s">
        <v>29</v>
      </c>
      <c r="G1185" s="2" t="s">
        <v>67</v>
      </c>
      <c r="H1185" s="2" t="s">
        <v>68</v>
      </c>
      <c r="I1185" s="2" t="s">
        <v>24</v>
      </c>
      <c r="J1185" s="2">
        <v>7</v>
      </c>
      <c r="K1185" s="2">
        <v>41656</v>
      </c>
      <c r="L1185" s="2">
        <v>291592</v>
      </c>
      <c r="M1185" s="2">
        <v>214893.91</v>
      </c>
      <c r="N1185" s="2">
        <v>76698.09</v>
      </c>
      <c r="O1185" s="2">
        <v>460</v>
      </c>
      <c r="P1185" s="2">
        <v>83</v>
      </c>
      <c r="Q1185" s="2" t="s">
        <v>42</v>
      </c>
      <c r="R1185" s="2">
        <v>15</v>
      </c>
      <c r="S1185" s="5">
        <f>IFERROR(Table1[[#This Row],[Profit]]/Table1[[#This Row],[Sales]],0)</f>
        <v>0.26303221624735929</v>
      </c>
      <c r="T1185" s="2" t="str">
        <f t="shared" si="18"/>
        <v>Reorder Needed</v>
      </c>
    </row>
    <row r="1186" spans="1:20" x14ac:dyDescent="0.3">
      <c r="A1186" s="2">
        <v>2185</v>
      </c>
      <c r="B1186" s="3">
        <v>45349</v>
      </c>
      <c r="C1186" s="2" t="s">
        <v>225</v>
      </c>
      <c r="D1186" s="2" t="s">
        <v>1877</v>
      </c>
      <c r="E1186" s="2" t="s">
        <v>45</v>
      </c>
      <c r="F1186" s="2" t="s">
        <v>46</v>
      </c>
      <c r="G1186" s="2" t="s">
        <v>22</v>
      </c>
      <c r="H1186" s="2" t="s">
        <v>23</v>
      </c>
      <c r="I1186" s="2" t="s">
        <v>24</v>
      </c>
      <c r="J1186" s="2">
        <v>5</v>
      </c>
      <c r="K1186" s="2">
        <v>12261</v>
      </c>
      <c r="L1186" s="2">
        <v>61305</v>
      </c>
      <c r="M1186" s="2">
        <v>45762.81</v>
      </c>
      <c r="N1186" s="2">
        <v>15542.19</v>
      </c>
      <c r="O1186" s="2">
        <v>153</v>
      </c>
      <c r="P1186" s="2">
        <v>12</v>
      </c>
      <c r="Q1186" s="2" t="s">
        <v>25</v>
      </c>
      <c r="R1186" s="2">
        <v>15</v>
      </c>
      <c r="S1186" s="5">
        <f>IFERROR(Table1[[#This Row],[Profit]]/Table1[[#This Row],[Sales]],0)</f>
        <v>0.25352238805970151</v>
      </c>
      <c r="T1186" s="2" t="str">
        <f t="shared" si="18"/>
        <v>Reorder Needed</v>
      </c>
    </row>
    <row r="1187" spans="1:20" x14ac:dyDescent="0.3">
      <c r="A1187" s="2">
        <v>2186</v>
      </c>
      <c r="B1187" s="3">
        <v>45385</v>
      </c>
      <c r="C1187" s="2" t="s">
        <v>1878</v>
      </c>
      <c r="D1187" s="2" t="s">
        <v>1879</v>
      </c>
      <c r="E1187" s="2" t="s">
        <v>45</v>
      </c>
      <c r="F1187" s="2" t="s">
        <v>46</v>
      </c>
      <c r="G1187" s="2" t="s">
        <v>49</v>
      </c>
      <c r="H1187" s="2" t="s">
        <v>50</v>
      </c>
      <c r="I1187" s="2" t="s">
        <v>51</v>
      </c>
      <c r="J1187" s="2">
        <v>2</v>
      </c>
      <c r="K1187" s="2">
        <v>11309</v>
      </c>
      <c r="L1187" s="2">
        <v>22618</v>
      </c>
      <c r="M1187" s="2">
        <v>19663.28</v>
      </c>
      <c r="N1187" s="2">
        <v>2954.72</v>
      </c>
      <c r="O1187" s="2">
        <v>203</v>
      </c>
      <c r="P1187" s="2">
        <v>86</v>
      </c>
      <c r="Q1187" s="2" t="s">
        <v>52</v>
      </c>
      <c r="R1187" s="2">
        <v>10</v>
      </c>
      <c r="S1187" s="5">
        <f>IFERROR(Table1[[#This Row],[Profit]]/Table1[[#This Row],[Sales]],0)</f>
        <v>0.13063577681492616</v>
      </c>
      <c r="T1187" s="2" t="str">
        <f t="shared" si="18"/>
        <v>Reorder Needed</v>
      </c>
    </row>
    <row r="1188" spans="1:20" x14ac:dyDescent="0.3">
      <c r="A1188" s="2">
        <v>2187</v>
      </c>
      <c r="B1188" s="3">
        <v>45580</v>
      </c>
      <c r="C1188" s="2" t="s">
        <v>676</v>
      </c>
      <c r="D1188" s="2" t="s">
        <v>1880</v>
      </c>
      <c r="E1188" s="2" t="s">
        <v>20</v>
      </c>
      <c r="F1188" s="2" t="s">
        <v>21</v>
      </c>
      <c r="G1188" s="2" t="s">
        <v>49</v>
      </c>
      <c r="H1188" s="2" t="s">
        <v>50</v>
      </c>
      <c r="I1188" s="2" t="s">
        <v>51</v>
      </c>
      <c r="J1188" s="2">
        <v>3</v>
      </c>
      <c r="K1188" s="2">
        <v>5493</v>
      </c>
      <c r="L1188" s="2">
        <v>16479</v>
      </c>
      <c r="M1188" s="2">
        <v>14200.91</v>
      </c>
      <c r="N1188" s="2">
        <v>2278.09</v>
      </c>
      <c r="O1188" s="2">
        <v>454</v>
      </c>
      <c r="P1188" s="2">
        <v>21</v>
      </c>
      <c r="Q1188" s="2" t="s">
        <v>52</v>
      </c>
      <c r="R1188" s="2">
        <v>10</v>
      </c>
      <c r="S1188" s="5">
        <f>IFERROR(Table1[[#This Row],[Profit]]/Table1[[#This Row],[Sales]],0)</f>
        <v>0.13824200497603012</v>
      </c>
      <c r="T1188" s="2" t="str">
        <f t="shared" si="18"/>
        <v>Reorder Needed</v>
      </c>
    </row>
    <row r="1189" spans="1:20" x14ac:dyDescent="0.3">
      <c r="A1189" s="2">
        <v>2188</v>
      </c>
      <c r="B1189" s="3">
        <v>45386</v>
      </c>
      <c r="C1189" s="2" t="s">
        <v>1875</v>
      </c>
      <c r="D1189" s="2" t="s">
        <v>1881</v>
      </c>
      <c r="E1189" s="2" t="s">
        <v>20</v>
      </c>
      <c r="F1189" s="2" t="s">
        <v>21</v>
      </c>
      <c r="G1189" s="2" t="s">
        <v>67</v>
      </c>
      <c r="H1189" s="2" t="s">
        <v>68</v>
      </c>
      <c r="I1189" s="2" t="s">
        <v>24</v>
      </c>
      <c r="J1189" s="2">
        <v>1</v>
      </c>
      <c r="K1189" s="2">
        <v>30122</v>
      </c>
      <c r="L1189" s="2">
        <v>30122</v>
      </c>
      <c r="M1189" s="2">
        <v>26289.040000000001</v>
      </c>
      <c r="N1189" s="2">
        <v>3832.96</v>
      </c>
      <c r="O1189" s="2">
        <v>259</v>
      </c>
      <c r="P1189" s="2">
        <v>26</v>
      </c>
      <c r="Q1189" s="2" t="s">
        <v>42</v>
      </c>
      <c r="R1189" s="2">
        <v>0</v>
      </c>
      <c r="S1189" s="5">
        <f>IFERROR(Table1[[#This Row],[Profit]]/Table1[[#This Row],[Sales]],0)</f>
        <v>0.12724785870792113</v>
      </c>
      <c r="T1189" s="2" t="str">
        <f t="shared" si="18"/>
        <v>Reorder Needed</v>
      </c>
    </row>
    <row r="1190" spans="1:20" x14ac:dyDescent="0.3">
      <c r="A1190" s="2">
        <v>2189</v>
      </c>
      <c r="B1190" s="3">
        <v>45412</v>
      </c>
      <c r="C1190" s="2" t="s">
        <v>990</v>
      </c>
      <c r="D1190" s="2" t="s">
        <v>1882</v>
      </c>
      <c r="E1190" s="2" t="s">
        <v>45</v>
      </c>
      <c r="F1190" s="2" t="s">
        <v>46</v>
      </c>
      <c r="G1190" s="2" t="s">
        <v>22</v>
      </c>
      <c r="H1190" s="2" t="s">
        <v>23</v>
      </c>
      <c r="I1190" s="2" t="s">
        <v>24</v>
      </c>
      <c r="J1190" s="2">
        <v>2</v>
      </c>
      <c r="K1190" s="2">
        <v>27539</v>
      </c>
      <c r="L1190" s="2">
        <v>55078</v>
      </c>
      <c r="M1190" s="2">
        <v>45494.12</v>
      </c>
      <c r="N1190" s="2">
        <v>9583.8799999999992</v>
      </c>
      <c r="O1190" s="2">
        <v>275</v>
      </c>
      <c r="P1190" s="2">
        <v>62</v>
      </c>
      <c r="Q1190" s="2" t="s">
        <v>25</v>
      </c>
      <c r="R1190" s="2">
        <v>20</v>
      </c>
      <c r="S1190" s="5">
        <f>IFERROR(Table1[[#This Row],[Profit]]/Table1[[#This Row],[Sales]],0)</f>
        <v>0.17400559206942878</v>
      </c>
      <c r="T1190" s="2" t="str">
        <f t="shared" si="18"/>
        <v>Reorder Needed</v>
      </c>
    </row>
    <row r="1191" spans="1:20" x14ac:dyDescent="0.3">
      <c r="A1191" s="2">
        <v>2190</v>
      </c>
      <c r="B1191" s="3">
        <v>45404</v>
      </c>
      <c r="C1191" s="2" t="s">
        <v>419</v>
      </c>
      <c r="D1191" s="2" t="s">
        <v>1883</v>
      </c>
      <c r="E1191" s="2" t="s">
        <v>20</v>
      </c>
      <c r="F1191" s="2" t="s">
        <v>21</v>
      </c>
      <c r="G1191" s="2" t="s">
        <v>81</v>
      </c>
      <c r="H1191" s="2" t="s">
        <v>82</v>
      </c>
      <c r="I1191" s="2" t="s">
        <v>24</v>
      </c>
      <c r="J1191" s="2">
        <v>1</v>
      </c>
      <c r="K1191" s="2">
        <v>46550</v>
      </c>
      <c r="L1191" s="2">
        <v>46550</v>
      </c>
      <c r="M1191" s="2">
        <v>36530.550000000003</v>
      </c>
      <c r="N1191" s="2">
        <v>10019.450000000001</v>
      </c>
      <c r="O1191" s="2">
        <v>382</v>
      </c>
      <c r="P1191" s="2">
        <v>28</v>
      </c>
      <c r="Q1191" s="2" t="s">
        <v>42</v>
      </c>
      <c r="R1191" s="2">
        <v>0</v>
      </c>
      <c r="S1191" s="5">
        <f>IFERROR(Table1[[#This Row],[Profit]]/Table1[[#This Row],[Sales]],0)</f>
        <v>0.21524060150375943</v>
      </c>
      <c r="T1191" s="2" t="str">
        <f t="shared" si="18"/>
        <v>Reorder Needed</v>
      </c>
    </row>
    <row r="1192" spans="1:20" x14ac:dyDescent="0.3">
      <c r="A1192" s="2">
        <v>2191</v>
      </c>
      <c r="B1192" s="3">
        <v>45529</v>
      </c>
      <c r="C1192" s="2" t="s">
        <v>692</v>
      </c>
      <c r="D1192" s="2" t="s">
        <v>1884</v>
      </c>
      <c r="E1192" s="2" t="s">
        <v>45</v>
      </c>
      <c r="F1192" s="2" t="s">
        <v>46</v>
      </c>
      <c r="G1192" s="2" t="s">
        <v>75</v>
      </c>
      <c r="H1192" s="2" t="s">
        <v>76</v>
      </c>
      <c r="I1192" s="2" t="s">
        <v>77</v>
      </c>
      <c r="J1192" s="2">
        <v>5</v>
      </c>
      <c r="K1192" s="2">
        <v>997</v>
      </c>
      <c r="L1192" s="2">
        <v>4985</v>
      </c>
      <c r="M1192" s="2">
        <v>3894.14</v>
      </c>
      <c r="N1192" s="2">
        <v>1090.8599999999999</v>
      </c>
      <c r="O1192" s="2">
        <v>402</v>
      </c>
      <c r="P1192" s="2">
        <v>58</v>
      </c>
      <c r="Q1192" s="2" t="s">
        <v>78</v>
      </c>
      <c r="R1192" s="2">
        <v>0</v>
      </c>
      <c r="S1192" s="5">
        <f>IFERROR(Table1[[#This Row],[Profit]]/Table1[[#This Row],[Sales]],0)</f>
        <v>0.2188284854563691</v>
      </c>
      <c r="T1192" s="2" t="str">
        <f t="shared" si="18"/>
        <v>Reorder Needed</v>
      </c>
    </row>
    <row r="1193" spans="1:20" x14ac:dyDescent="0.3">
      <c r="A1193" s="2">
        <v>2192</v>
      </c>
      <c r="B1193" s="3">
        <v>45646</v>
      </c>
      <c r="C1193" s="2" t="s">
        <v>472</v>
      </c>
      <c r="D1193" s="2" t="s">
        <v>1885</v>
      </c>
      <c r="E1193" s="2" t="s">
        <v>20</v>
      </c>
      <c r="F1193" s="2" t="s">
        <v>21</v>
      </c>
      <c r="G1193" s="2" t="s">
        <v>22</v>
      </c>
      <c r="H1193" s="2" t="s">
        <v>23</v>
      </c>
      <c r="I1193" s="2" t="s">
        <v>24</v>
      </c>
      <c r="J1193" s="2">
        <v>10</v>
      </c>
      <c r="K1193" s="2">
        <v>29762</v>
      </c>
      <c r="L1193" s="2">
        <v>297620</v>
      </c>
      <c r="M1193" s="2">
        <v>183157.75</v>
      </c>
      <c r="N1193" s="2">
        <v>114462.25</v>
      </c>
      <c r="O1193" s="2">
        <v>400</v>
      </c>
      <c r="P1193" s="2">
        <v>21</v>
      </c>
      <c r="Q1193" s="2" t="s">
        <v>25</v>
      </c>
      <c r="R1193" s="2">
        <v>20</v>
      </c>
      <c r="S1193" s="5">
        <f>IFERROR(Table1[[#This Row],[Profit]]/Table1[[#This Row],[Sales]],0)</f>
        <v>0.3845919293058262</v>
      </c>
      <c r="T1193" s="2" t="str">
        <f t="shared" si="18"/>
        <v>Reorder Needed</v>
      </c>
    </row>
    <row r="1194" spans="1:20" x14ac:dyDescent="0.3">
      <c r="A1194" s="2">
        <v>2193</v>
      </c>
      <c r="B1194" s="3">
        <v>45508</v>
      </c>
      <c r="C1194" s="2" t="s">
        <v>882</v>
      </c>
      <c r="D1194" s="2" t="s">
        <v>1886</v>
      </c>
      <c r="E1194" s="2" t="s">
        <v>28</v>
      </c>
      <c r="F1194" s="2" t="s">
        <v>29</v>
      </c>
      <c r="G1194" s="2" t="s">
        <v>75</v>
      </c>
      <c r="H1194" s="2" t="s">
        <v>76</v>
      </c>
      <c r="I1194" s="2" t="s">
        <v>77</v>
      </c>
      <c r="J1194" s="2">
        <v>8</v>
      </c>
      <c r="K1194" s="2">
        <v>7901</v>
      </c>
      <c r="L1194" s="2">
        <v>63208</v>
      </c>
      <c r="M1194" s="2">
        <v>42654.91</v>
      </c>
      <c r="N1194" s="2">
        <v>20553.09</v>
      </c>
      <c r="O1194" s="2">
        <v>345</v>
      </c>
      <c r="P1194" s="2">
        <v>55</v>
      </c>
      <c r="Q1194" s="2" t="s">
        <v>78</v>
      </c>
      <c r="R1194" s="2">
        <v>15</v>
      </c>
      <c r="S1194" s="5">
        <f>IFERROR(Table1[[#This Row],[Profit]]/Table1[[#This Row],[Sales]],0)</f>
        <v>0.32516596000506265</v>
      </c>
      <c r="T1194" s="2" t="str">
        <f t="shared" si="18"/>
        <v>Reorder Needed</v>
      </c>
    </row>
    <row r="1195" spans="1:20" x14ac:dyDescent="0.3">
      <c r="A1195" s="2">
        <v>2194</v>
      </c>
      <c r="B1195" s="3">
        <v>45591</v>
      </c>
      <c r="C1195" s="2" t="s">
        <v>116</v>
      </c>
      <c r="D1195" s="2" t="s">
        <v>1887</v>
      </c>
      <c r="E1195" s="2" t="s">
        <v>28</v>
      </c>
      <c r="F1195" s="2" t="s">
        <v>29</v>
      </c>
      <c r="G1195" s="2" t="s">
        <v>55</v>
      </c>
      <c r="H1195" s="2" t="s">
        <v>56</v>
      </c>
      <c r="I1195" s="2" t="s">
        <v>32</v>
      </c>
      <c r="J1195" s="2">
        <v>9</v>
      </c>
      <c r="K1195" s="2">
        <v>5094</v>
      </c>
      <c r="L1195" s="2">
        <v>45846</v>
      </c>
      <c r="M1195" s="2">
        <v>36540.97</v>
      </c>
      <c r="N1195" s="2">
        <v>9305.0300000000007</v>
      </c>
      <c r="O1195" s="2">
        <v>64</v>
      </c>
      <c r="P1195" s="2">
        <v>35</v>
      </c>
      <c r="Q1195" s="2" t="s">
        <v>57</v>
      </c>
      <c r="R1195" s="2">
        <v>0</v>
      </c>
      <c r="S1195" s="5">
        <f>IFERROR(Table1[[#This Row],[Profit]]/Table1[[#This Row],[Sales]],0)</f>
        <v>0.20296274484142565</v>
      </c>
      <c r="T1195" s="2" t="str">
        <f t="shared" si="18"/>
        <v>Reorder Needed</v>
      </c>
    </row>
    <row r="1196" spans="1:20" x14ac:dyDescent="0.3">
      <c r="A1196" s="2">
        <v>2195</v>
      </c>
      <c r="B1196" s="3">
        <v>45382</v>
      </c>
      <c r="C1196" s="2" t="s">
        <v>1888</v>
      </c>
      <c r="D1196" s="2" t="s">
        <v>1889</v>
      </c>
      <c r="E1196" s="2" t="s">
        <v>20</v>
      </c>
      <c r="F1196" s="2" t="s">
        <v>21</v>
      </c>
      <c r="G1196" s="2" t="s">
        <v>22</v>
      </c>
      <c r="H1196" s="2" t="s">
        <v>23</v>
      </c>
      <c r="I1196" s="2" t="s">
        <v>24</v>
      </c>
      <c r="J1196" s="2">
        <v>10</v>
      </c>
      <c r="K1196" s="2">
        <v>52487</v>
      </c>
      <c r="L1196" s="2">
        <v>524870</v>
      </c>
      <c r="M1196" s="2">
        <v>371924.82</v>
      </c>
      <c r="N1196" s="2">
        <v>152945.18</v>
      </c>
      <c r="O1196" s="2">
        <v>199</v>
      </c>
      <c r="P1196" s="2">
        <v>38</v>
      </c>
      <c r="Q1196" s="2" t="s">
        <v>25</v>
      </c>
      <c r="R1196" s="2">
        <v>0</v>
      </c>
      <c r="S1196" s="5">
        <f>IFERROR(Table1[[#This Row],[Profit]]/Table1[[#This Row],[Sales]],0)</f>
        <v>0.29139630765713415</v>
      </c>
      <c r="T1196" s="2" t="str">
        <f t="shared" si="18"/>
        <v>Reorder Needed</v>
      </c>
    </row>
    <row r="1197" spans="1:20" x14ac:dyDescent="0.3">
      <c r="A1197" s="2">
        <v>2196</v>
      </c>
      <c r="B1197" s="3">
        <v>45307</v>
      </c>
      <c r="C1197" s="2" t="s">
        <v>319</v>
      </c>
      <c r="D1197" s="2" t="s">
        <v>1890</v>
      </c>
      <c r="E1197" s="2" t="s">
        <v>20</v>
      </c>
      <c r="F1197" s="2" t="s">
        <v>21</v>
      </c>
      <c r="G1197" s="2" t="s">
        <v>30</v>
      </c>
      <c r="H1197" s="2" t="s">
        <v>31</v>
      </c>
      <c r="I1197" s="2" t="s">
        <v>32</v>
      </c>
      <c r="J1197" s="2">
        <v>2</v>
      </c>
      <c r="K1197" s="2">
        <v>11349</v>
      </c>
      <c r="L1197" s="2">
        <v>22698</v>
      </c>
      <c r="M1197" s="2">
        <v>17160.560000000001</v>
      </c>
      <c r="N1197" s="2">
        <v>5537.44</v>
      </c>
      <c r="O1197" s="2">
        <v>285</v>
      </c>
      <c r="P1197" s="2">
        <v>64</v>
      </c>
      <c r="Q1197" s="2" t="s">
        <v>33</v>
      </c>
      <c r="R1197" s="2">
        <v>15</v>
      </c>
      <c r="S1197" s="5">
        <f>IFERROR(Table1[[#This Row],[Profit]]/Table1[[#This Row],[Sales]],0)</f>
        <v>0.24396158251828354</v>
      </c>
      <c r="T1197" s="2" t="str">
        <f t="shared" si="18"/>
        <v>Reorder Needed</v>
      </c>
    </row>
    <row r="1198" spans="1:20" x14ac:dyDescent="0.3">
      <c r="A1198" s="2">
        <v>2197</v>
      </c>
      <c r="B1198" s="3">
        <v>45491</v>
      </c>
      <c r="C1198" s="2" t="s">
        <v>825</v>
      </c>
      <c r="D1198" s="2" t="s">
        <v>1891</v>
      </c>
      <c r="E1198" s="2" t="s">
        <v>28</v>
      </c>
      <c r="F1198" s="2" t="s">
        <v>29</v>
      </c>
      <c r="G1198" s="2" t="s">
        <v>40</v>
      </c>
      <c r="H1198" s="2" t="s">
        <v>41</v>
      </c>
      <c r="I1198" s="2" t="s">
        <v>24</v>
      </c>
      <c r="J1198" s="2">
        <v>9</v>
      </c>
      <c r="K1198" s="2">
        <v>23686</v>
      </c>
      <c r="L1198" s="2">
        <v>213174</v>
      </c>
      <c r="M1198" s="2">
        <v>132852.72</v>
      </c>
      <c r="N1198" s="2">
        <v>80321.279999999999</v>
      </c>
      <c r="O1198" s="2">
        <v>67</v>
      </c>
      <c r="P1198" s="2">
        <v>13</v>
      </c>
      <c r="Q1198" s="2" t="s">
        <v>42</v>
      </c>
      <c r="R1198" s="2">
        <v>0</v>
      </c>
      <c r="S1198" s="5">
        <f>IFERROR(Table1[[#This Row],[Profit]]/Table1[[#This Row],[Sales]],0)</f>
        <v>0.37678741309915842</v>
      </c>
      <c r="T1198" s="2" t="str">
        <f t="shared" si="18"/>
        <v>Reorder Needed</v>
      </c>
    </row>
    <row r="1199" spans="1:20" x14ac:dyDescent="0.3">
      <c r="A1199" s="2">
        <v>2198</v>
      </c>
      <c r="B1199" s="3">
        <v>45452</v>
      </c>
      <c r="C1199" s="2" t="s">
        <v>1892</v>
      </c>
      <c r="D1199" s="2" t="s">
        <v>1893</v>
      </c>
      <c r="E1199" s="2" t="s">
        <v>20</v>
      </c>
      <c r="F1199" s="2" t="s">
        <v>21</v>
      </c>
      <c r="G1199" s="2" t="s">
        <v>97</v>
      </c>
      <c r="H1199" s="2" t="s">
        <v>98</v>
      </c>
      <c r="I1199" s="2" t="s">
        <v>32</v>
      </c>
      <c r="J1199" s="2">
        <v>5</v>
      </c>
      <c r="K1199" s="2">
        <v>39813</v>
      </c>
      <c r="L1199" s="2">
        <v>199065</v>
      </c>
      <c r="M1199" s="2">
        <v>136289.9</v>
      </c>
      <c r="N1199" s="2">
        <v>62775.1</v>
      </c>
      <c r="O1199" s="2">
        <v>144</v>
      </c>
      <c r="P1199" s="2">
        <v>48</v>
      </c>
      <c r="Q1199" s="2" t="s">
        <v>99</v>
      </c>
      <c r="R1199" s="2">
        <v>20</v>
      </c>
      <c r="S1199" s="5">
        <f>IFERROR(Table1[[#This Row],[Profit]]/Table1[[#This Row],[Sales]],0)</f>
        <v>0.31534976012860122</v>
      </c>
      <c r="T1199" s="2" t="str">
        <f t="shared" si="18"/>
        <v>Reorder Needed</v>
      </c>
    </row>
    <row r="1200" spans="1:20" x14ac:dyDescent="0.3">
      <c r="A1200" s="2">
        <v>2199</v>
      </c>
      <c r="B1200" s="3">
        <v>45396</v>
      </c>
      <c r="C1200" s="2" t="s">
        <v>1068</v>
      </c>
      <c r="D1200" s="2" t="s">
        <v>1894</v>
      </c>
      <c r="E1200" s="2" t="s">
        <v>20</v>
      </c>
      <c r="F1200" s="2" t="s">
        <v>21</v>
      </c>
      <c r="G1200" s="2" t="s">
        <v>81</v>
      </c>
      <c r="H1200" s="2" t="s">
        <v>82</v>
      </c>
      <c r="I1200" s="2" t="s">
        <v>24</v>
      </c>
      <c r="J1200" s="2">
        <v>4</v>
      </c>
      <c r="K1200" s="2">
        <v>47530</v>
      </c>
      <c r="L1200" s="2">
        <v>190120</v>
      </c>
      <c r="M1200" s="2">
        <v>150576.48000000001</v>
      </c>
      <c r="N1200" s="2">
        <v>39543.519999999997</v>
      </c>
      <c r="O1200" s="2">
        <v>442</v>
      </c>
      <c r="P1200" s="2">
        <v>91</v>
      </c>
      <c r="Q1200" s="2" t="s">
        <v>42</v>
      </c>
      <c r="R1200" s="2">
        <v>0</v>
      </c>
      <c r="S1200" s="5">
        <f>IFERROR(Table1[[#This Row],[Profit]]/Table1[[#This Row],[Sales]],0)</f>
        <v>0.20799242583631389</v>
      </c>
      <c r="T1200" s="2" t="str">
        <f t="shared" si="18"/>
        <v>Reorder Needed</v>
      </c>
    </row>
    <row r="1201" spans="1:20" x14ac:dyDescent="0.3">
      <c r="A1201" s="2">
        <v>2200</v>
      </c>
      <c r="B1201" s="3">
        <v>45460</v>
      </c>
      <c r="C1201" s="2" t="s">
        <v>1895</v>
      </c>
      <c r="D1201" s="2" t="s">
        <v>1896</v>
      </c>
      <c r="E1201" s="2" t="s">
        <v>20</v>
      </c>
      <c r="F1201" s="2" t="s">
        <v>21</v>
      </c>
      <c r="G1201" s="2" t="s">
        <v>97</v>
      </c>
      <c r="H1201" s="2" t="s">
        <v>98</v>
      </c>
      <c r="I1201" s="2" t="s">
        <v>32</v>
      </c>
      <c r="J1201" s="2">
        <v>5</v>
      </c>
      <c r="K1201" s="2">
        <v>5915</v>
      </c>
      <c r="L1201" s="2">
        <v>29575</v>
      </c>
      <c r="M1201" s="2">
        <v>24076.77</v>
      </c>
      <c r="N1201" s="2">
        <v>5498.23</v>
      </c>
      <c r="O1201" s="2">
        <v>376</v>
      </c>
      <c r="P1201" s="2">
        <v>29</v>
      </c>
      <c r="Q1201" s="2" t="s">
        <v>99</v>
      </c>
      <c r="R1201" s="2">
        <v>5</v>
      </c>
      <c r="S1201" s="5">
        <f>IFERROR(Table1[[#This Row],[Profit]]/Table1[[#This Row],[Sales]],0)</f>
        <v>0.18590803043110735</v>
      </c>
      <c r="T1201" s="2" t="str">
        <f t="shared" si="18"/>
        <v>Reorder Needed</v>
      </c>
    </row>
    <row r="1202" spans="1:20" x14ac:dyDescent="0.3">
      <c r="A1202" s="2">
        <v>2201</v>
      </c>
      <c r="B1202" s="3">
        <v>45369</v>
      </c>
      <c r="C1202" s="2" t="s">
        <v>95</v>
      </c>
      <c r="D1202" s="2" t="s">
        <v>1897</v>
      </c>
      <c r="E1202" s="2" t="s">
        <v>20</v>
      </c>
      <c r="F1202" s="2" t="s">
        <v>21</v>
      </c>
      <c r="G1202" s="2" t="s">
        <v>40</v>
      </c>
      <c r="H1202" s="2" t="s">
        <v>41</v>
      </c>
      <c r="I1202" s="2" t="s">
        <v>24</v>
      </c>
      <c r="J1202" s="2">
        <v>9</v>
      </c>
      <c r="K1202" s="2">
        <v>15383</v>
      </c>
      <c r="L1202" s="2">
        <v>138447</v>
      </c>
      <c r="M1202" s="2">
        <v>86354.65</v>
      </c>
      <c r="N1202" s="2">
        <v>52092.35</v>
      </c>
      <c r="O1202" s="2">
        <v>30</v>
      </c>
      <c r="P1202" s="2">
        <v>18</v>
      </c>
      <c r="Q1202" s="2" t="s">
        <v>42</v>
      </c>
      <c r="R1202" s="2">
        <v>20</v>
      </c>
      <c r="S1202" s="5">
        <f>IFERROR(Table1[[#This Row],[Profit]]/Table1[[#This Row],[Sales]],0)</f>
        <v>0.37626203529148339</v>
      </c>
      <c r="T1202" s="2" t="str">
        <f t="shared" si="18"/>
        <v>Reorder Needed</v>
      </c>
    </row>
    <row r="1203" spans="1:20" x14ac:dyDescent="0.3">
      <c r="A1203" s="2">
        <v>2202</v>
      </c>
      <c r="B1203" s="3">
        <v>45623</v>
      </c>
      <c r="C1203" s="2" t="s">
        <v>1898</v>
      </c>
      <c r="D1203" s="2" t="s">
        <v>1899</v>
      </c>
      <c r="E1203" s="2" t="s">
        <v>20</v>
      </c>
      <c r="F1203" s="2" t="s">
        <v>21</v>
      </c>
      <c r="G1203" s="2" t="s">
        <v>75</v>
      </c>
      <c r="H1203" s="2" t="s">
        <v>76</v>
      </c>
      <c r="I1203" s="2" t="s">
        <v>77</v>
      </c>
      <c r="J1203" s="2">
        <v>4</v>
      </c>
      <c r="K1203" s="2">
        <v>30291</v>
      </c>
      <c r="L1203" s="2">
        <v>121164</v>
      </c>
      <c r="M1203" s="2">
        <v>85380.09</v>
      </c>
      <c r="N1203" s="2">
        <v>35783.910000000003</v>
      </c>
      <c r="O1203" s="2">
        <v>20</v>
      </c>
      <c r="P1203" s="2">
        <v>31</v>
      </c>
      <c r="Q1203" s="2" t="s">
        <v>78</v>
      </c>
      <c r="R1203" s="2">
        <v>10</v>
      </c>
      <c r="S1203" s="5">
        <f>IFERROR(Table1[[#This Row],[Profit]]/Table1[[#This Row],[Sales]],0)</f>
        <v>0.29533450529860356</v>
      </c>
      <c r="T1203" s="2" t="str">
        <f t="shared" si="18"/>
        <v>Sufficient</v>
      </c>
    </row>
    <row r="1204" spans="1:20" x14ac:dyDescent="0.3">
      <c r="A1204" s="2">
        <v>2203</v>
      </c>
      <c r="B1204" s="3">
        <v>45509</v>
      </c>
      <c r="C1204" s="2" t="s">
        <v>531</v>
      </c>
      <c r="D1204" s="2" t="s">
        <v>1900</v>
      </c>
      <c r="E1204" s="2" t="s">
        <v>45</v>
      </c>
      <c r="F1204" s="2" t="s">
        <v>46</v>
      </c>
      <c r="G1204" s="2" t="s">
        <v>22</v>
      </c>
      <c r="H1204" s="2" t="s">
        <v>23</v>
      </c>
      <c r="I1204" s="2" t="s">
        <v>24</v>
      </c>
      <c r="J1204" s="2">
        <v>8</v>
      </c>
      <c r="K1204" s="2">
        <v>15879</v>
      </c>
      <c r="L1204" s="2">
        <v>127032</v>
      </c>
      <c r="M1204" s="2">
        <v>98499.5</v>
      </c>
      <c r="N1204" s="2">
        <v>28532.5</v>
      </c>
      <c r="O1204" s="2">
        <v>222</v>
      </c>
      <c r="P1204" s="2">
        <v>41</v>
      </c>
      <c r="Q1204" s="2" t="s">
        <v>25</v>
      </c>
      <c r="R1204" s="2">
        <v>15</v>
      </c>
      <c r="S1204" s="5">
        <f>IFERROR(Table1[[#This Row],[Profit]]/Table1[[#This Row],[Sales]],0)</f>
        <v>0.22460875999748095</v>
      </c>
      <c r="T1204" s="2" t="str">
        <f t="shared" si="18"/>
        <v>Reorder Needed</v>
      </c>
    </row>
    <row r="1205" spans="1:20" x14ac:dyDescent="0.3">
      <c r="A1205" s="2">
        <v>2204</v>
      </c>
      <c r="B1205" s="3">
        <v>45464</v>
      </c>
      <c r="C1205" s="2" t="s">
        <v>1901</v>
      </c>
      <c r="D1205" s="2" t="s">
        <v>1902</v>
      </c>
      <c r="E1205" s="2" t="s">
        <v>45</v>
      </c>
      <c r="F1205" s="2" t="s">
        <v>46</v>
      </c>
      <c r="G1205" s="2" t="s">
        <v>81</v>
      </c>
      <c r="H1205" s="2" t="s">
        <v>82</v>
      </c>
      <c r="I1205" s="2" t="s">
        <v>24</v>
      </c>
      <c r="J1205" s="2">
        <v>5</v>
      </c>
      <c r="K1205" s="2">
        <v>9894</v>
      </c>
      <c r="L1205" s="2">
        <v>49470</v>
      </c>
      <c r="M1205" s="2">
        <v>40807.61</v>
      </c>
      <c r="N1205" s="2">
        <v>8662.39</v>
      </c>
      <c r="O1205" s="2">
        <v>153</v>
      </c>
      <c r="P1205" s="2">
        <v>89</v>
      </c>
      <c r="Q1205" s="2" t="s">
        <v>42</v>
      </c>
      <c r="R1205" s="2">
        <v>0</v>
      </c>
      <c r="S1205" s="5">
        <f>IFERROR(Table1[[#This Row],[Profit]]/Table1[[#This Row],[Sales]],0)</f>
        <v>0.17510390135435616</v>
      </c>
      <c r="T1205" s="2" t="str">
        <f t="shared" si="18"/>
        <v>Reorder Needed</v>
      </c>
    </row>
    <row r="1206" spans="1:20" x14ac:dyDescent="0.3">
      <c r="A1206" s="2">
        <v>2205</v>
      </c>
      <c r="B1206" s="3">
        <v>45494</v>
      </c>
      <c r="C1206" s="2" t="s">
        <v>1258</v>
      </c>
      <c r="D1206" s="2" t="s">
        <v>1903</v>
      </c>
      <c r="E1206" s="2" t="s">
        <v>20</v>
      </c>
      <c r="F1206" s="2" t="s">
        <v>21</v>
      </c>
      <c r="G1206" s="2" t="s">
        <v>81</v>
      </c>
      <c r="H1206" s="2" t="s">
        <v>82</v>
      </c>
      <c r="I1206" s="2" t="s">
        <v>24</v>
      </c>
      <c r="J1206" s="2">
        <v>3</v>
      </c>
      <c r="K1206" s="2">
        <v>22023</v>
      </c>
      <c r="L1206" s="2">
        <v>66069</v>
      </c>
      <c r="M1206" s="2">
        <v>54573.38</v>
      </c>
      <c r="N1206" s="2">
        <v>11495.62</v>
      </c>
      <c r="O1206" s="2">
        <v>481</v>
      </c>
      <c r="P1206" s="2">
        <v>25</v>
      </c>
      <c r="Q1206" s="2" t="s">
        <v>42</v>
      </c>
      <c r="R1206" s="2">
        <v>20</v>
      </c>
      <c r="S1206" s="5">
        <f>IFERROR(Table1[[#This Row],[Profit]]/Table1[[#This Row],[Sales]],0)</f>
        <v>0.17399415762309103</v>
      </c>
      <c r="T1206" s="2" t="str">
        <f t="shared" si="18"/>
        <v>Reorder Needed</v>
      </c>
    </row>
    <row r="1207" spans="1:20" x14ac:dyDescent="0.3">
      <c r="A1207" s="2">
        <v>2206</v>
      </c>
      <c r="B1207" s="3">
        <v>45545</v>
      </c>
      <c r="C1207" s="2" t="s">
        <v>1904</v>
      </c>
      <c r="D1207" s="2" t="s">
        <v>1905</v>
      </c>
      <c r="E1207" s="2" t="s">
        <v>28</v>
      </c>
      <c r="F1207" s="2" t="s">
        <v>29</v>
      </c>
      <c r="G1207" s="2" t="s">
        <v>60</v>
      </c>
      <c r="H1207" s="2" t="s">
        <v>61</v>
      </c>
      <c r="I1207" s="2" t="s">
        <v>32</v>
      </c>
      <c r="J1207" s="2">
        <v>3</v>
      </c>
      <c r="K1207" s="2">
        <v>19086</v>
      </c>
      <c r="L1207" s="2">
        <v>57258</v>
      </c>
      <c r="M1207" s="2">
        <v>44895.44</v>
      </c>
      <c r="N1207" s="2">
        <v>12362.56</v>
      </c>
      <c r="O1207" s="2">
        <v>229</v>
      </c>
      <c r="P1207" s="2">
        <v>53</v>
      </c>
      <c r="Q1207" s="2" t="s">
        <v>62</v>
      </c>
      <c r="R1207" s="2">
        <v>20</v>
      </c>
      <c r="S1207" s="5">
        <f>IFERROR(Table1[[#This Row],[Profit]]/Table1[[#This Row],[Sales]],0)</f>
        <v>0.21590974187013168</v>
      </c>
      <c r="T1207" s="2" t="str">
        <f t="shared" si="18"/>
        <v>Reorder Needed</v>
      </c>
    </row>
    <row r="1208" spans="1:20" x14ac:dyDescent="0.3">
      <c r="A1208" s="2">
        <v>2207</v>
      </c>
      <c r="B1208" s="3">
        <v>45495</v>
      </c>
      <c r="C1208" s="2" t="s">
        <v>700</v>
      </c>
      <c r="D1208" s="2" t="s">
        <v>1906</v>
      </c>
      <c r="E1208" s="2" t="s">
        <v>28</v>
      </c>
      <c r="F1208" s="2" t="s">
        <v>29</v>
      </c>
      <c r="G1208" s="2" t="s">
        <v>49</v>
      </c>
      <c r="H1208" s="2" t="s">
        <v>50</v>
      </c>
      <c r="I1208" s="2" t="s">
        <v>51</v>
      </c>
      <c r="J1208" s="2">
        <v>2</v>
      </c>
      <c r="K1208" s="2">
        <v>5718</v>
      </c>
      <c r="L1208" s="2">
        <v>11436</v>
      </c>
      <c r="M1208" s="2">
        <v>7598.94</v>
      </c>
      <c r="N1208" s="2">
        <v>3837.06</v>
      </c>
      <c r="O1208" s="2">
        <v>458</v>
      </c>
      <c r="P1208" s="2">
        <v>71</v>
      </c>
      <c r="Q1208" s="2" t="s">
        <v>52</v>
      </c>
      <c r="R1208" s="2">
        <v>20</v>
      </c>
      <c r="S1208" s="5">
        <f>IFERROR(Table1[[#This Row],[Profit]]/Table1[[#This Row],[Sales]],0)</f>
        <v>0.33552465897166839</v>
      </c>
      <c r="T1208" s="2" t="str">
        <f t="shared" si="18"/>
        <v>Reorder Needed</v>
      </c>
    </row>
    <row r="1209" spans="1:20" x14ac:dyDescent="0.3">
      <c r="A1209" s="2">
        <v>2208</v>
      </c>
      <c r="B1209" s="3">
        <v>45532</v>
      </c>
      <c r="C1209" s="2" t="s">
        <v>235</v>
      </c>
      <c r="D1209" s="2" t="s">
        <v>1907</v>
      </c>
      <c r="E1209" s="2" t="s">
        <v>28</v>
      </c>
      <c r="F1209" s="2" t="s">
        <v>29</v>
      </c>
      <c r="G1209" s="2" t="s">
        <v>55</v>
      </c>
      <c r="H1209" s="2" t="s">
        <v>56</v>
      </c>
      <c r="I1209" s="2" t="s">
        <v>32</v>
      </c>
      <c r="J1209" s="2">
        <v>3</v>
      </c>
      <c r="K1209" s="2">
        <v>59639</v>
      </c>
      <c r="L1209" s="2">
        <v>178917</v>
      </c>
      <c r="M1209" s="2">
        <v>125480.78</v>
      </c>
      <c r="N1209" s="2">
        <v>53436.22</v>
      </c>
      <c r="O1209" s="2">
        <v>424</v>
      </c>
      <c r="P1209" s="2">
        <v>84</v>
      </c>
      <c r="Q1209" s="2" t="s">
        <v>57</v>
      </c>
      <c r="R1209" s="2">
        <v>0</v>
      </c>
      <c r="S1209" s="5">
        <f>IFERROR(Table1[[#This Row],[Profit]]/Table1[[#This Row],[Sales]],0)</f>
        <v>0.29866485577111174</v>
      </c>
      <c r="T1209" s="2" t="str">
        <f t="shared" si="18"/>
        <v>Reorder Needed</v>
      </c>
    </row>
    <row r="1210" spans="1:20" x14ac:dyDescent="0.3">
      <c r="A1210" s="2">
        <v>2209</v>
      </c>
      <c r="B1210" s="3">
        <v>45491</v>
      </c>
      <c r="C1210" s="2" t="s">
        <v>1908</v>
      </c>
      <c r="D1210" s="2" t="s">
        <v>1563</v>
      </c>
      <c r="E1210" s="2" t="s">
        <v>20</v>
      </c>
      <c r="F1210" s="2" t="s">
        <v>21</v>
      </c>
      <c r="G1210" s="2" t="s">
        <v>75</v>
      </c>
      <c r="H1210" s="2" t="s">
        <v>76</v>
      </c>
      <c r="I1210" s="2" t="s">
        <v>77</v>
      </c>
      <c r="J1210" s="2">
        <v>5</v>
      </c>
      <c r="K1210" s="2">
        <v>32830</v>
      </c>
      <c r="L1210" s="2">
        <v>164150</v>
      </c>
      <c r="M1210" s="2">
        <v>115522.44</v>
      </c>
      <c r="N1210" s="2">
        <v>48627.56</v>
      </c>
      <c r="O1210" s="2">
        <v>340</v>
      </c>
      <c r="P1210" s="2">
        <v>54</v>
      </c>
      <c r="Q1210" s="2" t="s">
        <v>78</v>
      </c>
      <c r="R1210" s="2">
        <v>0</v>
      </c>
      <c r="S1210" s="5">
        <f>IFERROR(Table1[[#This Row],[Profit]]/Table1[[#This Row],[Sales]],0)</f>
        <v>0.29623856229058787</v>
      </c>
      <c r="T1210" s="2" t="str">
        <f t="shared" si="18"/>
        <v>Reorder Needed</v>
      </c>
    </row>
    <row r="1211" spans="1:20" x14ac:dyDescent="0.3">
      <c r="A1211" s="2">
        <v>2210</v>
      </c>
      <c r="B1211" s="3">
        <v>45635</v>
      </c>
      <c r="C1211" s="2" t="s">
        <v>365</v>
      </c>
      <c r="D1211" s="2" t="s">
        <v>1909</v>
      </c>
      <c r="E1211" s="2" t="s">
        <v>36</v>
      </c>
      <c r="F1211" s="2" t="s">
        <v>37</v>
      </c>
      <c r="G1211" s="2" t="s">
        <v>60</v>
      </c>
      <c r="H1211" s="2" t="s">
        <v>61</v>
      </c>
      <c r="I1211" s="2" t="s">
        <v>32</v>
      </c>
      <c r="J1211" s="2">
        <v>5</v>
      </c>
      <c r="K1211" s="2">
        <v>6373</v>
      </c>
      <c r="L1211" s="2">
        <v>31865</v>
      </c>
      <c r="M1211" s="2">
        <v>20785.689999999999</v>
      </c>
      <c r="N1211" s="2">
        <v>11079.31</v>
      </c>
      <c r="O1211" s="2">
        <v>283</v>
      </c>
      <c r="P1211" s="2">
        <v>68</v>
      </c>
      <c r="Q1211" s="2" t="s">
        <v>62</v>
      </c>
      <c r="R1211" s="2">
        <v>20</v>
      </c>
      <c r="S1211" s="5">
        <f>IFERROR(Table1[[#This Row],[Profit]]/Table1[[#This Row],[Sales]],0)</f>
        <v>0.34769527694963126</v>
      </c>
      <c r="T1211" s="2" t="str">
        <f t="shared" si="18"/>
        <v>Reorder Needed</v>
      </c>
    </row>
    <row r="1212" spans="1:20" x14ac:dyDescent="0.3">
      <c r="A1212" s="2">
        <v>2211</v>
      </c>
      <c r="B1212" s="3">
        <v>45543</v>
      </c>
      <c r="C1212" s="2" t="s">
        <v>1363</v>
      </c>
      <c r="D1212" s="2" t="s">
        <v>1910</v>
      </c>
      <c r="E1212" s="2" t="s">
        <v>45</v>
      </c>
      <c r="F1212" s="2" t="s">
        <v>46</v>
      </c>
      <c r="G1212" s="2" t="s">
        <v>40</v>
      </c>
      <c r="H1212" s="2" t="s">
        <v>41</v>
      </c>
      <c r="I1212" s="2" t="s">
        <v>24</v>
      </c>
      <c r="J1212" s="2">
        <v>10</v>
      </c>
      <c r="K1212" s="2">
        <v>21283</v>
      </c>
      <c r="L1212" s="2">
        <v>212830</v>
      </c>
      <c r="M1212" s="2">
        <v>173251.59</v>
      </c>
      <c r="N1212" s="2">
        <v>39578.410000000003</v>
      </c>
      <c r="O1212" s="2">
        <v>184</v>
      </c>
      <c r="P1212" s="2">
        <v>83</v>
      </c>
      <c r="Q1212" s="2" t="s">
        <v>42</v>
      </c>
      <c r="R1212" s="2">
        <v>20</v>
      </c>
      <c r="S1212" s="5">
        <f>IFERROR(Table1[[#This Row],[Profit]]/Table1[[#This Row],[Sales]],0)</f>
        <v>0.18596255227176622</v>
      </c>
      <c r="T1212" s="2" t="str">
        <f t="shared" si="18"/>
        <v>Reorder Needed</v>
      </c>
    </row>
    <row r="1213" spans="1:20" x14ac:dyDescent="0.3">
      <c r="A1213" s="2">
        <v>2212</v>
      </c>
      <c r="B1213" s="3">
        <v>45646</v>
      </c>
      <c r="C1213" s="2" t="s">
        <v>371</v>
      </c>
      <c r="D1213" s="2" t="s">
        <v>1911</v>
      </c>
      <c r="E1213" s="2" t="s">
        <v>20</v>
      </c>
      <c r="F1213" s="2" t="s">
        <v>21</v>
      </c>
      <c r="G1213" s="2" t="s">
        <v>81</v>
      </c>
      <c r="H1213" s="2" t="s">
        <v>82</v>
      </c>
      <c r="I1213" s="2" t="s">
        <v>24</v>
      </c>
      <c r="J1213" s="2">
        <v>6</v>
      </c>
      <c r="K1213" s="2">
        <v>46659</v>
      </c>
      <c r="L1213" s="2">
        <v>279954</v>
      </c>
      <c r="M1213" s="2">
        <v>180466.76</v>
      </c>
      <c r="N1213" s="2">
        <v>99487.24</v>
      </c>
      <c r="O1213" s="2">
        <v>414</v>
      </c>
      <c r="P1213" s="2">
        <v>42</v>
      </c>
      <c r="Q1213" s="2" t="s">
        <v>42</v>
      </c>
      <c r="R1213" s="2">
        <v>10</v>
      </c>
      <c r="S1213" s="5">
        <f>IFERROR(Table1[[#This Row],[Profit]]/Table1[[#This Row],[Sales]],0)</f>
        <v>0.3553699536352401</v>
      </c>
      <c r="T1213" s="2" t="str">
        <f t="shared" si="18"/>
        <v>Reorder Needed</v>
      </c>
    </row>
    <row r="1214" spans="1:20" x14ac:dyDescent="0.3">
      <c r="A1214" s="2">
        <v>2213</v>
      </c>
      <c r="B1214" s="3">
        <v>45590</v>
      </c>
      <c r="C1214" s="2" t="s">
        <v>1912</v>
      </c>
      <c r="D1214" s="2" t="s">
        <v>1913</v>
      </c>
      <c r="E1214" s="2" t="s">
        <v>28</v>
      </c>
      <c r="F1214" s="2" t="s">
        <v>29</v>
      </c>
      <c r="G1214" s="2" t="s">
        <v>40</v>
      </c>
      <c r="H1214" s="2" t="s">
        <v>41</v>
      </c>
      <c r="I1214" s="2" t="s">
        <v>24</v>
      </c>
      <c r="J1214" s="2">
        <v>7</v>
      </c>
      <c r="K1214" s="2">
        <v>33034</v>
      </c>
      <c r="L1214" s="2">
        <v>231238</v>
      </c>
      <c r="M1214" s="2">
        <v>145543.70000000001</v>
      </c>
      <c r="N1214" s="2">
        <v>85694.3</v>
      </c>
      <c r="O1214" s="2">
        <v>241</v>
      </c>
      <c r="P1214" s="2">
        <v>65</v>
      </c>
      <c r="Q1214" s="2" t="s">
        <v>42</v>
      </c>
      <c r="R1214" s="2">
        <v>5</v>
      </c>
      <c r="S1214" s="5">
        <f>IFERROR(Table1[[#This Row],[Profit]]/Table1[[#This Row],[Sales]],0)</f>
        <v>0.37058917651943019</v>
      </c>
      <c r="T1214" s="2" t="str">
        <f t="shared" si="18"/>
        <v>Reorder Needed</v>
      </c>
    </row>
    <row r="1215" spans="1:20" x14ac:dyDescent="0.3">
      <c r="A1215" s="2">
        <v>2214</v>
      </c>
      <c r="B1215" s="3">
        <v>45655</v>
      </c>
      <c r="C1215" s="2" t="s">
        <v>1044</v>
      </c>
      <c r="D1215" s="2" t="s">
        <v>1914</v>
      </c>
      <c r="E1215" s="2" t="s">
        <v>36</v>
      </c>
      <c r="F1215" s="2" t="s">
        <v>37</v>
      </c>
      <c r="G1215" s="2" t="s">
        <v>75</v>
      </c>
      <c r="H1215" s="2" t="s">
        <v>76</v>
      </c>
      <c r="I1215" s="2" t="s">
        <v>77</v>
      </c>
      <c r="J1215" s="2">
        <v>6</v>
      </c>
      <c r="K1215" s="2">
        <v>41523</v>
      </c>
      <c r="L1215" s="2">
        <v>249138</v>
      </c>
      <c r="M1215" s="2">
        <v>212950.02</v>
      </c>
      <c r="N1215" s="2">
        <v>36187.980000000003</v>
      </c>
      <c r="O1215" s="2">
        <v>141</v>
      </c>
      <c r="P1215" s="2">
        <v>64</v>
      </c>
      <c r="Q1215" s="2" t="s">
        <v>78</v>
      </c>
      <c r="R1215" s="2">
        <v>20</v>
      </c>
      <c r="S1215" s="5">
        <f>IFERROR(Table1[[#This Row],[Profit]]/Table1[[#This Row],[Sales]],0)</f>
        <v>0.14525275148712763</v>
      </c>
      <c r="T1215" s="2" t="str">
        <f t="shared" si="18"/>
        <v>Reorder Needed</v>
      </c>
    </row>
    <row r="1216" spans="1:20" x14ac:dyDescent="0.3">
      <c r="A1216" s="2">
        <v>2215</v>
      </c>
      <c r="B1216" s="3">
        <v>45505</v>
      </c>
      <c r="C1216" s="2" t="s">
        <v>1915</v>
      </c>
      <c r="D1216" s="2" t="s">
        <v>1916</v>
      </c>
      <c r="E1216" s="2" t="s">
        <v>28</v>
      </c>
      <c r="F1216" s="2" t="s">
        <v>29</v>
      </c>
      <c r="G1216" s="2" t="s">
        <v>60</v>
      </c>
      <c r="H1216" s="2" t="s">
        <v>61</v>
      </c>
      <c r="I1216" s="2" t="s">
        <v>32</v>
      </c>
      <c r="J1216" s="2">
        <v>9</v>
      </c>
      <c r="K1216" s="2">
        <v>23188</v>
      </c>
      <c r="L1216" s="2">
        <v>208692</v>
      </c>
      <c r="M1216" s="2">
        <v>173980.13</v>
      </c>
      <c r="N1216" s="2">
        <v>34711.870000000003</v>
      </c>
      <c r="O1216" s="2">
        <v>329</v>
      </c>
      <c r="P1216" s="2">
        <v>44</v>
      </c>
      <c r="Q1216" s="2" t="s">
        <v>62</v>
      </c>
      <c r="R1216" s="2">
        <v>0</v>
      </c>
      <c r="S1216" s="5">
        <f>IFERROR(Table1[[#This Row],[Profit]]/Table1[[#This Row],[Sales]],0)</f>
        <v>0.16633062120253772</v>
      </c>
      <c r="T1216" s="2" t="str">
        <f t="shared" si="18"/>
        <v>Reorder Needed</v>
      </c>
    </row>
    <row r="1217" spans="1:20" x14ac:dyDescent="0.3">
      <c r="A1217" s="2">
        <v>2216</v>
      </c>
      <c r="B1217" s="3">
        <v>45522</v>
      </c>
      <c r="C1217" s="2" t="s">
        <v>990</v>
      </c>
      <c r="D1217" s="2" t="s">
        <v>1917</v>
      </c>
      <c r="E1217" s="2" t="s">
        <v>36</v>
      </c>
      <c r="F1217" s="2" t="s">
        <v>37</v>
      </c>
      <c r="G1217" s="2" t="s">
        <v>97</v>
      </c>
      <c r="H1217" s="2" t="s">
        <v>98</v>
      </c>
      <c r="I1217" s="2" t="s">
        <v>32</v>
      </c>
      <c r="J1217" s="2">
        <v>6</v>
      </c>
      <c r="K1217" s="2">
        <v>15303</v>
      </c>
      <c r="L1217" s="2">
        <v>91818</v>
      </c>
      <c r="M1217" s="2">
        <v>56097.59</v>
      </c>
      <c r="N1217" s="2">
        <v>35720.410000000003</v>
      </c>
      <c r="O1217" s="2">
        <v>164</v>
      </c>
      <c r="P1217" s="2">
        <v>54</v>
      </c>
      <c r="Q1217" s="2" t="s">
        <v>99</v>
      </c>
      <c r="R1217" s="2">
        <v>20</v>
      </c>
      <c r="S1217" s="5">
        <f>IFERROR(Table1[[#This Row],[Profit]]/Table1[[#This Row],[Sales]],0)</f>
        <v>0.38903493868304695</v>
      </c>
      <c r="T1217" s="2" t="str">
        <f t="shared" si="18"/>
        <v>Reorder Needed</v>
      </c>
    </row>
    <row r="1218" spans="1:20" x14ac:dyDescent="0.3">
      <c r="A1218" s="2">
        <v>2217</v>
      </c>
      <c r="B1218" s="3">
        <v>45372</v>
      </c>
      <c r="C1218" s="2" t="s">
        <v>1918</v>
      </c>
      <c r="D1218" s="2" t="s">
        <v>1919</v>
      </c>
      <c r="E1218" s="2" t="s">
        <v>20</v>
      </c>
      <c r="F1218" s="2" t="s">
        <v>21</v>
      </c>
      <c r="G1218" s="2" t="s">
        <v>49</v>
      </c>
      <c r="H1218" s="2" t="s">
        <v>50</v>
      </c>
      <c r="I1218" s="2" t="s">
        <v>51</v>
      </c>
      <c r="J1218" s="2">
        <v>6</v>
      </c>
      <c r="K1218" s="2">
        <v>43679</v>
      </c>
      <c r="L1218" s="2">
        <v>262074</v>
      </c>
      <c r="M1218" s="2">
        <v>225881.9</v>
      </c>
      <c r="N1218" s="2">
        <v>36192.1</v>
      </c>
      <c r="O1218" s="2">
        <v>344</v>
      </c>
      <c r="P1218" s="2">
        <v>35</v>
      </c>
      <c r="Q1218" s="2" t="s">
        <v>52</v>
      </c>
      <c r="R1218" s="2">
        <v>0</v>
      </c>
      <c r="S1218" s="5">
        <f>IFERROR(Table1[[#This Row],[Profit]]/Table1[[#This Row],[Sales]],0)</f>
        <v>0.13809878126025474</v>
      </c>
      <c r="T1218" s="2" t="str">
        <f t="shared" ref="T1218:T1281" si="19">IF(O1218&gt;P1218,"Reorder Needed","Sufficient")</f>
        <v>Reorder Needed</v>
      </c>
    </row>
    <row r="1219" spans="1:20" x14ac:dyDescent="0.3">
      <c r="A1219" s="2">
        <v>2218</v>
      </c>
      <c r="B1219" s="3">
        <v>45378</v>
      </c>
      <c r="C1219" s="2" t="s">
        <v>1314</v>
      </c>
      <c r="D1219" s="2" t="s">
        <v>1920</v>
      </c>
      <c r="E1219" s="2" t="s">
        <v>28</v>
      </c>
      <c r="F1219" s="2" t="s">
        <v>29</v>
      </c>
      <c r="G1219" s="2" t="s">
        <v>75</v>
      </c>
      <c r="H1219" s="2" t="s">
        <v>76</v>
      </c>
      <c r="I1219" s="2" t="s">
        <v>77</v>
      </c>
      <c r="J1219" s="2">
        <v>5</v>
      </c>
      <c r="K1219" s="2">
        <v>16014</v>
      </c>
      <c r="L1219" s="2">
        <v>80070</v>
      </c>
      <c r="M1219" s="2">
        <v>60020.75</v>
      </c>
      <c r="N1219" s="2">
        <v>20049.25</v>
      </c>
      <c r="O1219" s="2">
        <v>402</v>
      </c>
      <c r="P1219" s="2">
        <v>81</v>
      </c>
      <c r="Q1219" s="2" t="s">
        <v>78</v>
      </c>
      <c r="R1219" s="2">
        <v>0</v>
      </c>
      <c r="S1219" s="5">
        <f>IFERROR(Table1[[#This Row],[Profit]]/Table1[[#This Row],[Sales]],0)</f>
        <v>0.2503965280379668</v>
      </c>
      <c r="T1219" s="2" t="str">
        <f t="shared" si="19"/>
        <v>Reorder Needed</v>
      </c>
    </row>
    <row r="1220" spans="1:20" x14ac:dyDescent="0.3">
      <c r="A1220" s="2">
        <v>2219</v>
      </c>
      <c r="B1220" s="3">
        <v>45392</v>
      </c>
      <c r="C1220" s="2" t="s">
        <v>1168</v>
      </c>
      <c r="D1220" s="2" t="s">
        <v>1921</v>
      </c>
      <c r="E1220" s="2" t="s">
        <v>28</v>
      </c>
      <c r="F1220" s="2" t="s">
        <v>29</v>
      </c>
      <c r="G1220" s="2" t="s">
        <v>97</v>
      </c>
      <c r="H1220" s="2" t="s">
        <v>98</v>
      </c>
      <c r="I1220" s="2" t="s">
        <v>32</v>
      </c>
      <c r="J1220" s="2">
        <v>1</v>
      </c>
      <c r="K1220" s="2">
        <v>57286</v>
      </c>
      <c r="L1220" s="2">
        <v>57286</v>
      </c>
      <c r="M1220" s="2">
        <v>43826.34</v>
      </c>
      <c r="N1220" s="2">
        <v>13459.66</v>
      </c>
      <c r="O1220" s="2">
        <v>464</v>
      </c>
      <c r="P1220" s="2">
        <v>58</v>
      </c>
      <c r="Q1220" s="2" t="s">
        <v>99</v>
      </c>
      <c r="R1220" s="2">
        <v>0</v>
      </c>
      <c r="S1220" s="5">
        <f>IFERROR(Table1[[#This Row],[Profit]]/Table1[[#This Row],[Sales]],0)</f>
        <v>0.23495548650630171</v>
      </c>
      <c r="T1220" s="2" t="str">
        <f t="shared" si="19"/>
        <v>Reorder Needed</v>
      </c>
    </row>
    <row r="1221" spans="1:20" x14ac:dyDescent="0.3">
      <c r="A1221" s="2">
        <v>2220</v>
      </c>
      <c r="B1221" s="3">
        <v>45470</v>
      </c>
      <c r="C1221" s="2" t="s">
        <v>227</v>
      </c>
      <c r="D1221" s="2" t="s">
        <v>1922</v>
      </c>
      <c r="E1221" s="2" t="s">
        <v>20</v>
      </c>
      <c r="F1221" s="2" t="s">
        <v>21</v>
      </c>
      <c r="G1221" s="2" t="s">
        <v>60</v>
      </c>
      <c r="H1221" s="2" t="s">
        <v>61</v>
      </c>
      <c r="I1221" s="2" t="s">
        <v>32</v>
      </c>
      <c r="J1221" s="2">
        <v>6</v>
      </c>
      <c r="K1221" s="2">
        <v>25589</v>
      </c>
      <c r="L1221" s="2">
        <v>153534</v>
      </c>
      <c r="M1221" s="2">
        <v>120403.54</v>
      </c>
      <c r="N1221" s="2">
        <v>33130.46</v>
      </c>
      <c r="O1221" s="2">
        <v>362</v>
      </c>
      <c r="P1221" s="2">
        <v>28</v>
      </c>
      <c r="Q1221" s="2" t="s">
        <v>62</v>
      </c>
      <c r="R1221" s="2">
        <v>20</v>
      </c>
      <c r="S1221" s="5">
        <f>IFERROR(Table1[[#This Row],[Profit]]/Table1[[#This Row],[Sales]],0)</f>
        <v>0.21578581942761862</v>
      </c>
      <c r="T1221" s="2" t="str">
        <f t="shared" si="19"/>
        <v>Reorder Needed</v>
      </c>
    </row>
    <row r="1222" spans="1:20" x14ac:dyDescent="0.3">
      <c r="A1222" s="2">
        <v>2221</v>
      </c>
      <c r="B1222" s="3">
        <v>45468</v>
      </c>
      <c r="C1222" s="2" t="s">
        <v>1923</v>
      </c>
      <c r="D1222" s="2" t="s">
        <v>1777</v>
      </c>
      <c r="E1222" s="2" t="s">
        <v>20</v>
      </c>
      <c r="F1222" s="2" t="s">
        <v>21</v>
      </c>
      <c r="G1222" s="2" t="s">
        <v>81</v>
      </c>
      <c r="H1222" s="2" t="s">
        <v>82</v>
      </c>
      <c r="I1222" s="2" t="s">
        <v>24</v>
      </c>
      <c r="J1222" s="2">
        <v>1</v>
      </c>
      <c r="K1222" s="2">
        <v>54672</v>
      </c>
      <c r="L1222" s="2">
        <v>54672</v>
      </c>
      <c r="M1222" s="2">
        <v>45660.56</v>
      </c>
      <c r="N1222" s="2">
        <v>9011.44</v>
      </c>
      <c r="O1222" s="2">
        <v>177</v>
      </c>
      <c r="P1222" s="2">
        <v>12</v>
      </c>
      <c r="Q1222" s="2" t="s">
        <v>42</v>
      </c>
      <c r="R1222" s="2">
        <v>0</v>
      </c>
      <c r="S1222" s="5">
        <f>IFERROR(Table1[[#This Row],[Profit]]/Table1[[#This Row],[Sales]],0)</f>
        <v>0.1648273339186421</v>
      </c>
      <c r="T1222" s="2" t="str">
        <f t="shared" si="19"/>
        <v>Reorder Needed</v>
      </c>
    </row>
    <row r="1223" spans="1:20" x14ac:dyDescent="0.3">
      <c r="A1223" s="2">
        <v>2222</v>
      </c>
      <c r="B1223" s="3">
        <v>45438</v>
      </c>
      <c r="C1223" s="2" t="s">
        <v>1184</v>
      </c>
      <c r="D1223" s="2" t="s">
        <v>1924</v>
      </c>
      <c r="E1223" s="2" t="s">
        <v>36</v>
      </c>
      <c r="F1223" s="2" t="s">
        <v>37</v>
      </c>
      <c r="G1223" s="2" t="s">
        <v>22</v>
      </c>
      <c r="H1223" s="2" t="s">
        <v>23</v>
      </c>
      <c r="I1223" s="2" t="s">
        <v>24</v>
      </c>
      <c r="J1223" s="2">
        <v>10</v>
      </c>
      <c r="K1223" s="2">
        <v>15401</v>
      </c>
      <c r="L1223" s="2">
        <v>154010</v>
      </c>
      <c r="M1223" s="2">
        <v>113397.39</v>
      </c>
      <c r="N1223" s="2">
        <v>40612.61</v>
      </c>
      <c r="O1223" s="2">
        <v>57</v>
      </c>
      <c r="P1223" s="2">
        <v>79</v>
      </c>
      <c r="Q1223" s="2" t="s">
        <v>25</v>
      </c>
      <c r="R1223" s="2">
        <v>0</v>
      </c>
      <c r="S1223" s="5">
        <f>IFERROR(Table1[[#This Row],[Profit]]/Table1[[#This Row],[Sales]],0)</f>
        <v>0.26370112330368156</v>
      </c>
      <c r="T1223" s="2" t="str">
        <f t="shared" si="19"/>
        <v>Sufficient</v>
      </c>
    </row>
    <row r="1224" spans="1:20" x14ac:dyDescent="0.3">
      <c r="A1224" s="2">
        <v>2223</v>
      </c>
      <c r="B1224" s="3">
        <v>45407</v>
      </c>
      <c r="C1224" s="2" t="s">
        <v>1336</v>
      </c>
      <c r="D1224" s="2" t="s">
        <v>1925</v>
      </c>
      <c r="E1224" s="2" t="s">
        <v>28</v>
      </c>
      <c r="F1224" s="2" t="s">
        <v>29</v>
      </c>
      <c r="G1224" s="2" t="s">
        <v>22</v>
      </c>
      <c r="H1224" s="2" t="s">
        <v>23</v>
      </c>
      <c r="I1224" s="2" t="s">
        <v>24</v>
      </c>
      <c r="J1224" s="2">
        <v>10</v>
      </c>
      <c r="K1224" s="2">
        <v>58436</v>
      </c>
      <c r="L1224" s="2">
        <v>584360</v>
      </c>
      <c r="M1224" s="2">
        <v>506463.67</v>
      </c>
      <c r="N1224" s="2">
        <v>77896.33</v>
      </c>
      <c r="O1224" s="2">
        <v>445</v>
      </c>
      <c r="P1224" s="2">
        <v>24</v>
      </c>
      <c r="Q1224" s="2" t="s">
        <v>25</v>
      </c>
      <c r="R1224" s="2">
        <v>20</v>
      </c>
      <c r="S1224" s="5">
        <f>IFERROR(Table1[[#This Row],[Profit]]/Table1[[#This Row],[Sales]],0)</f>
        <v>0.13330195427476213</v>
      </c>
      <c r="T1224" s="2" t="str">
        <f t="shared" si="19"/>
        <v>Reorder Needed</v>
      </c>
    </row>
    <row r="1225" spans="1:20" x14ac:dyDescent="0.3">
      <c r="A1225" s="2">
        <v>2224</v>
      </c>
      <c r="B1225" s="3">
        <v>45596</v>
      </c>
      <c r="C1225" s="2" t="s">
        <v>599</v>
      </c>
      <c r="D1225" s="2" t="s">
        <v>1926</v>
      </c>
      <c r="E1225" s="2" t="s">
        <v>20</v>
      </c>
      <c r="F1225" s="2" t="s">
        <v>21</v>
      </c>
      <c r="G1225" s="2" t="s">
        <v>75</v>
      </c>
      <c r="H1225" s="2" t="s">
        <v>76</v>
      </c>
      <c r="I1225" s="2" t="s">
        <v>77</v>
      </c>
      <c r="J1225" s="2">
        <v>2</v>
      </c>
      <c r="K1225" s="2">
        <v>8753</v>
      </c>
      <c r="L1225" s="2">
        <v>17506</v>
      </c>
      <c r="M1225" s="2">
        <v>13276.51</v>
      </c>
      <c r="N1225" s="2">
        <v>4229.49</v>
      </c>
      <c r="O1225" s="2">
        <v>256</v>
      </c>
      <c r="P1225" s="2">
        <v>36</v>
      </c>
      <c r="Q1225" s="2" t="s">
        <v>78</v>
      </c>
      <c r="R1225" s="2">
        <v>5</v>
      </c>
      <c r="S1225" s="5">
        <f>IFERROR(Table1[[#This Row],[Profit]]/Table1[[#This Row],[Sales]],0)</f>
        <v>0.24160230778018962</v>
      </c>
      <c r="T1225" s="2" t="str">
        <f t="shared" si="19"/>
        <v>Reorder Needed</v>
      </c>
    </row>
    <row r="1226" spans="1:20" x14ac:dyDescent="0.3">
      <c r="A1226" s="2">
        <v>2225</v>
      </c>
      <c r="B1226" s="3">
        <v>45433</v>
      </c>
      <c r="C1226" s="2" t="s">
        <v>1927</v>
      </c>
      <c r="D1226" s="2" t="s">
        <v>1928</v>
      </c>
      <c r="E1226" s="2" t="s">
        <v>36</v>
      </c>
      <c r="F1226" s="2" t="s">
        <v>37</v>
      </c>
      <c r="G1226" s="2" t="s">
        <v>67</v>
      </c>
      <c r="H1226" s="2" t="s">
        <v>68</v>
      </c>
      <c r="I1226" s="2" t="s">
        <v>24</v>
      </c>
      <c r="J1226" s="2">
        <v>5</v>
      </c>
      <c r="K1226" s="2">
        <v>25278</v>
      </c>
      <c r="L1226" s="2">
        <v>126390</v>
      </c>
      <c r="M1226" s="2">
        <v>96900.26</v>
      </c>
      <c r="N1226" s="2">
        <v>29489.74</v>
      </c>
      <c r="O1226" s="2">
        <v>392</v>
      </c>
      <c r="P1226" s="2">
        <v>37</v>
      </c>
      <c r="Q1226" s="2" t="s">
        <v>42</v>
      </c>
      <c r="R1226" s="2">
        <v>15</v>
      </c>
      <c r="S1226" s="5">
        <f>IFERROR(Table1[[#This Row],[Profit]]/Table1[[#This Row],[Sales]],0)</f>
        <v>0.23332336419020494</v>
      </c>
      <c r="T1226" s="2" t="str">
        <f t="shared" si="19"/>
        <v>Reorder Needed</v>
      </c>
    </row>
    <row r="1227" spans="1:20" x14ac:dyDescent="0.3">
      <c r="A1227" s="2">
        <v>2226</v>
      </c>
      <c r="B1227" s="3">
        <v>45460</v>
      </c>
      <c r="C1227" s="2" t="s">
        <v>1929</v>
      </c>
      <c r="D1227" s="2" t="s">
        <v>1930</v>
      </c>
      <c r="E1227" s="2" t="s">
        <v>28</v>
      </c>
      <c r="F1227" s="2" t="s">
        <v>29</v>
      </c>
      <c r="G1227" s="2" t="s">
        <v>30</v>
      </c>
      <c r="H1227" s="2" t="s">
        <v>31</v>
      </c>
      <c r="I1227" s="2" t="s">
        <v>32</v>
      </c>
      <c r="J1227" s="2">
        <v>8</v>
      </c>
      <c r="K1227" s="2">
        <v>2543</v>
      </c>
      <c r="L1227" s="2">
        <v>20344</v>
      </c>
      <c r="M1227" s="2">
        <v>14391.22</v>
      </c>
      <c r="N1227" s="2">
        <v>5952.78</v>
      </c>
      <c r="O1227" s="2">
        <v>323</v>
      </c>
      <c r="P1227" s="2">
        <v>47</v>
      </c>
      <c r="Q1227" s="2" t="s">
        <v>33</v>
      </c>
      <c r="R1227" s="2">
        <v>15</v>
      </c>
      <c r="S1227" s="5">
        <f>IFERROR(Table1[[#This Row],[Profit]]/Table1[[#This Row],[Sales]],0)</f>
        <v>0.29260617381046006</v>
      </c>
      <c r="T1227" s="2" t="str">
        <f t="shared" si="19"/>
        <v>Reorder Needed</v>
      </c>
    </row>
    <row r="1228" spans="1:20" x14ac:dyDescent="0.3">
      <c r="A1228" s="2">
        <v>2227</v>
      </c>
      <c r="B1228" s="3">
        <v>45399</v>
      </c>
      <c r="C1228" s="2" t="s">
        <v>284</v>
      </c>
      <c r="D1228" s="2" t="s">
        <v>1931</v>
      </c>
      <c r="E1228" s="2" t="s">
        <v>36</v>
      </c>
      <c r="F1228" s="2" t="s">
        <v>37</v>
      </c>
      <c r="G1228" s="2" t="s">
        <v>75</v>
      </c>
      <c r="H1228" s="2" t="s">
        <v>76</v>
      </c>
      <c r="I1228" s="2" t="s">
        <v>77</v>
      </c>
      <c r="J1228" s="2">
        <v>8</v>
      </c>
      <c r="K1228" s="2">
        <v>11158</v>
      </c>
      <c r="L1228" s="2">
        <v>89264</v>
      </c>
      <c r="M1228" s="2">
        <v>75735.05</v>
      </c>
      <c r="N1228" s="2">
        <v>13528.95</v>
      </c>
      <c r="O1228" s="2">
        <v>438</v>
      </c>
      <c r="P1228" s="2">
        <v>41</v>
      </c>
      <c r="Q1228" s="2" t="s">
        <v>78</v>
      </c>
      <c r="R1228" s="2">
        <v>5</v>
      </c>
      <c r="S1228" s="5">
        <f>IFERROR(Table1[[#This Row],[Profit]]/Table1[[#This Row],[Sales]],0)</f>
        <v>0.15156109965943718</v>
      </c>
      <c r="T1228" s="2" t="str">
        <f t="shared" si="19"/>
        <v>Reorder Needed</v>
      </c>
    </row>
    <row r="1229" spans="1:20" x14ac:dyDescent="0.3">
      <c r="A1229" s="2">
        <v>2228</v>
      </c>
      <c r="B1229" s="3">
        <v>45387</v>
      </c>
      <c r="C1229" s="2" t="s">
        <v>544</v>
      </c>
      <c r="D1229" s="2" t="s">
        <v>1932</v>
      </c>
      <c r="E1229" s="2" t="s">
        <v>20</v>
      </c>
      <c r="F1229" s="2" t="s">
        <v>21</v>
      </c>
      <c r="G1229" s="2" t="s">
        <v>30</v>
      </c>
      <c r="H1229" s="2" t="s">
        <v>31</v>
      </c>
      <c r="I1229" s="2" t="s">
        <v>32</v>
      </c>
      <c r="J1229" s="2">
        <v>8</v>
      </c>
      <c r="K1229" s="2">
        <v>21310</v>
      </c>
      <c r="L1229" s="2">
        <v>170480</v>
      </c>
      <c r="M1229" s="2">
        <v>110852.42</v>
      </c>
      <c r="N1229" s="2">
        <v>59627.58</v>
      </c>
      <c r="O1229" s="2">
        <v>283</v>
      </c>
      <c r="P1229" s="2">
        <v>43</v>
      </c>
      <c r="Q1229" s="2" t="s">
        <v>33</v>
      </c>
      <c r="R1229" s="2">
        <v>15</v>
      </c>
      <c r="S1229" s="5">
        <f>IFERROR(Table1[[#This Row],[Profit]]/Table1[[#This Row],[Sales]],0)</f>
        <v>0.3497629047395589</v>
      </c>
      <c r="T1229" s="2" t="str">
        <f t="shared" si="19"/>
        <v>Reorder Needed</v>
      </c>
    </row>
    <row r="1230" spans="1:20" x14ac:dyDescent="0.3">
      <c r="A1230" s="2">
        <v>2229</v>
      </c>
      <c r="B1230" s="3">
        <v>45323</v>
      </c>
      <c r="C1230" s="2" t="s">
        <v>501</v>
      </c>
      <c r="D1230" s="2" t="s">
        <v>1933</v>
      </c>
      <c r="E1230" s="2" t="s">
        <v>36</v>
      </c>
      <c r="F1230" s="2" t="s">
        <v>37</v>
      </c>
      <c r="G1230" s="2" t="s">
        <v>67</v>
      </c>
      <c r="H1230" s="2" t="s">
        <v>68</v>
      </c>
      <c r="I1230" s="2" t="s">
        <v>24</v>
      </c>
      <c r="J1230" s="2">
        <v>4</v>
      </c>
      <c r="K1230" s="2">
        <v>33634</v>
      </c>
      <c r="L1230" s="2">
        <v>134536</v>
      </c>
      <c r="M1230" s="2">
        <v>116194.83</v>
      </c>
      <c r="N1230" s="2">
        <v>18341.169999999998</v>
      </c>
      <c r="O1230" s="2">
        <v>435</v>
      </c>
      <c r="P1230" s="2">
        <v>96</v>
      </c>
      <c r="Q1230" s="2" t="s">
        <v>42</v>
      </c>
      <c r="R1230" s="2">
        <v>0</v>
      </c>
      <c r="S1230" s="5">
        <f>IFERROR(Table1[[#This Row],[Profit]]/Table1[[#This Row],[Sales]],0)</f>
        <v>0.13632908663852053</v>
      </c>
      <c r="T1230" s="2" t="str">
        <f t="shared" si="19"/>
        <v>Reorder Needed</v>
      </c>
    </row>
    <row r="1231" spans="1:20" x14ac:dyDescent="0.3">
      <c r="A1231" s="2">
        <v>2230</v>
      </c>
      <c r="B1231" s="3">
        <v>45451</v>
      </c>
      <c r="C1231" s="2" t="s">
        <v>1934</v>
      </c>
      <c r="D1231" s="2" t="s">
        <v>1935</v>
      </c>
      <c r="E1231" s="2" t="s">
        <v>45</v>
      </c>
      <c r="F1231" s="2" t="s">
        <v>46</v>
      </c>
      <c r="G1231" s="2" t="s">
        <v>81</v>
      </c>
      <c r="H1231" s="2" t="s">
        <v>82</v>
      </c>
      <c r="I1231" s="2" t="s">
        <v>24</v>
      </c>
      <c r="J1231" s="2">
        <v>1</v>
      </c>
      <c r="K1231" s="2">
        <v>26259</v>
      </c>
      <c r="L1231" s="2">
        <v>26259</v>
      </c>
      <c r="M1231" s="2">
        <v>22142.959999999999</v>
      </c>
      <c r="N1231" s="2">
        <v>4116.04</v>
      </c>
      <c r="O1231" s="2">
        <v>183</v>
      </c>
      <c r="P1231" s="2">
        <v>58</v>
      </c>
      <c r="Q1231" s="2" t="s">
        <v>42</v>
      </c>
      <c r="R1231" s="2">
        <v>0</v>
      </c>
      <c r="S1231" s="5">
        <f>IFERROR(Table1[[#This Row],[Profit]]/Table1[[#This Row],[Sales]],0)</f>
        <v>0.15674778171293652</v>
      </c>
      <c r="T1231" s="2" t="str">
        <f t="shared" si="19"/>
        <v>Reorder Needed</v>
      </c>
    </row>
    <row r="1232" spans="1:20" x14ac:dyDescent="0.3">
      <c r="A1232" s="2">
        <v>2231</v>
      </c>
      <c r="B1232" s="3">
        <v>45591</v>
      </c>
      <c r="C1232" s="2" t="s">
        <v>1936</v>
      </c>
      <c r="D1232" s="2" t="s">
        <v>1937</v>
      </c>
      <c r="E1232" s="2" t="s">
        <v>45</v>
      </c>
      <c r="F1232" s="2" t="s">
        <v>46</v>
      </c>
      <c r="G1232" s="2" t="s">
        <v>81</v>
      </c>
      <c r="H1232" s="2" t="s">
        <v>82</v>
      </c>
      <c r="I1232" s="2" t="s">
        <v>24</v>
      </c>
      <c r="J1232" s="2">
        <v>4</v>
      </c>
      <c r="K1232" s="2">
        <v>3479</v>
      </c>
      <c r="L1232" s="2">
        <v>13916</v>
      </c>
      <c r="M1232" s="2">
        <v>10974.46</v>
      </c>
      <c r="N1232" s="2">
        <v>2941.54</v>
      </c>
      <c r="O1232" s="2">
        <v>203</v>
      </c>
      <c r="P1232" s="2">
        <v>18</v>
      </c>
      <c r="Q1232" s="2" t="s">
        <v>42</v>
      </c>
      <c r="R1232" s="2">
        <v>10</v>
      </c>
      <c r="S1232" s="5">
        <f>IFERROR(Table1[[#This Row],[Profit]]/Table1[[#This Row],[Sales]],0)</f>
        <v>0.21137826961770623</v>
      </c>
      <c r="T1232" s="2" t="str">
        <f t="shared" si="19"/>
        <v>Reorder Needed</v>
      </c>
    </row>
    <row r="1233" spans="1:20" x14ac:dyDescent="0.3">
      <c r="A1233" s="2">
        <v>2232</v>
      </c>
      <c r="B1233" s="3">
        <v>45357</v>
      </c>
      <c r="C1233" s="2" t="s">
        <v>1437</v>
      </c>
      <c r="D1233" s="2" t="s">
        <v>1938</v>
      </c>
      <c r="E1233" s="2" t="s">
        <v>36</v>
      </c>
      <c r="F1233" s="2" t="s">
        <v>37</v>
      </c>
      <c r="G1233" s="2" t="s">
        <v>22</v>
      </c>
      <c r="H1233" s="2" t="s">
        <v>23</v>
      </c>
      <c r="I1233" s="2" t="s">
        <v>24</v>
      </c>
      <c r="J1233" s="2">
        <v>1</v>
      </c>
      <c r="K1233" s="2">
        <v>43131</v>
      </c>
      <c r="L1233" s="2">
        <v>43131</v>
      </c>
      <c r="M1233" s="2">
        <v>32414.61</v>
      </c>
      <c r="N1233" s="2">
        <v>10716.39</v>
      </c>
      <c r="O1233" s="2">
        <v>241</v>
      </c>
      <c r="P1233" s="2">
        <v>62</v>
      </c>
      <c r="Q1233" s="2" t="s">
        <v>25</v>
      </c>
      <c r="R1233" s="2">
        <v>5</v>
      </c>
      <c r="S1233" s="5">
        <f>IFERROR(Table1[[#This Row],[Profit]]/Table1[[#This Row],[Sales]],0)</f>
        <v>0.24846143145301522</v>
      </c>
      <c r="T1233" s="2" t="str">
        <f t="shared" si="19"/>
        <v>Reorder Needed</v>
      </c>
    </row>
    <row r="1234" spans="1:20" x14ac:dyDescent="0.3">
      <c r="A1234" s="2">
        <v>2233</v>
      </c>
      <c r="B1234" s="3">
        <v>45451</v>
      </c>
      <c r="C1234" s="2" t="s">
        <v>1390</v>
      </c>
      <c r="D1234" s="2" t="s">
        <v>1939</v>
      </c>
      <c r="E1234" s="2" t="s">
        <v>45</v>
      </c>
      <c r="F1234" s="2" t="s">
        <v>46</v>
      </c>
      <c r="G1234" s="2" t="s">
        <v>81</v>
      </c>
      <c r="H1234" s="2" t="s">
        <v>82</v>
      </c>
      <c r="I1234" s="2" t="s">
        <v>24</v>
      </c>
      <c r="J1234" s="2">
        <v>2</v>
      </c>
      <c r="K1234" s="2">
        <v>7637</v>
      </c>
      <c r="L1234" s="2">
        <v>15274</v>
      </c>
      <c r="M1234" s="2">
        <v>10796.59</v>
      </c>
      <c r="N1234" s="2">
        <v>4477.41</v>
      </c>
      <c r="O1234" s="2">
        <v>41</v>
      </c>
      <c r="P1234" s="2">
        <v>98</v>
      </c>
      <c r="Q1234" s="2" t="s">
        <v>42</v>
      </c>
      <c r="R1234" s="2">
        <v>15</v>
      </c>
      <c r="S1234" s="5">
        <f>IFERROR(Table1[[#This Row],[Profit]]/Table1[[#This Row],[Sales]],0)</f>
        <v>0.29313932172318974</v>
      </c>
      <c r="T1234" s="2" t="str">
        <f t="shared" si="19"/>
        <v>Sufficient</v>
      </c>
    </row>
    <row r="1235" spans="1:20" x14ac:dyDescent="0.3">
      <c r="A1235" s="2">
        <v>2234</v>
      </c>
      <c r="B1235" s="3">
        <v>45610</v>
      </c>
      <c r="C1235" s="2" t="s">
        <v>965</v>
      </c>
      <c r="D1235" s="2" t="s">
        <v>1940</v>
      </c>
      <c r="E1235" s="2" t="s">
        <v>28</v>
      </c>
      <c r="F1235" s="2" t="s">
        <v>29</v>
      </c>
      <c r="G1235" s="2" t="s">
        <v>55</v>
      </c>
      <c r="H1235" s="2" t="s">
        <v>56</v>
      </c>
      <c r="I1235" s="2" t="s">
        <v>32</v>
      </c>
      <c r="J1235" s="2">
        <v>7</v>
      </c>
      <c r="K1235" s="2">
        <v>42059</v>
      </c>
      <c r="L1235" s="2">
        <v>294413</v>
      </c>
      <c r="M1235" s="2">
        <v>263752.63</v>
      </c>
      <c r="N1235" s="2">
        <v>30660.37</v>
      </c>
      <c r="O1235" s="2">
        <v>52</v>
      </c>
      <c r="P1235" s="2">
        <v>86</v>
      </c>
      <c r="Q1235" s="2" t="s">
        <v>57</v>
      </c>
      <c r="R1235" s="2">
        <v>10</v>
      </c>
      <c r="S1235" s="5">
        <f>IFERROR(Table1[[#This Row],[Profit]]/Table1[[#This Row],[Sales]],0)</f>
        <v>0.10414067992921508</v>
      </c>
      <c r="T1235" s="2" t="str">
        <f t="shared" si="19"/>
        <v>Sufficient</v>
      </c>
    </row>
    <row r="1236" spans="1:20" x14ac:dyDescent="0.3">
      <c r="A1236" s="2">
        <v>2235</v>
      </c>
      <c r="B1236" s="3">
        <v>45330</v>
      </c>
      <c r="C1236" s="2" t="s">
        <v>1111</v>
      </c>
      <c r="D1236" s="2" t="s">
        <v>1941</v>
      </c>
      <c r="E1236" s="2" t="s">
        <v>28</v>
      </c>
      <c r="F1236" s="2" t="s">
        <v>29</v>
      </c>
      <c r="G1236" s="2" t="s">
        <v>60</v>
      </c>
      <c r="H1236" s="2" t="s">
        <v>61</v>
      </c>
      <c r="I1236" s="2" t="s">
        <v>32</v>
      </c>
      <c r="J1236" s="2">
        <v>5</v>
      </c>
      <c r="K1236" s="2">
        <v>20720</v>
      </c>
      <c r="L1236" s="2">
        <v>103600</v>
      </c>
      <c r="M1236" s="2">
        <v>68608.14</v>
      </c>
      <c r="N1236" s="2">
        <v>34991.86</v>
      </c>
      <c r="O1236" s="2">
        <v>358</v>
      </c>
      <c r="P1236" s="2">
        <v>83</v>
      </c>
      <c r="Q1236" s="2" t="s">
        <v>62</v>
      </c>
      <c r="R1236" s="2">
        <v>15</v>
      </c>
      <c r="S1236" s="5">
        <f>IFERROR(Table1[[#This Row],[Profit]]/Table1[[#This Row],[Sales]],0)</f>
        <v>0.3377592664092664</v>
      </c>
      <c r="T1236" s="2" t="str">
        <f t="shared" si="19"/>
        <v>Reorder Needed</v>
      </c>
    </row>
    <row r="1237" spans="1:20" x14ac:dyDescent="0.3">
      <c r="A1237" s="2">
        <v>2236</v>
      </c>
      <c r="B1237" s="3">
        <v>45555</v>
      </c>
      <c r="C1237" s="2" t="s">
        <v>110</v>
      </c>
      <c r="D1237" s="2" t="s">
        <v>1942</v>
      </c>
      <c r="E1237" s="2" t="s">
        <v>36</v>
      </c>
      <c r="F1237" s="2" t="s">
        <v>37</v>
      </c>
      <c r="G1237" s="2" t="s">
        <v>60</v>
      </c>
      <c r="H1237" s="2" t="s">
        <v>61</v>
      </c>
      <c r="I1237" s="2" t="s">
        <v>32</v>
      </c>
      <c r="J1237" s="2">
        <v>4</v>
      </c>
      <c r="K1237" s="2">
        <v>3409</v>
      </c>
      <c r="L1237" s="2">
        <v>13636</v>
      </c>
      <c r="M1237" s="2">
        <v>10532.34</v>
      </c>
      <c r="N1237" s="2">
        <v>3103.66</v>
      </c>
      <c r="O1237" s="2">
        <v>98</v>
      </c>
      <c r="P1237" s="2">
        <v>62</v>
      </c>
      <c r="Q1237" s="2" t="s">
        <v>62</v>
      </c>
      <c r="R1237" s="2">
        <v>10</v>
      </c>
      <c r="S1237" s="5">
        <f>IFERROR(Table1[[#This Row],[Profit]]/Table1[[#This Row],[Sales]],0)</f>
        <v>0.2276078028747433</v>
      </c>
      <c r="T1237" s="2" t="str">
        <f t="shared" si="19"/>
        <v>Reorder Needed</v>
      </c>
    </row>
    <row r="1238" spans="1:20" x14ac:dyDescent="0.3">
      <c r="A1238" s="2">
        <v>2237</v>
      </c>
      <c r="B1238" s="3">
        <v>45413</v>
      </c>
      <c r="C1238" s="2" t="s">
        <v>1943</v>
      </c>
      <c r="D1238" s="2" t="s">
        <v>1944</v>
      </c>
      <c r="E1238" s="2" t="s">
        <v>36</v>
      </c>
      <c r="F1238" s="2" t="s">
        <v>37</v>
      </c>
      <c r="G1238" s="2" t="s">
        <v>55</v>
      </c>
      <c r="H1238" s="2" t="s">
        <v>56</v>
      </c>
      <c r="I1238" s="2" t="s">
        <v>32</v>
      </c>
      <c r="J1238" s="2">
        <v>10</v>
      </c>
      <c r="K1238" s="2">
        <v>26388</v>
      </c>
      <c r="L1238" s="2">
        <v>263880</v>
      </c>
      <c r="M1238" s="2">
        <v>222153.8</v>
      </c>
      <c r="N1238" s="2">
        <v>41726.199999999997</v>
      </c>
      <c r="O1238" s="2">
        <v>147</v>
      </c>
      <c r="P1238" s="2">
        <v>96</v>
      </c>
      <c r="Q1238" s="2" t="s">
        <v>57</v>
      </c>
      <c r="R1238" s="2">
        <v>0</v>
      </c>
      <c r="S1238" s="5">
        <f>IFERROR(Table1[[#This Row],[Profit]]/Table1[[#This Row],[Sales]],0)</f>
        <v>0.15812566318023344</v>
      </c>
      <c r="T1238" s="2" t="str">
        <f t="shared" si="19"/>
        <v>Reorder Needed</v>
      </c>
    </row>
    <row r="1239" spans="1:20" x14ac:dyDescent="0.3">
      <c r="A1239" s="2">
        <v>2238</v>
      </c>
      <c r="B1239" s="3">
        <v>45560</v>
      </c>
      <c r="C1239" s="2" t="s">
        <v>1013</v>
      </c>
      <c r="D1239" s="2" t="s">
        <v>1945</v>
      </c>
      <c r="E1239" s="2" t="s">
        <v>36</v>
      </c>
      <c r="F1239" s="2" t="s">
        <v>37</v>
      </c>
      <c r="G1239" s="2" t="s">
        <v>22</v>
      </c>
      <c r="H1239" s="2" t="s">
        <v>23</v>
      </c>
      <c r="I1239" s="2" t="s">
        <v>24</v>
      </c>
      <c r="J1239" s="2">
        <v>7</v>
      </c>
      <c r="K1239" s="2">
        <v>1200</v>
      </c>
      <c r="L1239" s="2">
        <v>8400</v>
      </c>
      <c r="M1239" s="2">
        <v>7343.67</v>
      </c>
      <c r="N1239" s="2">
        <v>1056.33</v>
      </c>
      <c r="O1239" s="2">
        <v>27</v>
      </c>
      <c r="P1239" s="2">
        <v>36</v>
      </c>
      <c r="Q1239" s="2" t="s">
        <v>25</v>
      </c>
      <c r="R1239" s="2">
        <v>5</v>
      </c>
      <c r="S1239" s="5">
        <f>IFERROR(Table1[[#This Row],[Profit]]/Table1[[#This Row],[Sales]],0)</f>
        <v>0.12575357142857141</v>
      </c>
      <c r="T1239" s="2" t="str">
        <f t="shared" si="19"/>
        <v>Sufficient</v>
      </c>
    </row>
    <row r="1240" spans="1:20" x14ac:dyDescent="0.3">
      <c r="A1240" s="2">
        <v>2239</v>
      </c>
      <c r="B1240" s="3">
        <v>45587</v>
      </c>
      <c r="C1240" s="2" t="s">
        <v>379</v>
      </c>
      <c r="D1240" s="2" t="s">
        <v>1946</v>
      </c>
      <c r="E1240" s="2" t="s">
        <v>36</v>
      </c>
      <c r="F1240" s="2" t="s">
        <v>37</v>
      </c>
      <c r="G1240" s="2" t="s">
        <v>97</v>
      </c>
      <c r="H1240" s="2" t="s">
        <v>98</v>
      </c>
      <c r="I1240" s="2" t="s">
        <v>32</v>
      </c>
      <c r="J1240" s="2">
        <v>3</v>
      </c>
      <c r="K1240" s="2">
        <v>57238</v>
      </c>
      <c r="L1240" s="2">
        <v>171714</v>
      </c>
      <c r="M1240" s="2">
        <v>147066.9</v>
      </c>
      <c r="N1240" s="2">
        <v>24647.1</v>
      </c>
      <c r="O1240" s="2">
        <v>169</v>
      </c>
      <c r="P1240" s="2">
        <v>94</v>
      </c>
      <c r="Q1240" s="2" t="s">
        <v>99</v>
      </c>
      <c r="R1240" s="2">
        <v>0</v>
      </c>
      <c r="S1240" s="5">
        <f>IFERROR(Table1[[#This Row],[Profit]]/Table1[[#This Row],[Sales]],0)</f>
        <v>0.14353576295468046</v>
      </c>
      <c r="T1240" s="2" t="str">
        <f t="shared" si="19"/>
        <v>Reorder Needed</v>
      </c>
    </row>
    <row r="1241" spans="1:20" x14ac:dyDescent="0.3">
      <c r="A1241" s="2">
        <v>2240</v>
      </c>
      <c r="B1241" s="3">
        <v>45624</v>
      </c>
      <c r="C1241" s="2" t="s">
        <v>854</v>
      </c>
      <c r="D1241" s="2" t="s">
        <v>1947</v>
      </c>
      <c r="E1241" s="2" t="s">
        <v>28</v>
      </c>
      <c r="F1241" s="2" t="s">
        <v>29</v>
      </c>
      <c r="G1241" s="2" t="s">
        <v>97</v>
      </c>
      <c r="H1241" s="2" t="s">
        <v>98</v>
      </c>
      <c r="I1241" s="2" t="s">
        <v>32</v>
      </c>
      <c r="J1241" s="2">
        <v>3</v>
      </c>
      <c r="K1241" s="2">
        <v>43739</v>
      </c>
      <c r="L1241" s="2">
        <v>131217</v>
      </c>
      <c r="M1241" s="2">
        <v>117547.08</v>
      </c>
      <c r="N1241" s="2">
        <v>13669.92</v>
      </c>
      <c r="O1241" s="2">
        <v>80</v>
      </c>
      <c r="P1241" s="2">
        <v>72</v>
      </c>
      <c r="Q1241" s="2" t="s">
        <v>99</v>
      </c>
      <c r="R1241" s="2">
        <v>20</v>
      </c>
      <c r="S1241" s="5">
        <f>IFERROR(Table1[[#This Row],[Profit]]/Table1[[#This Row],[Sales]],0)</f>
        <v>0.10417796474542171</v>
      </c>
      <c r="T1241" s="2" t="str">
        <f t="shared" si="19"/>
        <v>Reorder Needed</v>
      </c>
    </row>
    <row r="1242" spans="1:20" x14ac:dyDescent="0.3">
      <c r="A1242" s="2">
        <v>2241</v>
      </c>
      <c r="B1242" s="3">
        <v>45394</v>
      </c>
      <c r="C1242" s="2" t="s">
        <v>1948</v>
      </c>
      <c r="D1242" s="2" t="s">
        <v>1949</v>
      </c>
      <c r="E1242" s="2" t="s">
        <v>36</v>
      </c>
      <c r="F1242" s="2" t="s">
        <v>37</v>
      </c>
      <c r="G1242" s="2" t="s">
        <v>81</v>
      </c>
      <c r="H1242" s="2" t="s">
        <v>82</v>
      </c>
      <c r="I1242" s="2" t="s">
        <v>24</v>
      </c>
      <c r="J1242" s="2">
        <v>9</v>
      </c>
      <c r="K1242" s="2">
        <v>29244</v>
      </c>
      <c r="L1242" s="2">
        <v>263196</v>
      </c>
      <c r="M1242" s="2">
        <v>221884.15</v>
      </c>
      <c r="N1242" s="2">
        <v>41311.85</v>
      </c>
      <c r="O1242" s="2">
        <v>403</v>
      </c>
      <c r="P1242" s="2">
        <v>35</v>
      </c>
      <c r="Q1242" s="2" t="s">
        <v>42</v>
      </c>
      <c r="R1242" s="2">
        <v>20</v>
      </c>
      <c r="S1242" s="5">
        <f>IFERROR(Table1[[#This Row],[Profit]]/Table1[[#This Row],[Sales]],0)</f>
        <v>0.15696230185869087</v>
      </c>
      <c r="T1242" s="2" t="str">
        <f t="shared" si="19"/>
        <v>Reorder Needed</v>
      </c>
    </row>
    <row r="1243" spans="1:20" x14ac:dyDescent="0.3">
      <c r="A1243" s="2">
        <v>2242</v>
      </c>
      <c r="B1243" s="3">
        <v>45530</v>
      </c>
      <c r="C1243" s="2" t="s">
        <v>483</v>
      </c>
      <c r="D1243" s="2" t="s">
        <v>1950</v>
      </c>
      <c r="E1243" s="2" t="s">
        <v>28</v>
      </c>
      <c r="F1243" s="2" t="s">
        <v>29</v>
      </c>
      <c r="G1243" s="2" t="s">
        <v>67</v>
      </c>
      <c r="H1243" s="2" t="s">
        <v>68</v>
      </c>
      <c r="I1243" s="2" t="s">
        <v>24</v>
      </c>
      <c r="J1243" s="2">
        <v>2</v>
      </c>
      <c r="K1243" s="2">
        <v>6394</v>
      </c>
      <c r="L1243" s="2">
        <v>12788</v>
      </c>
      <c r="M1243" s="2">
        <v>8992</v>
      </c>
      <c r="N1243" s="2">
        <v>3796</v>
      </c>
      <c r="O1243" s="2">
        <v>318</v>
      </c>
      <c r="P1243" s="2">
        <v>43</v>
      </c>
      <c r="Q1243" s="2" t="s">
        <v>42</v>
      </c>
      <c r="R1243" s="2">
        <v>10</v>
      </c>
      <c r="S1243" s="5">
        <f>IFERROR(Table1[[#This Row],[Profit]]/Table1[[#This Row],[Sales]],0)</f>
        <v>0.29684078823897403</v>
      </c>
      <c r="T1243" s="2" t="str">
        <f t="shared" si="19"/>
        <v>Reorder Needed</v>
      </c>
    </row>
    <row r="1244" spans="1:20" x14ac:dyDescent="0.3">
      <c r="A1244" s="2">
        <v>2243</v>
      </c>
      <c r="B1244" s="3">
        <v>45391</v>
      </c>
      <c r="C1244" s="2" t="s">
        <v>91</v>
      </c>
      <c r="D1244" s="2" t="s">
        <v>1951</v>
      </c>
      <c r="E1244" s="2" t="s">
        <v>20</v>
      </c>
      <c r="F1244" s="2" t="s">
        <v>21</v>
      </c>
      <c r="G1244" s="2" t="s">
        <v>30</v>
      </c>
      <c r="H1244" s="2" t="s">
        <v>31</v>
      </c>
      <c r="I1244" s="2" t="s">
        <v>32</v>
      </c>
      <c r="J1244" s="2">
        <v>9</v>
      </c>
      <c r="K1244" s="2">
        <v>14651</v>
      </c>
      <c r="L1244" s="2">
        <v>131859</v>
      </c>
      <c r="M1244" s="2">
        <v>82891.850000000006</v>
      </c>
      <c r="N1244" s="2">
        <v>48967.15</v>
      </c>
      <c r="O1244" s="2">
        <v>380</v>
      </c>
      <c r="P1244" s="2">
        <v>44</v>
      </c>
      <c r="Q1244" s="2" t="s">
        <v>33</v>
      </c>
      <c r="R1244" s="2">
        <v>0</v>
      </c>
      <c r="S1244" s="5">
        <f>IFERROR(Table1[[#This Row],[Profit]]/Table1[[#This Row],[Sales]],0)</f>
        <v>0.37135993750900587</v>
      </c>
      <c r="T1244" s="2" t="str">
        <f t="shared" si="19"/>
        <v>Reorder Needed</v>
      </c>
    </row>
    <row r="1245" spans="1:20" x14ac:dyDescent="0.3">
      <c r="A1245" s="2">
        <v>2244</v>
      </c>
      <c r="B1245" s="3">
        <v>45512</v>
      </c>
      <c r="C1245" s="2" t="s">
        <v>1121</v>
      </c>
      <c r="D1245" s="2" t="s">
        <v>1952</v>
      </c>
      <c r="E1245" s="2" t="s">
        <v>36</v>
      </c>
      <c r="F1245" s="2" t="s">
        <v>37</v>
      </c>
      <c r="G1245" s="2" t="s">
        <v>75</v>
      </c>
      <c r="H1245" s="2" t="s">
        <v>76</v>
      </c>
      <c r="I1245" s="2" t="s">
        <v>77</v>
      </c>
      <c r="J1245" s="2">
        <v>4</v>
      </c>
      <c r="K1245" s="2">
        <v>36393</v>
      </c>
      <c r="L1245" s="2">
        <v>145572</v>
      </c>
      <c r="M1245" s="2">
        <v>110454.7</v>
      </c>
      <c r="N1245" s="2">
        <v>35117.300000000003</v>
      </c>
      <c r="O1245" s="2">
        <v>492</v>
      </c>
      <c r="P1245" s="2">
        <v>85</v>
      </c>
      <c r="Q1245" s="2" t="s">
        <v>78</v>
      </c>
      <c r="R1245" s="2">
        <v>5</v>
      </c>
      <c r="S1245" s="5">
        <f>IFERROR(Table1[[#This Row],[Profit]]/Table1[[#This Row],[Sales]],0)</f>
        <v>0.2412366389140769</v>
      </c>
      <c r="T1245" s="2" t="str">
        <f t="shared" si="19"/>
        <v>Reorder Needed</v>
      </c>
    </row>
    <row r="1246" spans="1:20" x14ac:dyDescent="0.3">
      <c r="A1246" s="2">
        <v>2245</v>
      </c>
      <c r="B1246" s="3">
        <v>45633</v>
      </c>
      <c r="C1246" s="2" t="s">
        <v>361</v>
      </c>
      <c r="D1246" s="2" t="s">
        <v>1953</v>
      </c>
      <c r="E1246" s="2" t="s">
        <v>45</v>
      </c>
      <c r="F1246" s="2" t="s">
        <v>46</v>
      </c>
      <c r="G1246" s="2" t="s">
        <v>67</v>
      </c>
      <c r="H1246" s="2" t="s">
        <v>68</v>
      </c>
      <c r="I1246" s="2" t="s">
        <v>24</v>
      </c>
      <c r="J1246" s="2">
        <v>5</v>
      </c>
      <c r="K1246" s="2">
        <v>13665</v>
      </c>
      <c r="L1246" s="2">
        <v>68325</v>
      </c>
      <c r="M1246" s="2">
        <v>58544.89</v>
      </c>
      <c r="N1246" s="2">
        <v>9780.11</v>
      </c>
      <c r="O1246" s="2">
        <v>249</v>
      </c>
      <c r="P1246" s="2">
        <v>76</v>
      </c>
      <c r="Q1246" s="2" t="s">
        <v>42</v>
      </c>
      <c r="R1246" s="2">
        <v>20</v>
      </c>
      <c r="S1246" s="5">
        <f>IFERROR(Table1[[#This Row],[Profit]]/Table1[[#This Row],[Sales]],0)</f>
        <v>0.14314101719721919</v>
      </c>
      <c r="T1246" s="2" t="str">
        <f t="shared" si="19"/>
        <v>Reorder Needed</v>
      </c>
    </row>
    <row r="1247" spans="1:20" x14ac:dyDescent="0.3">
      <c r="A1247" s="2">
        <v>2246</v>
      </c>
      <c r="B1247" s="3">
        <v>45418</v>
      </c>
      <c r="C1247" s="2" t="s">
        <v>1954</v>
      </c>
      <c r="D1247" s="2" t="s">
        <v>1955</v>
      </c>
      <c r="E1247" s="2" t="s">
        <v>28</v>
      </c>
      <c r="F1247" s="2" t="s">
        <v>29</v>
      </c>
      <c r="G1247" s="2" t="s">
        <v>75</v>
      </c>
      <c r="H1247" s="2" t="s">
        <v>76</v>
      </c>
      <c r="I1247" s="2" t="s">
        <v>77</v>
      </c>
      <c r="J1247" s="2">
        <v>5</v>
      </c>
      <c r="K1247" s="2">
        <v>59698</v>
      </c>
      <c r="L1247" s="2">
        <v>298490</v>
      </c>
      <c r="M1247" s="2">
        <v>238500.02</v>
      </c>
      <c r="N1247" s="2">
        <v>59989.98</v>
      </c>
      <c r="O1247" s="2">
        <v>67</v>
      </c>
      <c r="P1247" s="2">
        <v>52</v>
      </c>
      <c r="Q1247" s="2" t="s">
        <v>78</v>
      </c>
      <c r="R1247" s="2">
        <v>0</v>
      </c>
      <c r="S1247" s="5">
        <f>IFERROR(Table1[[#This Row],[Profit]]/Table1[[#This Row],[Sales]],0)</f>
        <v>0.20097819022412813</v>
      </c>
      <c r="T1247" s="2" t="str">
        <f t="shared" si="19"/>
        <v>Reorder Needed</v>
      </c>
    </row>
    <row r="1248" spans="1:20" x14ac:dyDescent="0.3">
      <c r="A1248" s="2">
        <v>2247</v>
      </c>
      <c r="B1248" s="3">
        <v>45645</v>
      </c>
      <c r="C1248" s="2" t="s">
        <v>65</v>
      </c>
      <c r="D1248" s="2" t="s">
        <v>1956</v>
      </c>
      <c r="E1248" s="2" t="s">
        <v>45</v>
      </c>
      <c r="F1248" s="2" t="s">
        <v>46</v>
      </c>
      <c r="G1248" s="2" t="s">
        <v>30</v>
      </c>
      <c r="H1248" s="2" t="s">
        <v>31</v>
      </c>
      <c r="I1248" s="2" t="s">
        <v>32</v>
      </c>
      <c r="J1248" s="2">
        <v>3</v>
      </c>
      <c r="K1248" s="2">
        <v>37826</v>
      </c>
      <c r="L1248" s="2">
        <v>113478</v>
      </c>
      <c r="M1248" s="2">
        <v>85562.240000000005</v>
      </c>
      <c r="N1248" s="2">
        <v>27915.759999999998</v>
      </c>
      <c r="O1248" s="2">
        <v>172</v>
      </c>
      <c r="P1248" s="2">
        <v>92</v>
      </c>
      <c r="Q1248" s="2" t="s">
        <v>33</v>
      </c>
      <c r="R1248" s="2">
        <v>5</v>
      </c>
      <c r="S1248" s="5">
        <f>IFERROR(Table1[[#This Row],[Profit]]/Table1[[#This Row],[Sales]],0)</f>
        <v>0.24600151571229664</v>
      </c>
      <c r="T1248" s="2" t="str">
        <f t="shared" si="19"/>
        <v>Reorder Needed</v>
      </c>
    </row>
    <row r="1249" spans="1:20" x14ac:dyDescent="0.3">
      <c r="A1249" s="2">
        <v>2248</v>
      </c>
      <c r="B1249" s="3">
        <v>45366</v>
      </c>
      <c r="C1249" s="2" t="s">
        <v>1334</v>
      </c>
      <c r="D1249" s="2" t="s">
        <v>1957</v>
      </c>
      <c r="E1249" s="2" t="s">
        <v>45</v>
      </c>
      <c r="F1249" s="2" t="s">
        <v>46</v>
      </c>
      <c r="G1249" s="2" t="s">
        <v>30</v>
      </c>
      <c r="H1249" s="2" t="s">
        <v>31</v>
      </c>
      <c r="I1249" s="2" t="s">
        <v>32</v>
      </c>
      <c r="J1249" s="2">
        <v>9</v>
      </c>
      <c r="K1249" s="2">
        <v>9055</v>
      </c>
      <c r="L1249" s="2">
        <v>81495</v>
      </c>
      <c r="M1249" s="2">
        <v>70565.59</v>
      </c>
      <c r="N1249" s="2">
        <v>10929.41</v>
      </c>
      <c r="O1249" s="2">
        <v>55</v>
      </c>
      <c r="P1249" s="2">
        <v>64</v>
      </c>
      <c r="Q1249" s="2" t="s">
        <v>33</v>
      </c>
      <c r="R1249" s="2">
        <v>20</v>
      </c>
      <c r="S1249" s="5">
        <f>IFERROR(Table1[[#This Row],[Profit]]/Table1[[#This Row],[Sales]],0)</f>
        <v>0.13411141787839745</v>
      </c>
      <c r="T1249" s="2" t="str">
        <f t="shared" si="19"/>
        <v>Sufficient</v>
      </c>
    </row>
    <row r="1250" spans="1:20" x14ac:dyDescent="0.3">
      <c r="A1250" s="2">
        <v>2249</v>
      </c>
      <c r="B1250" s="3">
        <v>45458</v>
      </c>
      <c r="C1250" s="2" t="s">
        <v>192</v>
      </c>
      <c r="D1250" s="2" t="s">
        <v>1958</v>
      </c>
      <c r="E1250" s="2" t="s">
        <v>20</v>
      </c>
      <c r="F1250" s="2" t="s">
        <v>21</v>
      </c>
      <c r="G1250" s="2" t="s">
        <v>49</v>
      </c>
      <c r="H1250" s="2" t="s">
        <v>50</v>
      </c>
      <c r="I1250" s="2" t="s">
        <v>51</v>
      </c>
      <c r="J1250" s="2">
        <v>8</v>
      </c>
      <c r="K1250" s="2">
        <v>28458</v>
      </c>
      <c r="L1250" s="2">
        <v>227664</v>
      </c>
      <c r="M1250" s="2">
        <v>186273.5</v>
      </c>
      <c r="N1250" s="2">
        <v>41390.5</v>
      </c>
      <c r="O1250" s="2">
        <v>331</v>
      </c>
      <c r="P1250" s="2">
        <v>58</v>
      </c>
      <c r="Q1250" s="2" t="s">
        <v>52</v>
      </c>
      <c r="R1250" s="2">
        <v>0</v>
      </c>
      <c r="S1250" s="5">
        <f>IFERROR(Table1[[#This Row],[Profit]]/Table1[[#This Row],[Sales]],0)</f>
        <v>0.18180520416051726</v>
      </c>
      <c r="T1250" s="2" t="str">
        <f t="shared" si="19"/>
        <v>Reorder Needed</v>
      </c>
    </row>
    <row r="1251" spans="1:20" x14ac:dyDescent="0.3">
      <c r="A1251" s="2">
        <v>2250</v>
      </c>
      <c r="B1251" s="3">
        <v>45551</v>
      </c>
      <c r="C1251" s="2" t="s">
        <v>1959</v>
      </c>
      <c r="D1251" s="2" t="s">
        <v>1960</v>
      </c>
      <c r="E1251" s="2" t="s">
        <v>28</v>
      </c>
      <c r="F1251" s="2" t="s">
        <v>29</v>
      </c>
      <c r="G1251" s="2" t="s">
        <v>75</v>
      </c>
      <c r="H1251" s="2" t="s">
        <v>76</v>
      </c>
      <c r="I1251" s="2" t="s">
        <v>77</v>
      </c>
      <c r="J1251" s="2">
        <v>6</v>
      </c>
      <c r="K1251" s="2">
        <v>49826</v>
      </c>
      <c r="L1251" s="2">
        <v>298956</v>
      </c>
      <c r="M1251" s="2">
        <v>206238.36</v>
      </c>
      <c r="N1251" s="2">
        <v>92717.64</v>
      </c>
      <c r="O1251" s="2">
        <v>296</v>
      </c>
      <c r="P1251" s="2">
        <v>88</v>
      </c>
      <c r="Q1251" s="2" t="s">
        <v>78</v>
      </c>
      <c r="R1251" s="2">
        <v>0</v>
      </c>
      <c r="S1251" s="5">
        <f>IFERROR(Table1[[#This Row],[Profit]]/Table1[[#This Row],[Sales]],0)</f>
        <v>0.31013808052021036</v>
      </c>
      <c r="T1251" s="2" t="str">
        <f t="shared" si="19"/>
        <v>Reorder Needed</v>
      </c>
    </row>
    <row r="1252" spans="1:20" x14ac:dyDescent="0.3">
      <c r="A1252" s="2">
        <v>2251</v>
      </c>
      <c r="B1252" s="3">
        <v>45432</v>
      </c>
      <c r="C1252" s="2" t="s">
        <v>1961</v>
      </c>
      <c r="D1252" s="2" t="s">
        <v>1962</v>
      </c>
      <c r="E1252" s="2" t="s">
        <v>45</v>
      </c>
      <c r="F1252" s="2" t="s">
        <v>46</v>
      </c>
      <c r="G1252" s="2" t="s">
        <v>55</v>
      </c>
      <c r="H1252" s="2" t="s">
        <v>56</v>
      </c>
      <c r="I1252" s="2" t="s">
        <v>32</v>
      </c>
      <c r="J1252" s="2">
        <v>6</v>
      </c>
      <c r="K1252" s="2">
        <v>21414</v>
      </c>
      <c r="L1252" s="2">
        <v>128484</v>
      </c>
      <c r="M1252" s="2">
        <v>89726.9</v>
      </c>
      <c r="N1252" s="2">
        <v>38757.1</v>
      </c>
      <c r="O1252" s="2">
        <v>308</v>
      </c>
      <c r="P1252" s="2">
        <v>92</v>
      </c>
      <c r="Q1252" s="2" t="s">
        <v>57</v>
      </c>
      <c r="R1252" s="2">
        <v>0</v>
      </c>
      <c r="S1252" s="5">
        <f>IFERROR(Table1[[#This Row],[Profit]]/Table1[[#This Row],[Sales]],0)</f>
        <v>0.30164923258927179</v>
      </c>
      <c r="T1252" s="2" t="str">
        <f t="shared" si="19"/>
        <v>Reorder Needed</v>
      </c>
    </row>
    <row r="1253" spans="1:20" x14ac:dyDescent="0.3">
      <c r="A1253" s="2">
        <v>2252</v>
      </c>
      <c r="B1253" s="3">
        <v>45386</v>
      </c>
      <c r="C1253" s="2" t="s">
        <v>617</v>
      </c>
      <c r="D1253" s="2" t="s">
        <v>1963</v>
      </c>
      <c r="E1253" s="2" t="s">
        <v>20</v>
      </c>
      <c r="F1253" s="2" t="s">
        <v>21</v>
      </c>
      <c r="G1253" s="2" t="s">
        <v>49</v>
      </c>
      <c r="H1253" s="2" t="s">
        <v>50</v>
      </c>
      <c r="I1253" s="2" t="s">
        <v>51</v>
      </c>
      <c r="J1253" s="2">
        <v>8</v>
      </c>
      <c r="K1253" s="2">
        <v>44560</v>
      </c>
      <c r="L1253" s="2">
        <v>356480</v>
      </c>
      <c r="M1253" s="2">
        <v>278426.07</v>
      </c>
      <c r="N1253" s="2">
        <v>78053.929999999993</v>
      </c>
      <c r="O1253" s="2">
        <v>340</v>
      </c>
      <c r="P1253" s="2">
        <v>43</v>
      </c>
      <c r="Q1253" s="2" t="s">
        <v>52</v>
      </c>
      <c r="R1253" s="2">
        <v>20</v>
      </c>
      <c r="S1253" s="5">
        <f>IFERROR(Table1[[#This Row],[Profit]]/Table1[[#This Row],[Sales]],0)</f>
        <v>0.21895738891382405</v>
      </c>
      <c r="T1253" s="2" t="str">
        <f t="shared" si="19"/>
        <v>Reorder Needed</v>
      </c>
    </row>
    <row r="1254" spans="1:20" x14ac:dyDescent="0.3">
      <c r="A1254" s="2">
        <v>2253</v>
      </c>
      <c r="B1254" s="3">
        <v>45463</v>
      </c>
      <c r="C1254" s="2" t="s">
        <v>1439</v>
      </c>
      <c r="D1254" s="2" t="s">
        <v>1964</v>
      </c>
      <c r="E1254" s="2" t="s">
        <v>20</v>
      </c>
      <c r="F1254" s="2" t="s">
        <v>21</v>
      </c>
      <c r="G1254" s="2" t="s">
        <v>67</v>
      </c>
      <c r="H1254" s="2" t="s">
        <v>68</v>
      </c>
      <c r="I1254" s="2" t="s">
        <v>24</v>
      </c>
      <c r="J1254" s="2">
        <v>5</v>
      </c>
      <c r="K1254" s="2">
        <v>35494</v>
      </c>
      <c r="L1254" s="2">
        <v>177470</v>
      </c>
      <c r="M1254" s="2">
        <v>155716.68</v>
      </c>
      <c r="N1254" s="2">
        <v>21753.32</v>
      </c>
      <c r="O1254" s="2">
        <v>81</v>
      </c>
      <c r="P1254" s="2">
        <v>64</v>
      </c>
      <c r="Q1254" s="2" t="s">
        <v>42</v>
      </c>
      <c r="R1254" s="2">
        <v>10</v>
      </c>
      <c r="S1254" s="5">
        <f>IFERROR(Table1[[#This Row],[Profit]]/Table1[[#This Row],[Sales]],0)</f>
        <v>0.12257463233222517</v>
      </c>
      <c r="T1254" s="2" t="str">
        <f t="shared" si="19"/>
        <v>Reorder Needed</v>
      </c>
    </row>
    <row r="1255" spans="1:20" x14ac:dyDescent="0.3">
      <c r="A1255" s="2">
        <v>2254</v>
      </c>
      <c r="B1255" s="3">
        <v>45354</v>
      </c>
      <c r="C1255" s="2" t="s">
        <v>317</v>
      </c>
      <c r="D1255" s="2" t="s">
        <v>1965</v>
      </c>
      <c r="E1255" s="2" t="s">
        <v>20</v>
      </c>
      <c r="F1255" s="2" t="s">
        <v>21</v>
      </c>
      <c r="G1255" s="2" t="s">
        <v>40</v>
      </c>
      <c r="H1255" s="2" t="s">
        <v>41</v>
      </c>
      <c r="I1255" s="2" t="s">
        <v>24</v>
      </c>
      <c r="J1255" s="2">
        <v>7</v>
      </c>
      <c r="K1255" s="2">
        <v>38232</v>
      </c>
      <c r="L1255" s="2">
        <v>267624</v>
      </c>
      <c r="M1255" s="2">
        <v>212519.79</v>
      </c>
      <c r="N1255" s="2">
        <v>55104.21</v>
      </c>
      <c r="O1255" s="2">
        <v>32</v>
      </c>
      <c r="P1255" s="2">
        <v>60</v>
      </c>
      <c r="Q1255" s="2" t="s">
        <v>42</v>
      </c>
      <c r="R1255" s="2">
        <v>10</v>
      </c>
      <c r="S1255" s="5">
        <f>IFERROR(Table1[[#This Row],[Profit]]/Table1[[#This Row],[Sales]],0)</f>
        <v>0.20590160075329567</v>
      </c>
      <c r="T1255" s="2" t="str">
        <f t="shared" si="19"/>
        <v>Sufficient</v>
      </c>
    </row>
    <row r="1256" spans="1:20" x14ac:dyDescent="0.3">
      <c r="A1256" s="2">
        <v>2255</v>
      </c>
      <c r="B1256" s="3">
        <v>45566</v>
      </c>
      <c r="C1256" s="2" t="s">
        <v>1966</v>
      </c>
      <c r="D1256" s="2" t="s">
        <v>1967</v>
      </c>
      <c r="E1256" s="2" t="s">
        <v>45</v>
      </c>
      <c r="F1256" s="2" t="s">
        <v>46</v>
      </c>
      <c r="G1256" s="2" t="s">
        <v>75</v>
      </c>
      <c r="H1256" s="2" t="s">
        <v>76</v>
      </c>
      <c r="I1256" s="2" t="s">
        <v>77</v>
      </c>
      <c r="J1256" s="2">
        <v>1</v>
      </c>
      <c r="K1256" s="2">
        <v>39668</v>
      </c>
      <c r="L1256" s="2">
        <v>39668</v>
      </c>
      <c r="M1256" s="2">
        <v>27026.639999999999</v>
      </c>
      <c r="N1256" s="2">
        <v>12641.36</v>
      </c>
      <c r="O1256" s="2">
        <v>265</v>
      </c>
      <c r="P1256" s="2">
        <v>30</v>
      </c>
      <c r="Q1256" s="2" t="s">
        <v>78</v>
      </c>
      <c r="R1256" s="2">
        <v>5</v>
      </c>
      <c r="S1256" s="5">
        <f>IFERROR(Table1[[#This Row],[Profit]]/Table1[[#This Row],[Sales]],0)</f>
        <v>0.31867903599878999</v>
      </c>
      <c r="T1256" s="2" t="str">
        <f t="shared" si="19"/>
        <v>Reorder Needed</v>
      </c>
    </row>
    <row r="1257" spans="1:20" x14ac:dyDescent="0.3">
      <c r="A1257" s="2">
        <v>2256</v>
      </c>
      <c r="B1257" s="3">
        <v>45565</v>
      </c>
      <c r="C1257" s="2" t="s">
        <v>868</v>
      </c>
      <c r="D1257" s="2" t="s">
        <v>1968</v>
      </c>
      <c r="E1257" s="2" t="s">
        <v>20</v>
      </c>
      <c r="F1257" s="2" t="s">
        <v>21</v>
      </c>
      <c r="G1257" s="2" t="s">
        <v>40</v>
      </c>
      <c r="H1257" s="2" t="s">
        <v>41</v>
      </c>
      <c r="I1257" s="2" t="s">
        <v>24</v>
      </c>
      <c r="J1257" s="2">
        <v>9</v>
      </c>
      <c r="K1257" s="2">
        <v>41389</v>
      </c>
      <c r="L1257" s="2">
        <v>372501</v>
      </c>
      <c r="M1257" s="2">
        <v>287817.51</v>
      </c>
      <c r="N1257" s="2">
        <v>84683.49</v>
      </c>
      <c r="O1257" s="2">
        <v>165</v>
      </c>
      <c r="P1257" s="2">
        <v>86</v>
      </c>
      <c r="Q1257" s="2" t="s">
        <v>42</v>
      </c>
      <c r="R1257" s="2">
        <v>0</v>
      </c>
      <c r="S1257" s="5">
        <f>IFERROR(Table1[[#This Row],[Profit]]/Table1[[#This Row],[Sales]],0)</f>
        <v>0.22733761788558959</v>
      </c>
      <c r="T1257" s="2" t="str">
        <f t="shared" si="19"/>
        <v>Reorder Needed</v>
      </c>
    </row>
    <row r="1258" spans="1:20" x14ac:dyDescent="0.3">
      <c r="A1258" s="2">
        <v>2257</v>
      </c>
      <c r="B1258" s="3">
        <v>45341</v>
      </c>
      <c r="C1258" s="2" t="s">
        <v>835</v>
      </c>
      <c r="D1258" s="2" t="s">
        <v>1969</v>
      </c>
      <c r="E1258" s="2" t="s">
        <v>36</v>
      </c>
      <c r="F1258" s="2" t="s">
        <v>37</v>
      </c>
      <c r="G1258" s="2" t="s">
        <v>55</v>
      </c>
      <c r="H1258" s="2" t="s">
        <v>56</v>
      </c>
      <c r="I1258" s="2" t="s">
        <v>32</v>
      </c>
      <c r="J1258" s="2">
        <v>5</v>
      </c>
      <c r="K1258" s="2">
        <v>11511</v>
      </c>
      <c r="L1258" s="2">
        <v>57555</v>
      </c>
      <c r="M1258" s="2">
        <v>40097.97</v>
      </c>
      <c r="N1258" s="2">
        <v>17457.03</v>
      </c>
      <c r="O1258" s="2">
        <v>342</v>
      </c>
      <c r="P1258" s="2">
        <v>87</v>
      </c>
      <c r="Q1258" s="2" t="s">
        <v>57</v>
      </c>
      <c r="R1258" s="2">
        <v>15</v>
      </c>
      <c r="S1258" s="5">
        <f>IFERROR(Table1[[#This Row],[Profit]]/Table1[[#This Row],[Sales]],0)</f>
        <v>0.30331039874902266</v>
      </c>
      <c r="T1258" s="2" t="str">
        <f t="shared" si="19"/>
        <v>Reorder Needed</v>
      </c>
    </row>
    <row r="1259" spans="1:20" x14ac:dyDescent="0.3">
      <c r="A1259" s="2">
        <v>2258</v>
      </c>
      <c r="B1259" s="3">
        <v>45447</v>
      </c>
      <c r="C1259" s="2" t="s">
        <v>458</v>
      </c>
      <c r="D1259" s="2" t="s">
        <v>1970</v>
      </c>
      <c r="E1259" s="2" t="s">
        <v>45</v>
      </c>
      <c r="F1259" s="2" t="s">
        <v>46</v>
      </c>
      <c r="G1259" s="2" t="s">
        <v>40</v>
      </c>
      <c r="H1259" s="2" t="s">
        <v>41</v>
      </c>
      <c r="I1259" s="2" t="s">
        <v>24</v>
      </c>
      <c r="J1259" s="2">
        <v>9</v>
      </c>
      <c r="K1259" s="2">
        <v>31447</v>
      </c>
      <c r="L1259" s="2">
        <v>283023</v>
      </c>
      <c r="M1259" s="2">
        <v>174958.78</v>
      </c>
      <c r="N1259" s="2">
        <v>108064.22</v>
      </c>
      <c r="O1259" s="2">
        <v>441</v>
      </c>
      <c r="P1259" s="2">
        <v>81</v>
      </c>
      <c r="Q1259" s="2" t="s">
        <v>42</v>
      </c>
      <c r="R1259" s="2">
        <v>20</v>
      </c>
      <c r="S1259" s="5">
        <f>IFERROR(Table1[[#This Row],[Profit]]/Table1[[#This Row],[Sales]],0)</f>
        <v>0.38182133607516</v>
      </c>
      <c r="T1259" s="2" t="str">
        <f t="shared" si="19"/>
        <v>Reorder Needed</v>
      </c>
    </row>
    <row r="1260" spans="1:20" x14ac:dyDescent="0.3">
      <c r="A1260" s="2">
        <v>2259</v>
      </c>
      <c r="B1260" s="3">
        <v>45610</v>
      </c>
      <c r="C1260" s="2" t="s">
        <v>742</v>
      </c>
      <c r="D1260" s="2" t="s">
        <v>1971</v>
      </c>
      <c r="E1260" s="2" t="s">
        <v>20</v>
      </c>
      <c r="F1260" s="2" t="s">
        <v>21</v>
      </c>
      <c r="G1260" s="2" t="s">
        <v>67</v>
      </c>
      <c r="H1260" s="2" t="s">
        <v>68</v>
      </c>
      <c r="I1260" s="2" t="s">
        <v>24</v>
      </c>
      <c r="J1260" s="2">
        <v>1</v>
      </c>
      <c r="K1260" s="2">
        <v>52999</v>
      </c>
      <c r="L1260" s="2">
        <v>52999</v>
      </c>
      <c r="M1260" s="2">
        <v>40752.22</v>
      </c>
      <c r="N1260" s="2">
        <v>12246.78</v>
      </c>
      <c r="O1260" s="2">
        <v>32</v>
      </c>
      <c r="P1260" s="2">
        <v>35</v>
      </c>
      <c r="Q1260" s="2" t="s">
        <v>42</v>
      </c>
      <c r="R1260" s="2">
        <v>10</v>
      </c>
      <c r="S1260" s="5">
        <f>IFERROR(Table1[[#This Row],[Profit]]/Table1[[#This Row],[Sales]],0)</f>
        <v>0.23107568067322026</v>
      </c>
      <c r="T1260" s="2" t="str">
        <f t="shared" si="19"/>
        <v>Sufficient</v>
      </c>
    </row>
    <row r="1261" spans="1:20" x14ac:dyDescent="0.3">
      <c r="A1261" s="2">
        <v>2260</v>
      </c>
      <c r="B1261" s="3">
        <v>45318</v>
      </c>
      <c r="C1261" s="2" t="s">
        <v>168</v>
      </c>
      <c r="D1261" s="2" t="s">
        <v>1972</v>
      </c>
      <c r="E1261" s="2" t="s">
        <v>28</v>
      </c>
      <c r="F1261" s="2" t="s">
        <v>29</v>
      </c>
      <c r="G1261" s="2" t="s">
        <v>81</v>
      </c>
      <c r="H1261" s="2" t="s">
        <v>82</v>
      </c>
      <c r="I1261" s="2" t="s">
        <v>24</v>
      </c>
      <c r="J1261" s="2">
        <v>8</v>
      </c>
      <c r="K1261" s="2">
        <v>31466</v>
      </c>
      <c r="L1261" s="2">
        <v>251728</v>
      </c>
      <c r="M1261" s="2">
        <v>196477.23</v>
      </c>
      <c r="N1261" s="2">
        <v>55250.77</v>
      </c>
      <c r="O1261" s="2">
        <v>236</v>
      </c>
      <c r="P1261" s="2">
        <v>41</v>
      </c>
      <c r="Q1261" s="2" t="s">
        <v>42</v>
      </c>
      <c r="R1261" s="2">
        <v>10</v>
      </c>
      <c r="S1261" s="5">
        <f>IFERROR(Table1[[#This Row],[Profit]]/Table1[[#This Row],[Sales]],0)</f>
        <v>0.21948599281764442</v>
      </c>
      <c r="T1261" s="2" t="str">
        <f t="shared" si="19"/>
        <v>Reorder Needed</v>
      </c>
    </row>
    <row r="1262" spans="1:20" x14ac:dyDescent="0.3">
      <c r="A1262" s="2">
        <v>2261</v>
      </c>
      <c r="B1262" s="3">
        <v>45613</v>
      </c>
      <c r="C1262" s="2" t="s">
        <v>1973</v>
      </c>
      <c r="D1262" s="2" t="s">
        <v>1974</v>
      </c>
      <c r="E1262" s="2" t="s">
        <v>36</v>
      </c>
      <c r="F1262" s="2" t="s">
        <v>37</v>
      </c>
      <c r="G1262" s="2" t="s">
        <v>30</v>
      </c>
      <c r="H1262" s="2" t="s">
        <v>31</v>
      </c>
      <c r="I1262" s="2" t="s">
        <v>32</v>
      </c>
      <c r="J1262" s="2">
        <v>7</v>
      </c>
      <c r="K1262" s="2">
        <v>37446</v>
      </c>
      <c r="L1262" s="2">
        <v>262122</v>
      </c>
      <c r="M1262" s="2">
        <v>177314.3</v>
      </c>
      <c r="N1262" s="2">
        <v>84807.7</v>
      </c>
      <c r="O1262" s="2">
        <v>192</v>
      </c>
      <c r="P1262" s="2">
        <v>62</v>
      </c>
      <c r="Q1262" s="2" t="s">
        <v>33</v>
      </c>
      <c r="R1262" s="2">
        <v>0</v>
      </c>
      <c r="S1262" s="5">
        <f>IFERROR(Table1[[#This Row],[Profit]]/Table1[[#This Row],[Sales]],0)</f>
        <v>0.32354285409084316</v>
      </c>
      <c r="T1262" s="2" t="str">
        <f t="shared" si="19"/>
        <v>Reorder Needed</v>
      </c>
    </row>
    <row r="1263" spans="1:20" x14ac:dyDescent="0.3">
      <c r="A1263" s="2">
        <v>2262</v>
      </c>
      <c r="B1263" s="3">
        <v>45332</v>
      </c>
      <c r="C1263" s="2" t="s">
        <v>661</v>
      </c>
      <c r="D1263" s="2" t="s">
        <v>1975</v>
      </c>
      <c r="E1263" s="2" t="s">
        <v>36</v>
      </c>
      <c r="F1263" s="2" t="s">
        <v>37</v>
      </c>
      <c r="G1263" s="2" t="s">
        <v>60</v>
      </c>
      <c r="H1263" s="2" t="s">
        <v>61</v>
      </c>
      <c r="I1263" s="2" t="s">
        <v>32</v>
      </c>
      <c r="J1263" s="2">
        <v>7</v>
      </c>
      <c r="K1263" s="2">
        <v>50372</v>
      </c>
      <c r="L1263" s="2">
        <v>352604</v>
      </c>
      <c r="M1263" s="2">
        <v>268514.18</v>
      </c>
      <c r="N1263" s="2">
        <v>84089.82</v>
      </c>
      <c r="O1263" s="2">
        <v>142</v>
      </c>
      <c r="P1263" s="2">
        <v>13</v>
      </c>
      <c r="Q1263" s="2" t="s">
        <v>62</v>
      </c>
      <c r="R1263" s="2">
        <v>10</v>
      </c>
      <c r="S1263" s="5">
        <f>IFERROR(Table1[[#This Row],[Profit]]/Table1[[#This Row],[Sales]],0)</f>
        <v>0.2384823201098116</v>
      </c>
      <c r="T1263" s="2" t="str">
        <f t="shared" si="19"/>
        <v>Reorder Needed</v>
      </c>
    </row>
    <row r="1264" spans="1:20" x14ac:dyDescent="0.3">
      <c r="A1264" s="2">
        <v>2263</v>
      </c>
      <c r="B1264" s="3">
        <v>45527</v>
      </c>
      <c r="C1264" s="2" t="s">
        <v>446</v>
      </c>
      <c r="D1264" s="2" t="s">
        <v>1976</v>
      </c>
      <c r="E1264" s="2" t="s">
        <v>36</v>
      </c>
      <c r="F1264" s="2" t="s">
        <v>37</v>
      </c>
      <c r="G1264" s="2" t="s">
        <v>60</v>
      </c>
      <c r="H1264" s="2" t="s">
        <v>61</v>
      </c>
      <c r="I1264" s="2" t="s">
        <v>32</v>
      </c>
      <c r="J1264" s="2">
        <v>1</v>
      </c>
      <c r="K1264" s="2">
        <v>19748</v>
      </c>
      <c r="L1264" s="2">
        <v>19748</v>
      </c>
      <c r="M1264" s="2">
        <v>16345.16</v>
      </c>
      <c r="N1264" s="2">
        <v>3402.84</v>
      </c>
      <c r="O1264" s="2">
        <v>243</v>
      </c>
      <c r="P1264" s="2">
        <v>78</v>
      </c>
      <c r="Q1264" s="2" t="s">
        <v>62</v>
      </c>
      <c r="R1264" s="2">
        <v>5</v>
      </c>
      <c r="S1264" s="5">
        <f>IFERROR(Table1[[#This Row],[Profit]]/Table1[[#This Row],[Sales]],0)</f>
        <v>0.17231314563500102</v>
      </c>
      <c r="T1264" s="2" t="str">
        <f t="shared" si="19"/>
        <v>Reorder Needed</v>
      </c>
    </row>
    <row r="1265" spans="1:20" x14ac:dyDescent="0.3">
      <c r="A1265" s="2">
        <v>2264</v>
      </c>
      <c r="B1265" s="3">
        <v>45523</v>
      </c>
      <c r="C1265" s="2" t="s">
        <v>145</v>
      </c>
      <c r="D1265" s="2" t="s">
        <v>1977</v>
      </c>
      <c r="E1265" s="2" t="s">
        <v>45</v>
      </c>
      <c r="F1265" s="2" t="s">
        <v>46</v>
      </c>
      <c r="G1265" s="2" t="s">
        <v>55</v>
      </c>
      <c r="H1265" s="2" t="s">
        <v>56</v>
      </c>
      <c r="I1265" s="2" t="s">
        <v>32</v>
      </c>
      <c r="J1265" s="2">
        <v>5</v>
      </c>
      <c r="K1265" s="2">
        <v>34829</v>
      </c>
      <c r="L1265" s="2">
        <v>174145</v>
      </c>
      <c r="M1265" s="2">
        <v>126465.83</v>
      </c>
      <c r="N1265" s="2">
        <v>47679.17</v>
      </c>
      <c r="O1265" s="2">
        <v>199</v>
      </c>
      <c r="P1265" s="2">
        <v>82</v>
      </c>
      <c r="Q1265" s="2" t="s">
        <v>57</v>
      </c>
      <c r="R1265" s="2">
        <v>15</v>
      </c>
      <c r="S1265" s="5">
        <f>IFERROR(Table1[[#This Row],[Profit]]/Table1[[#This Row],[Sales]],0)</f>
        <v>0.27379006000746503</v>
      </c>
      <c r="T1265" s="2" t="str">
        <f t="shared" si="19"/>
        <v>Reorder Needed</v>
      </c>
    </row>
    <row r="1266" spans="1:20" x14ac:dyDescent="0.3">
      <c r="A1266" s="2">
        <v>2265</v>
      </c>
      <c r="B1266" s="3">
        <v>45387</v>
      </c>
      <c r="C1266" s="2" t="s">
        <v>1473</v>
      </c>
      <c r="D1266" s="2" t="s">
        <v>1978</v>
      </c>
      <c r="E1266" s="2" t="s">
        <v>45</v>
      </c>
      <c r="F1266" s="2" t="s">
        <v>46</v>
      </c>
      <c r="G1266" s="2" t="s">
        <v>30</v>
      </c>
      <c r="H1266" s="2" t="s">
        <v>31</v>
      </c>
      <c r="I1266" s="2" t="s">
        <v>32</v>
      </c>
      <c r="J1266" s="2">
        <v>9</v>
      </c>
      <c r="K1266" s="2">
        <v>42770</v>
      </c>
      <c r="L1266" s="2">
        <v>384930</v>
      </c>
      <c r="M1266" s="2">
        <v>330300.95</v>
      </c>
      <c r="N1266" s="2">
        <v>54629.05</v>
      </c>
      <c r="O1266" s="2">
        <v>399</v>
      </c>
      <c r="P1266" s="2">
        <v>49</v>
      </c>
      <c r="Q1266" s="2" t="s">
        <v>33</v>
      </c>
      <c r="R1266" s="2">
        <v>0</v>
      </c>
      <c r="S1266" s="5">
        <f>IFERROR(Table1[[#This Row],[Profit]]/Table1[[#This Row],[Sales]],0)</f>
        <v>0.1419194398981633</v>
      </c>
      <c r="T1266" s="2" t="str">
        <f t="shared" si="19"/>
        <v>Reorder Needed</v>
      </c>
    </row>
    <row r="1267" spans="1:20" x14ac:dyDescent="0.3">
      <c r="A1267" s="2">
        <v>2266</v>
      </c>
      <c r="B1267" s="3">
        <v>45571</v>
      </c>
      <c r="C1267" s="2" t="s">
        <v>978</v>
      </c>
      <c r="D1267" s="2" t="s">
        <v>1979</v>
      </c>
      <c r="E1267" s="2" t="s">
        <v>20</v>
      </c>
      <c r="F1267" s="2" t="s">
        <v>21</v>
      </c>
      <c r="G1267" s="2" t="s">
        <v>97</v>
      </c>
      <c r="H1267" s="2" t="s">
        <v>98</v>
      </c>
      <c r="I1267" s="2" t="s">
        <v>32</v>
      </c>
      <c r="J1267" s="2">
        <v>4</v>
      </c>
      <c r="K1267" s="2">
        <v>7320</v>
      </c>
      <c r="L1267" s="2">
        <v>29280</v>
      </c>
      <c r="M1267" s="2">
        <v>18902.48</v>
      </c>
      <c r="N1267" s="2">
        <v>10377.52</v>
      </c>
      <c r="O1267" s="2">
        <v>360</v>
      </c>
      <c r="P1267" s="2">
        <v>19</v>
      </c>
      <c r="Q1267" s="2" t="s">
        <v>99</v>
      </c>
      <c r="R1267" s="2">
        <v>15</v>
      </c>
      <c r="S1267" s="5">
        <f>IFERROR(Table1[[#This Row],[Profit]]/Table1[[#This Row],[Sales]],0)</f>
        <v>0.35442349726775957</v>
      </c>
      <c r="T1267" s="2" t="str">
        <f t="shared" si="19"/>
        <v>Reorder Needed</v>
      </c>
    </row>
    <row r="1268" spans="1:20" x14ac:dyDescent="0.3">
      <c r="A1268" s="2">
        <v>2267</v>
      </c>
      <c r="B1268" s="3">
        <v>45571</v>
      </c>
      <c r="C1268" s="2" t="s">
        <v>1980</v>
      </c>
      <c r="D1268" s="2" t="s">
        <v>1981</v>
      </c>
      <c r="E1268" s="2" t="s">
        <v>28</v>
      </c>
      <c r="F1268" s="2" t="s">
        <v>29</v>
      </c>
      <c r="G1268" s="2" t="s">
        <v>22</v>
      </c>
      <c r="H1268" s="2" t="s">
        <v>23</v>
      </c>
      <c r="I1268" s="2" t="s">
        <v>24</v>
      </c>
      <c r="J1268" s="2">
        <v>3</v>
      </c>
      <c r="K1268" s="2">
        <v>41569</v>
      </c>
      <c r="L1268" s="2">
        <v>124707</v>
      </c>
      <c r="M1268" s="2">
        <v>89724.9</v>
      </c>
      <c r="N1268" s="2">
        <v>34982.1</v>
      </c>
      <c r="O1268" s="2">
        <v>37</v>
      </c>
      <c r="P1268" s="2">
        <v>63</v>
      </c>
      <c r="Q1268" s="2" t="s">
        <v>25</v>
      </c>
      <c r="R1268" s="2">
        <v>10</v>
      </c>
      <c r="S1268" s="5">
        <f>IFERROR(Table1[[#This Row],[Profit]]/Table1[[#This Row],[Sales]],0)</f>
        <v>0.28051432557915751</v>
      </c>
      <c r="T1268" s="2" t="str">
        <f t="shared" si="19"/>
        <v>Sufficient</v>
      </c>
    </row>
    <row r="1269" spans="1:20" x14ac:dyDescent="0.3">
      <c r="A1269" s="2">
        <v>2268</v>
      </c>
      <c r="B1269" s="3">
        <v>45445</v>
      </c>
      <c r="C1269" s="2" t="s">
        <v>1099</v>
      </c>
      <c r="D1269" s="2" t="s">
        <v>1982</v>
      </c>
      <c r="E1269" s="2" t="s">
        <v>36</v>
      </c>
      <c r="F1269" s="2" t="s">
        <v>37</v>
      </c>
      <c r="G1269" s="2" t="s">
        <v>49</v>
      </c>
      <c r="H1269" s="2" t="s">
        <v>50</v>
      </c>
      <c r="I1269" s="2" t="s">
        <v>51</v>
      </c>
      <c r="J1269" s="2">
        <v>1</v>
      </c>
      <c r="K1269" s="2">
        <v>54341</v>
      </c>
      <c r="L1269" s="2">
        <v>54341</v>
      </c>
      <c r="M1269" s="2">
        <v>35292.14</v>
      </c>
      <c r="N1269" s="2">
        <v>19048.86</v>
      </c>
      <c r="O1269" s="2">
        <v>211</v>
      </c>
      <c r="P1269" s="2">
        <v>34</v>
      </c>
      <c r="Q1269" s="2" t="s">
        <v>52</v>
      </c>
      <c r="R1269" s="2">
        <v>0</v>
      </c>
      <c r="S1269" s="5">
        <f>IFERROR(Table1[[#This Row],[Profit]]/Table1[[#This Row],[Sales]],0)</f>
        <v>0.35054305220735726</v>
      </c>
      <c r="T1269" s="2" t="str">
        <f t="shared" si="19"/>
        <v>Reorder Needed</v>
      </c>
    </row>
    <row r="1270" spans="1:20" x14ac:dyDescent="0.3">
      <c r="A1270" s="2">
        <v>2269</v>
      </c>
      <c r="B1270" s="3">
        <v>45646</v>
      </c>
      <c r="C1270" s="2" t="s">
        <v>1234</v>
      </c>
      <c r="D1270" s="2" t="s">
        <v>1983</v>
      </c>
      <c r="E1270" s="2" t="s">
        <v>28</v>
      </c>
      <c r="F1270" s="2" t="s">
        <v>29</v>
      </c>
      <c r="G1270" s="2" t="s">
        <v>22</v>
      </c>
      <c r="H1270" s="2" t="s">
        <v>23</v>
      </c>
      <c r="I1270" s="2" t="s">
        <v>24</v>
      </c>
      <c r="J1270" s="2">
        <v>6</v>
      </c>
      <c r="K1270" s="2">
        <v>27778</v>
      </c>
      <c r="L1270" s="2">
        <v>166668</v>
      </c>
      <c r="M1270" s="2">
        <v>132241</v>
      </c>
      <c r="N1270" s="2">
        <v>34427</v>
      </c>
      <c r="O1270" s="2">
        <v>96</v>
      </c>
      <c r="P1270" s="2">
        <v>44</v>
      </c>
      <c r="Q1270" s="2" t="s">
        <v>25</v>
      </c>
      <c r="R1270" s="2">
        <v>5</v>
      </c>
      <c r="S1270" s="5">
        <f>IFERROR(Table1[[#This Row],[Profit]]/Table1[[#This Row],[Sales]],0)</f>
        <v>0.20656034751721986</v>
      </c>
      <c r="T1270" s="2" t="str">
        <f t="shared" si="19"/>
        <v>Reorder Needed</v>
      </c>
    </row>
    <row r="1271" spans="1:20" x14ac:dyDescent="0.3">
      <c r="A1271" s="2">
        <v>2270</v>
      </c>
      <c r="B1271" s="3">
        <v>45316</v>
      </c>
      <c r="C1271" s="2" t="s">
        <v>1075</v>
      </c>
      <c r="D1271" s="2" t="s">
        <v>1984</v>
      </c>
      <c r="E1271" s="2" t="s">
        <v>36</v>
      </c>
      <c r="F1271" s="2" t="s">
        <v>37</v>
      </c>
      <c r="G1271" s="2" t="s">
        <v>40</v>
      </c>
      <c r="H1271" s="2" t="s">
        <v>41</v>
      </c>
      <c r="I1271" s="2" t="s">
        <v>24</v>
      </c>
      <c r="J1271" s="2">
        <v>10</v>
      </c>
      <c r="K1271" s="2">
        <v>21205</v>
      </c>
      <c r="L1271" s="2">
        <v>212050</v>
      </c>
      <c r="M1271" s="2">
        <v>137084.84</v>
      </c>
      <c r="N1271" s="2">
        <v>74965.16</v>
      </c>
      <c r="O1271" s="2">
        <v>277</v>
      </c>
      <c r="P1271" s="2">
        <v>33</v>
      </c>
      <c r="Q1271" s="2" t="s">
        <v>42</v>
      </c>
      <c r="R1271" s="2">
        <v>15</v>
      </c>
      <c r="S1271" s="5">
        <f>IFERROR(Table1[[#This Row],[Profit]]/Table1[[#This Row],[Sales]],0)</f>
        <v>0.35352586654091017</v>
      </c>
      <c r="T1271" s="2" t="str">
        <f t="shared" si="19"/>
        <v>Reorder Needed</v>
      </c>
    </row>
    <row r="1272" spans="1:20" x14ac:dyDescent="0.3">
      <c r="A1272" s="2">
        <v>2271</v>
      </c>
      <c r="B1272" s="3">
        <v>45623</v>
      </c>
      <c r="C1272" s="2" t="s">
        <v>1140</v>
      </c>
      <c r="D1272" s="2" t="s">
        <v>1985</v>
      </c>
      <c r="E1272" s="2" t="s">
        <v>36</v>
      </c>
      <c r="F1272" s="2" t="s">
        <v>37</v>
      </c>
      <c r="G1272" s="2" t="s">
        <v>22</v>
      </c>
      <c r="H1272" s="2" t="s">
        <v>23</v>
      </c>
      <c r="I1272" s="2" t="s">
        <v>24</v>
      </c>
      <c r="J1272" s="2">
        <v>8</v>
      </c>
      <c r="K1272" s="2">
        <v>51404</v>
      </c>
      <c r="L1272" s="2">
        <v>411232</v>
      </c>
      <c r="M1272" s="2">
        <v>298257.5</v>
      </c>
      <c r="N1272" s="2">
        <v>112974.5</v>
      </c>
      <c r="O1272" s="2">
        <v>232</v>
      </c>
      <c r="P1272" s="2">
        <v>30</v>
      </c>
      <c r="Q1272" s="2" t="s">
        <v>25</v>
      </c>
      <c r="R1272" s="2">
        <v>0</v>
      </c>
      <c r="S1272" s="5">
        <f>IFERROR(Table1[[#This Row],[Profit]]/Table1[[#This Row],[Sales]],0)</f>
        <v>0.27472205470391409</v>
      </c>
      <c r="T1272" s="2" t="str">
        <f t="shared" si="19"/>
        <v>Reorder Needed</v>
      </c>
    </row>
    <row r="1273" spans="1:20" x14ac:dyDescent="0.3">
      <c r="A1273" s="2">
        <v>2272</v>
      </c>
      <c r="B1273" s="3">
        <v>45406</v>
      </c>
      <c r="C1273" s="2" t="s">
        <v>1630</v>
      </c>
      <c r="D1273" s="2" t="s">
        <v>1986</v>
      </c>
      <c r="E1273" s="2" t="s">
        <v>45</v>
      </c>
      <c r="F1273" s="2" t="s">
        <v>46</v>
      </c>
      <c r="G1273" s="2" t="s">
        <v>60</v>
      </c>
      <c r="H1273" s="2" t="s">
        <v>61</v>
      </c>
      <c r="I1273" s="2" t="s">
        <v>32</v>
      </c>
      <c r="J1273" s="2">
        <v>6</v>
      </c>
      <c r="K1273" s="2">
        <v>55860</v>
      </c>
      <c r="L1273" s="2">
        <v>335160</v>
      </c>
      <c r="M1273" s="2">
        <v>294233.78000000003</v>
      </c>
      <c r="N1273" s="2">
        <v>40926.22</v>
      </c>
      <c r="O1273" s="2">
        <v>415</v>
      </c>
      <c r="P1273" s="2">
        <v>86</v>
      </c>
      <c r="Q1273" s="2" t="s">
        <v>62</v>
      </c>
      <c r="R1273" s="2">
        <v>5</v>
      </c>
      <c r="S1273" s="5">
        <f>IFERROR(Table1[[#This Row],[Profit]]/Table1[[#This Row],[Sales]],0)</f>
        <v>0.12210949994032701</v>
      </c>
      <c r="T1273" s="2" t="str">
        <f t="shared" si="19"/>
        <v>Reorder Needed</v>
      </c>
    </row>
    <row r="1274" spans="1:20" x14ac:dyDescent="0.3">
      <c r="A1274" s="2">
        <v>2273</v>
      </c>
      <c r="B1274" s="3">
        <v>45653</v>
      </c>
      <c r="C1274" s="2" t="s">
        <v>212</v>
      </c>
      <c r="D1274" s="2" t="s">
        <v>1987</v>
      </c>
      <c r="E1274" s="2" t="s">
        <v>36</v>
      </c>
      <c r="F1274" s="2" t="s">
        <v>37</v>
      </c>
      <c r="G1274" s="2" t="s">
        <v>55</v>
      </c>
      <c r="H1274" s="2" t="s">
        <v>56</v>
      </c>
      <c r="I1274" s="2" t="s">
        <v>32</v>
      </c>
      <c r="J1274" s="2">
        <v>7</v>
      </c>
      <c r="K1274" s="2">
        <v>56443</v>
      </c>
      <c r="L1274" s="2">
        <v>395101</v>
      </c>
      <c r="M1274" s="2">
        <v>251079.57</v>
      </c>
      <c r="N1274" s="2">
        <v>144021.43</v>
      </c>
      <c r="O1274" s="2">
        <v>238</v>
      </c>
      <c r="P1274" s="2">
        <v>17</v>
      </c>
      <c r="Q1274" s="2" t="s">
        <v>57</v>
      </c>
      <c r="R1274" s="2">
        <v>15</v>
      </c>
      <c r="S1274" s="5">
        <f>IFERROR(Table1[[#This Row],[Profit]]/Table1[[#This Row],[Sales]],0)</f>
        <v>0.36451800931913608</v>
      </c>
      <c r="T1274" s="2" t="str">
        <f t="shared" si="19"/>
        <v>Reorder Needed</v>
      </c>
    </row>
    <row r="1275" spans="1:20" x14ac:dyDescent="0.3">
      <c r="A1275" s="2">
        <v>2274</v>
      </c>
      <c r="B1275" s="3">
        <v>45503</v>
      </c>
      <c r="C1275" s="2" t="s">
        <v>573</v>
      </c>
      <c r="D1275" s="2" t="s">
        <v>1988</v>
      </c>
      <c r="E1275" s="2" t="s">
        <v>45</v>
      </c>
      <c r="F1275" s="2" t="s">
        <v>46</v>
      </c>
      <c r="G1275" s="2" t="s">
        <v>55</v>
      </c>
      <c r="H1275" s="2" t="s">
        <v>56</v>
      </c>
      <c r="I1275" s="2" t="s">
        <v>32</v>
      </c>
      <c r="J1275" s="2">
        <v>7</v>
      </c>
      <c r="K1275" s="2">
        <v>27289</v>
      </c>
      <c r="L1275" s="2">
        <v>191023</v>
      </c>
      <c r="M1275" s="2">
        <v>132786.54999999999</v>
      </c>
      <c r="N1275" s="2">
        <v>58236.45</v>
      </c>
      <c r="O1275" s="2">
        <v>51</v>
      </c>
      <c r="P1275" s="2">
        <v>66</v>
      </c>
      <c r="Q1275" s="2" t="s">
        <v>57</v>
      </c>
      <c r="R1275" s="2">
        <v>10</v>
      </c>
      <c r="S1275" s="5">
        <f>IFERROR(Table1[[#This Row],[Profit]]/Table1[[#This Row],[Sales]],0)</f>
        <v>0.30486616794836224</v>
      </c>
      <c r="T1275" s="2" t="str">
        <f t="shared" si="19"/>
        <v>Sufficient</v>
      </c>
    </row>
    <row r="1276" spans="1:20" x14ac:dyDescent="0.3">
      <c r="A1276" s="2">
        <v>2275</v>
      </c>
      <c r="B1276" s="3">
        <v>45607</v>
      </c>
      <c r="C1276" s="2" t="s">
        <v>1989</v>
      </c>
      <c r="D1276" s="2" t="s">
        <v>1990</v>
      </c>
      <c r="E1276" s="2" t="s">
        <v>36</v>
      </c>
      <c r="F1276" s="2" t="s">
        <v>37</v>
      </c>
      <c r="G1276" s="2" t="s">
        <v>67</v>
      </c>
      <c r="H1276" s="2" t="s">
        <v>68</v>
      </c>
      <c r="I1276" s="2" t="s">
        <v>24</v>
      </c>
      <c r="J1276" s="2">
        <v>4</v>
      </c>
      <c r="K1276" s="2">
        <v>4367</v>
      </c>
      <c r="L1276" s="2">
        <v>17468</v>
      </c>
      <c r="M1276" s="2">
        <v>12859.1</v>
      </c>
      <c r="N1276" s="2">
        <v>4608.8999999999996</v>
      </c>
      <c r="O1276" s="2">
        <v>253</v>
      </c>
      <c r="P1276" s="2">
        <v>78</v>
      </c>
      <c r="Q1276" s="2" t="s">
        <v>42</v>
      </c>
      <c r="R1276" s="2">
        <v>0</v>
      </c>
      <c r="S1276" s="5">
        <f>IFERROR(Table1[[#This Row],[Profit]]/Table1[[#This Row],[Sales]],0)</f>
        <v>0.26384817952828027</v>
      </c>
      <c r="T1276" s="2" t="str">
        <f t="shared" si="19"/>
        <v>Reorder Needed</v>
      </c>
    </row>
    <row r="1277" spans="1:20" x14ac:dyDescent="0.3">
      <c r="A1277" s="2">
        <v>2276</v>
      </c>
      <c r="B1277" s="3">
        <v>45522</v>
      </c>
      <c r="C1277" s="2" t="s">
        <v>1611</v>
      </c>
      <c r="D1277" s="2" t="s">
        <v>1991</v>
      </c>
      <c r="E1277" s="2" t="s">
        <v>20</v>
      </c>
      <c r="F1277" s="2" t="s">
        <v>21</v>
      </c>
      <c r="G1277" s="2" t="s">
        <v>81</v>
      </c>
      <c r="H1277" s="2" t="s">
        <v>82</v>
      </c>
      <c r="I1277" s="2" t="s">
        <v>24</v>
      </c>
      <c r="J1277" s="2">
        <v>10</v>
      </c>
      <c r="K1277" s="2">
        <v>54522</v>
      </c>
      <c r="L1277" s="2">
        <v>545220</v>
      </c>
      <c r="M1277" s="2">
        <v>467576.26</v>
      </c>
      <c r="N1277" s="2">
        <v>77643.740000000005</v>
      </c>
      <c r="O1277" s="2">
        <v>181</v>
      </c>
      <c r="P1277" s="2">
        <v>24</v>
      </c>
      <c r="Q1277" s="2" t="s">
        <v>42</v>
      </c>
      <c r="R1277" s="2">
        <v>20</v>
      </c>
      <c r="S1277" s="5">
        <f>IFERROR(Table1[[#This Row],[Profit]]/Table1[[#This Row],[Sales]],0)</f>
        <v>0.14240809214628958</v>
      </c>
      <c r="T1277" s="2" t="str">
        <f t="shared" si="19"/>
        <v>Reorder Needed</v>
      </c>
    </row>
    <row r="1278" spans="1:20" x14ac:dyDescent="0.3">
      <c r="A1278" s="2">
        <v>2277</v>
      </c>
      <c r="B1278" s="3">
        <v>45416</v>
      </c>
      <c r="C1278" s="2" t="s">
        <v>1567</v>
      </c>
      <c r="D1278" s="2" t="s">
        <v>1992</v>
      </c>
      <c r="E1278" s="2" t="s">
        <v>45</v>
      </c>
      <c r="F1278" s="2" t="s">
        <v>46</v>
      </c>
      <c r="G1278" s="2" t="s">
        <v>67</v>
      </c>
      <c r="H1278" s="2" t="s">
        <v>68</v>
      </c>
      <c r="I1278" s="2" t="s">
        <v>24</v>
      </c>
      <c r="J1278" s="2">
        <v>1</v>
      </c>
      <c r="K1278" s="2">
        <v>32196</v>
      </c>
      <c r="L1278" s="2">
        <v>32196</v>
      </c>
      <c r="M1278" s="2">
        <v>26315.040000000001</v>
      </c>
      <c r="N1278" s="2">
        <v>5880.96</v>
      </c>
      <c r="O1278" s="2">
        <v>309</v>
      </c>
      <c r="P1278" s="2">
        <v>73</v>
      </c>
      <c r="Q1278" s="2" t="s">
        <v>42</v>
      </c>
      <c r="R1278" s="2">
        <v>0</v>
      </c>
      <c r="S1278" s="5">
        <f>IFERROR(Table1[[#This Row],[Profit]]/Table1[[#This Row],[Sales]],0)</f>
        <v>0.18266120014908685</v>
      </c>
      <c r="T1278" s="2" t="str">
        <f t="shared" si="19"/>
        <v>Reorder Needed</v>
      </c>
    </row>
    <row r="1279" spans="1:20" x14ac:dyDescent="0.3">
      <c r="A1279" s="2">
        <v>2278</v>
      </c>
      <c r="B1279" s="3">
        <v>45397</v>
      </c>
      <c r="C1279" s="2" t="s">
        <v>1440</v>
      </c>
      <c r="D1279" s="2" t="s">
        <v>1993</v>
      </c>
      <c r="E1279" s="2" t="s">
        <v>45</v>
      </c>
      <c r="F1279" s="2" t="s">
        <v>46</v>
      </c>
      <c r="G1279" s="2" t="s">
        <v>55</v>
      </c>
      <c r="H1279" s="2" t="s">
        <v>56</v>
      </c>
      <c r="I1279" s="2" t="s">
        <v>32</v>
      </c>
      <c r="J1279" s="2">
        <v>7</v>
      </c>
      <c r="K1279" s="2">
        <v>40039</v>
      </c>
      <c r="L1279" s="2">
        <v>280273</v>
      </c>
      <c r="M1279" s="2">
        <v>208733.82</v>
      </c>
      <c r="N1279" s="2">
        <v>71539.179999999993</v>
      </c>
      <c r="O1279" s="2">
        <v>317</v>
      </c>
      <c r="P1279" s="2">
        <v>41</v>
      </c>
      <c r="Q1279" s="2" t="s">
        <v>57</v>
      </c>
      <c r="R1279" s="2">
        <v>0</v>
      </c>
      <c r="S1279" s="5">
        <f>IFERROR(Table1[[#This Row],[Profit]]/Table1[[#This Row],[Sales]],0)</f>
        <v>0.25524820442925289</v>
      </c>
      <c r="T1279" s="2" t="str">
        <f t="shared" si="19"/>
        <v>Reorder Needed</v>
      </c>
    </row>
    <row r="1280" spans="1:20" x14ac:dyDescent="0.3">
      <c r="A1280" s="2">
        <v>2279</v>
      </c>
      <c r="B1280" s="3">
        <v>45544</v>
      </c>
      <c r="C1280" s="2" t="s">
        <v>1994</v>
      </c>
      <c r="D1280" s="2" t="s">
        <v>1995</v>
      </c>
      <c r="E1280" s="2" t="s">
        <v>28</v>
      </c>
      <c r="F1280" s="2" t="s">
        <v>29</v>
      </c>
      <c r="G1280" s="2" t="s">
        <v>55</v>
      </c>
      <c r="H1280" s="2" t="s">
        <v>56</v>
      </c>
      <c r="I1280" s="2" t="s">
        <v>32</v>
      </c>
      <c r="J1280" s="2">
        <v>1</v>
      </c>
      <c r="K1280" s="2">
        <v>42717</v>
      </c>
      <c r="L1280" s="2">
        <v>42717</v>
      </c>
      <c r="M1280" s="2">
        <v>29673.99</v>
      </c>
      <c r="N1280" s="2">
        <v>13043.01</v>
      </c>
      <c r="O1280" s="2">
        <v>286</v>
      </c>
      <c r="P1280" s="2">
        <v>66</v>
      </c>
      <c r="Q1280" s="2" t="s">
        <v>57</v>
      </c>
      <c r="R1280" s="2">
        <v>5</v>
      </c>
      <c r="S1280" s="5">
        <f>IFERROR(Table1[[#This Row],[Profit]]/Table1[[#This Row],[Sales]],0)</f>
        <v>0.3053353465833275</v>
      </c>
      <c r="T1280" s="2" t="str">
        <f t="shared" si="19"/>
        <v>Reorder Needed</v>
      </c>
    </row>
    <row r="1281" spans="1:20" x14ac:dyDescent="0.3">
      <c r="A1281" s="2">
        <v>2280</v>
      </c>
      <c r="B1281" s="3">
        <v>45587</v>
      </c>
      <c r="C1281" s="2" t="s">
        <v>1368</v>
      </c>
      <c r="D1281" s="2" t="s">
        <v>1996</v>
      </c>
      <c r="E1281" s="2" t="s">
        <v>28</v>
      </c>
      <c r="F1281" s="2" t="s">
        <v>29</v>
      </c>
      <c r="G1281" s="2" t="s">
        <v>22</v>
      </c>
      <c r="H1281" s="2" t="s">
        <v>23</v>
      </c>
      <c r="I1281" s="2" t="s">
        <v>24</v>
      </c>
      <c r="J1281" s="2">
        <v>5</v>
      </c>
      <c r="K1281" s="2">
        <v>4751</v>
      </c>
      <c r="L1281" s="2">
        <v>23755</v>
      </c>
      <c r="M1281" s="2">
        <v>21107.98</v>
      </c>
      <c r="N1281" s="2">
        <v>2647.02</v>
      </c>
      <c r="O1281" s="2">
        <v>341</v>
      </c>
      <c r="P1281" s="2">
        <v>86</v>
      </c>
      <c r="Q1281" s="2" t="s">
        <v>25</v>
      </c>
      <c r="R1281" s="2">
        <v>10</v>
      </c>
      <c r="S1281" s="5">
        <f>IFERROR(Table1[[#This Row],[Profit]]/Table1[[#This Row],[Sales]],0)</f>
        <v>0.11143001473374027</v>
      </c>
      <c r="T1281" s="2" t="str">
        <f t="shared" si="19"/>
        <v>Reorder Needed</v>
      </c>
    </row>
    <row r="1282" spans="1:20" x14ac:dyDescent="0.3">
      <c r="A1282" s="2">
        <v>2281</v>
      </c>
      <c r="B1282" s="3">
        <v>45338</v>
      </c>
      <c r="C1282" s="2" t="s">
        <v>967</v>
      </c>
      <c r="D1282" s="2" t="s">
        <v>1997</v>
      </c>
      <c r="E1282" s="2" t="s">
        <v>36</v>
      </c>
      <c r="F1282" s="2" t="s">
        <v>37</v>
      </c>
      <c r="G1282" s="2" t="s">
        <v>97</v>
      </c>
      <c r="H1282" s="2" t="s">
        <v>98</v>
      </c>
      <c r="I1282" s="2" t="s">
        <v>32</v>
      </c>
      <c r="J1282" s="2">
        <v>9</v>
      </c>
      <c r="K1282" s="2">
        <v>41122</v>
      </c>
      <c r="L1282" s="2">
        <v>370098</v>
      </c>
      <c r="M1282" s="2">
        <v>316447.46000000002</v>
      </c>
      <c r="N1282" s="2">
        <v>53650.54</v>
      </c>
      <c r="O1282" s="2">
        <v>436</v>
      </c>
      <c r="P1282" s="2">
        <v>67</v>
      </c>
      <c r="Q1282" s="2" t="s">
        <v>99</v>
      </c>
      <c r="R1282" s="2">
        <v>10</v>
      </c>
      <c r="S1282" s="5">
        <f>IFERROR(Table1[[#This Row],[Profit]]/Table1[[#This Row],[Sales]],0)</f>
        <v>0.14496306383714583</v>
      </c>
      <c r="T1282" s="2" t="str">
        <f t="shared" ref="T1282:T1345" si="20">IF(O1282&gt;P1282,"Reorder Needed","Sufficient")</f>
        <v>Reorder Needed</v>
      </c>
    </row>
    <row r="1283" spans="1:20" x14ac:dyDescent="0.3">
      <c r="A1283" s="2">
        <v>2282</v>
      </c>
      <c r="B1283" s="3">
        <v>45562</v>
      </c>
      <c r="C1283" s="2" t="s">
        <v>830</v>
      </c>
      <c r="D1283" s="2" t="s">
        <v>1998</v>
      </c>
      <c r="E1283" s="2" t="s">
        <v>20</v>
      </c>
      <c r="F1283" s="2" t="s">
        <v>21</v>
      </c>
      <c r="G1283" s="2" t="s">
        <v>55</v>
      </c>
      <c r="H1283" s="2" t="s">
        <v>56</v>
      </c>
      <c r="I1283" s="2" t="s">
        <v>32</v>
      </c>
      <c r="J1283" s="2">
        <v>6</v>
      </c>
      <c r="K1283" s="2">
        <v>51473</v>
      </c>
      <c r="L1283" s="2">
        <v>308838</v>
      </c>
      <c r="M1283" s="2">
        <v>212541.62</v>
      </c>
      <c r="N1283" s="2">
        <v>96296.38</v>
      </c>
      <c r="O1283" s="2">
        <v>482</v>
      </c>
      <c r="P1283" s="2">
        <v>83</v>
      </c>
      <c r="Q1283" s="2" t="s">
        <v>57</v>
      </c>
      <c r="R1283" s="2">
        <v>5</v>
      </c>
      <c r="S1283" s="5">
        <f>IFERROR(Table1[[#This Row],[Profit]]/Table1[[#This Row],[Sales]],0)</f>
        <v>0.31180223936173657</v>
      </c>
      <c r="T1283" s="2" t="str">
        <f t="shared" si="20"/>
        <v>Reorder Needed</v>
      </c>
    </row>
    <row r="1284" spans="1:20" x14ac:dyDescent="0.3">
      <c r="A1284" s="2">
        <v>2283</v>
      </c>
      <c r="B1284" s="3">
        <v>45343</v>
      </c>
      <c r="C1284" s="2" t="s">
        <v>1338</v>
      </c>
      <c r="D1284" s="2" t="s">
        <v>1999</v>
      </c>
      <c r="E1284" s="2" t="s">
        <v>20</v>
      </c>
      <c r="F1284" s="2" t="s">
        <v>21</v>
      </c>
      <c r="G1284" s="2" t="s">
        <v>22</v>
      </c>
      <c r="H1284" s="2" t="s">
        <v>23</v>
      </c>
      <c r="I1284" s="2" t="s">
        <v>24</v>
      </c>
      <c r="J1284" s="2">
        <v>10</v>
      </c>
      <c r="K1284" s="2">
        <v>14421</v>
      </c>
      <c r="L1284" s="2">
        <v>144210</v>
      </c>
      <c r="M1284" s="2">
        <v>87744.81</v>
      </c>
      <c r="N1284" s="2">
        <v>56465.19</v>
      </c>
      <c r="O1284" s="2">
        <v>15</v>
      </c>
      <c r="P1284" s="2">
        <v>99</v>
      </c>
      <c r="Q1284" s="2" t="s">
        <v>25</v>
      </c>
      <c r="R1284" s="2">
        <v>20</v>
      </c>
      <c r="S1284" s="5">
        <f>IFERROR(Table1[[#This Row],[Profit]]/Table1[[#This Row],[Sales]],0)</f>
        <v>0.39154836696484296</v>
      </c>
      <c r="T1284" s="2" t="str">
        <f t="shared" si="20"/>
        <v>Sufficient</v>
      </c>
    </row>
    <row r="1285" spans="1:20" x14ac:dyDescent="0.3">
      <c r="A1285" s="2">
        <v>2284</v>
      </c>
      <c r="B1285" s="3">
        <v>45588</v>
      </c>
      <c r="C1285" s="2" t="s">
        <v>462</v>
      </c>
      <c r="D1285" s="2" t="s">
        <v>2000</v>
      </c>
      <c r="E1285" s="2" t="s">
        <v>28</v>
      </c>
      <c r="F1285" s="2" t="s">
        <v>29</v>
      </c>
      <c r="G1285" s="2" t="s">
        <v>67</v>
      </c>
      <c r="H1285" s="2" t="s">
        <v>68</v>
      </c>
      <c r="I1285" s="2" t="s">
        <v>24</v>
      </c>
      <c r="J1285" s="2">
        <v>10</v>
      </c>
      <c r="K1285" s="2">
        <v>49541</v>
      </c>
      <c r="L1285" s="2">
        <v>495410</v>
      </c>
      <c r="M1285" s="2">
        <v>340509.33</v>
      </c>
      <c r="N1285" s="2">
        <v>154900.67000000001</v>
      </c>
      <c r="O1285" s="2">
        <v>239</v>
      </c>
      <c r="P1285" s="2">
        <v>20</v>
      </c>
      <c r="Q1285" s="2" t="s">
        <v>42</v>
      </c>
      <c r="R1285" s="2">
        <v>5</v>
      </c>
      <c r="S1285" s="5">
        <f>IFERROR(Table1[[#This Row],[Profit]]/Table1[[#This Row],[Sales]],0)</f>
        <v>0.3126716658928968</v>
      </c>
      <c r="T1285" s="2" t="str">
        <f t="shared" si="20"/>
        <v>Reorder Needed</v>
      </c>
    </row>
    <row r="1286" spans="1:20" x14ac:dyDescent="0.3">
      <c r="A1286" s="2">
        <v>2285</v>
      </c>
      <c r="B1286" s="3">
        <v>45450</v>
      </c>
      <c r="C1286" s="2" t="s">
        <v>1114</v>
      </c>
      <c r="D1286" s="2" t="s">
        <v>2001</v>
      </c>
      <c r="E1286" s="2" t="s">
        <v>28</v>
      </c>
      <c r="F1286" s="2" t="s">
        <v>29</v>
      </c>
      <c r="G1286" s="2" t="s">
        <v>49</v>
      </c>
      <c r="H1286" s="2" t="s">
        <v>50</v>
      </c>
      <c r="I1286" s="2" t="s">
        <v>51</v>
      </c>
      <c r="J1286" s="2">
        <v>3</v>
      </c>
      <c r="K1286" s="2">
        <v>47103</v>
      </c>
      <c r="L1286" s="2">
        <v>141309</v>
      </c>
      <c r="M1286" s="2">
        <v>87155.96</v>
      </c>
      <c r="N1286" s="2">
        <v>54153.04</v>
      </c>
      <c r="O1286" s="2">
        <v>481</v>
      </c>
      <c r="P1286" s="2">
        <v>61</v>
      </c>
      <c r="Q1286" s="2" t="s">
        <v>52</v>
      </c>
      <c r="R1286" s="2">
        <v>15</v>
      </c>
      <c r="S1286" s="5">
        <f>IFERROR(Table1[[#This Row],[Profit]]/Table1[[#This Row],[Sales]],0)</f>
        <v>0.38322428153903859</v>
      </c>
      <c r="T1286" s="2" t="str">
        <f t="shared" si="20"/>
        <v>Reorder Needed</v>
      </c>
    </row>
    <row r="1287" spans="1:20" x14ac:dyDescent="0.3">
      <c r="A1287" s="2">
        <v>2286</v>
      </c>
      <c r="B1287" s="3">
        <v>45450</v>
      </c>
      <c r="C1287" s="2" t="s">
        <v>1411</v>
      </c>
      <c r="D1287" s="2" t="s">
        <v>2002</v>
      </c>
      <c r="E1287" s="2" t="s">
        <v>20</v>
      </c>
      <c r="F1287" s="2" t="s">
        <v>21</v>
      </c>
      <c r="G1287" s="2" t="s">
        <v>49</v>
      </c>
      <c r="H1287" s="2" t="s">
        <v>50</v>
      </c>
      <c r="I1287" s="2" t="s">
        <v>51</v>
      </c>
      <c r="J1287" s="2">
        <v>4</v>
      </c>
      <c r="K1287" s="2">
        <v>35064</v>
      </c>
      <c r="L1287" s="2">
        <v>140256</v>
      </c>
      <c r="M1287" s="2">
        <v>117877.78</v>
      </c>
      <c r="N1287" s="2">
        <v>22378.22</v>
      </c>
      <c r="O1287" s="2">
        <v>269</v>
      </c>
      <c r="P1287" s="2">
        <v>95</v>
      </c>
      <c r="Q1287" s="2" t="s">
        <v>52</v>
      </c>
      <c r="R1287" s="2">
        <v>10</v>
      </c>
      <c r="S1287" s="5">
        <f>IFERROR(Table1[[#This Row],[Profit]]/Table1[[#This Row],[Sales]],0)</f>
        <v>0.15955267510837326</v>
      </c>
      <c r="T1287" s="2" t="str">
        <f t="shared" si="20"/>
        <v>Reorder Needed</v>
      </c>
    </row>
    <row r="1288" spans="1:20" x14ac:dyDescent="0.3">
      <c r="A1288" s="2">
        <v>2287</v>
      </c>
      <c r="B1288" s="3">
        <v>45650</v>
      </c>
      <c r="C1288" s="2" t="s">
        <v>150</v>
      </c>
      <c r="D1288" s="2" t="s">
        <v>2003</v>
      </c>
      <c r="E1288" s="2" t="s">
        <v>28</v>
      </c>
      <c r="F1288" s="2" t="s">
        <v>29</v>
      </c>
      <c r="G1288" s="2" t="s">
        <v>22</v>
      </c>
      <c r="H1288" s="2" t="s">
        <v>23</v>
      </c>
      <c r="I1288" s="2" t="s">
        <v>24</v>
      </c>
      <c r="J1288" s="2">
        <v>7</v>
      </c>
      <c r="K1288" s="2">
        <v>46519</v>
      </c>
      <c r="L1288" s="2">
        <v>325633</v>
      </c>
      <c r="M1288" s="2">
        <v>266533.31</v>
      </c>
      <c r="N1288" s="2">
        <v>59099.69</v>
      </c>
      <c r="O1288" s="2">
        <v>168</v>
      </c>
      <c r="P1288" s="2">
        <v>93</v>
      </c>
      <c r="Q1288" s="2" t="s">
        <v>25</v>
      </c>
      <c r="R1288" s="2">
        <v>0</v>
      </c>
      <c r="S1288" s="5">
        <f>IFERROR(Table1[[#This Row],[Profit]]/Table1[[#This Row],[Sales]],0)</f>
        <v>0.18149170999253761</v>
      </c>
      <c r="T1288" s="2" t="str">
        <f t="shared" si="20"/>
        <v>Reorder Needed</v>
      </c>
    </row>
    <row r="1289" spans="1:20" x14ac:dyDescent="0.3">
      <c r="A1289" s="2">
        <v>2288</v>
      </c>
      <c r="B1289" s="3">
        <v>45591</v>
      </c>
      <c r="C1289" s="2" t="s">
        <v>487</v>
      </c>
      <c r="D1289" s="2" t="s">
        <v>2004</v>
      </c>
      <c r="E1289" s="2" t="s">
        <v>45</v>
      </c>
      <c r="F1289" s="2" t="s">
        <v>46</v>
      </c>
      <c r="G1289" s="2" t="s">
        <v>97</v>
      </c>
      <c r="H1289" s="2" t="s">
        <v>98</v>
      </c>
      <c r="I1289" s="2" t="s">
        <v>32</v>
      </c>
      <c r="J1289" s="2">
        <v>5</v>
      </c>
      <c r="K1289" s="2">
        <v>31883</v>
      </c>
      <c r="L1289" s="2">
        <v>159415</v>
      </c>
      <c r="M1289" s="2">
        <v>101416.59</v>
      </c>
      <c r="N1289" s="2">
        <v>57998.41</v>
      </c>
      <c r="O1289" s="2">
        <v>99</v>
      </c>
      <c r="P1289" s="2">
        <v>10</v>
      </c>
      <c r="Q1289" s="2" t="s">
        <v>99</v>
      </c>
      <c r="R1289" s="2">
        <v>10</v>
      </c>
      <c r="S1289" s="5">
        <f>IFERROR(Table1[[#This Row],[Profit]]/Table1[[#This Row],[Sales]],0)</f>
        <v>0.3638202804002133</v>
      </c>
      <c r="T1289" s="2" t="str">
        <f t="shared" si="20"/>
        <v>Reorder Needed</v>
      </c>
    </row>
    <row r="1290" spans="1:20" x14ac:dyDescent="0.3">
      <c r="A1290" s="2">
        <v>2289</v>
      </c>
      <c r="B1290" s="3">
        <v>45626</v>
      </c>
      <c r="C1290" s="2" t="s">
        <v>303</v>
      </c>
      <c r="D1290" s="2" t="s">
        <v>2005</v>
      </c>
      <c r="E1290" s="2" t="s">
        <v>20</v>
      </c>
      <c r="F1290" s="2" t="s">
        <v>21</v>
      </c>
      <c r="G1290" s="2" t="s">
        <v>40</v>
      </c>
      <c r="H1290" s="2" t="s">
        <v>41</v>
      </c>
      <c r="I1290" s="2" t="s">
        <v>24</v>
      </c>
      <c r="J1290" s="2">
        <v>3</v>
      </c>
      <c r="K1290" s="2">
        <v>1353</v>
      </c>
      <c r="L1290" s="2">
        <v>4059</v>
      </c>
      <c r="M1290" s="2">
        <v>3135.3</v>
      </c>
      <c r="N1290" s="2">
        <v>923.7</v>
      </c>
      <c r="O1290" s="2">
        <v>201</v>
      </c>
      <c r="P1290" s="2">
        <v>73</v>
      </c>
      <c r="Q1290" s="2" t="s">
        <v>42</v>
      </c>
      <c r="R1290" s="2">
        <v>15</v>
      </c>
      <c r="S1290" s="5">
        <f>IFERROR(Table1[[#This Row],[Profit]]/Table1[[#This Row],[Sales]],0)</f>
        <v>0.22756836659275684</v>
      </c>
      <c r="T1290" s="2" t="str">
        <f t="shared" si="20"/>
        <v>Reorder Needed</v>
      </c>
    </row>
    <row r="1291" spans="1:20" x14ac:dyDescent="0.3">
      <c r="A1291" s="2">
        <v>2290</v>
      </c>
      <c r="B1291" s="3">
        <v>45349</v>
      </c>
      <c r="C1291" s="2" t="s">
        <v>373</v>
      </c>
      <c r="D1291" s="2" t="s">
        <v>2006</v>
      </c>
      <c r="E1291" s="2" t="s">
        <v>36</v>
      </c>
      <c r="F1291" s="2" t="s">
        <v>37</v>
      </c>
      <c r="G1291" s="2" t="s">
        <v>22</v>
      </c>
      <c r="H1291" s="2" t="s">
        <v>23</v>
      </c>
      <c r="I1291" s="2" t="s">
        <v>24</v>
      </c>
      <c r="J1291" s="2">
        <v>4</v>
      </c>
      <c r="K1291" s="2">
        <v>3322</v>
      </c>
      <c r="L1291" s="2">
        <v>13288</v>
      </c>
      <c r="M1291" s="2">
        <v>8387.06</v>
      </c>
      <c r="N1291" s="2">
        <v>4900.9399999999996</v>
      </c>
      <c r="O1291" s="2">
        <v>283</v>
      </c>
      <c r="P1291" s="2">
        <v>37</v>
      </c>
      <c r="Q1291" s="2" t="s">
        <v>25</v>
      </c>
      <c r="R1291" s="2">
        <v>0</v>
      </c>
      <c r="S1291" s="5">
        <f>IFERROR(Table1[[#This Row],[Profit]]/Table1[[#This Row],[Sales]],0)</f>
        <v>0.36882450331125827</v>
      </c>
      <c r="T1291" s="2" t="str">
        <f t="shared" si="20"/>
        <v>Reorder Needed</v>
      </c>
    </row>
    <row r="1292" spans="1:20" x14ac:dyDescent="0.3">
      <c r="A1292" s="2">
        <v>2291</v>
      </c>
      <c r="B1292" s="3">
        <v>45597</v>
      </c>
      <c r="C1292" s="2" t="s">
        <v>2007</v>
      </c>
      <c r="D1292" s="2" t="s">
        <v>2008</v>
      </c>
      <c r="E1292" s="2" t="s">
        <v>36</v>
      </c>
      <c r="F1292" s="2" t="s">
        <v>37</v>
      </c>
      <c r="G1292" s="2" t="s">
        <v>22</v>
      </c>
      <c r="H1292" s="2" t="s">
        <v>23</v>
      </c>
      <c r="I1292" s="2" t="s">
        <v>24</v>
      </c>
      <c r="J1292" s="2">
        <v>4</v>
      </c>
      <c r="K1292" s="2">
        <v>52303</v>
      </c>
      <c r="L1292" s="2">
        <v>209212</v>
      </c>
      <c r="M1292" s="2">
        <v>127327.77</v>
      </c>
      <c r="N1292" s="2">
        <v>81884.23</v>
      </c>
      <c r="O1292" s="2">
        <v>21</v>
      </c>
      <c r="P1292" s="2">
        <v>40</v>
      </c>
      <c r="Q1292" s="2" t="s">
        <v>25</v>
      </c>
      <c r="R1292" s="2">
        <v>5</v>
      </c>
      <c r="S1292" s="5">
        <f>IFERROR(Table1[[#This Row],[Profit]]/Table1[[#This Row],[Sales]],0)</f>
        <v>0.39139356251075463</v>
      </c>
      <c r="T1292" s="2" t="str">
        <f t="shared" si="20"/>
        <v>Sufficient</v>
      </c>
    </row>
    <row r="1293" spans="1:20" x14ac:dyDescent="0.3">
      <c r="A1293" s="2">
        <v>2292</v>
      </c>
      <c r="B1293" s="3">
        <v>45368</v>
      </c>
      <c r="C1293" s="2" t="s">
        <v>729</v>
      </c>
      <c r="D1293" s="2" t="s">
        <v>2009</v>
      </c>
      <c r="E1293" s="2" t="s">
        <v>45</v>
      </c>
      <c r="F1293" s="2" t="s">
        <v>46</v>
      </c>
      <c r="G1293" s="2" t="s">
        <v>55</v>
      </c>
      <c r="H1293" s="2" t="s">
        <v>56</v>
      </c>
      <c r="I1293" s="2" t="s">
        <v>32</v>
      </c>
      <c r="J1293" s="2">
        <v>10</v>
      </c>
      <c r="K1293" s="2">
        <v>47698</v>
      </c>
      <c r="L1293" s="2">
        <v>476980</v>
      </c>
      <c r="M1293" s="2">
        <v>311103.84000000003</v>
      </c>
      <c r="N1293" s="2">
        <v>165876.16</v>
      </c>
      <c r="O1293" s="2">
        <v>382</v>
      </c>
      <c r="P1293" s="2">
        <v>47</v>
      </c>
      <c r="Q1293" s="2" t="s">
        <v>57</v>
      </c>
      <c r="R1293" s="2">
        <v>20</v>
      </c>
      <c r="S1293" s="5">
        <f>IFERROR(Table1[[#This Row],[Profit]]/Table1[[#This Row],[Sales]],0)</f>
        <v>0.34776334437502621</v>
      </c>
      <c r="T1293" s="2" t="str">
        <f t="shared" si="20"/>
        <v>Reorder Needed</v>
      </c>
    </row>
    <row r="1294" spans="1:20" x14ac:dyDescent="0.3">
      <c r="A1294" s="2">
        <v>2293</v>
      </c>
      <c r="B1294" s="3">
        <v>45616</v>
      </c>
      <c r="C1294" s="2" t="s">
        <v>823</v>
      </c>
      <c r="D1294" s="2" t="s">
        <v>2010</v>
      </c>
      <c r="E1294" s="2" t="s">
        <v>36</v>
      </c>
      <c r="F1294" s="2" t="s">
        <v>37</v>
      </c>
      <c r="G1294" s="2" t="s">
        <v>40</v>
      </c>
      <c r="H1294" s="2" t="s">
        <v>41</v>
      </c>
      <c r="I1294" s="2" t="s">
        <v>24</v>
      </c>
      <c r="J1294" s="2">
        <v>6</v>
      </c>
      <c r="K1294" s="2">
        <v>26934</v>
      </c>
      <c r="L1294" s="2">
        <v>161604</v>
      </c>
      <c r="M1294" s="2">
        <v>128619.84</v>
      </c>
      <c r="N1294" s="2">
        <v>32984.160000000003</v>
      </c>
      <c r="O1294" s="2">
        <v>332</v>
      </c>
      <c r="P1294" s="2">
        <v>38</v>
      </c>
      <c r="Q1294" s="2" t="s">
        <v>42</v>
      </c>
      <c r="R1294" s="2">
        <v>15</v>
      </c>
      <c r="S1294" s="5">
        <f>IFERROR(Table1[[#This Row],[Profit]]/Table1[[#This Row],[Sales]],0)</f>
        <v>0.20410484888987898</v>
      </c>
      <c r="T1294" s="2" t="str">
        <f t="shared" si="20"/>
        <v>Reorder Needed</v>
      </c>
    </row>
    <row r="1295" spans="1:20" x14ac:dyDescent="0.3">
      <c r="A1295" s="2">
        <v>2294</v>
      </c>
      <c r="B1295" s="3">
        <v>45301</v>
      </c>
      <c r="C1295" s="2" t="s">
        <v>1001</v>
      </c>
      <c r="D1295" s="2" t="s">
        <v>2011</v>
      </c>
      <c r="E1295" s="2" t="s">
        <v>45</v>
      </c>
      <c r="F1295" s="2" t="s">
        <v>46</v>
      </c>
      <c r="G1295" s="2" t="s">
        <v>22</v>
      </c>
      <c r="H1295" s="2" t="s">
        <v>23</v>
      </c>
      <c r="I1295" s="2" t="s">
        <v>24</v>
      </c>
      <c r="J1295" s="2">
        <v>10</v>
      </c>
      <c r="K1295" s="2">
        <v>51971</v>
      </c>
      <c r="L1295" s="2">
        <v>519710</v>
      </c>
      <c r="M1295" s="2">
        <v>337426.28</v>
      </c>
      <c r="N1295" s="2">
        <v>182283.72</v>
      </c>
      <c r="O1295" s="2">
        <v>148</v>
      </c>
      <c r="P1295" s="2">
        <v>71</v>
      </c>
      <c r="Q1295" s="2" t="s">
        <v>25</v>
      </c>
      <c r="R1295" s="2">
        <v>15</v>
      </c>
      <c r="S1295" s="5">
        <f>IFERROR(Table1[[#This Row],[Profit]]/Table1[[#This Row],[Sales]],0)</f>
        <v>0.3507412210655943</v>
      </c>
      <c r="T1295" s="2" t="str">
        <f t="shared" si="20"/>
        <v>Reorder Needed</v>
      </c>
    </row>
    <row r="1296" spans="1:20" x14ac:dyDescent="0.3">
      <c r="A1296" s="2">
        <v>2295</v>
      </c>
      <c r="B1296" s="3">
        <v>45577</v>
      </c>
      <c r="C1296" s="2" t="s">
        <v>156</v>
      </c>
      <c r="D1296" s="2" t="s">
        <v>2012</v>
      </c>
      <c r="E1296" s="2" t="s">
        <v>36</v>
      </c>
      <c r="F1296" s="2" t="s">
        <v>37</v>
      </c>
      <c r="G1296" s="2" t="s">
        <v>81</v>
      </c>
      <c r="H1296" s="2" t="s">
        <v>82</v>
      </c>
      <c r="I1296" s="2" t="s">
        <v>24</v>
      </c>
      <c r="J1296" s="2">
        <v>10</v>
      </c>
      <c r="K1296" s="2">
        <v>45893</v>
      </c>
      <c r="L1296" s="2">
        <v>458930</v>
      </c>
      <c r="M1296" s="2">
        <v>387946.41</v>
      </c>
      <c r="N1296" s="2">
        <v>70983.59</v>
      </c>
      <c r="O1296" s="2">
        <v>233</v>
      </c>
      <c r="P1296" s="2">
        <v>12</v>
      </c>
      <c r="Q1296" s="2" t="s">
        <v>42</v>
      </c>
      <c r="R1296" s="2">
        <v>20</v>
      </c>
      <c r="S1296" s="5">
        <f>IFERROR(Table1[[#This Row],[Profit]]/Table1[[#This Row],[Sales]],0)</f>
        <v>0.15467193253873138</v>
      </c>
      <c r="T1296" s="2" t="str">
        <f t="shared" si="20"/>
        <v>Reorder Needed</v>
      </c>
    </row>
    <row r="1297" spans="1:20" x14ac:dyDescent="0.3">
      <c r="A1297" s="2">
        <v>2296</v>
      </c>
      <c r="B1297" s="3">
        <v>45622</v>
      </c>
      <c r="C1297" s="2" t="s">
        <v>629</v>
      </c>
      <c r="D1297" s="2" t="s">
        <v>2013</v>
      </c>
      <c r="E1297" s="2" t="s">
        <v>28</v>
      </c>
      <c r="F1297" s="2" t="s">
        <v>29</v>
      </c>
      <c r="G1297" s="2" t="s">
        <v>75</v>
      </c>
      <c r="H1297" s="2" t="s">
        <v>76</v>
      </c>
      <c r="I1297" s="2" t="s">
        <v>77</v>
      </c>
      <c r="J1297" s="2">
        <v>4</v>
      </c>
      <c r="K1297" s="2">
        <v>58001</v>
      </c>
      <c r="L1297" s="2">
        <v>232004</v>
      </c>
      <c r="M1297" s="2">
        <v>153441.38</v>
      </c>
      <c r="N1297" s="2">
        <v>78562.62</v>
      </c>
      <c r="O1297" s="2">
        <v>212</v>
      </c>
      <c r="P1297" s="2">
        <v>13</v>
      </c>
      <c r="Q1297" s="2" t="s">
        <v>78</v>
      </c>
      <c r="R1297" s="2">
        <v>15</v>
      </c>
      <c r="S1297" s="5">
        <f>IFERROR(Table1[[#This Row],[Profit]]/Table1[[#This Row],[Sales]],0)</f>
        <v>0.33862614437682109</v>
      </c>
      <c r="T1297" s="2" t="str">
        <f t="shared" si="20"/>
        <v>Reorder Needed</v>
      </c>
    </row>
    <row r="1298" spans="1:20" x14ac:dyDescent="0.3">
      <c r="A1298" s="2">
        <v>2297</v>
      </c>
      <c r="B1298" s="3">
        <v>45515</v>
      </c>
      <c r="C1298" s="2" t="s">
        <v>714</v>
      </c>
      <c r="D1298" s="2" t="s">
        <v>2014</v>
      </c>
      <c r="E1298" s="2" t="s">
        <v>20</v>
      </c>
      <c r="F1298" s="2" t="s">
        <v>21</v>
      </c>
      <c r="G1298" s="2" t="s">
        <v>81</v>
      </c>
      <c r="H1298" s="2" t="s">
        <v>82</v>
      </c>
      <c r="I1298" s="2" t="s">
        <v>24</v>
      </c>
      <c r="J1298" s="2">
        <v>7</v>
      </c>
      <c r="K1298" s="2">
        <v>36581</v>
      </c>
      <c r="L1298" s="2">
        <v>256067</v>
      </c>
      <c r="M1298" s="2">
        <v>222996.29</v>
      </c>
      <c r="N1298" s="2">
        <v>33070.71</v>
      </c>
      <c r="O1298" s="2">
        <v>166</v>
      </c>
      <c r="P1298" s="2">
        <v>60</v>
      </c>
      <c r="Q1298" s="2" t="s">
        <v>42</v>
      </c>
      <c r="R1298" s="2">
        <v>10</v>
      </c>
      <c r="S1298" s="5">
        <f>IFERROR(Table1[[#This Row],[Profit]]/Table1[[#This Row],[Sales]],0)</f>
        <v>0.12914866031155908</v>
      </c>
      <c r="T1298" s="2" t="str">
        <f t="shared" si="20"/>
        <v>Reorder Needed</v>
      </c>
    </row>
    <row r="1299" spans="1:20" x14ac:dyDescent="0.3">
      <c r="A1299" s="2">
        <v>2298</v>
      </c>
      <c r="B1299" s="3">
        <v>45416</v>
      </c>
      <c r="C1299" s="2" t="s">
        <v>1433</v>
      </c>
      <c r="D1299" s="2" t="s">
        <v>2015</v>
      </c>
      <c r="E1299" s="2" t="s">
        <v>36</v>
      </c>
      <c r="F1299" s="2" t="s">
        <v>37</v>
      </c>
      <c r="G1299" s="2" t="s">
        <v>55</v>
      </c>
      <c r="H1299" s="2" t="s">
        <v>56</v>
      </c>
      <c r="I1299" s="2" t="s">
        <v>32</v>
      </c>
      <c r="J1299" s="2">
        <v>10</v>
      </c>
      <c r="K1299" s="2">
        <v>54302</v>
      </c>
      <c r="L1299" s="2">
        <v>543020</v>
      </c>
      <c r="M1299" s="2">
        <v>386770.27</v>
      </c>
      <c r="N1299" s="2">
        <v>156249.73000000001</v>
      </c>
      <c r="O1299" s="2">
        <v>113</v>
      </c>
      <c r="P1299" s="2">
        <v>47</v>
      </c>
      <c r="Q1299" s="2" t="s">
        <v>57</v>
      </c>
      <c r="R1299" s="2">
        <v>20</v>
      </c>
      <c r="S1299" s="5">
        <f>IFERROR(Table1[[#This Row],[Profit]]/Table1[[#This Row],[Sales]],0)</f>
        <v>0.2877421273617915</v>
      </c>
      <c r="T1299" s="2" t="str">
        <f t="shared" si="20"/>
        <v>Reorder Needed</v>
      </c>
    </row>
    <row r="1300" spans="1:20" x14ac:dyDescent="0.3">
      <c r="A1300" s="2">
        <v>2299</v>
      </c>
      <c r="B1300" s="3">
        <v>45472</v>
      </c>
      <c r="C1300" s="2" t="s">
        <v>749</v>
      </c>
      <c r="D1300" s="2" t="s">
        <v>2016</v>
      </c>
      <c r="E1300" s="2" t="s">
        <v>36</v>
      </c>
      <c r="F1300" s="2" t="s">
        <v>37</v>
      </c>
      <c r="G1300" s="2" t="s">
        <v>40</v>
      </c>
      <c r="H1300" s="2" t="s">
        <v>41</v>
      </c>
      <c r="I1300" s="2" t="s">
        <v>24</v>
      </c>
      <c r="J1300" s="2">
        <v>10</v>
      </c>
      <c r="K1300" s="2">
        <v>27980</v>
      </c>
      <c r="L1300" s="2">
        <v>279800</v>
      </c>
      <c r="M1300" s="2">
        <v>221822.98</v>
      </c>
      <c r="N1300" s="2">
        <v>57977.02</v>
      </c>
      <c r="O1300" s="2">
        <v>113</v>
      </c>
      <c r="P1300" s="2">
        <v>28</v>
      </c>
      <c r="Q1300" s="2" t="s">
        <v>42</v>
      </c>
      <c r="R1300" s="2">
        <v>20</v>
      </c>
      <c r="S1300" s="5">
        <f>IFERROR(Table1[[#This Row],[Profit]]/Table1[[#This Row],[Sales]],0)</f>
        <v>0.2072087919942816</v>
      </c>
      <c r="T1300" s="2" t="str">
        <f t="shared" si="20"/>
        <v>Reorder Needed</v>
      </c>
    </row>
    <row r="1301" spans="1:20" x14ac:dyDescent="0.3">
      <c r="A1301" s="2">
        <v>2300</v>
      </c>
      <c r="B1301" s="3">
        <v>45426</v>
      </c>
      <c r="C1301" s="2" t="s">
        <v>381</v>
      </c>
      <c r="D1301" s="2" t="s">
        <v>2017</v>
      </c>
      <c r="E1301" s="2" t="s">
        <v>45</v>
      </c>
      <c r="F1301" s="2" t="s">
        <v>46</v>
      </c>
      <c r="G1301" s="2" t="s">
        <v>75</v>
      </c>
      <c r="H1301" s="2" t="s">
        <v>76</v>
      </c>
      <c r="I1301" s="2" t="s">
        <v>77</v>
      </c>
      <c r="J1301" s="2">
        <v>4</v>
      </c>
      <c r="K1301" s="2">
        <v>39323</v>
      </c>
      <c r="L1301" s="2">
        <v>157292</v>
      </c>
      <c r="M1301" s="2">
        <v>106706.97</v>
      </c>
      <c r="N1301" s="2">
        <v>50585.03</v>
      </c>
      <c r="O1301" s="2">
        <v>183</v>
      </c>
      <c r="P1301" s="2">
        <v>67</v>
      </c>
      <c r="Q1301" s="2" t="s">
        <v>78</v>
      </c>
      <c r="R1301" s="2">
        <v>0</v>
      </c>
      <c r="S1301" s="5">
        <f>IFERROR(Table1[[#This Row],[Profit]]/Table1[[#This Row],[Sales]],0)</f>
        <v>0.3215995091930931</v>
      </c>
      <c r="T1301" s="2" t="str">
        <f t="shared" si="20"/>
        <v>Reorder Needed</v>
      </c>
    </row>
    <row r="1302" spans="1:20" x14ac:dyDescent="0.3">
      <c r="A1302" s="2">
        <v>2301</v>
      </c>
      <c r="B1302" s="3">
        <v>45341</v>
      </c>
      <c r="C1302" s="2" t="s">
        <v>2018</v>
      </c>
      <c r="D1302" s="2" t="s">
        <v>2019</v>
      </c>
      <c r="E1302" s="2" t="s">
        <v>36</v>
      </c>
      <c r="F1302" s="2" t="s">
        <v>37</v>
      </c>
      <c r="G1302" s="2" t="s">
        <v>30</v>
      </c>
      <c r="H1302" s="2" t="s">
        <v>31</v>
      </c>
      <c r="I1302" s="2" t="s">
        <v>32</v>
      </c>
      <c r="J1302" s="2">
        <v>1</v>
      </c>
      <c r="K1302" s="2">
        <v>20953</v>
      </c>
      <c r="L1302" s="2">
        <v>20953</v>
      </c>
      <c r="M1302" s="2">
        <v>18354.41</v>
      </c>
      <c r="N1302" s="2">
        <v>2598.59</v>
      </c>
      <c r="O1302" s="2">
        <v>234</v>
      </c>
      <c r="P1302" s="2">
        <v>26</v>
      </c>
      <c r="Q1302" s="2" t="s">
        <v>33</v>
      </c>
      <c r="R1302" s="2">
        <v>5</v>
      </c>
      <c r="S1302" s="5">
        <f>IFERROR(Table1[[#This Row],[Profit]]/Table1[[#This Row],[Sales]],0)</f>
        <v>0.1240199494105856</v>
      </c>
      <c r="T1302" s="2" t="str">
        <f t="shared" si="20"/>
        <v>Reorder Needed</v>
      </c>
    </row>
    <row r="1303" spans="1:20" x14ac:dyDescent="0.3">
      <c r="A1303" s="2">
        <v>2302</v>
      </c>
      <c r="B1303" s="3">
        <v>45333</v>
      </c>
      <c r="C1303" s="2" t="s">
        <v>424</v>
      </c>
      <c r="D1303" s="2" t="s">
        <v>2020</v>
      </c>
      <c r="E1303" s="2" t="s">
        <v>28</v>
      </c>
      <c r="F1303" s="2" t="s">
        <v>29</v>
      </c>
      <c r="G1303" s="2" t="s">
        <v>40</v>
      </c>
      <c r="H1303" s="2" t="s">
        <v>41</v>
      </c>
      <c r="I1303" s="2" t="s">
        <v>24</v>
      </c>
      <c r="J1303" s="2">
        <v>3</v>
      </c>
      <c r="K1303" s="2">
        <v>10431</v>
      </c>
      <c r="L1303" s="2">
        <v>31293</v>
      </c>
      <c r="M1303" s="2">
        <v>20492.62</v>
      </c>
      <c r="N1303" s="2">
        <v>10800.38</v>
      </c>
      <c r="O1303" s="2">
        <v>155</v>
      </c>
      <c r="P1303" s="2">
        <v>95</v>
      </c>
      <c r="Q1303" s="2" t="s">
        <v>42</v>
      </c>
      <c r="R1303" s="2">
        <v>20</v>
      </c>
      <c r="S1303" s="5">
        <f>IFERROR(Table1[[#This Row],[Profit]]/Table1[[#This Row],[Sales]],0)</f>
        <v>0.34513725114242799</v>
      </c>
      <c r="T1303" s="2" t="str">
        <f t="shared" si="20"/>
        <v>Reorder Needed</v>
      </c>
    </row>
    <row r="1304" spans="1:20" x14ac:dyDescent="0.3">
      <c r="A1304" s="2">
        <v>2303</v>
      </c>
      <c r="B1304" s="3">
        <v>45471</v>
      </c>
      <c r="C1304" s="2" t="s">
        <v>2021</v>
      </c>
      <c r="D1304" s="2" t="s">
        <v>2022</v>
      </c>
      <c r="E1304" s="2" t="s">
        <v>45</v>
      </c>
      <c r="F1304" s="2" t="s">
        <v>46</v>
      </c>
      <c r="G1304" s="2" t="s">
        <v>30</v>
      </c>
      <c r="H1304" s="2" t="s">
        <v>31</v>
      </c>
      <c r="I1304" s="2" t="s">
        <v>32</v>
      </c>
      <c r="J1304" s="2">
        <v>2</v>
      </c>
      <c r="K1304" s="2">
        <v>23877</v>
      </c>
      <c r="L1304" s="2">
        <v>47754</v>
      </c>
      <c r="M1304" s="2">
        <v>37966.019999999997</v>
      </c>
      <c r="N1304" s="2">
        <v>9787.98</v>
      </c>
      <c r="O1304" s="2">
        <v>73</v>
      </c>
      <c r="P1304" s="2">
        <v>100</v>
      </c>
      <c r="Q1304" s="2" t="s">
        <v>33</v>
      </c>
      <c r="R1304" s="2">
        <v>0</v>
      </c>
      <c r="S1304" s="5">
        <f>IFERROR(Table1[[#This Row],[Profit]]/Table1[[#This Row],[Sales]],0)</f>
        <v>0.20496670435984418</v>
      </c>
      <c r="T1304" s="2" t="str">
        <f t="shared" si="20"/>
        <v>Sufficient</v>
      </c>
    </row>
    <row r="1305" spans="1:20" x14ac:dyDescent="0.3">
      <c r="A1305" s="2">
        <v>2304</v>
      </c>
      <c r="B1305" s="3">
        <v>45626</v>
      </c>
      <c r="C1305" s="2" t="s">
        <v>248</v>
      </c>
      <c r="D1305" s="2" t="s">
        <v>2023</v>
      </c>
      <c r="E1305" s="2" t="s">
        <v>45</v>
      </c>
      <c r="F1305" s="2" t="s">
        <v>46</v>
      </c>
      <c r="G1305" s="2" t="s">
        <v>55</v>
      </c>
      <c r="H1305" s="2" t="s">
        <v>56</v>
      </c>
      <c r="I1305" s="2" t="s">
        <v>32</v>
      </c>
      <c r="J1305" s="2">
        <v>8</v>
      </c>
      <c r="K1305" s="2">
        <v>4565</v>
      </c>
      <c r="L1305" s="2">
        <v>36520</v>
      </c>
      <c r="M1305" s="2">
        <v>23708.44</v>
      </c>
      <c r="N1305" s="2">
        <v>12811.56</v>
      </c>
      <c r="O1305" s="2">
        <v>163</v>
      </c>
      <c r="P1305" s="2">
        <v>35</v>
      </c>
      <c r="Q1305" s="2" t="s">
        <v>57</v>
      </c>
      <c r="R1305" s="2">
        <v>0</v>
      </c>
      <c r="S1305" s="5">
        <f>IFERROR(Table1[[#This Row],[Profit]]/Table1[[#This Row],[Sales]],0)</f>
        <v>0.35080941949616645</v>
      </c>
      <c r="T1305" s="2" t="str">
        <f t="shared" si="20"/>
        <v>Reorder Needed</v>
      </c>
    </row>
    <row r="1306" spans="1:20" x14ac:dyDescent="0.3">
      <c r="A1306" s="2">
        <v>2305</v>
      </c>
      <c r="B1306" s="3">
        <v>45611</v>
      </c>
      <c r="C1306" s="2" t="s">
        <v>444</v>
      </c>
      <c r="D1306" s="2" t="s">
        <v>2024</v>
      </c>
      <c r="E1306" s="2" t="s">
        <v>45</v>
      </c>
      <c r="F1306" s="2" t="s">
        <v>46</v>
      </c>
      <c r="G1306" s="2" t="s">
        <v>75</v>
      </c>
      <c r="H1306" s="2" t="s">
        <v>76</v>
      </c>
      <c r="I1306" s="2" t="s">
        <v>77</v>
      </c>
      <c r="J1306" s="2">
        <v>1</v>
      </c>
      <c r="K1306" s="2">
        <v>4818</v>
      </c>
      <c r="L1306" s="2">
        <v>4818</v>
      </c>
      <c r="M1306" s="2">
        <v>3485.97</v>
      </c>
      <c r="N1306" s="2">
        <v>1332.03</v>
      </c>
      <c r="O1306" s="2">
        <v>200</v>
      </c>
      <c r="P1306" s="2">
        <v>91</v>
      </c>
      <c r="Q1306" s="2" t="s">
        <v>78</v>
      </c>
      <c r="R1306" s="2">
        <v>5</v>
      </c>
      <c r="S1306" s="5">
        <f>IFERROR(Table1[[#This Row],[Profit]]/Table1[[#This Row],[Sales]],0)</f>
        <v>0.2764694894146949</v>
      </c>
      <c r="T1306" s="2" t="str">
        <f t="shared" si="20"/>
        <v>Reorder Needed</v>
      </c>
    </row>
    <row r="1307" spans="1:20" x14ac:dyDescent="0.3">
      <c r="A1307" s="2">
        <v>2306</v>
      </c>
      <c r="B1307" s="3">
        <v>45342</v>
      </c>
      <c r="C1307" s="2" t="s">
        <v>106</v>
      </c>
      <c r="D1307" s="2" t="s">
        <v>2025</v>
      </c>
      <c r="E1307" s="2" t="s">
        <v>20</v>
      </c>
      <c r="F1307" s="2" t="s">
        <v>21</v>
      </c>
      <c r="G1307" s="2" t="s">
        <v>30</v>
      </c>
      <c r="H1307" s="2" t="s">
        <v>31</v>
      </c>
      <c r="I1307" s="2" t="s">
        <v>32</v>
      </c>
      <c r="J1307" s="2">
        <v>8</v>
      </c>
      <c r="K1307" s="2">
        <v>45568</v>
      </c>
      <c r="L1307" s="2">
        <v>364544</v>
      </c>
      <c r="M1307" s="2">
        <v>235856.81</v>
      </c>
      <c r="N1307" s="2">
        <v>128687.19</v>
      </c>
      <c r="O1307" s="2">
        <v>240</v>
      </c>
      <c r="P1307" s="2">
        <v>65</v>
      </c>
      <c r="Q1307" s="2" t="s">
        <v>33</v>
      </c>
      <c r="R1307" s="2">
        <v>10</v>
      </c>
      <c r="S1307" s="5">
        <f>IFERROR(Table1[[#This Row],[Profit]]/Table1[[#This Row],[Sales]],0)</f>
        <v>0.35300866287745786</v>
      </c>
      <c r="T1307" s="2" t="str">
        <f t="shared" si="20"/>
        <v>Reorder Needed</v>
      </c>
    </row>
    <row r="1308" spans="1:20" x14ac:dyDescent="0.3">
      <c r="A1308" s="2">
        <v>2307</v>
      </c>
      <c r="B1308" s="3">
        <v>45467</v>
      </c>
      <c r="C1308" s="2" t="s">
        <v>142</v>
      </c>
      <c r="D1308" s="2" t="s">
        <v>2026</v>
      </c>
      <c r="E1308" s="2" t="s">
        <v>20</v>
      </c>
      <c r="F1308" s="2" t="s">
        <v>21</v>
      </c>
      <c r="G1308" s="2" t="s">
        <v>75</v>
      </c>
      <c r="H1308" s="2" t="s">
        <v>76</v>
      </c>
      <c r="I1308" s="2" t="s">
        <v>77</v>
      </c>
      <c r="J1308" s="2">
        <v>1</v>
      </c>
      <c r="K1308" s="2">
        <v>51990</v>
      </c>
      <c r="L1308" s="2">
        <v>51990</v>
      </c>
      <c r="M1308" s="2">
        <v>33741.050000000003</v>
      </c>
      <c r="N1308" s="2">
        <v>18248.95</v>
      </c>
      <c r="O1308" s="2">
        <v>342</v>
      </c>
      <c r="P1308" s="2">
        <v>88</v>
      </c>
      <c r="Q1308" s="2" t="s">
        <v>78</v>
      </c>
      <c r="R1308" s="2">
        <v>0</v>
      </c>
      <c r="S1308" s="5">
        <f>IFERROR(Table1[[#This Row],[Profit]]/Table1[[#This Row],[Sales]],0)</f>
        <v>0.3510088478553568</v>
      </c>
      <c r="T1308" s="2" t="str">
        <f t="shared" si="20"/>
        <v>Reorder Needed</v>
      </c>
    </row>
    <row r="1309" spans="1:20" x14ac:dyDescent="0.3">
      <c r="A1309" s="2">
        <v>2308</v>
      </c>
      <c r="B1309" s="3">
        <v>45485</v>
      </c>
      <c r="C1309" s="2" t="s">
        <v>403</v>
      </c>
      <c r="D1309" s="2" t="s">
        <v>2027</v>
      </c>
      <c r="E1309" s="2" t="s">
        <v>20</v>
      </c>
      <c r="F1309" s="2" t="s">
        <v>21</v>
      </c>
      <c r="G1309" s="2" t="s">
        <v>97</v>
      </c>
      <c r="H1309" s="2" t="s">
        <v>98</v>
      </c>
      <c r="I1309" s="2" t="s">
        <v>32</v>
      </c>
      <c r="J1309" s="2">
        <v>5</v>
      </c>
      <c r="K1309" s="2">
        <v>42865</v>
      </c>
      <c r="L1309" s="2">
        <v>214325</v>
      </c>
      <c r="M1309" s="2">
        <v>153132.41</v>
      </c>
      <c r="N1309" s="2">
        <v>61192.59</v>
      </c>
      <c r="O1309" s="2">
        <v>31</v>
      </c>
      <c r="P1309" s="2">
        <v>80</v>
      </c>
      <c r="Q1309" s="2" t="s">
        <v>99</v>
      </c>
      <c r="R1309" s="2">
        <v>5</v>
      </c>
      <c r="S1309" s="5">
        <f>IFERROR(Table1[[#This Row],[Profit]]/Table1[[#This Row],[Sales]],0)</f>
        <v>0.28551307593607839</v>
      </c>
      <c r="T1309" s="2" t="str">
        <f t="shared" si="20"/>
        <v>Sufficient</v>
      </c>
    </row>
    <row r="1310" spans="1:20" x14ac:dyDescent="0.3">
      <c r="A1310" s="2">
        <v>2309</v>
      </c>
      <c r="B1310" s="3">
        <v>45510</v>
      </c>
      <c r="C1310" s="2" t="s">
        <v>916</v>
      </c>
      <c r="D1310" s="2" t="s">
        <v>2028</v>
      </c>
      <c r="E1310" s="2" t="s">
        <v>28</v>
      </c>
      <c r="F1310" s="2" t="s">
        <v>29</v>
      </c>
      <c r="G1310" s="2" t="s">
        <v>81</v>
      </c>
      <c r="H1310" s="2" t="s">
        <v>82</v>
      </c>
      <c r="I1310" s="2" t="s">
        <v>24</v>
      </c>
      <c r="J1310" s="2">
        <v>7</v>
      </c>
      <c r="K1310" s="2">
        <v>46122</v>
      </c>
      <c r="L1310" s="2">
        <v>322854</v>
      </c>
      <c r="M1310" s="2">
        <v>247033.66</v>
      </c>
      <c r="N1310" s="2">
        <v>75820.34</v>
      </c>
      <c r="O1310" s="2">
        <v>326</v>
      </c>
      <c r="P1310" s="2">
        <v>65</v>
      </c>
      <c r="Q1310" s="2" t="s">
        <v>42</v>
      </c>
      <c r="R1310" s="2">
        <v>10</v>
      </c>
      <c r="S1310" s="5">
        <f>IFERROR(Table1[[#This Row],[Profit]]/Table1[[#This Row],[Sales]],0)</f>
        <v>0.23484404715444132</v>
      </c>
      <c r="T1310" s="2" t="str">
        <f t="shared" si="20"/>
        <v>Reorder Needed</v>
      </c>
    </row>
    <row r="1311" spans="1:20" x14ac:dyDescent="0.3">
      <c r="A1311" s="2">
        <v>2310</v>
      </c>
      <c r="B1311" s="3">
        <v>45475</v>
      </c>
      <c r="C1311" s="2" t="s">
        <v>1936</v>
      </c>
      <c r="D1311" s="2" t="s">
        <v>2029</v>
      </c>
      <c r="E1311" s="2" t="s">
        <v>36</v>
      </c>
      <c r="F1311" s="2" t="s">
        <v>37</v>
      </c>
      <c r="G1311" s="2" t="s">
        <v>40</v>
      </c>
      <c r="H1311" s="2" t="s">
        <v>41</v>
      </c>
      <c r="I1311" s="2" t="s">
        <v>24</v>
      </c>
      <c r="J1311" s="2">
        <v>2</v>
      </c>
      <c r="K1311" s="2">
        <v>52842</v>
      </c>
      <c r="L1311" s="2">
        <v>105684</v>
      </c>
      <c r="M1311" s="2">
        <v>78857.710000000006</v>
      </c>
      <c r="N1311" s="2">
        <v>26826.29</v>
      </c>
      <c r="O1311" s="2">
        <v>332</v>
      </c>
      <c r="P1311" s="2">
        <v>58</v>
      </c>
      <c r="Q1311" s="2" t="s">
        <v>42</v>
      </c>
      <c r="R1311" s="2">
        <v>10</v>
      </c>
      <c r="S1311" s="5">
        <f>IFERROR(Table1[[#This Row],[Profit]]/Table1[[#This Row],[Sales]],0)</f>
        <v>0.25383492297793425</v>
      </c>
      <c r="T1311" s="2" t="str">
        <f t="shared" si="20"/>
        <v>Reorder Needed</v>
      </c>
    </row>
    <row r="1312" spans="1:20" x14ac:dyDescent="0.3">
      <c r="A1312" s="2">
        <v>2311</v>
      </c>
      <c r="B1312" s="3">
        <v>45513</v>
      </c>
      <c r="C1312" s="2" t="s">
        <v>2030</v>
      </c>
      <c r="D1312" s="2" t="s">
        <v>2031</v>
      </c>
      <c r="E1312" s="2" t="s">
        <v>36</v>
      </c>
      <c r="F1312" s="2" t="s">
        <v>37</v>
      </c>
      <c r="G1312" s="2" t="s">
        <v>97</v>
      </c>
      <c r="H1312" s="2" t="s">
        <v>98</v>
      </c>
      <c r="I1312" s="2" t="s">
        <v>32</v>
      </c>
      <c r="J1312" s="2">
        <v>3</v>
      </c>
      <c r="K1312" s="2">
        <v>6246</v>
      </c>
      <c r="L1312" s="2">
        <v>18738</v>
      </c>
      <c r="M1312" s="2">
        <v>15911.97</v>
      </c>
      <c r="N1312" s="2">
        <v>2826.03</v>
      </c>
      <c r="O1312" s="2">
        <v>129</v>
      </c>
      <c r="P1312" s="2">
        <v>34</v>
      </c>
      <c r="Q1312" s="2" t="s">
        <v>99</v>
      </c>
      <c r="R1312" s="2">
        <v>20</v>
      </c>
      <c r="S1312" s="5">
        <f>IFERROR(Table1[[#This Row],[Profit]]/Table1[[#This Row],[Sales]],0)</f>
        <v>0.15081812359910343</v>
      </c>
      <c r="T1312" s="2" t="str">
        <f t="shared" si="20"/>
        <v>Reorder Needed</v>
      </c>
    </row>
    <row r="1313" spans="1:20" x14ac:dyDescent="0.3">
      <c r="A1313" s="2">
        <v>2312</v>
      </c>
      <c r="B1313" s="3">
        <v>45653</v>
      </c>
      <c r="C1313" s="2" t="s">
        <v>2032</v>
      </c>
      <c r="D1313" s="2" t="s">
        <v>2033</v>
      </c>
      <c r="E1313" s="2" t="s">
        <v>45</v>
      </c>
      <c r="F1313" s="2" t="s">
        <v>46</v>
      </c>
      <c r="G1313" s="2" t="s">
        <v>49</v>
      </c>
      <c r="H1313" s="2" t="s">
        <v>50</v>
      </c>
      <c r="I1313" s="2" t="s">
        <v>51</v>
      </c>
      <c r="J1313" s="2">
        <v>5</v>
      </c>
      <c r="K1313" s="2">
        <v>58938</v>
      </c>
      <c r="L1313" s="2">
        <v>294690</v>
      </c>
      <c r="M1313" s="2">
        <v>243754.16</v>
      </c>
      <c r="N1313" s="2">
        <v>50935.839999999997</v>
      </c>
      <c r="O1313" s="2">
        <v>128</v>
      </c>
      <c r="P1313" s="2">
        <v>45</v>
      </c>
      <c r="Q1313" s="2" t="s">
        <v>52</v>
      </c>
      <c r="R1313" s="2">
        <v>5</v>
      </c>
      <c r="S1313" s="5">
        <f>IFERROR(Table1[[#This Row],[Profit]]/Table1[[#This Row],[Sales]],0)</f>
        <v>0.17284549865960838</v>
      </c>
      <c r="T1313" s="2" t="str">
        <f t="shared" si="20"/>
        <v>Reorder Needed</v>
      </c>
    </row>
    <row r="1314" spans="1:20" x14ac:dyDescent="0.3">
      <c r="A1314" s="2">
        <v>2313</v>
      </c>
      <c r="B1314" s="3">
        <v>45655</v>
      </c>
      <c r="C1314" s="2" t="s">
        <v>353</v>
      </c>
      <c r="D1314" s="2" t="s">
        <v>2034</v>
      </c>
      <c r="E1314" s="2" t="s">
        <v>20</v>
      </c>
      <c r="F1314" s="2" t="s">
        <v>21</v>
      </c>
      <c r="G1314" s="2" t="s">
        <v>30</v>
      </c>
      <c r="H1314" s="2" t="s">
        <v>31</v>
      </c>
      <c r="I1314" s="2" t="s">
        <v>32</v>
      </c>
      <c r="J1314" s="2">
        <v>1</v>
      </c>
      <c r="K1314" s="2">
        <v>25772</v>
      </c>
      <c r="L1314" s="2">
        <v>25772</v>
      </c>
      <c r="M1314" s="2">
        <v>21172.41</v>
      </c>
      <c r="N1314" s="2">
        <v>4599.59</v>
      </c>
      <c r="O1314" s="2">
        <v>72</v>
      </c>
      <c r="P1314" s="2">
        <v>57</v>
      </c>
      <c r="Q1314" s="2" t="s">
        <v>33</v>
      </c>
      <c r="R1314" s="2">
        <v>5</v>
      </c>
      <c r="S1314" s="5">
        <f>IFERROR(Table1[[#This Row],[Profit]]/Table1[[#This Row],[Sales]],0)</f>
        <v>0.17847237311811268</v>
      </c>
      <c r="T1314" s="2" t="str">
        <f t="shared" si="20"/>
        <v>Reorder Needed</v>
      </c>
    </row>
    <row r="1315" spans="1:20" x14ac:dyDescent="0.3">
      <c r="A1315" s="2">
        <v>2314</v>
      </c>
      <c r="B1315" s="3">
        <v>45582</v>
      </c>
      <c r="C1315" s="2" t="s">
        <v>252</v>
      </c>
      <c r="D1315" s="2" t="s">
        <v>2035</v>
      </c>
      <c r="E1315" s="2" t="s">
        <v>28</v>
      </c>
      <c r="F1315" s="2" t="s">
        <v>29</v>
      </c>
      <c r="G1315" s="2" t="s">
        <v>49</v>
      </c>
      <c r="H1315" s="2" t="s">
        <v>50</v>
      </c>
      <c r="I1315" s="2" t="s">
        <v>51</v>
      </c>
      <c r="J1315" s="2">
        <v>3</v>
      </c>
      <c r="K1315" s="2">
        <v>23409</v>
      </c>
      <c r="L1315" s="2">
        <v>70227</v>
      </c>
      <c r="M1315" s="2">
        <v>45799.57</v>
      </c>
      <c r="N1315" s="2">
        <v>24427.43</v>
      </c>
      <c r="O1315" s="2">
        <v>122</v>
      </c>
      <c r="P1315" s="2">
        <v>56</v>
      </c>
      <c r="Q1315" s="2" t="s">
        <v>52</v>
      </c>
      <c r="R1315" s="2">
        <v>20</v>
      </c>
      <c r="S1315" s="5">
        <f>IFERROR(Table1[[#This Row],[Profit]]/Table1[[#This Row],[Sales]],0)</f>
        <v>0.34783530550927705</v>
      </c>
      <c r="T1315" s="2" t="str">
        <f t="shared" si="20"/>
        <v>Reorder Needed</v>
      </c>
    </row>
    <row r="1316" spans="1:20" x14ac:dyDescent="0.3">
      <c r="A1316" s="2">
        <v>2315</v>
      </c>
      <c r="B1316" s="3">
        <v>45503</v>
      </c>
      <c r="C1316" s="2" t="s">
        <v>2036</v>
      </c>
      <c r="D1316" s="2" t="s">
        <v>2037</v>
      </c>
      <c r="E1316" s="2" t="s">
        <v>36</v>
      </c>
      <c r="F1316" s="2" t="s">
        <v>37</v>
      </c>
      <c r="G1316" s="2" t="s">
        <v>67</v>
      </c>
      <c r="H1316" s="2" t="s">
        <v>68</v>
      </c>
      <c r="I1316" s="2" t="s">
        <v>24</v>
      </c>
      <c r="J1316" s="2">
        <v>9</v>
      </c>
      <c r="K1316" s="2">
        <v>27756</v>
      </c>
      <c r="L1316" s="2">
        <v>249804</v>
      </c>
      <c r="M1316" s="2">
        <v>217636.56</v>
      </c>
      <c r="N1316" s="2">
        <v>32167.439999999999</v>
      </c>
      <c r="O1316" s="2">
        <v>23</v>
      </c>
      <c r="P1316" s="2">
        <v>70</v>
      </c>
      <c r="Q1316" s="2" t="s">
        <v>42</v>
      </c>
      <c r="R1316" s="2">
        <v>15</v>
      </c>
      <c r="S1316" s="5">
        <f>IFERROR(Table1[[#This Row],[Profit]]/Table1[[#This Row],[Sales]],0)</f>
        <v>0.12877071624153336</v>
      </c>
      <c r="T1316" s="2" t="str">
        <f t="shared" si="20"/>
        <v>Sufficient</v>
      </c>
    </row>
    <row r="1317" spans="1:20" x14ac:dyDescent="0.3">
      <c r="A1317" s="2">
        <v>2316</v>
      </c>
      <c r="B1317" s="3">
        <v>45566</v>
      </c>
      <c r="C1317" s="2" t="s">
        <v>1752</v>
      </c>
      <c r="D1317" s="2" t="s">
        <v>2038</v>
      </c>
      <c r="E1317" s="2" t="s">
        <v>45</v>
      </c>
      <c r="F1317" s="2" t="s">
        <v>46</v>
      </c>
      <c r="G1317" s="2" t="s">
        <v>30</v>
      </c>
      <c r="H1317" s="2" t="s">
        <v>31</v>
      </c>
      <c r="I1317" s="2" t="s">
        <v>32</v>
      </c>
      <c r="J1317" s="2">
        <v>5</v>
      </c>
      <c r="K1317" s="2">
        <v>2694</v>
      </c>
      <c r="L1317" s="2">
        <v>13470</v>
      </c>
      <c r="M1317" s="2">
        <v>8218.19</v>
      </c>
      <c r="N1317" s="2">
        <v>5251.81</v>
      </c>
      <c r="O1317" s="2">
        <v>143</v>
      </c>
      <c r="P1317" s="2">
        <v>66</v>
      </c>
      <c r="Q1317" s="2" t="s">
        <v>33</v>
      </c>
      <c r="R1317" s="2">
        <v>5</v>
      </c>
      <c r="S1317" s="5">
        <f>IFERROR(Table1[[#This Row],[Profit]]/Table1[[#This Row],[Sales]],0)</f>
        <v>0.38988938381588717</v>
      </c>
      <c r="T1317" s="2" t="str">
        <f t="shared" si="20"/>
        <v>Reorder Needed</v>
      </c>
    </row>
    <row r="1318" spans="1:20" x14ac:dyDescent="0.3">
      <c r="A1318" s="2">
        <v>2317</v>
      </c>
      <c r="B1318" s="3">
        <v>45542</v>
      </c>
      <c r="C1318" s="2" t="s">
        <v>1401</v>
      </c>
      <c r="D1318" s="2" t="s">
        <v>2039</v>
      </c>
      <c r="E1318" s="2" t="s">
        <v>45</v>
      </c>
      <c r="F1318" s="2" t="s">
        <v>46</v>
      </c>
      <c r="G1318" s="2" t="s">
        <v>81</v>
      </c>
      <c r="H1318" s="2" t="s">
        <v>82</v>
      </c>
      <c r="I1318" s="2" t="s">
        <v>24</v>
      </c>
      <c r="J1318" s="2">
        <v>8</v>
      </c>
      <c r="K1318" s="2">
        <v>42234</v>
      </c>
      <c r="L1318" s="2">
        <v>337872</v>
      </c>
      <c r="M1318" s="2">
        <v>221586.44</v>
      </c>
      <c r="N1318" s="2">
        <v>116285.56</v>
      </c>
      <c r="O1318" s="2">
        <v>243</v>
      </c>
      <c r="P1318" s="2">
        <v>27</v>
      </c>
      <c r="Q1318" s="2" t="s">
        <v>42</v>
      </c>
      <c r="R1318" s="2">
        <v>15</v>
      </c>
      <c r="S1318" s="5">
        <f>IFERROR(Table1[[#This Row],[Profit]]/Table1[[#This Row],[Sales]],0)</f>
        <v>0.34417045508358196</v>
      </c>
      <c r="T1318" s="2" t="str">
        <f t="shared" si="20"/>
        <v>Reorder Needed</v>
      </c>
    </row>
    <row r="1319" spans="1:20" x14ac:dyDescent="0.3">
      <c r="A1319" s="2">
        <v>2318</v>
      </c>
      <c r="B1319" s="3">
        <v>45314</v>
      </c>
      <c r="C1319" s="2" t="s">
        <v>619</v>
      </c>
      <c r="D1319" s="2" t="s">
        <v>2040</v>
      </c>
      <c r="E1319" s="2" t="s">
        <v>36</v>
      </c>
      <c r="F1319" s="2" t="s">
        <v>37</v>
      </c>
      <c r="G1319" s="2" t="s">
        <v>67</v>
      </c>
      <c r="H1319" s="2" t="s">
        <v>68</v>
      </c>
      <c r="I1319" s="2" t="s">
        <v>24</v>
      </c>
      <c r="J1319" s="2">
        <v>10</v>
      </c>
      <c r="K1319" s="2">
        <v>29164</v>
      </c>
      <c r="L1319" s="2">
        <v>291640</v>
      </c>
      <c r="M1319" s="2">
        <v>258699.36</v>
      </c>
      <c r="N1319" s="2">
        <v>32940.639999999999</v>
      </c>
      <c r="O1319" s="2">
        <v>100</v>
      </c>
      <c r="P1319" s="2">
        <v>49</v>
      </c>
      <c r="Q1319" s="2" t="s">
        <v>42</v>
      </c>
      <c r="R1319" s="2">
        <v>10</v>
      </c>
      <c r="S1319" s="5">
        <f>IFERROR(Table1[[#This Row],[Profit]]/Table1[[#This Row],[Sales]],0)</f>
        <v>0.11294966396927719</v>
      </c>
      <c r="T1319" s="2" t="str">
        <f t="shared" si="20"/>
        <v>Reorder Needed</v>
      </c>
    </row>
    <row r="1320" spans="1:20" x14ac:dyDescent="0.3">
      <c r="A1320" s="2">
        <v>2319</v>
      </c>
      <c r="B1320" s="3">
        <v>45508</v>
      </c>
      <c r="C1320" s="2" t="s">
        <v>413</v>
      </c>
      <c r="D1320" s="2" t="s">
        <v>2041</v>
      </c>
      <c r="E1320" s="2" t="s">
        <v>45</v>
      </c>
      <c r="F1320" s="2" t="s">
        <v>46</v>
      </c>
      <c r="G1320" s="2" t="s">
        <v>97</v>
      </c>
      <c r="H1320" s="2" t="s">
        <v>98</v>
      </c>
      <c r="I1320" s="2" t="s">
        <v>32</v>
      </c>
      <c r="J1320" s="2">
        <v>5</v>
      </c>
      <c r="K1320" s="2">
        <v>39794</v>
      </c>
      <c r="L1320" s="2">
        <v>198970</v>
      </c>
      <c r="M1320" s="2">
        <v>133758.91</v>
      </c>
      <c r="N1320" s="2">
        <v>65211.09</v>
      </c>
      <c r="O1320" s="2">
        <v>259</v>
      </c>
      <c r="P1320" s="2">
        <v>24</v>
      </c>
      <c r="Q1320" s="2" t="s">
        <v>99</v>
      </c>
      <c r="R1320" s="2">
        <v>10</v>
      </c>
      <c r="S1320" s="5">
        <f>IFERROR(Table1[[#This Row],[Profit]]/Table1[[#This Row],[Sales]],0)</f>
        <v>0.32774332813992058</v>
      </c>
      <c r="T1320" s="2" t="str">
        <f t="shared" si="20"/>
        <v>Reorder Needed</v>
      </c>
    </row>
    <row r="1321" spans="1:20" x14ac:dyDescent="0.3">
      <c r="A1321" s="2">
        <v>2320</v>
      </c>
      <c r="B1321" s="3">
        <v>45640</v>
      </c>
      <c r="C1321" s="2" t="s">
        <v>2042</v>
      </c>
      <c r="D1321" s="2" t="s">
        <v>2043</v>
      </c>
      <c r="E1321" s="2" t="s">
        <v>36</v>
      </c>
      <c r="F1321" s="2" t="s">
        <v>37</v>
      </c>
      <c r="G1321" s="2" t="s">
        <v>81</v>
      </c>
      <c r="H1321" s="2" t="s">
        <v>82</v>
      </c>
      <c r="I1321" s="2" t="s">
        <v>24</v>
      </c>
      <c r="J1321" s="2">
        <v>4</v>
      </c>
      <c r="K1321" s="2">
        <v>1415</v>
      </c>
      <c r="L1321" s="2">
        <v>5660</v>
      </c>
      <c r="M1321" s="2">
        <v>3659.5</v>
      </c>
      <c r="N1321" s="2">
        <v>2000.5</v>
      </c>
      <c r="O1321" s="2">
        <v>31</v>
      </c>
      <c r="P1321" s="2">
        <v>25</v>
      </c>
      <c r="Q1321" s="2" t="s">
        <v>42</v>
      </c>
      <c r="R1321" s="2">
        <v>15</v>
      </c>
      <c r="S1321" s="5">
        <f>IFERROR(Table1[[#This Row],[Profit]]/Table1[[#This Row],[Sales]],0)</f>
        <v>0.35344522968197878</v>
      </c>
      <c r="T1321" s="2" t="str">
        <f t="shared" si="20"/>
        <v>Reorder Needed</v>
      </c>
    </row>
    <row r="1322" spans="1:20" x14ac:dyDescent="0.3">
      <c r="A1322" s="2">
        <v>2321</v>
      </c>
      <c r="B1322" s="3">
        <v>45583</v>
      </c>
      <c r="C1322" s="2" t="s">
        <v>290</v>
      </c>
      <c r="D1322" s="2" t="s">
        <v>2044</v>
      </c>
      <c r="E1322" s="2" t="s">
        <v>36</v>
      </c>
      <c r="F1322" s="2" t="s">
        <v>37</v>
      </c>
      <c r="G1322" s="2" t="s">
        <v>97</v>
      </c>
      <c r="H1322" s="2" t="s">
        <v>98</v>
      </c>
      <c r="I1322" s="2" t="s">
        <v>32</v>
      </c>
      <c r="J1322" s="2">
        <v>5</v>
      </c>
      <c r="K1322" s="2">
        <v>53417</v>
      </c>
      <c r="L1322" s="2">
        <v>267085</v>
      </c>
      <c r="M1322" s="2">
        <v>189998.2</v>
      </c>
      <c r="N1322" s="2">
        <v>77086.8</v>
      </c>
      <c r="O1322" s="2">
        <v>464</v>
      </c>
      <c r="P1322" s="2">
        <v>63</v>
      </c>
      <c r="Q1322" s="2" t="s">
        <v>99</v>
      </c>
      <c r="R1322" s="2">
        <v>0</v>
      </c>
      <c r="S1322" s="5">
        <f>IFERROR(Table1[[#This Row],[Profit]]/Table1[[#This Row],[Sales]],0)</f>
        <v>0.28862272310313197</v>
      </c>
      <c r="T1322" s="2" t="str">
        <f t="shared" si="20"/>
        <v>Reorder Needed</v>
      </c>
    </row>
    <row r="1323" spans="1:20" x14ac:dyDescent="0.3">
      <c r="A1323" s="2">
        <v>2322</v>
      </c>
      <c r="B1323" s="3">
        <v>45541</v>
      </c>
      <c r="C1323" s="2" t="s">
        <v>2045</v>
      </c>
      <c r="D1323" s="2" t="s">
        <v>2046</v>
      </c>
      <c r="E1323" s="2" t="s">
        <v>20</v>
      </c>
      <c r="F1323" s="2" t="s">
        <v>21</v>
      </c>
      <c r="G1323" s="2" t="s">
        <v>22</v>
      </c>
      <c r="H1323" s="2" t="s">
        <v>23</v>
      </c>
      <c r="I1323" s="2" t="s">
        <v>24</v>
      </c>
      <c r="J1323" s="2">
        <v>4</v>
      </c>
      <c r="K1323" s="2">
        <v>23161</v>
      </c>
      <c r="L1323" s="2">
        <v>92644</v>
      </c>
      <c r="M1323" s="2">
        <v>61283.75</v>
      </c>
      <c r="N1323" s="2">
        <v>31360.25</v>
      </c>
      <c r="O1323" s="2">
        <v>258</v>
      </c>
      <c r="P1323" s="2">
        <v>56</v>
      </c>
      <c r="Q1323" s="2" t="s">
        <v>25</v>
      </c>
      <c r="R1323" s="2">
        <v>15</v>
      </c>
      <c r="S1323" s="5">
        <f>IFERROR(Table1[[#This Row],[Profit]]/Table1[[#This Row],[Sales]],0)</f>
        <v>0.33850276326583478</v>
      </c>
      <c r="T1323" s="2" t="str">
        <f t="shared" si="20"/>
        <v>Reorder Needed</v>
      </c>
    </row>
    <row r="1324" spans="1:20" x14ac:dyDescent="0.3">
      <c r="A1324" s="2">
        <v>2323</v>
      </c>
      <c r="B1324" s="3">
        <v>45365</v>
      </c>
      <c r="C1324" s="2" t="s">
        <v>1791</v>
      </c>
      <c r="D1324" s="2" t="s">
        <v>2047</v>
      </c>
      <c r="E1324" s="2" t="s">
        <v>45</v>
      </c>
      <c r="F1324" s="2" t="s">
        <v>46</v>
      </c>
      <c r="G1324" s="2" t="s">
        <v>49</v>
      </c>
      <c r="H1324" s="2" t="s">
        <v>50</v>
      </c>
      <c r="I1324" s="2" t="s">
        <v>51</v>
      </c>
      <c r="J1324" s="2">
        <v>6</v>
      </c>
      <c r="K1324" s="2">
        <v>27461</v>
      </c>
      <c r="L1324" s="2">
        <v>164766</v>
      </c>
      <c r="M1324" s="2">
        <v>140184.54</v>
      </c>
      <c r="N1324" s="2">
        <v>24581.46</v>
      </c>
      <c r="O1324" s="2">
        <v>469</v>
      </c>
      <c r="P1324" s="2">
        <v>72</v>
      </c>
      <c r="Q1324" s="2" t="s">
        <v>52</v>
      </c>
      <c r="R1324" s="2">
        <v>20</v>
      </c>
      <c r="S1324" s="5">
        <f>IFERROR(Table1[[#This Row],[Profit]]/Table1[[#This Row],[Sales]],0)</f>
        <v>0.14919012417610428</v>
      </c>
      <c r="T1324" s="2" t="str">
        <f t="shared" si="20"/>
        <v>Reorder Needed</v>
      </c>
    </row>
    <row r="1325" spans="1:20" x14ac:dyDescent="0.3">
      <c r="A1325" s="2">
        <v>2324</v>
      </c>
      <c r="B1325" s="3">
        <v>45469</v>
      </c>
      <c r="C1325" s="2" t="s">
        <v>361</v>
      </c>
      <c r="D1325" s="2" t="s">
        <v>2048</v>
      </c>
      <c r="E1325" s="2" t="s">
        <v>20</v>
      </c>
      <c r="F1325" s="2" t="s">
        <v>21</v>
      </c>
      <c r="G1325" s="2" t="s">
        <v>97</v>
      </c>
      <c r="H1325" s="2" t="s">
        <v>98</v>
      </c>
      <c r="I1325" s="2" t="s">
        <v>32</v>
      </c>
      <c r="J1325" s="2">
        <v>9</v>
      </c>
      <c r="K1325" s="2">
        <v>38885</v>
      </c>
      <c r="L1325" s="2">
        <v>349965</v>
      </c>
      <c r="M1325" s="2">
        <v>218125.09</v>
      </c>
      <c r="N1325" s="2">
        <v>131839.91</v>
      </c>
      <c r="O1325" s="2">
        <v>277</v>
      </c>
      <c r="P1325" s="2">
        <v>18</v>
      </c>
      <c r="Q1325" s="2" t="s">
        <v>99</v>
      </c>
      <c r="R1325" s="2">
        <v>20</v>
      </c>
      <c r="S1325" s="5">
        <f>IFERROR(Table1[[#This Row],[Profit]]/Table1[[#This Row],[Sales]],0)</f>
        <v>0.37672312945580272</v>
      </c>
      <c r="T1325" s="2" t="str">
        <f t="shared" si="20"/>
        <v>Reorder Needed</v>
      </c>
    </row>
    <row r="1326" spans="1:20" x14ac:dyDescent="0.3">
      <c r="A1326" s="2">
        <v>2325</v>
      </c>
      <c r="B1326" s="3">
        <v>45511</v>
      </c>
      <c r="C1326" s="2" t="s">
        <v>1032</v>
      </c>
      <c r="D1326" s="2" t="s">
        <v>2049</v>
      </c>
      <c r="E1326" s="2" t="s">
        <v>20</v>
      </c>
      <c r="F1326" s="2" t="s">
        <v>21</v>
      </c>
      <c r="G1326" s="2" t="s">
        <v>40</v>
      </c>
      <c r="H1326" s="2" t="s">
        <v>41</v>
      </c>
      <c r="I1326" s="2" t="s">
        <v>24</v>
      </c>
      <c r="J1326" s="2">
        <v>8</v>
      </c>
      <c r="K1326" s="2">
        <v>18511</v>
      </c>
      <c r="L1326" s="2">
        <v>148088</v>
      </c>
      <c r="M1326" s="2">
        <v>96816.89</v>
      </c>
      <c r="N1326" s="2">
        <v>51271.11</v>
      </c>
      <c r="O1326" s="2">
        <v>492</v>
      </c>
      <c r="P1326" s="2">
        <v>19</v>
      </c>
      <c r="Q1326" s="2" t="s">
        <v>42</v>
      </c>
      <c r="R1326" s="2">
        <v>20</v>
      </c>
      <c r="S1326" s="5">
        <f>IFERROR(Table1[[#This Row],[Profit]]/Table1[[#This Row],[Sales]],0)</f>
        <v>0.34622055804656693</v>
      </c>
      <c r="T1326" s="2" t="str">
        <f t="shared" si="20"/>
        <v>Reorder Needed</v>
      </c>
    </row>
    <row r="1327" spans="1:20" x14ac:dyDescent="0.3">
      <c r="A1327" s="2">
        <v>2326</v>
      </c>
      <c r="B1327" s="3">
        <v>45496</v>
      </c>
      <c r="C1327" s="2" t="s">
        <v>2050</v>
      </c>
      <c r="D1327" s="2" t="s">
        <v>2051</v>
      </c>
      <c r="E1327" s="2" t="s">
        <v>28</v>
      </c>
      <c r="F1327" s="2" t="s">
        <v>29</v>
      </c>
      <c r="G1327" s="2" t="s">
        <v>40</v>
      </c>
      <c r="H1327" s="2" t="s">
        <v>41</v>
      </c>
      <c r="I1327" s="2" t="s">
        <v>24</v>
      </c>
      <c r="J1327" s="2">
        <v>9</v>
      </c>
      <c r="K1327" s="2">
        <v>6238</v>
      </c>
      <c r="L1327" s="2">
        <v>56142</v>
      </c>
      <c r="M1327" s="2">
        <v>37751.08</v>
      </c>
      <c r="N1327" s="2">
        <v>18390.919999999998</v>
      </c>
      <c r="O1327" s="2">
        <v>59</v>
      </c>
      <c r="P1327" s="2">
        <v>38</v>
      </c>
      <c r="Q1327" s="2" t="s">
        <v>42</v>
      </c>
      <c r="R1327" s="2">
        <v>0</v>
      </c>
      <c r="S1327" s="5">
        <f>IFERROR(Table1[[#This Row],[Profit]]/Table1[[#This Row],[Sales]],0)</f>
        <v>0.32757863987745356</v>
      </c>
      <c r="T1327" s="2" t="str">
        <f t="shared" si="20"/>
        <v>Reorder Needed</v>
      </c>
    </row>
    <row r="1328" spans="1:20" x14ac:dyDescent="0.3">
      <c r="A1328" s="2">
        <v>2327</v>
      </c>
      <c r="B1328" s="3">
        <v>45357</v>
      </c>
      <c r="C1328" s="2" t="s">
        <v>1050</v>
      </c>
      <c r="D1328" s="2" t="s">
        <v>2052</v>
      </c>
      <c r="E1328" s="2" t="s">
        <v>20</v>
      </c>
      <c r="F1328" s="2" t="s">
        <v>21</v>
      </c>
      <c r="G1328" s="2" t="s">
        <v>22</v>
      </c>
      <c r="H1328" s="2" t="s">
        <v>23</v>
      </c>
      <c r="I1328" s="2" t="s">
        <v>24</v>
      </c>
      <c r="J1328" s="2">
        <v>8</v>
      </c>
      <c r="K1328" s="2">
        <v>14053</v>
      </c>
      <c r="L1328" s="2">
        <v>112424</v>
      </c>
      <c r="M1328" s="2">
        <v>95407.16</v>
      </c>
      <c r="N1328" s="2">
        <v>17016.84</v>
      </c>
      <c r="O1328" s="2">
        <v>460</v>
      </c>
      <c r="P1328" s="2">
        <v>24</v>
      </c>
      <c r="Q1328" s="2" t="s">
        <v>25</v>
      </c>
      <c r="R1328" s="2">
        <v>20</v>
      </c>
      <c r="S1328" s="5">
        <f>IFERROR(Table1[[#This Row],[Profit]]/Table1[[#This Row],[Sales]],0)</f>
        <v>0.15136305415213833</v>
      </c>
      <c r="T1328" s="2" t="str">
        <f t="shared" si="20"/>
        <v>Reorder Needed</v>
      </c>
    </row>
    <row r="1329" spans="1:20" x14ac:dyDescent="0.3">
      <c r="A1329" s="2">
        <v>2328</v>
      </c>
      <c r="B1329" s="3">
        <v>45584</v>
      </c>
      <c r="C1329" s="2" t="s">
        <v>863</v>
      </c>
      <c r="D1329" s="2" t="s">
        <v>2053</v>
      </c>
      <c r="E1329" s="2" t="s">
        <v>45</v>
      </c>
      <c r="F1329" s="2" t="s">
        <v>46</v>
      </c>
      <c r="G1329" s="2" t="s">
        <v>49</v>
      </c>
      <c r="H1329" s="2" t="s">
        <v>50</v>
      </c>
      <c r="I1329" s="2" t="s">
        <v>51</v>
      </c>
      <c r="J1329" s="2">
        <v>10</v>
      </c>
      <c r="K1329" s="2">
        <v>12494</v>
      </c>
      <c r="L1329" s="2">
        <v>124940</v>
      </c>
      <c r="M1329" s="2">
        <v>104299.37</v>
      </c>
      <c r="N1329" s="2">
        <v>20640.63</v>
      </c>
      <c r="O1329" s="2">
        <v>272</v>
      </c>
      <c r="P1329" s="2">
        <v>25</v>
      </c>
      <c r="Q1329" s="2" t="s">
        <v>52</v>
      </c>
      <c r="R1329" s="2">
        <v>0</v>
      </c>
      <c r="S1329" s="5">
        <f>IFERROR(Table1[[#This Row],[Profit]]/Table1[[#This Row],[Sales]],0)</f>
        <v>0.16520433808227949</v>
      </c>
      <c r="T1329" s="2" t="str">
        <f t="shared" si="20"/>
        <v>Reorder Needed</v>
      </c>
    </row>
    <row r="1330" spans="1:20" x14ac:dyDescent="0.3">
      <c r="A1330" s="2">
        <v>2329</v>
      </c>
      <c r="B1330" s="3">
        <v>45592</v>
      </c>
      <c r="C1330" s="2" t="s">
        <v>182</v>
      </c>
      <c r="D1330" s="2" t="s">
        <v>2054</v>
      </c>
      <c r="E1330" s="2" t="s">
        <v>45</v>
      </c>
      <c r="F1330" s="2" t="s">
        <v>46</v>
      </c>
      <c r="G1330" s="2" t="s">
        <v>30</v>
      </c>
      <c r="H1330" s="2" t="s">
        <v>31</v>
      </c>
      <c r="I1330" s="2" t="s">
        <v>32</v>
      </c>
      <c r="J1330" s="2">
        <v>1</v>
      </c>
      <c r="K1330" s="2">
        <v>9721</v>
      </c>
      <c r="L1330" s="2">
        <v>9721</v>
      </c>
      <c r="M1330" s="2">
        <v>8604.64</v>
      </c>
      <c r="N1330" s="2">
        <v>1116.3599999999999</v>
      </c>
      <c r="O1330" s="2">
        <v>66</v>
      </c>
      <c r="P1330" s="2">
        <v>11</v>
      </c>
      <c r="Q1330" s="2" t="s">
        <v>33</v>
      </c>
      <c r="R1330" s="2">
        <v>20</v>
      </c>
      <c r="S1330" s="5">
        <f>IFERROR(Table1[[#This Row],[Profit]]/Table1[[#This Row],[Sales]],0)</f>
        <v>0.11484003703322702</v>
      </c>
      <c r="T1330" s="2" t="str">
        <f t="shared" si="20"/>
        <v>Reorder Needed</v>
      </c>
    </row>
    <row r="1331" spans="1:20" x14ac:dyDescent="0.3">
      <c r="A1331" s="2">
        <v>2330</v>
      </c>
      <c r="B1331" s="3">
        <v>45527</v>
      </c>
      <c r="C1331" s="2" t="s">
        <v>637</v>
      </c>
      <c r="D1331" s="2" t="s">
        <v>2055</v>
      </c>
      <c r="E1331" s="2" t="s">
        <v>36</v>
      </c>
      <c r="F1331" s="2" t="s">
        <v>37</v>
      </c>
      <c r="G1331" s="2" t="s">
        <v>22</v>
      </c>
      <c r="H1331" s="2" t="s">
        <v>23</v>
      </c>
      <c r="I1331" s="2" t="s">
        <v>24</v>
      </c>
      <c r="J1331" s="2">
        <v>3</v>
      </c>
      <c r="K1331" s="2">
        <v>24679</v>
      </c>
      <c r="L1331" s="2">
        <v>74037</v>
      </c>
      <c r="M1331" s="2">
        <v>63985.54</v>
      </c>
      <c r="N1331" s="2">
        <v>10051.459999999999</v>
      </c>
      <c r="O1331" s="2">
        <v>249</v>
      </c>
      <c r="P1331" s="2">
        <v>97</v>
      </c>
      <c r="Q1331" s="2" t="s">
        <v>25</v>
      </c>
      <c r="R1331" s="2">
        <v>0</v>
      </c>
      <c r="S1331" s="5">
        <f>IFERROR(Table1[[#This Row],[Profit]]/Table1[[#This Row],[Sales]],0)</f>
        <v>0.13576265921093505</v>
      </c>
      <c r="T1331" s="2" t="str">
        <f t="shared" si="20"/>
        <v>Reorder Needed</v>
      </c>
    </row>
    <row r="1332" spans="1:20" x14ac:dyDescent="0.3">
      <c r="A1332" s="2">
        <v>2331</v>
      </c>
      <c r="B1332" s="3">
        <v>45298</v>
      </c>
      <c r="C1332" s="2" t="s">
        <v>156</v>
      </c>
      <c r="D1332" s="2" t="s">
        <v>2056</v>
      </c>
      <c r="E1332" s="2" t="s">
        <v>28</v>
      </c>
      <c r="F1332" s="2" t="s">
        <v>29</v>
      </c>
      <c r="G1332" s="2" t="s">
        <v>40</v>
      </c>
      <c r="H1332" s="2" t="s">
        <v>41</v>
      </c>
      <c r="I1332" s="2" t="s">
        <v>24</v>
      </c>
      <c r="J1332" s="2">
        <v>4</v>
      </c>
      <c r="K1332" s="2">
        <v>49370</v>
      </c>
      <c r="L1332" s="2">
        <v>197480</v>
      </c>
      <c r="M1332" s="2">
        <v>134192.65</v>
      </c>
      <c r="N1332" s="2">
        <v>63287.35</v>
      </c>
      <c r="O1332" s="2">
        <v>309</v>
      </c>
      <c r="P1332" s="2">
        <v>13</v>
      </c>
      <c r="Q1332" s="2" t="s">
        <v>42</v>
      </c>
      <c r="R1332" s="2">
        <v>0</v>
      </c>
      <c r="S1332" s="5">
        <f>IFERROR(Table1[[#This Row],[Profit]]/Table1[[#This Row],[Sales]],0)</f>
        <v>0.32047473161839174</v>
      </c>
      <c r="T1332" s="2" t="str">
        <f t="shared" si="20"/>
        <v>Reorder Needed</v>
      </c>
    </row>
    <row r="1333" spans="1:20" x14ac:dyDescent="0.3">
      <c r="A1333" s="2">
        <v>2332</v>
      </c>
      <c r="B1333" s="3">
        <v>45303</v>
      </c>
      <c r="C1333" s="2" t="s">
        <v>1194</v>
      </c>
      <c r="D1333" s="2" t="s">
        <v>2057</v>
      </c>
      <c r="E1333" s="2" t="s">
        <v>45</v>
      </c>
      <c r="F1333" s="2" t="s">
        <v>46</v>
      </c>
      <c r="G1333" s="2" t="s">
        <v>55</v>
      </c>
      <c r="H1333" s="2" t="s">
        <v>56</v>
      </c>
      <c r="I1333" s="2" t="s">
        <v>32</v>
      </c>
      <c r="J1333" s="2">
        <v>9</v>
      </c>
      <c r="K1333" s="2">
        <v>52028</v>
      </c>
      <c r="L1333" s="2">
        <v>468252</v>
      </c>
      <c r="M1333" s="2">
        <v>286772.25</v>
      </c>
      <c r="N1333" s="2">
        <v>181479.75</v>
      </c>
      <c r="O1333" s="2">
        <v>348</v>
      </c>
      <c r="P1333" s="2">
        <v>50</v>
      </c>
      <c r="Q1333" s="2" t="s">
        <v>57</v>
      </c>
      <c r="R1333" s="2">
        <v>20</v>
      </c>
      <c r="S1333" s="5">
        <f>IFERROR(Table1[[#This Row],[Profit]]/Table1[[#This Row],[Sales]],0)</f>
        <v>0.38756855283052716</v>
      </c>
      <c r="T1333" s="2" t="str">
        <f t="shared" si="20"/>
        <v>Reorder Needed</v>
      </c>
    </row>
    <row r="1334" spans="1:20" x14ac:dyDescent="0.3">
      <c r="A1334" s="2">
        <v>2333</v>
      </c>
      <c r="B1334" s="3">
        <v>45345</v>
      </c>
      <c r="C1334" s="2" t="s">
        <v>1336</v>
      </c>
      <c r="D1334" s="2" t="s">
        <v>2058</v>
      </c>
      <c r="E1334" s="2" t="s">
        <v>20</v>
      </c>
      <c r="F1334" s="2" t="s">
        <v>21</v>
      </c>
      <c r="G1334" s="2" t="s">
        <v>81</v>
      </c>
      <c r="H1334" s="2" t="s">
        <v>82</v>
      </c>
      <c r="I1334" s="2" t="s">
        <v>24</v>
      </c>
      <c r="J1334" s="2">
        <v>9</v>
      </c>
      <c r="K1334" s="2">
        <v>27864</v>
      </c>
      <c r="L1334" s="2">
        <v>250776</v>
      </c>
      <c r="M1334" s="2">
        <v>183744.63</v>
      </c>
      <c r="N1334" s="2">
        <v>67031.37</v>
      </c>
      <c r="O1334" s="2">
        <v>302</v>
      </c>
      <c r="P1334" s="2">
        <v>31</v>
      </c>
      <c r="Q1334" s="2" t="s">
        <v>42</v>
      </c>
      <c r="R1334" s="2">
        <v>15</v>
      </c>
      <c r="S1334" s="5">
        <f>IFERROR(Table1[[#This Row],[Profit]]/Table1[[#This Row],[Sales]],0)</f>
        <v>0.26729579385587138</v>
      </c>
      <c r="T1334" s="2" t="str">
        <f t="shared" si="20"/>
        <v>Reorder Needed</v>
      </c>
    </row>
    <row r="1335" spans="1:20" x14ac:dyDescent="0.3">
      <c r="A1335" s="2">
        <v>2334</v>
      </c>
      <c r="B1335" s="3">
        <v>45369</v>
      </c>
      <c r="C1335" s="2" t="s">
        <v>1592</v>
      </c>
      <c r="D1335" s="2" t="s">
        <v>2059</v>
      </c>
      <c r="E1335" s="2" t="s">
        <v>45</v>
      </c>
      <c r="F1335" s="2" t="s">
        <v>46</v>
      </c>
      <c r="G1335" s="2" t="s">
        <v>49</v>
      </c>
      <c r="H1335" s="2" t="s">
        <v>50</v>
      </c>
      <c r="I1335" s="2" t="s">
        <v>51</v>
      </c>
      <c r="J1335" s="2">
        <v>2</v>
      </c>
      <c r="K1335" s="2">
        <v>2817</v>
      </c>
      <c r="L1335" s="2">
        <v>5634</v>
      </c>
      <c r="M1335" s="2">
        <v>4330.99</v>
      </c>
      <c r="N1335" s="2">
        <v>1303.01</v>
      </c>
      <c r="O1335" s="2">
        <v>455</v>
      </c>
      <c r="P1335" s="2">
        <v>36</v>
      </c>
      <c r="Q1335" s="2" t="s">
        <v>52</v>
      </c>
      <c r="R1335" s="2">
        <v>10</v>
      </c>
      <c r="S1335" s="5">
        <f>IFERROR(Table1[[#This Row],[Profit]]/Table1[[#This Row],[Sales]],0)</f>
        <v>0.23127618033368832</v>
      </c>
      <c r="T1335" s="2" t="str">
        <f t="shared" si="20"/>
        <v>Reorder Needed</v>
      </c>
    </row>
    <row r="1336" spans="1:20" x14ac:dyDescent="0.3">
      <c r="A1336" s="2">
        <v>2335</v>
      </c>
      <c r="B1336" s="3">
        <v>45329</v>
      </c>
      <c r="C1336" s="2" t="s">
        <v>1374</v>
      </c>
      <c r="D1336" s="2" t="s">
        <v>2060</v>
      </c>
      <c r="E1336" s="2" t="s">
        <v>28</v>
      </c>
      <c r="F1336" s="2" t="s">
        <v>29</v>
      </c>
      <c r="G1336" s="2" t="s">
        <v>22</v>
      </c>
      <c r="H1336" s="2" t="s">
        <v>23</v>
      </c>
      <c r="I1336" s="2" t="s">
        <v>24</v>
      </c>
      <c r="J1336" s="2">
        <v>4</v>
      </c>
      <c r="K1336" s="2">
        <v>21849</v>
      </c>
      <c r="L1336" s="2">
        <v>87396</v>
      </c>
      <c r="M1336" s="2">
        <v>66935.03</v>
      </c>
      <c r="N1336" s="2">
        <v>20460.97</v>
      </c>
      <c r="O1336" s="2">
        <v>390</v>
      </c>
      <c r="P1336" s="2">
        <v>19</v>
      </c>
      <c r="Q1336" s="2" t="s">
        <v>25</v>
      </c>
      <c r="R1336" s="2">
        <v>10</v>
      </c>
      <c r="S1336" s="5">
        <f>IFERROR(Table1[[#This Row],[Profit]]/Table1[[#This Row],[Sales]],0)</f>
        <v>0.23411792301707174</v>
      </c>
      <c r="T1336" s="2" t="str">
        <f t="shared" si="20"/>
        <v>Reorder Needed</v>
      </c>
    </row>
    <row r="1337" spans="1:20" x14ac:dyDescent="0.3">
      <c r="A1337" s="2">
        <v>2336</v>
      </c>
      <c r="B1337" s="3">
        <v>45460</v>
      </c>
      <c r="C1337" s="2" t="s">
        <v>2061</v>
      </c>
      <c r="D1337" s="2" t="s">
        <v>2062</v>
      </c>
      <c r="E1337" s="2" t="s">
        <v>36</v>
      </c>
      <c r="F1337" s="2" t="s">
        <v>37</v>
      </c>
      <c r="G1337" s="2" t="s">
        <v>30</v>
      </c>
      <c r="H1337" s="2" t="s">
        <v>31</v>
      </c>
      <c r="I1337" s="2" t="s">
        <v>32</v>
      </c>
      <c r="J1337" s="2">
        <v>2</v>
      </c>
      <c r="K1337" s="2">
        <v>56132</v>
      </c>
      <c r="L1337" s="2">
        <v>112264</v>
      </c>
      <c r="M1337" s="2">
        <v>90748.49</v>
      </c>
      <c r="N1337" s="2">
        <v>21515.51</v>
      </c>
      <c r="O1337" s="2">
        <v>97</v>
      </c>
      <c r="P1337" s="2">
        <v>51</v>
      </c>
      <c r="Q1337" s="2" t="s">
        <v>33</v>
      </c>
      <c r="R1337" s="2">
        <v>5</v>
      </c>
      <c r="S1337" s="5">
        <f>IFERROR(Table1[[#This Row],[Profit]]/Table1[[#This Row],[Sales]],0)</f>
        <v>0.19165101902658019</v>
      </c>
      <c r="T1337" s="2" t="str">
        <f t="shared" si="20"/>
        <v>Reorder Needed</v>
      </c>
    </row>
    <row r="1338" spans="1:20" x14ac:dyDescent="0.3">
      <c r="A1338" s="2">
        <v>2337</v>
      </c>
      <c r="B1338" s="3">
        <v>45312</v>
      </c>
      <c r="C1338" s="2" t="s">
        <v>1682</v>
      </c>
      <c r="D1338" s="2" t="s">
        <v>1674</v>
      </c>
      <c r="E1338" s="2" t="s">
        <v>28</v>
      </c>
      <c r="F1338" s="2" t="s">
        <v>29</v>
      </c>
      <c r="G1338" s="2" t="s">
        <v>22</v>
      </c>
      <c r="H1338" s="2" t="s">
        <v>23</v>
      </c>
      <c r="I1338" s="2" t="s">
        <v>24</v>
      </c>
      <c r="J1338" s="2">
        <v>10</v>
      </c>
      <c r="K1338" s="2">
        <v>58996</v>
      </c>
      <c r="L1338" s="2">
        <v>589960</v>
      </c>
      <c r="M1338" s="2">
        <v>395251.99</v>
      </c>
      <c r="N1338" s="2">
        <v>194708.01</v>
      </c>
      <c r="O1338" s="2">
        <v>37</v>
      </c>
      <c r="P1338" s="2">
        <v>47</v>
      </c>
      <c r="Q1338" s="2" t="s">
        <v>25</v>
      </c>
      <c r="R1338" s="2">
        <v>20</v>
      </c>
      <c r="S1338" s="5">
        <f>IFERROR(Table1[[#This Row],[Profit]]/Table1[[#This Row],[Sales]],0)</f>
        <v>0.33003595158993831</v>
      </c>
      <c r="T1338" s="2" t="str">
        <f t="shared" si="20"/>
        <v>Sufficient</v>
      </c>
    </row>
    <row r="1339" spans="1:20" x14ac:dyDescent="0.3">
      <c r="A1339" s="2">
        <v>2338</v>
      </c>
      <c r="B1339" s="3">
        <v>45489</v>
      </c>
      <c r="C1339" s="2" t="s">
        <v>1201</v>
      </c>
      <c r="D1339" s="2" t="s">
        <v>2063</v>
      </c>
      <c r="E1339" s="2" t="s">
        <v>20</v>
      </c>
      <c r="F1339" s="2" t="s">
        <v>21</v>
      </c>
      <c r="G1339" s="2" t="s">
        <v>97</v>
      </c>
      <c r="H1339" s="2" t="s">
        <v>98</v>
      </c>
      <c r="I1339" s="2" t="s">
        <v>32</v>
      </c>
      <c r="J1339" s="2">
        <v>1</v>
      </c>
      <c r="K1339" s="2">
        <v>45745</v>
      </c>
      <c r="L1339" s="2">
        <v>45745</v>
      </c>
      <c r="M1339" s="2">
        <v>33746.949999999997</v>
      </c>
      <c r="N1339" s="2">
        <v>11998.05</v>
      </c>
      <c r="O1339" s="2">
        <v>172</v>
      </c>
      <c r="P1339" s="2">
        <v>66</v>
      </c>
      <c r="Q1339" s="2" t="s">
        <v>99</v>
      </c>
      <c r="R1339" s="2">
        <v>10</v>
      </c>
      <c r="S1339" s="5">
        <f>IFERROR(Table1[[#This Row],[Profit]]/Table1[[#This Row],[Sales]],0)</f>
        <v>0.26228112362006772</v>
      </c>
      <c r="T1339" s="2" t="str">
        <f t="shared" si="20"/>
        <v>Reorder Needed</v>
      </c>
    </row>
    <row r="1340" spans="1:20" x14ac:dyDescent="0.3">
      <c r="A1340" s="2">
        <v>2339</v>
      </c>
      <c r="B1340" s="3">
        <v>45330</v>
      </c>
      <c r="C1340" s="2" t="s">
        <v>550</v>
      </c>
      <c r="D1340" s="2" t="s">
        <v>2064</v>
      </c>
      <c r="E1340" s="2" t="s">
        <v>20</v>
      </c>
      <c r="F1340" s="2" t="s">
        <v>21</v>
      </c>
      <c r="G1340" s="2" t="s">
        <v>40</v>
      </c>
      <c r="H1340" s="2" t="s">
        <v>41</v>
      </c>
      <c r="I1340" s="2" t="s">
        <v>24</v>
      </c>
      <c r="J1340" s="2">
        <v>10</v>
      </c>
      <c r="K1340" s="2">
        <v>4033</v>
      </c>
      <c r="L1340" s="2">
        <v>40330</v>
      </c>
      <c r="M1340" s="2">
        <v>26658.89</v>
      </c>
      <c r="N1340" s="2">
        <v>13671.11</v>
      </c>
      <c r="O1340" s="2">
        <v>272</v>
      </c>
      <c r="P1340" s="2">
        <v>52</v>
      </c>
      <c r="Q1340" s="2" t="s">
        <v>42</v>
      </c>
      <c r="R1340" s="2">
        <v>0</v>
      </c>
      <c r="S1340" s="5">
        <f>IFERROR(Table1[[#This Row],[Profit]]/Table1[[#This Row],[Sales]],0)</f>
        <v>0.33898115546739399</v>
      </c>
      <c r="T1340" s="2" t="str">
        <f t="shared" si="20"/>
        <v>Reorder Needed</v>
      </c>
    </row>
    <row r="1341" spans="1:20" x14ac:dyDescent="0.3">
      <c r="A1341" s="2">
        <v>2340</v>
      </c>
      <c r="B1341" s="3">
        <v>45577</v>
      </c>
      <c r="C1341" s="2" t="s">
        <v>2065</v>
      </c>
      <c r="D1341" s="2" t="s">
        <v>2066</v>
      </c>
      <c r="E1341" s="2" t="s">
        <v>20</v>
      </c>
      <c r="F1341" s="2" t="s">
        <v>21</v>
      </c>
      <c r="G1341" s="2" t="s">
        <v>22</v>
      </c>
      <c r="H1341" s="2" t="s">
        <v>23</v>
      </c>
      <c r="I1341" s="2" t="s">
        <v>24</v>
      </c>
      <c r="J1341" s="2">
        <v>10</v>
      </c>
      <c r="K1341" s="2">
        <v>7751</v>
      </c>
      <c r="L1341" s="2">
        <v>77510</v>
      </c>
      <c r="M1341" s="2">
        <v>46596.65</v>
      </c>
      <c r="N1341" s="2">
        <v>30913.35</v>
      </c>
      <c r="O1341" s="2">
        <v>195</v>
      </c>
      <c r="P1341" s="2">
        <v>82</v>
      </c>
      <c r="Q1341" s="2" t="s">
        <v>25</v>
      </c>
      <c r="R1341" s="2">
        <v>5</v>
      </c>
      <c r="S1341" s="5">
        <f>IFERROR(Table1[[#This Row],[Profit]]/Table1[[#This Row],[Sales]],0)</f>
        <v>0.39883047348729195</v>
      </c>
      <c r="T1341" s="2" t="str">
        <f t="shared" si="20"/>
        <v>Reorder Needed</v>
      </c>
    </row>
    <row r="1342" spans="1:20" x14ac:dyDescent="0.3">
      <c r="A1342" s="2">
        <v>2341</v>
      </c>
      <c r="B1342" s="3">
        <v>45631</v>
      </c>
      <c r="C1342" s="2" t="s">
        <v>365</v>
      </c>
      <c r="D1342" s="2" t="s">
        <v>2067</v>
      </c>
      <c r="E1342" s="2" t="s">
        <v>28</v>
      </c>
      <c r="F1342" s="2" t="s">
        <v>29</v>
      </c>
      <c r="G1342" s="2" t="s">
        <v>40</v>
      </c>
      <c r="H1342" s="2" t="s">
        <v>41</v>
      </c>
      <c r="I1342" s="2" t="s">
        <v>24</v>
      </c>
      <c r="J1342" s="2">
        <v>2</v>
      </c>
      <c r="K1342" s="2">
        <v>42055</v>
      </c>
      <c r="L1342" s="2">
        <v>84110</v>
      </c>
      <c r="M1342" s="2">
        <v>63160.03</v>
      </c>
      <c r="N1342" s="2">
        <v>20949.97</v>
      </c>
      <c r="O1342" s="2">
        <v>460</v>
      </c>
      <c r="P1342" s="2">
        <v>93</v>
      </c>
      <c r="Q1342" s="2" t="s">
        <v>42</v>
      </c>
      <c r="R1342" s="2">
        <v>5</v>
      </c>
      <c r="S1342" s="5">
        <f>IFERROR(Table1[[#This Row],[Profit]]/Table1[[#This Row],[Sales]],0)</f>
        <v>0.2490782308881227</v>
      </c>
      <c r="T1342" s="2" t="str">
        <f t="shared" si="20"/>
        <v>Reorder Needed</v>
      </c>
    </row>
    <row r="1343" spans="1:20" x14ac:dyDescent="0.3">
      <c r="A1343" s="2">
        <v>2342</v>
      </c>
      <c r="B1343" s="3">
        <v>45408</v>
      </c>
      <c r="C1343" s="2" t="s">
        <v>1011</v>
      </c>
      <c r="D1343" s="2" t="s">
        <v>2068</v>
      </c>
      <c r="E1343" s="2" t="s">
        <v>20</v>
      </c>
      <c r="F1343" s="2" t="s">
        <v>21</v>
      </c>
      <c r="G1343" s="2" t="s">
        <v>67</v>
      </c>
      <c r="H1343" s="2" t="s">
        <v>68</v>
      </c>
      <c r="I1343" s="2" t="s">
        <v>24</v>
      </c>
      <c r="J1343" s="2">
        <v>2</v>
      </c>
      <c r="K1343" s="2">
        <v>2527</v>
      </c>
      <c r="L1343" s="2">
        <v>5054</v>
      </c>
      <c r="M1343" s="2">
        <v>3793.13</v>
      </c>
      <c r="N1343" s="2">
        <v>1260.8699999999999</v>
      </c>
      <c r="O1343" s="2">
        <v>347</v>
      </c>
      <c r="P1343" s="2">
        <v>16</v>
      </c>
      <c r="Q1343" s="2" t="s">
        <v>42</v>
      </c>
      <c r="R1343" s="2">
        <v>5</v>
      </c>
      <c r="S1343" s="5">
        <f>IFERROR(Table1[[#This Row],[Profit]]/Table1[[#This Row],[Sales]],0)</f>
        <v>0.24947962010288877</v>
      </c>
      <c r="T1343" s="2" t="str">
        <f t="shared" si="20"/>
        <v>Reorder Needed</v>
      </c>
    </row>
    <row r="1344" spans="1:20" x14ac:dyDescent="0.3">
      <c r="A1344" s="2">
        <v>2343</v>
      </c>
      <c r="B1344" s="3">
        <v>45467</v>
      </c>
      <c r="C1344" s="2" t="s">
        <v>613</v>
      </c>
      <c r="D1344" s="2" t="s">
        <v>2069</v>
      </c>
      <c r="E1344" s="2" t="s">
        <v>28</v>
      </c>
      <c r="F1344" s="2" t="s">
        <v>29</v>
      </c>
      <c r="G1344" s="2" t="s">
        <v>55</v>
      </c>
      <c r="H1344" s="2" t="s">
        <v>56</v>
      </c>
      <c r="I1344" s="2" t="s">
        <v>32</v>
      </c>
      <c r="J1344" s="2">
        <v>5</v>
      </c>
      <c r="K1344" s="2">
        <v>59086</v>
      </c>
      <c r="L1344" s="2">
        <v>295430</v>
      </c>
      <c r="M1344" s="2">
        <v>199905.27</v>
      </c>
      <c r="N1344" s="2">
        <v>95524.73</v>
      </c>
      <c r="O1344" s="2">
        <v>312</v>
      </c>
      <c r="P1344" s="2">
        <v>51</v>
      </c>
      <c r="Q1344" s="2" t="s">
        <v>57</v>
      </c>
      <c r="R1344" s="2">
        <v>10</v>
      </c>
      <c r="S1344" s="5">
        <f>IFERROR(Table1[[#This Row],[Profit]]/Table1[[#This Row],[Sales]],0)</f>
        <v>0.32334133297227768</v>
      </c>
      <c r="T1344" s="2" t="str">
        <f t="shared" si="20"/>
        <v>Reorder Needed</v>
      </c>
    </row>
    <row r="1345" spans="1:20" x14ac:dyDescent="0.3">
      <c r="A1345" s="2">
        <v>2344</v>
      </c>
      <c r="B1345" s="3">
        <v>45313</v>
      </c>
      <c r="C1345" s="2" t="s">
        <v>1284</v>
      </c>
      <c r="D1345" s="2" t="s">
        <v>2070</v>
      </c>
      <c r="E1345" s="2" t="s">
        <v>45</v>
      </c>
      <c r="F1345" s="2" t="s">
        <v>46</v>
      </c>
      <c r="G1345" s="2" t="s">
        <v>55</v>
      </c>
      <c r="H1345" s="2" t="s">
        <v>56</v>
      </c>
      <c r="I1345" s="2" t="s">
        <v>32</v>
      </c>
      <c r="J1345" s="2">
        <v>2</v>
      </c>
      <c r="K1345" s="2">
        <v>10108</v>
      </c>
      <c r="L1345" s="2">
        <v>20216</v>
      </c>
      <c r="M1345" s="2">
        <v>14472.74</v>
      </c>
      <c r="N1345" s="2">
        <v>5743.26</v>
      </c>
      <c r="O1345" s="2">
        <v>32</v>
      </c>
      <c r="P1345" s="2">
        <v>27</v>
      </c>
      <c r="Q1345" s="2" t="s">
        <v>57</v>
      </c>
      <c r="R1345" s="2">
        <v>5</v>
      </c>
      <c r="S1345" s="5">
        <f>IFERROR(Table1[[#This Row],[Profit]]/Table1[[#This Row],[Sales]],0)</f>
        <v>0.28409477641472103</v>
      </c>
      <c r="T1345" s="2" t="str">
        <f t="shared" si="20"/>
        <v>Reorder Needed</v>
      </c>
    </row>
    <row r="1346" spans="1:20" x14ac:dyDescent="0.3">
      <c r="A1346" s="2">
        <v>2345</v>
      </c>
      <c r="B1346" s="3">
        <v>45572</v>
      </c>
      <c r="C1346" s="2" t="s">
        <v>371</v>
      </c>
      <c r="D1346" s="2" t="s">
        <v>2071</v>
      </c>
      <c r="E1346" s="2" t="s">
        <v>20</v>
      </c>
      <c r="F1346" s="2" t="s">
        <v>21</v>
      </c>
      <c r="G1346" s="2" t="s">
        <v>97</v>
      </c>
      <c r="H1346" s="2" t="s">
        <v>98</v>
      </c>
      <c r="I1346" s="2" t="s">
        <v>32</v>
      </c>
      <c r="J1346" s="2">
        <v>9</v>
      </c>
      <c r="K1346" s="2">
        <v>41462</v>
      </c>
      <c r="L1346" s="2">
        <v>373158</v>
      </c>
      <c r="M1346" s="2">
        <v>334617.01</v>
      </c>
      <c r="N1346" s="2">
        <v>38540.99</v>
      </c>
      <c r="O1346" s="2">
        <v>386</v>
      </c>
      <c r="P1346" s="2">
        <v>31</v>
      </c>
      <c r="Q1346" s="2" t="s">
        <v>99</v>
      </c>
      <c r="R1346" s="2">
        <v>5</v>
      </c>
      <c r="S1346" s="5">
        <f>IFERROR(Table1[[#This Row],[Profit]]/Table1[[#This Row],[Sales]],0)</f>
        <v>0.10328330090739044</v>
      </c>
      <c r="T1346" s="2" t="str">
        <f t="shared" ref="T1346:T1409" si="21">IF(O1346&gt;P1346,"Reorder Needed","Sufficient")</f>
        <v>Reorder Needed</v>
      </c>
    </row>
    <row r="1347" spans="1:20" x14ac:dyDescent="0.3">
      <c r="A1347" s="2">
        <v>2346</v>
      </c>
      <c r="B1347" s="3">
        <v>45533</v>
      </c>
      <c r="C1347" s="2" t="s">
        <v>481</v>
      </c>
      <c r="D1347" s="2" t="s">
        <v>2072</v>
      </c>
      <c r="E1347" s="2" t="s">
        <v>28</v>
      </c>
      <c r="F1347" s="2" t="s">
        <v>29</v>
      </c>
      <c r="G1347" s="2" t="s">
        <v>22</v>
      </c>
      <c r="H1347" s="2" t="s">
        <v>23</v>
      </c>
      <c r="I1347" s="2" t="s">
        <v>24</v>
      </c>
      <c r="J1347" s="2">
        <v>1</v>
      </c>
      <c r="K1347" s="2">
        <v>7781</v>
      </c>
      <c r="L1347" s="2">
        <v>7781</v>
      </c>
      <c r="M1347" s="2">
        <v>6481.13</v>
      </c>
      <c r="N1347" s="2">
        <v>1299.8699999999999</v>
      </c>
      <c r="O1347" s="2">
        <v>229</v>
      </c>
      <c r="P1347" s="2">
        <v>22</v>
      </c>
      <c r="Q1347" s="2" t="s">
        <v>25</v>
      </c>
      <c r="R1347" s="2">
        <v>20</v>
      </c>
      <c r="S1347" s="5">
        <f>IFERROR(Table1[[#This Row],[Profit]]/Table1[[#This Row],[Sales]],0)</f>
        <v>0.16705693355609819</v>
      </c>
      <c r="T1347" s="2" t="str">
        <f t="shared" si="21"/>
        <v>Reorder Needed</v>
      </c>
    </row>
    <row r="1348" spans="1:20" x14ac:dyDescent="0.3">
      <c r="A1348" s="2">
        <v>2347</v>
      </c>
      <c r="B1348" s="3">
        <v>45302</v>
      </c>
      <c r="C1348" s="2" t="s">
        <v>1220</v>
      </c>
      <c r="D1348" s="2" t="s">
        <v>2073</v>
      </c>
      <c r="E1348" s="2" t="s">
        <v>28</v>
      </c>
      <c r="F1348" s="2" t="s">
        <v>29</v>
      </c>
      <c r="G1348" s="2" t="s">
        <v>55</v>
      </c>
      <c r="H1348" s="2" t="s">
        <v>56</v>
      </c>
      <c r="I1348" s="2" t="s">
        <v>32</v>
      </c>
      <c r="J1348" s="2">
        <v>5</v>
      </c>
      <c r="K1348" s="2">
        <v>16925</v>
      </c>
      <c r="L1348" s="2">
        <v>84625</v>
      </c>
      <c r="M1348" s="2">
        <v>62756.07</v>
      </c>
      <c r="N1348" s="2">
        <v>21868.93</v>
      </c>
      <c r="O1348" s="2">
        <v>55</v>
      </c>
      <c r="P1348" s="2">
        <v>23</v>
      </c>
      <c r="Q1348" s="2" t="s">
        <v>57</v>
      </c>
      <c r="R1348" s="2">
        <v>20</v>
      </c>
      <c r="S1348" s="5">
        <f>IFERROR(Table1[[#This Row],[Profit]]/Table1[[#This Row],[Sales]],0)</f>
        <v>0.25842162481536191</v>
      </c>
      <c r="T1348" s="2" t="str">
        <f t="shared" si="21"/>
        <v>Reorder Needed</v>
      </c>
    </row>
    <row r="1349" spans="1:20" x14ac:dyDescent="0.3">
      <c r="A1349" s="2">
        <v>2348</v>
      </c>
      <c r="B1349" s="3">
        <v>45312</v>
      </c>
      <c r="C1349" s="2" t="s">
        <v>951</v>
      </c>
      <c r="D1349" s="2" t="s">
        <v>2074</v>
      </c>
      <c r="E1349" s="2" t="s">
        <v>28</v>
      </c>
      <c r="F1349" s="2" t="s">
        <v>29</v>
      </c>
      <c r="G1349" s="2" t="s">
        <v>60</v>
      </c>
      <c r="H1349" s="2" t="s">
        <v>61</v>
      </c>
      <c r="I1349" s="2" t="s">
        <v>32</v>
      </c>
      <c r="J1349" s="2">
        <v>1</v>
      </c>
      <c r="K1349" s="2">
        <v>47247</v>
      </c>
      <c r="L1349" s="2">
        <v>47247</v>
      </c>
      <c r="M1349" s="2">
        <v>35212</v>
      </c>
      <c r="N1349" s="2">
        <v>12035</v>
      </c>
      <c r="O1349" s="2">
        <v>101</v>
      </c>
      <c r="P1349" s="2">
        <v>40</v>
      </c>
      <c r="Q1349" s="2" t="s">
        <v>62</v>
      </c>
      <c r="R1349" s="2">
        <v>10</v>
      </c>
      <c r="S1349" s="5">
        <f>IFERROR(Table1[[#This Row],[Profit]]/Table1[[#This Row],[Sales]],0)</f>
        <v>0.25472516773551762</v>
      </c>
      <c r="T1349" s="2" t="str">
        <f t="shared" si="21"/>
        <v>Reorder Needed</v>
      </c>
    </row>
    <row r="1350" spans="1:20" x14ac:dyDescent="0.3">
      <c r="A1350" s="2">
        <v>2349</v>
      </c>
      <c r="B1350" s="3">
        <v>45437</v>
      </c>
      <c r="C1350" s="2" t="s">
        <v>2075</v>
      </c>
      <c r="D1350" s="2" t="s">
        <v>2076</v>
      </c>
      <c r="E1350" s="2" t="s">
        <v>45</v>
      </c>
      <c r="F1350" s="2" t="s">
        <v>46</v>
      </c>
      <c r="G1350" s="2" t="s">
        <v>75</v>
      </c>
      <c r="H1350" s="2" t="s">
        <v>76</v>
      </c>
      <c r="I1350" s="2" t="s">
        <v>77</v>
      </c>
      <c r="J1350" s="2">
        <v>1</v>
      </c>
      <c r="K1350" s="2">
        <v>33592</v>
      </c>
      <c r="L1350" s="2">
        <v>33592</v>
      </c>
      <c r="M1350" s="2">
        <v>25612.42</v>
      </c>
      <c r="N1350" s="2">
        <v>7979.58</v>
      </c>
      <c r="O1350" s="2">
        <v>287</v>
      </c>
      <c r="P1350" s="2">
        <v>14</v>
      </c>
      <c r="Q1350" s="2" t="s">
        <v>78</v>
      </c>
      <c r="R1350" s="2">
        <v>10</v>
      </c>
      <c r="S1350" s="5">
        <f>IFERROR(Table1[[#This Row],[Profit]]/Table1[[#This Row],[Sales]],0)</f>
        <v>0.23754405810907359</v>
      </c>
      <c r="T1350" s="2" t="str">
        <f t="shared" si="21"/>
        <v>Reorder Needed</v>
      </c>
    </row>
    <row r="1351" spans="1:20" x14ac:dyDescent="0.3">
      <c r="A1351" s="2">
        <v>2350</v>
      </c>
      <c r="B1351" s="3">
        <v>45637</v>
      </c>
      <c r="C1351" s="2" t="s">
        <v>329</v>
      </c>
      <c r="D1351" s="2" t="s">
        <v>2077</v>
      </c>
      <c r="E1351" s="2" t="s">
        <v>20</v>
      </c>
      <c r="F1351" s="2" t="s">
        <v>21</v>
      </c>
      <c r="G1351" s="2" t="s">
        <v>22</v>
      </c>
      <c r="H1351" s="2" t="s">
        <v>23</v>
      </c>
      <c r="I1351" s="2" t="s">
        <v>24</v>
      </c>
      <c r="J1351" s="2">
        <v>1</v>
      </c>
      <c r="K1351" s="2">
        <v>33502</v>
      </c>
      <c r="L1351" s="2">
        <v>33502</v>
      </c>
      <c r="M1351" s="2">
        <v>29189.79</v>
      </c>
      <c r="N1351" s="2">
        <v>4312.21</v>
      </c>
      <c r="O1351" s="2">
        <v>19</v>
      </c>
      <c r="P1351" s="2">
        <v>57</v>
      </c>
      <c r="Q1351" s="2" t="s">
        <v>25</v>
      </c>
      <c r="R1351" s="2">
        <v>5</v>
      </c>
      <c r="S1351" s="5">
        <f>IFERROR(Table1[[#This Row],[Profit]]/Table1[[#This Row],[Sales]],0)</f>
        <v>0.12871500208942749</v>
      </c>
      <c r="T1351" s="2" t="str">
        <f t="shared" si="21"/>
        <v>Sufficient</v>
      </c>
    </row>
    <row r="1352" spans="1:20" x14ac:dyDescent="0.3">
      <c r="A1352" s="2">
        <v>2351</v>
      </c>
      <c r="B1352" s="3">
        <v>45630</v>
      </c>
      <c r="C1352" s="2" t="s">
        <v>2078</v>
      </c>
      <c r="D1352" s="2" t="s">
        <v>2079</v>
      </c>
      <c r="E1352" s="2" t="s">
        <v>28</v>
      </c>
      <c r="F1352" s="2" t="s">
        <v>29</v>
      </c>
      <c r="G1352" s="2" t="s">
        <v>67</v>
      </c>
      <c r="H1352" s="2" t="s">
        <v>68</v>
      </c>
      <c r="I1352" s="2" t="s">
        <v>24</v>
      </c>
      <c r="J1352" s="2">
        <v>3</v>
      </c>
      <c r="K1352" s="2">
        <v>20176</v>
      </c>
      <c r="L1352" s="2">
        <v>60528</v>
      </c>
      <c r="M1352" s="2">
        <v>45203.35</v>
      </c>
      <c r="N1352" s="2">
        <v>15324.65</v>
      </c>
      <c r="O1352" s="2">
        <v>135</v>
      </c>
      <c r="P1352" s="2">
        <v>43</v>
      </c>
      <c r="Q1352" s="2" t="s">
        <v>42</v>
      </c>
      <c r="R1352" s="2">
        <v>10</v>
      </c>
      <c r="S1352" s="5">
        <f>IFERROR(Table1[[#This Row],[Profit]]/Table1[[#This Row],[Sales]],0)</f>
        <v>0.25318282447792756</v>
      </c>
      <c r="T1352" s="2" t="str">
        <f t="shared" si="21"/>
        <v>Reorder Needed</v>
      </c>
    </row>
    <row r="1353" spans="1:20" x14ac:dyDescent="0.3">
      <c r="A1353" s="2">
        <v>2352</v>
      </c>
      <c r="B1353" s="3">
        <v>45471</v>
      </c>
      <c r="C1353" s="2" t="s">
        <v>1297</v>
      </c>
      <c r="D1353" s="2" t="s">
        <v>2080</v>
      </c>
      <c r="E1353" s="2" t="s">
        <v>20</v>
      </c>
      <c r="F1353" s="2" t="s">
        <v>21</v>
      </c>
      <c r="G1353" s="2" t="s">
        <v>30</v>
      </c>
      <c r="H1353" s="2" t="s">
        <v>31</v>
      </c>
      <c r="I1353" s="2" t="s">
        <v>32</v>
      </c>
      <c r="J1353" s="2">
        <v>8</v>
      </c>
      <c r="K1353" s="2">
        <v>53329</v>
      </c>
      <c r="L1353" s="2">
        <v>426632</v>
      </c>
      <c r="M1353" s="2">
        <v>267053.76</v>
      </c>
      <c r="N1353" s="2">
        <v>159578.23999999999</v>
      </c>
      <c r="O1353" s="2">
        <v>457</v>
      </c>
      <c r="P1353" s="2">
        <v>100</v>
      </c>
      <c r="Q1353" s="2" t="s">
        <v>33</v>
      </c>
      <c r="R1353" s="2">
        <v>5</v>
      </c>
      <c r="S1353" s="5">
        <f>IFERROR(Table1[[#This Row],[Profit]]/Table1[[#This Row],[Sales]],0)</f>
        <v>0.37404189090363588</v>
      </c>
      <c r="T1353" s="2" t="str">
        <f t="shared" si="21"/>
        <v>Reorder Needed</v>
      </c>
    </row>
    <row r="1354" spans="1:20" x14ac:dyDescent="0.3">
      <c r="A1354" s="2">
        <v>2353</v>
      </c>
      <c r="B1354" s="3">
        <v>45373</v>
      </c>
      <c r="C1354" s="2" t="s">
        <v>2081</v>
      </c>
      <c r="D1354" s="2" t="s">
        <v>2082</v>
      </c>
      <c r="E1354" s="2" t="s">
        <v>45</v>
      </c>
      <c r="F1354" s="2" t="s">
        <v>46</v>
      </c>
      <c r="G1354" s="2" t="s">
        <v>97</v>
      </c>
      <c r="H1354" s="2" t="s">
        <v>98</v>
      </c>
      <c r="I1354" s="2" t="s">
        <v>32</v>
      </c>
      <c r="J1354" s="2">
        <v>8</v>
      </c>
      <c r="K1354" s="2">
        <v>21102</v>
      </c>
      <c r="L1354" s="2">
        <v>168816</v>
      </c>
      <c r="M1354" s="2">
        <v>151586.60999999999</v>
      </c>
      <c r="N1354" s="2">
        <v>17229.39</v>
      </c>
      <c r="O1354" s="2">
        <v>351</v>
      </c>
      <c r="P1354" s="2">
        <v>43</v>
      </c>
      <c r="Q1354" s="2" t="s">
        <v>99</v>
      </c>
      <c r="R1354" s="2">
        <v>20</v>
      </c>
      <c r="S1354" s="5">
        <f>IFERROR(Table1[[#This Row],[Profit]]/Table1[[#This Row],[Sales]],0)</f>
        <v>0.10206017202160932</v>
      </c>
      <c r="T1354" s="2" t="str">
        <f t="shared" si="21"/>
        <v>Reorder Needed</v>
      </c>
    </row>
    <row r="1355" spans="1:20" x14ac:dyDescent="0.3">
      <c r="A1355" s="2">
        <v>2354</v>
      </c>
      <c r="B1355" s="3">
        <v>45615</v>
      </c>
      <c r="C1355" s="2" t="s">
        <v>850</v>
      </c>
      <c r="D1355" s="2" t="s">
        <v>2083</v>
      </c>
      <c r="E1355" s="2" t="s">
        <v>28</v>
      </c>
      <c r="F1355" s="2" t="s">
        <v>29</v>
      </c>
      <c r="G1355" s="2" t="s">
        <v>81</v>
      </c>
      <c r="H1355" s="2" t="s">
        <v>82</v>
      </c>
      <c r="I1355" s="2" t="s">
        <v>24</v>
      </c>
      <c r="J1355" s="2">
        <v>10</v>
      </c>
      <c r="K1355" s="2">
        <v>25732</v>
      </c>
      <c r="L1355" s="2">
        <v>257320</v>
      </c>
      <c r="M1355" s="2">
        <v>223978.35</v>
      </c>
      <c r="N1355" s="2">
        <v>33341.65</v>
      </c>
      <c r="O1355" s="2">
        <v>455</v>
      </c>
      <c r="P1355" s="2">
        <v>45</v>
      </c>
      <c r="Q1355" s="2" t="s">
        <v>42</v>
      </c>
      <c r="R1355" s="2">
        <v>10</v>
      </c>
      <c r="S1355" s="5">
        <f>IFERROR(Table1[[#This Row],[Profit]]/Table1[[#This Row],[Sales]],0)</f>
        <v>0.12957271102129644</v>
      </c>
      <c r="T1355" s="2" t="str">
        <f t="shared" si="21"/>
        <v>Reorder Needed</v>
      </c>
    </row>
    <row r="1356" spans="1:20" x14ac:dyDescent="0.3">
      <c r="A1356" s="2">
        <v>2355</v>
      </c>
      <c r="B1356" s="3">
        <v>45392</v>
      </c>
      <c r="C1356" s="2" t="s">
        <v>38</v>
      </c>
      <c r="D1356" s="2" t="s">
        <v>2084</v>
      </c>
      <c r="E1356" s="2" t="s">
        <v>28</v>
      </c>
      <c r="F1356" s="2" t="s">
        <v>29</v>
      </c>
      <c r="G1356" s="2" t="s">
        <v>67</v>
      </c>
      <c r="H1356" s="2" t="s">
        <v>68</v>
      </c>
      <c r="I1356" s="2" t="s">
        <v>24</v>
      </c>
      <c r="J1356" s="2">
        <v>8</v>
      </c>
      <c r="K1356" s="2">
        <v>48087</v>
      </c>
      <c r="L1356" s="2">
        <v>384696</v>
      </c>
      <c r="M1356" s="2">
        <v>292623.28999999998</v>
      </c>
      <c r="N1356" s="2">
        <v>92072.71</v>
      </c>
      <c r="O1356" s="2">
        <v>104</v>
      </c>
      <c r="P1356" s="2">
        <v>65</v>
      </c>
      <c r="Q1356" s="2" t="s">
        <v>42</v>
      </c>
      <c r="R1356" s="2">
        <v>15</v>
      </c>
      <c r="S1356" s="5">
        <f>IFERROR(Table1[[#This Row],[Profit]]/Table1[[#This Row],[Sales]],0)</f>
        <v>0.23933888057063241</v>
      </c>
      <c r="T1356" s="2" t="str">
        <f t="shared" si="21"/>
        <v>Reorder Needed</v>
      </c>
    </row>
    <row r="1357" spans="1:20" x14ac:dyDescent="0.3">
      <c r="A1357" s="2">
        <v>2356</v>
      </c>
      <c r="B1357" s="3">
        <v>45434</v>
      </c>
      <c r="C1357" s="2" t="s">
        <v>2085</v>
      </c>
      <c r="D1357" s="2" t="s">
        <v>2086</v>
      </c>
      <c r="E1357" s="2" t="s">
        <v>45</v>
      </c>
      <c r="F1357" s="2" t="s">
        <v>46</v>
      </c>
      <c r="G1357" s="2" t="s">
        <v>55</v>
      </c>
      <c r="H1357" s="2" t="s">
        <v>56</v>
      </c>
      <c r="I1357" s="2" t="s">
        <v>32</v>
      </c>
      <c r="J1357" s="2">
        <v>6</v>
      </c>
      <c r="K1357" s="2">
        <v>53240</v>
      </c>
      <c r="L1357" s="2">
        <v>319440</v>
      </c>
      <c r="M1357" s="2">
        <v>284684.65999999997</v>
      </c>
      <c r="N1357" s="2">
        <v>34755.339999999997</v>
      </c>
      <c r="O1357" s="2">
        <v>201</v>
      </c>
      <c r="P1357" s="2">
        <v>22</v>
      </c>
      <c r="Q1357" s="2" t="s">
        <v>57</v>
      </c>
      <c r="R1357" s="2">
        <v>20</v>
      </c>
      <c r="S1357" s="5">
        <f>IFERROR(Table1[[#This Row],[Profit]]/Table1[[#This Row],[Sales]],0)</f>
        <v>0.10880083896819433</v>
      </c>
      <c r="T1357" s="2" t="str">
        <f t="shared" si="21"/>
        <v>Reorder Needed</v>
      </c>
    </row>
    <row r="1358" spans="1:20" x14ac:dyDescent="0.3">
      <c r="A1358" s="2">
        <v>2357</v>
      </c>
      <c r="B1358" s="3">
        <v>45580</v>
      </c>
      <c r="C1358" s="2" t="s">
        <v>1870</v>
      </c>
      <c r="D1358" s="2" t="s">
        <v>2087</v>
      </c>
      <c r="E1358" s="2" t="s">
        <v>20</v>
      </c>
      <c r="F1358" s="2" t="s">
        <v>21</v>
      </c>
      <c r="G1358" s="2" t="s">
        <v>55</v>
      </c>
      <c r="H1358" s="2" t="s">
        <v>56</v>
      </c>
      <c r="I1358" s="2" t="s">
        <v>32</v>
      </c>
      <c r="J1358" s="2">
        <v>3</v>
      </c>
      <c r="K1358" s="2">
        <v>29645</v>
      </c>
      <c r="L1358" s="2">
        <v>88935</v>
      </c>
      <c r="M1358" s="2">
        <v>74936.81</v>
      </c>
      <c r="N1358" s="2">
        <v>13998.19</v>
      </c>
      <c r="O1358" s="2">
        <v>14</v>
      </c>
      <c r="P1358" s="2">
        <v>57</v>
      </c>
      <c r="Q1358" s="2" t="s">
        <v>57</v>
      </c>
      <c r="R1358" s="2">
        <v>15</v>
      </c>
      <c r="S1358" s="5">
        <f>IFERROR(Table1[[#This Row],[Profit]]/Table1[[#This Row],[Sales]],0)</f>
        <v>0.15739798729409119</v>
      </c>
      <c r="T1358" s="2" t="str">
        <f t="shared" si="21"/>
        <v>Sufficient</v>
      </c>
    </row>
    <row r="1359" spans="1:20" x14ac:dyDescent="0.3">
      <c r="A1359" s="2">
        <v>2358</v>
      </c>
      <c r="B1359" s="3">
        <v>45582</v>
      </c>
      <c r="C1359" s="2" t="s">
        <v>561</v>
      </c>
      <c r="D1359" s="2" t="s">
        <v>2088</v>
      </c>
      <c r="E1359" s="2" t="s">
        <v>36</v>
      </c>
      <c r="F1359" s="2" t="s">
        <v>37</v>
      </c>
      <c r="G1359" s="2" t="s">
        <v>49</v>
      </c>
      <c r="H1359" s="2" t="s">
        <v>50</v>
      </c>
      <c r="I1359" s="2" t="s">
        <v>51</v>
      </c>
      <c r="J1359" s="2">
        <v>3</v>
      </c>
      <c r="K1359" s="2">
        <v>53173</v>
      </c>
      <c r="L1359" s="2">
        <v>159519</v>
      </c>
      <c r="M1359" s="2">
        <v>117712.75</v>
      </c>
      <c r="N1359" s="2">
        <v>41806.25</v>
      </c>
      <c r="O1359" s="2">
        <v>494</v>
      </c>
      <c r="P1359" s="2">
        <v>75</v>
      </c>
      <c r="Q1359" s="2" t="s">
        <v>52</v>
      </c>
      <c r="R1359" s="2">
        <v>15</v>
      </c>
      <c r="S1359" s="5">
        <f>IFERROR(Table1[[#This Row],[Profit]]/Table1[[#This Row],[Sales]],0)</f>
        <v>0.26207693127464438</v>
      </c>
      <c r="T1359" s="2" t="str">
        <f t="shared" si="21"/>
        <v>Reorder Needed</v>
      </c>
    </row>
    <row r="1360" spans="1:20" x14ac:dyDescent="0.3">
      <c r="A1360" s="2">
        <v>2359</v>
      </c>
      <c r="B1360" s="3">
        <v>45653</v>
      </c>
      <c r="C1360" s="2" t="s">
        <v>700</v>
      </c>
      <c r="D1360" s="2" t="s">
        <v>1053</v>
      </c>
      <c r="E1360" s="2" t="s">
        <v>28</v>
      </c>
      <c r="F1360" s="2" t="s">
        <v>29</v>
      </c>
      <c r="G1360" s="2" t="s">
        <v>60</v>
      </c>
      <c r="H1360" s="2" t="s">
        <v>61</v>
      </c>
      <c r="I1360" s="2" t="s">
        <v>32</v>
      </c>
      <c r="J1360" s="2">
        <v>10</v>
      </c>
      <c r="K1360" s="2">
        <v>33907</v>
      </c>
      <c r="L1360" s="2">
        <v>339070</v>
      </c>
      <c r="M1360" s="2">
        <v>209566.66</v>
      </c>
      <c r="N1360" s="2">
        <v>129503.34</v>
      </c>
      <c r="O1360" s="2">
        <v>58</v>
      </c>
      <c r="P1360" s="2">
        <v>64</v>
      </c>
      <c r="Q1360" s="2" t="s">
        <v>62</v>
      </c>
      <c r="R1360" s="2">
        <v>5</v>
      </c>
      <c r="S1360" s="5">
        <f>IFERROR(Table1[[#This Row],[Profit]]/Table1[[#This Row],[Sales]],0)</f>
        <v>0.38193688618869259</v>
      </c>
      <c r="T1360" s="2" t="str">
        <f t="shared" si="21"/>
        <v>Sufficient</v>
      </c>
    </row>
    <row r="1361" spans="1:20" x14ac:dyDescent="0.3">
      <c r="A1361" s="2">
        <v>2360</v>
      </c>
      <c r="B1361" s="3">
        <v>45473</v>
      </c>
      <c r="C1361" s="2" t="s">
        <v>1647</v>
      </c>
      <c r="D1361" s="2" t="s">
        <v>2089</v>
      </c>
      <c r="E1361" s="2" t="s">
        <v>20</v>
      </c>
      <c r="F1361" s="2" t="s">
        <v>21</v>
      </c>
      <c r="G1361" s="2" t="s">
        <v>40</v>
      </c>
      <c r="H1361" s="2" t="s">
        <v>41</v>
      </c>
      <c r="I1361" s="2" t="s">
        <v>24</v>
      </c>
      <c r="J1361" s="2">
        <v>2</v>
      </c>
      <c r="K1361" s="2">
        <v>29586</v>
      </c>
      <c r="L1361" s="2">
        <v>59172</v>
      </c>
      <c r="M1361" s="2">
        <v>44389.71</v>
      </c>
      <c r="N1361" s="2">
        <v>14782.29</v>
      </c>
      <c r="O1361" s="2">
        <v>131</v>
      </c>
      <c r="P1361" s="2">
        <v>88</v>
      </c>
      <c r="Q1361" s="2" t="s">
        <v>42</v>
      </c>
      <c r="R1361" s="2">
        <v>15</v>
      </c>
      <c r="S1361" s="5">
        <f>IFERROR(Table1[[#This Row],[Profit]]/Table1[[#This Row],[Sales]],0)</f>
        <v>0.24981900223078485</v>
      </c>
      <c r="T1361" s="2" t="str">
        <f t="shared" si="21"/>
        <v>Reorder Needed</v>
      </c>
    </row>
    <row r="1362" spans="1:20" x14ac:dyDescent="0.3">
      <c r="A1362" s="2">
        <v>2361</v>
      </c>
      <c r="B1362" s="3">
        <v>45447</v>
      </c>
      <c r="C1362" s="2" t="s">
        <v>529</v>
      </c>
      <c r="D1362" s="2" t="s">
        <v>2090</v>
      </c>
      <c r="E1362" s="2" t="s">
        <v>28</v>
      </c>
      <c r="F1362" s="2" t="s">
        <v>29</v>
      </c>
      <c r="G1362" s="2" t="s">
        <v>81</v>
      </c>
      <c r="H1362" s="2" t="s">
        <v>82</v>
      </c>
      <c r="I1362" s="2" t="s">
        <v>24</v>
      </c>
      <c r="J1362" s="2">
        <v>7</v>
      </c>
      <c r="K1362" s="2">
        <v>52526</v>
      </c>
      <c r="L1362" s="2">
        <v>367682</v>
      </c>
      <c r="M1362" s="2">
        <v>258873.09</v>
      </c>
      <c r="N1362" s="2">
        <v>108808.91</v>
      </c>
      <c r="O1362" s="2">
        <v>99</v>
      </c>
      <c r="P1362" s="2">
        <v>77</v>
      </c>
      <c r="Q1362" s="2" t="s">
        <v>42</v>
      </c>
      <c r="R1362" s="2">
        <v>20</v>
      </c>
      <c r="S1362" s="5">
        <f>IFERROR(Table1[[#This Row],[Profit]]/Table1[[#This Row],[Sales]],0)</f>
        <v>0.29593210981228346</v>
      </c>
      <c r="T1362" s="2" t="str">
        <f t="shared" si="21"/>
        <v>Reorder Needed</v>
      </c>
    </row>
    <row r="1363" spans="1:20" x14ac:dyDescent="0.3">
      <c r="A1363" s="2">
        <v>2362</v>
      </c>
      <c r="B1363" s="3">
        <v>45465</v>
      </c>
      <c r="C1363" s="2" t="s">
        <v>1458</v>
      </c>
      <c r="D1363" s="2" t="s">
        <v>2091</v>
      </c>
      <c r="E1363" s="2" t="s">
        <v>20</v>
      </c>
      <c r="F1363" s="2" t="s">
        <v>21</v>
      </c>
      <c r="G1363" s="2" t="s">
        <v>97</v>
      </c>
      <c r="H1363" s="2" t="s">
        <v>98</v>
      </c>
      <c r="I1363" s="2" t="s">
        <v>32</v>
      </c>
      <c r="J1363" s="2">
        <v>10</v>
      </c>
      <c r="K1363" s="2">
        <v>638</v>
      </c>
      <c r="L1363" s="2">
        <v>6380</v>
      </c>
      <c r="M1363" s="2">
        <v>4658.49</v>
      </c>
      <c r="N1363" s="2">
        <v>1721.51</v>
      </c>
      <c r="O1363" s="2">
        <v>427</v>
      </c>
      <c r="P1363" s="2">
        <v>86</v>
      </c>
      <c r="Q1363" s="2" t="s">
        <v>99</v>
      </c>
      <c r="R1363" s="2">
        <v>15</v>
      </c>
      <c r="S1363" s="5">
        <f>IFERROR(Table1[[#This Row],[Profit]]/Table1[[#This Row],[Sales]],0)</f>
        <v>0.26982915360501569</v>
      </c>
      <c r="T1363" s="2" t="str">
        <f t="shared" si="21"/>
        <v>Reorder Needed</v>
      </c>
    </row>
    <row r="1364" spans="1:20" x14ac:dyDescent="0.3">
      <c r="A1364" s="2">
        <v>2363</v>
      </c>
      <c r="B1364" s="3">
        <v>45578</v>
      </c>
      <c r="C1364" s="2" t="s">
        <v>487</v>
      </c>
      <c r="D1364" s="2" t="s">
        <v>2092</v>
      </c>
      <c r="E1364" s="2" t="s">
        <v>28</v>
      </c>
      <c r="F1364" s="2" t="s">
        <v>29</v>
      </c>
      <c r="G1364" s="2" t="s">
        <v>49</v>
      </c>
      <c r="H1364" s="2" t="s">
        <v>50</v>
      </c>
      <c r="I1364" s="2" t="s">
        <v>51</v>
      </c>
      <c r="J1364" s="2">
        <v>5</v>
      </c>
      <c r="K1364" s="2">
        <v>49686</v>
      </c>
      <c r="L1364" s="2">
        <v>248430</v>
      </c>
      <c r="M1364" s="2">
        <v>214143.99</v>
      </c>
      <c r="N1364" s="2">
        <v>34286.01</v>
      </c>
      <c r="O1364" s="2">
        <v>54</v>
      </c>
      <c r="P1364" s="2">
        <v>62</v>
      </c>
      <c r="Q1364" s="2" t="s">
        <v>52</v>
      </c>
      <c r="R1364" s="2">
        <v>5</v>
      </c>
      <c r="S1364" s="5">
        <f>IFERROR(Table1[[#This Row],[Profit]]/Table1[[#This Row],[Sales]],0)</f>
        <v>0.13801074749426398</v>
      </c>
      <c r="T1364" s="2" t="str">
        <f t="shared" si="21"/>
        <v>Sufficient</v>
      </c>
    </row>
    <row r="1365" spans="1:20" x14ac:dyDescent="0.3">
      <c r="A1365" s="2">
        <v>2364</v>
      </c>
      <c r="B1365" s="3">
        <v>45465</v>
      </c>
      <c r="C1365" s="2" t="s">
        <v>625</v>
      </c>
      <c r="D1365" s="2" t="s">
        <v>2093</v>
      </c>
      <c r="E1365" s="2" t="s">
        <v>20</v>
      </c>
      <c r="F1365" s="2" t="s">
        <v>21</v>
      </c>
      <c r="G1365" s="2" t="s">
        <v>55</v>
      </c>
      <c r="H1365" s="2" t="s">
        <v>56</v>
      </c>
      <c r="I1365" s="2" t="s">
        <v>32</v>
      </c>
      <c r="J1365" s="2">
        <v>4</v>
      </c>
      <c r="K1365" s="2">
        <v>49930</v>
      </c>
      <c r="L1365" s="2">
        <v>199720</v>
      </c>
      <c r="M1365" s="2">
        <v>177018.23999999999</v>
      </c>
      <c r="N1365" s="2">
        <v>22701.759999999998</v>
      </c>
      <c r="O1365" s="2">
        <v>92</v>
      </c>
      <c r="P1365" s="2">
        <v>44</v>
      </c>
      <c r="Q1365" s="2" t="s">
        <v>57</v>
      </c>
      <c r="R1365" s="2">
        <v>5</v>
      </c>
      <c r="S1365" s="5">
        <f>IFERROR(Table1[[#This Row],[Profit]]/Table1[[#This Row],[Sales]],0)</f>
        <v>0.11366793510915281</v>
      </c>
      <c r="T1365" s="2" t="str">
        <f t="shared" si="21"/>
        <v>Reorder Needed</v>
      </c>
    </row>
    <row r="1366" spans="1:20" x14ac:dyDescent="0.3">
      <c r="A1366" s="2">
        <v>2365</v>
      </c>
      <c r="B1366" s="3">
        <v>45415</v>
      </c>
      <c r="C1366" s="2" t="s">
        <v>621</v>
      </c>
      <c r="D1366" s="2" t="s">
        <v>2094</v>
      </c>
      <c r="E1366" s="2" t="s">
        <v>28</v>
      </c>
      <c r="F1366" s="2" t="s">
        <v>29</v>
      </c>
      <c r="G1366" s="2" t="s">
        <v>22</v>
      </c>
      <c r="H1366" s="2" t="s">
        <v>23</v>
      </c>
      <c r="I1366" s="2" t="s">
        <v>24</v>
      </c>
      <c r="J1366" s="2">
        <v>7</v>
      </c>
      <c r="K1366" s="2">
        <v>5019</v>
      </c>
      <c r="L1366" s="2">
        <v>35133</v>
      </c>
      <c r="M1366" s="2">
        <v>23406.720000000001</v>
      </c>
      <c r="N1366" s="2">
        <v>11726.28</v>
      </c>
      <c r="O1366" s="2">
        <v>455</v>
      </c>
      <c r="P1366" s="2">
        <v>16</v>
      </c>
      <c r="Q1366" s="2" t="s">
        <v>25</v>
      </c>
      <c r="R1366" s="2">
        <v>5</v>
      </c>
      <c r="S1366" s="5">
        <f>IFERROR(Table1[[#This Row],[Profit]]/Table1[[#This Row],[Sales]],0)</f>
        <v>0.33376825207070276</v>
      </c>
      <c r="T1366" s="2" t="str">
        <f t="shared" si="21"/>
        <v>Reorder Needed</v>
      </c>
    </row>
    <row r="1367" spans="1:20" x14ac:dyDescent="0.3">
      <c r="A1367" s="2">
        <v>2366</v>
      </c>
      <c r="B1367" s="3">
        <v>45546</v>
      </c>
      <c r="C1367" s="2" t="s">
        <v>160</v>
      </c>
      <c r="D1367" s="2" t="s">
        <v>2095</v>
      </c>
      <c r="E1367" s="2" t="s">
        <v>28</v>
      </c>
      <c r="F1367" s="2" t="s">
        <v>29</v>
      </c>
      <c r="G1367" s="2" t="s">
        <v>67</v>
      </c>
      <c r="H1367" s="2" t="s">
        <v>68</v>
      </c>
      <c r="I1367" s="2" t="s">
        <v>24</v>
      </c>
      <c r="J1367" s="2">
        <v>3</v>
      </c>
      <c r="K1367" s="2">
        <v>38845</v>
      </c>
      <c r="L1367" s="2">
        <v>116535</v>
      </c>
      <c r="M1367" s="2">
        <v>72507.210000000006</v>
      </c>
      <c r="N1367" s="2">
        <v>44027.79</v>
      </c>
      <c r="O1367" s="2">
        <v>26</v>
      </c>
      <c r="P1367" s="2">
        <v>79</v>
      </c>
      <c r="Q1367" s="2" t="s">
        <v>42</v>
      </c>
      <c r="R1367" s="2">
        <v>5</v>
      </c>
      <c r="S1367" s="5">
        <f>IFERROR(Table1[[#This Row],[Profit]]/Table1[[#This Row],[Sales]],0)</f>
        <v>0.3778074398249453</v>
      </c>
      <c r="T1367" s="2" t="str">
        <f t="shared" si="21"/>
        <v>Sufficient</v>
      </c>
    </row>
    <row r="1368" spans="1:20" x14ac:dyDescent="0.3">
      <c r="A1368" s="2">
        <v>2367</v>
      </c>
      <c r="B1368" s="3">
        <v>45385</v>
      </c>
      <c r="C1368" s="2" t="s">
        <v>1898</v>
      </c>
      <c r="D1368" s="2" t="s">
        <v>2096</v>
      </c>
      <c r="E1368" s="2" t="s">
        <v>45</v>
      </c>
      <c r="F1368" s="2" t="s">
        <v>46</v>
      </c>
      <c r="G1368" s="2" t="s">
        <v>67</v>
      </c>
      <c r="H1368" s="2" t="s">
        <v>68</v>
      </c>
      <c r="I1368" s="2" t="s">
        <v>24</v>
      </c>
      <c r="J1368" s="2">
        <v>1</v>
      </c>
      <c r="K1368" s="2">
        <v>9563</v>
      </c>
      <c r="L1368" s="2">
        <v>9563</v>
      </c>
      <c r="M1368" s="2">
        <v>8169.19</v>
      </c>
      <c r="N1368" s="2">
        <v>1393.81</v>
      </c>
      <c r="O1368" s="2">
        <v>95</v>
      </c>
      <c r="P1368" s="2">
        <v>63</v>
      </c>
      <c r="Q1368" s="2" t="s">
        <v>42</v>
      </c>
      <c r="R1368" s="2">
        <v>20</v>
      </c>
      <c r="S1368" s="5">
        <f>IFERROR(Table1[[#This Row],[Profit]]/Table1[[#This Row],[Sales]],0)</f>
        <v>0.14575028756666317</v>
      </c>
      <c r="T1368" s="2" t="str">
        <f t="shared" si="21"/>
        <v>Reorder Needed</v>
      </c>
    </row>
    <row r="1369" spans="1:20" x14ac:dyDescent="0.3">
      <c r="A1369" s="2">
        <v>2368</v>
      </c>
      <c r="B1369" s="3">
        <v>45647</v>
      </c>
      <c r="C1369" s="2" t="s">
        <v>2097</v>
      </c>
      <c r="D1369" s="2" t="s">
        <v>2098</v>
      </c>
      <c r="E1369" s="2" t="s">
        <v>28</v>
      </c>
      <c r="F1369" s="2" t="s">
        <v>29</v>
      </c>
      <c r="G1369" s="2" t="s">
        <v>49</v>
      </c>
      <c r="H1369" s="2" t="s">
        <v>50</v>
      </c>
      <c r="I1369" s="2" t="s">
        <v>51</v>
      </c>
      <c r="J1369" s="2">
        <v>3</v>
      </c>
      <c r="K1369" s="2">
        <v>42886</v>
      </c>
      <c r="L1369" s="2">
        <v>128658</v>
      </c>
      <c r="M1369" s="2">
        <v>94954.45</v>
      </c>
      <c r="N1369" s="2">
        <v>33703.550000000003</v>
      </c>
      <c r="O1369" s="2">
        <v>158</v>
      </c>
      <c r="P1369" s="2">
        <v>72</v>
      </c>
      <c r="Q1369" s="2" t="s">
        <v>52</v>
      </c>
      <c r="R1369" s="2">
        <v>10</v>
      </c>
      <c r="S1369" s="5">
        <f>IFERROR(Table1[[#This Row],[Profit]]/Table1[[#This Row],[Sales]],0)</f>
        <v>0.26196233425049359</v>
      </c>
      <c r="T1369" s="2" t="str">
        <f t="shared" si="21"/>
        <v>Reorder Needed</v>
      </c>
    </row>
    <row r="1370" spans="1:20" x14ac:dyDescent="0.3">
      <c r="A1370" s="2">
        <v>2369</v>
      </c>
      <c r="B1370" s="3">
        <v>45613</v>
      </c>
      <c r="C1370" s="2" t="s">
        <v>284</v>
      </c>
      <c r="D1370" s="2" t="s">
        <v>2099</v>
      </c>
      <c r="E1370" s="2" t="s">
        <v>20</v>
      </c>
      <c r="F1370" s="2" t="s">
        <v>21</v>
      </c>
      <c r="G1370" s="2" t="s">
        <v>67</v>
      </c>
      <c r="H1370" s="2" t="s">
        <v>68</v>
      </c>
      <c r="I1370" s="2" t="s">
        <v>24</v>
      </c>
      <c r="J1370" s="2">
        <v>5</v>
      </c>
      <c r="K1370" s="2">
        <v>36086</v>
      </c>
      <c r="L1370" s="2">
        <v>180430</v>
      </c>
      <c r="M1370" s="2">
        <v>114962.26</v>
      </c>
      <c r="N1370" s="2">
        <v>65467.74</v>
      </c>
      <c r="O1370" s="2">
        <v>371</v>
      </c>
      <c r="P1370" s="2">
        <v>76</v>
      </c>
      <c r="Q1370" s="2" t="s">
        <v>42</v>
      </c>
      <c r="R1370" s="2">
        <v>5</v>
      </c>
      <c r="S1370" s="5">
        <f>IFERROR(Table1[[#This Row],[Profit]]/Table1[[#This Row],[Sales]],0)</f>
        <v>0.3628428753533226</v>
      </c>
      <c r="T1370" s="2" t="str">
        <f t="shared" si="21"/>
        <v>Reorder Needed</v>
      </c>
    </row>
    <row r="1371" spans="1:20" x14ac:dyDescent="0.3">
      <c r="A1371" s="2">
        <v>2370</v>
      </c>
      <c r="B1371" s="3">
        <v>45496</v>
      </c>
      <c r="C1371" s="2" t="s">
        <v>321</v>
      </c>
      <c r="D1371" s="2" t="s">
        <v>2100</v>
      </c>
      <c r="E1371" s="2" t="s">
        <v>20</v>
      </c>
      <c r="F1371" s="2" t="s">
        <v>21</v>
      </c>
      <c r="G1371" s="2" t="s">
        <v>49</v>
      </c>
      <c r="H1371" s="2" t="s">
        <v>50</v>
      </c>
      <c r="I1371" s="2" t="s">
        <v>51</v>
      </c>
      <c r="J1371" s="2">
        <v>2</v>
      </c>
      <c r="K1371" s="2">
        <v>8448</v>
      </c>
      <c r="L1371" s="2">
        <v>16896</v>
      </c>
      <c r="M1371" s="2">
        <v>15162.12</v>
      </c>
      <c r="N1371" s="2">
        <v>1733.88</v>
      </c>
      <c r="O1371" s="2">
        <v>442</v>
      </c>
      <c r="P1371" s="2">
        <v>19</v>
      </c>
      <c r="Q1371" s="2" t="s">
        <v>52</v>
      </c>
      <c r="R1371" s="2">
        <v>5</v>
      </c>
      <c r="S1371" s="5">
        <f>IFERROR(Table1[[#This Row],[Profit]]/Table1[[#This Row],[Sales]],0)</f>
        <v>0.10262073863636365</v>
      </c>
      <c r="T1371" s="2" t="str">
        <f t="shared" si="21"/>
        <v>Reorder Needed</v>
      </c>
    </row>
    <row r="1372" spans="1:20" x14ac:dyDescent="0.3">
      <c r="A1372" s="2">
        <v>2371</v>
      </c>
      <c r="B1372" s="3">
        <v>45407</v>
      </c>
      <c r="C1372" s="2" t="s">
        <v>755</v>
      </c>
      <c r="D1372" s="2" t="s">
        <v>2101</v>
      </c>
      <c r="E1372" s="2" t="s">
        <v>45</v>
      </c>
      <c r="F1372" s="2" t="s">
        <v>46</v>
      </c>
      <c r="G1372" s="2" t="s">
        <v>60</v>
      </c>
      <c r="H1372" s="2" t="s">
        <v>61</v>
      </c>
      <c r="I1372" s="2" t="s">
        <v>32</v>
      </c>
      <c r="J1372" s="2">
        <v>8</v>
      </c>
      <c r="K1372" s="2">
        <v>46704</v>
      </c>
      <c r="L1372" s="2">
        <v>373632</v>
      </c>
      <c r="M1372" s="2">
        <v>282794.38</v>
      </c>
      <c r="N1372" s="2">
        <v>90837.62</v>
      </c>
      <c r="O1372" s="2">
        <v>261</v>
      </c>
      <c r="P1372" s="2">
        <v>56</v>
      </c>
      <c r="Q1372" s="2" t="s">
        <v>62</v>
      </c>
      <c r="R1372" s="2">
        <v>5</v>
      </c>
      <c r="S1372" s="5">
        <f>IFERROR(Table1[[#This Row],[Profit]]/Table1[[#This Row],[Sales]],0)</f>
        <v>0.24312055712572797</v>
      </c>
      <c r="T1372" s="2" t="str">
        <f t="shared" si="21"/>
        <v>Reorder Needed</v>
      </c>
    </row>
    <row r="1373" spans="1:20" x14ac:dyDescent="0.3">
      <c r="A1373" s="2">
        <v>2372</v>
      </c>
      <c r="B1373" s="3">
        <v>45444</v>
      </c>
      <c r="C1373" s="2" t="s">
        <v>2102</v>
      </c>
      <c r="D1373" s="2" t="s">
        <v>2103</v>
      </c>
      <c r="E1373" s="2" t="s">
        <v>28</v>
      </c>
      <c r="F1373" s="2" t="s">
        <v>29</v>
      </c>
      <c r="G1373" s="2" t="s">
        <v>81</v>
      </c>
      <c r="H1373" s="2" t="s">
        <v>82</v>
      </c>
      <c r="I1373" s="2" t="s">
        <v>24</v>
      </c>
      <c r="J1373" s="2">
        <v>2</v>
      </c>
      <c r="K1373" s="2">
        <v>48061</v>
      </c>
      <c r="L1373" s="2">
        <v>96122</v>
      </c>
      <c r="M1373" s="2">
        <v>65373.279999999999</v>
      </c>
      <c r="N1373" s="2">
        <v>30748.720000000001</v>
      </c>
      <c r="O1373" s="2">
        <v>303</v>
      </c>
      <c r="P1373" s="2">
        <v>58</v>
      </c>
      <c r="Q1373" s="2" t="s">
        <v>42</v>
      </c>
      <c r="R1373" s="2">
        <v>0</v>
      </c>
      <c r="S1373" s="5">
        <f>IFERROR(Table1[[#This Row],[Profit]]/Table1[[#This Row],[Sales]],0)</f>
        <v>0.31989263644118932</v>
      </c>
      <c r="T1373" s="2" t="str">
        <f t="shared" si="21"/>
        <v>Reorder Needed</v>
      </c>
    </row>
    <row r="1374" spans="1:20" x14ac:dyDescent="0.3">
      <c r="A1374" s="2">
        <v>2373</v>
      </c>
      <c r="B1374" s="3">
        <v>45559</v>
      </c>
      <c r="C1374" s="2" t="s">
        <v>1763</v>
      </c>
      <c r="D1374" s="2" t="s">
        <v>2104</v>
      </c>
      <c r="E1374" s="2" t="s">
        <v>36</v>
      </c>
      <c r="F1374" s="2" t="s">
        <v>37</v>
      </c>
      <c r="G1374" s="2" t="s">
        <v>49</v>
      </c>
      <c r="H1374" s="2" t="s">
        <v>50</v>
      </c>
      <c r="I1374" s="2" t="s">
        <v>51</v>
      </c>
      <c r="J1374" s="2">
        <v>1</v>
      </c>
      <c r="K1374" s="2">
        <v>35623</v>
      </c>
      <c r="L1374" s="2">
        <v>35623</v>
      </c>
      <c r="M1374" s="2">
        <v>24368.83</v>
      </c>
      <c r="N1374" s="2">
        <v>11254.17</v>
      </c>
      <c r="O1374" s="2">
        <v>25</v>
      </c>
      <c r="P1374" s="2">
        <v>47</v>
      </c>
      <c r="Q1374" s="2" t="s">
        <v>52</v>
      </c>
      <c r="R1374" s="2">
        <v>10</v>
      </c>
      <c r="S1374" s="5">
        <f>IFERROR(Table1[[#This Row],[Profit]]/Table1[[#This Row],[Sales]],0)</f>
        <v>0.31592426241473204</v>
      </c>
      <c r="T1374" s="2" t="str">
        <f t="shared" si="21"/>
        <v>Sufficient</v>
      </c>
    </row>
    <row r="1375" spans="1:20" x14ac:dyDescent="0.3">
      <c r="A1375" s="2">
        <v>2374</v>
      </c>
      <c r="B1375" s="3">
        <v>45645</v>
      </c>
      <c r="C1375" s="2" t="s">
        <v>2105</v>
      </c>
      <c r="D1375" s="2" t="s">
        <v>2106</v>
      </c>
      <c r="E1375" s="2" t="s">
        <v>28</v>
      </c>
      <c r="F1375" s="2" t="s">
        <v>29</v>
      </c>
      <c r="G1375" s="2" t="s">
        <v>49</v>
      </c>
      <c r="H1375" s="2" t="s">
        <v>50</v>
      </c>
      <c r="I1375" s="2" t="s">
        <v>51</v>
      </c>
      <c r="J1375" s="2">
        <v>5</v>
      </c>
      <c r="K1375" s="2">
        <v>31512</v>
      </c>
      <c r="L1375" s="2">
        <v>157560</v>
      </c>
      <c r="M1375" s="2">
        <v>141373.75</v>
      </c>
      <c r="N1375" s="2">
        <v>16186.25</v>
      </c>
      <c r="O1375" s="2">
        <v>463</v>
      </c>
      <c r="P1375" s="2">
        <v>67</v>
      </c>
      <c r="Q1375" s="2" t="s">
        <v>52</v>
      </c>
      <c r="R1375" s="2">
        <v>10</v>
      </c>
      <c r="S1375" s="5">
        <f>IFERROR(Table1[[#This Row],[Profit]]/Table1[[#This Row],[Sales]],0)</f>
        <v>0.10273070576288398</v>
      </c>
      <c r="T1375" s="2" t="str">
        <f t="shared" si="21"/>
        <v>Reorder Needed</v>
      </c>
    </row>
    <row r="1376" spans="1:20" x14ac:dyDescent="0.3">
      <c r="A1376" s="2">
        <v>2375</v>
      </c>
      <c r="B1376" s="3">
        <v>45504</v>
      </c>
      <c r="C1376" s="2" t="s">
        <v>431</v>
      </c>
      <c r="D1376" s="2" t="s">
        <v>2107</v>
      </c>
      <c r="E1376" s="2" t="s">
        <v>20</v>
      </c>
      <c r="F1376" s="2" t="s">
        <v>21</v>
      </c>
      <c r="G1376" s="2" t="s">
        <v>22</v>
      </c>
      <c r="H1376" s="2" t="s">
        <v>23</v>
      </c>
      <c r="I1376" s="2" t="s">
        <v>24</v>
      </c>
      <c r="J1376" s="2">
        <v>2</v>
      </c>
      <c r="K1376" s="2">
        <v>19272</v>
      </c>
      <c r="L1376" s="2">
        <v>38544</v>
      </c>
      <c r="M1376" s="2">
        <v>25963.16</v>
      </c>
      <c r="N1376" s="2">
        <v>12580.84</v>
      </c>
      <c r="O1376" s="2">
        <v>38</v>
      </c>
      <c r="P1376" s="2">
        <v>51</v>
      </c>
      <c r="Q1376" s="2" t="s">
        <v>25</v>
      </c>
      <c r="R1376" s="2">
        <v>15</v>
      </c>
      <c r="S1376" s="5">
        <f>IFERROR(Table1[[#This Row],[Profit]]/Table1[[#This Row],[Sales]],0)</f>
        <v>0.32640203403902035</v>
      </c>
      <c r="T1376" s="2" t="str">
        <f t="shared" si="21"/>
        <v>Sufficient</v>
      </c>
    </row>
    <row r="1377" spans="1:20" x14ac:dyDescent="0.3">
      <c r="A1377" s="2">
        <v>2376</v>
      </c>
      <c r="B1377" s="3">
        <v>45509</v>
      </c>
      <c r="C1377" s="2" t="s">
        <v>509</v>
      </c>
      <c r="D1377" s="2" t="s">
        <v>2108</v>
      </c>
      <c r="E1377" s="2" t="s">
        <v>28</v>
      </c>
      <c r="F1377" s="2" t="s">
        <v>29</v>
      </c>
      <c r="G1377" s="2" t="s">
        <v>81</v>
      </c>
      <c r="H1377" s="2" t="s">
        <v>82</v>
      </c>
      <c r="I1377" s="2" t="s">
        <v>24</v>
      </c>
      <c r="J1377" s="2">
        <v>2</v>
      </c>
      <c r="K1377" s="2">
        <v>53659</v>
      </c>
      <c r="L1377" s="2">
        <v>107318</v>
      </c>
      <c r="M1377" s="2">
        <v>83266.559999999998</v>
      </c>
      <c r="N1377" s="2">
        <v>24051.439999999999</v>
      </c>
      <c r="O1377" s="2">
        <v>430</v>
      </c>
      <c r="P1377" s="2">
        <v>87</v>
      </c>
      <c r="Q1377" s="2" t="s">
        <v>42</v>
      </c>
      <c r="R1377" s="2">
        <v>15</v>
      </c>
      <c r="S1377" s="5">
        <f>IFERROR(Table1[[#This Row],[Profit]]/Table1[[#This Row],[Sales]],0)</f>
        <v>0.22411375538120351</v>
      </c>
      <c r="T1377" s="2" t="str">
        <f t="shared" si="21"/>
        <v>Reorder Needed</v>
      </c>
    </row>
    <row r="1378" spans="1:20" x14ac:dyDescent="0.3">
      <c r="A1378" s="2">
        <v>2377</v>
      </c>
      <c r="B1378" s="3">
        <v>45420</v>
      </c>
      <c r="C1378" s="2" t="s">
        <v>637</v>
      </c>
      <c r="D1378" s="2" t="s">
        <v>2109</v>
      </c>
      <c r="E1378" s="2" t="s">
        <v>36</v>
      </c>
      <c r="F1378" s="2" t="s">
        <v>37</v>
      </c>
      <c r="G1378" s="2" t="s">
        <v>22</v>
      </c>
      <c r="H1378" s="2" t="s">
        <v>23</v>
      </c>
      <c r="I1378" s="2" t="s">
        <v>24</v>
      </c>
      <c r="J1378" s="2">
        <v>6</v>
      </c>
      <c r="K1378" s="2">
        <v>21605</v>
      </c>
      <c r="L1378" s="2">
        <v>129630</v>
      </c>
      <c r="M1378" s="2">
        <v>81985.37</v>
      </c>
      <c r="N1378" s="2">
        <v>47644.63</v>
      </c>
      <c r="O1378" s="2">
        <v>159</v>
      </c>
      <c r="P1378" s="2">
        <v>17</v>
      </c>
      <c r="Q1378" s="2" t="s">
        <v>25</v>
      </c>
      <c r="R1378" s="2">
        <v>15</v>
      </c>
      <c r="S1378" s="5">
        <f>IFERROR(Table1[[#This Row],[Profit]]/Table1[[#This Row],[Sales]],0)</f>
        <v>0.36754323844789011</v>
      </c>
      <c r="T1378" s="2" t="str">
        <f t="shared" si="21"/>
        <v>Reorder Needed</v>
      </c>
    </row>
    <row r="1379" spans="1:20" x14ac:dyDescent="0.3">
      <c r="A1379" s="2">
        <v>2378</v>
      </c>
      <c r="B1379" s="3">
        <v>45600</v>
      </c>
      <c r="C1379" s="2" t="s">
        <v>764</v>
      </c>
      <c r="D1379" s="2" t="s">
        <v>2110</v>
      </c>
      <c r="E1379" s="2" t="s">
        <v>36</v>
      </c>
      <c r="F1379" s="2" t="s">
        <v>37</v>
      </c>
      <c r="G1379" s="2" t="s">
        <v>49</v>
      </c>
      <c r="H1379" s="2" t="s">
        <v>50</v>
      </c>
      <c r="I1379" s="2" t="s">
        <v>51</v>
      </c>
      <c r="J1379" s="2">
        <v>7</v>
      </c>
      <c r="K1379" s="2">
        <v>56914</v>
      </c>
      <c r="L1379" s="2">
        <v>398398</v>
      </c>
      <c r="M1379" s="2">
        <v>354267.38</v>
      </c>
      <c r="N1379" s="2">
        <v>44130.62</v>
      </c>
      <c r="O1379" s="2">
        <v>110</v>
      </c>
      <c r="P1379" s="2">
        <v>56</v>
      </c>
      <c r="Q1379" s="2" t="s">
        <v>52</v>
      </c>
      <c r="R1379" s="2">
        <v>0</v>
      </c>
      <c r="S1379" s="5">
        <f>IFERROR(Table1[[#This Row],[Profit]]/Table1[[#This Row],[Sales]],0)</f>
        <v>0.11077018458928008</v>
      </c>
      <c r="T1379" s="2" t="str">
        <f t="shared" si="21"/>
        <v>Reorder Needed</v>
      </c>
    </row>
    <row r="1380" spans="1:20" x14ac:dyDescent="0.3">
      <c r="A1380" s="2">
        <v>2379</v>
      </c>
      <c r="B1380" s="3">
        <v>45370</v>
      </c>
      <c r="C1380" s="2" t="s">
        <v>2111</v>
      </c>
      <c r="D1380" s="2" t="s">
        <v>2112</v>
      </c>
      <c r="E1380" s="2" t="s">
        <v>20</v>
      </c>
      <c r="F1380" s="2" t="s">
        <v>21</v>
      </c>
      <c r="G1380" s="2" t="s">
        <v>67</v>
      </c>
      <c r="H1380" s="2" t="s">
        <v>68</v>
      </c>
      <c r="I1380" s="2" t="s">
        <v>24</v>
      </c>
      <c r="J1380" s="2">
        <v>6</v>
      </c>
      <c r="K1380" s="2">
        <v>25729</v>
      </c>
      <c r="L1380" s="2">
        <v>154374</v>
      </c>
      <c r="M1380" s="2">
        <v>112826.01</v>
      </c>
      <c r="N1380" s="2">
        <v>41547.99</v>
      </c>
      <c r="O1380" s="2">
        <v>42</v>
      </c>
      <c r="P1380" s="2">
        <v>39</v>
      </c>
      <c r="Q1380" s="2" t="s">
        <v>42</v>
      </c>
      <c r="R1380" s="2">
        <v>20</v>
      </c>
      <c r="S1380" s="5">
        <f>IFERROR(Table1[[#This Row],[Profit]]/Table1[[#This Row],[Sales]],0)</f>
        <v>0.26913852073535699</v>
      </c>
      <c r="T1380" s="2" t="str">
        <f t="shared" si="21"/>
        <v>Reorder Needed</v>
      </c>
    </row>
    <row r="1381" spans="1:20" x14ac:dyDescent="0.3">
      <c r="A1381" s="2">
        <v>2380</v>
      </c>
      <c r="B1381" s="3">
        <v>45598</v>
      </c>
      <c r="C1381" s="2" t="s">
        <v>815</v>
      </c>
      <c r="D1381" s="2" t="s">
        <v>2113</v>
      </c>
      <c r="E1381" s="2" t="s">
        <v>36</v>
      </c>
      <c r="F1381" s="2" t="s">
        <v>37</v>
      </c>
      <c r="G1381" s="2" t="s">
        <v>40</v>
      </c>
      <c r="H1381" s="2" t="s">
        <v>41</v>
      </c>
      <c r="I1381" s="2" t="s">
        <v>24</v>
      </c>
      <c r="J1381" s="2">
        <v>3</v>
      </c>
      <c r="K1381" s="2">
        <v>8419</v>
      </c>
      <c r="L1381" s="2">
        <v>25257</v>
      </c>
      <c r="M1381" s="2">
        <v>19850.95</v>
      </c>
      <c r="N1381" s="2">
        <v>5406.05</v>
      </c>
      <c r="O1381" s="2">
        <v>239</v>
      </c>
      <c r="P1381" s="2">
        <v>76</v>
      </c>
      <c r="Q1381" s="2" t="s">
        <v>42</v>
      </c>
      <c r="R1381" s="2">
        <v>10</v>
      </c>
      <c r="S1381" s="5">
        <f>IFERROR(Table1[[#This Row],[Profit]]/Table1[[#This Row],[Sales]],0)</f>
        <v>0.21404165181929763</v>
      </c>
      <c r="T1381" s="2" t="str">
        <f t="shared" si="21"/>
        <v>Reorder Needed</v>
      </c>
    </row>
    <row r="1382" spans="1:20" x14ac:dyDescent="0.3">
      <c r="A1382" s="2">
        <v>2381</v>
      </c>
      <c r="B1382" s="3">
        <v>45294</v>
      </c>
      <c r="C1382" s="2" t="s">
        <v>2114</v>
      </c>
      <c r="D1382" s="2" t="s">
        <v>2115</v>
      </c>
      <c r="E1382" s="2" t="s">
        <v>28</v>
      </c>
      <c r="F1382" s="2" t="s">
        <v>29</v>
      </c>
      <c r="G1382" s="2" t="s">
        <v>97</v>
      </c>
      <c r="H1382" s="2" t="s">
        <v>98</v>
      </c>
      <c r="I1382" s="2" t="s">
        <v>32</v>
      </c>
      <c r="J1382" s="2">
        <v>5</v>
      </c>
      <c r="K1382" s="2">
        <v>36263</v>
      </c>
      <c r="L1382" s="2">
        <v>181315</v>
      </c>
      <c r="M1382" s="2">
        <v>154848.85</v>
      </c>
      <c r="N1382" s="2">
        <v>26466.15</v>
      </c>
      <c r="O1382" s="2">
        <v>322</v>
      </c>
      <c r="P1382" s="2">
        <v>66</v>
      </c>
      <c r="Q1382" s="2" t="s">
        <v>99</v>
      </c>
      <c r="R1382" s="2">
        <v>10</v>
      </c>
      <c r="S1382" s="5">
        <f>IFERROR(Table1[[#This Row],[Profit]]/Table1[[#This Row],[Sales]],0)</f>
        <v>0.1459677908612084</v>
      </c>
      <c r="T1382" s="2" t="str">
        <f t="shared" si="21"/>
        <v>Reorder Needed</v>
      </c>
    </row>
    <row r="1383" spans="1:20" x14ac:dyDescent="0.3">
      <c r="A1383" s="2">
        <v>2382</v>
      </c>
      <c r="B1383" s="3">
        <v>45603</v>
      </c>
      <c r="C1383" s="2" t="s">
        <v>820</v>
      </c>
      <c r="D1383" s="2" t="s">
        <v>2116</v>
      </c>
      <c r="E1383" s="2" t="s">
        <v>36</v>
      </c>
      <c r="F1383" s="2" t="s">
        <v>37</v>
      </c>
      <c r="G1383" s="2" t="s">
        <v>49</v>
      </c>
      <c r="H1383" s="2" t="s">
        <v>50</v>
      </c>
      <c r="I1383" s="2" t="s">
        <v>51</v>
      </c>
      <c r="J1383" s="2">
        <v>1</v>
      </c>
      <c r="K1383" s="2">
        <v>46939</v>
      </c>
      <c r="L1383" s="2">
        <v>46939</v>
      </c>
      <c r="M1383" s="2">
        <v>30564.26</v>
      </c>
      <c r="N1383" s="2">
        <v>16374.74</v>
      </c>
      <c r="O1383" s="2">
        <v>200</v>
      </c>
      <c r="P1383" s="2">
        <v>15</v>
      </c>
      <c r="Q1383" s="2" t="s">
        <v>52</v>
      </c>
      <c r="R1383" s="2">
        <v>15</v>
      </c>
      <c r="S1383" s="5">
        <f>IFERROR(Table1[[#This Row],[Profit]]/Table1[[#This Row],[Sales]],0)</f>
        <v>0.34885148810157862</v>
      </c>
      <c r="T1383" s="2" t="str">
        <f t="shared" si="21"/>
        <v>Reorder Needed</v>
      </c>
    </row>
    <row r="1384" spans="1:20" x14ac:dyDescent="0.3">
      <c r="A1384" s="2">
        <v>2383</v>
      </c>
      <c r="B1384" s="3">
        <v>45569</v>
      </c>
      <c r="C1384" s="2" t="s">
        <v>657</v>
      </c>
      <c r="D1384" s="2" t="s">
        <v>2117</v>
      </c>
      <c r="E1384" s="2" t="s">
        <v>36</v>
      </c>
      <c r="F1384" s="2" t="s">
        <v>37</v>
      </c>
      <c r="G1384" s="2" t="s">
        <v>75</v>
      </c>
      <c r="H1384" s="2" t="s">
        <v>76</v>
      </c>
      <c r="I1384" s="2" t="s">
        <v>77</v>
      </c>
      <c r="J1384" s="2">
        <v>7</v>
      </c>
      <c r="K1384" s="2">
        <v>54384</v>
      </c>
      <c r="L1384" s="2">
        <v>380688</v>
      </c>
      <c r="M1384" s="2">
        <v>335577.94</v>
      </c>
      <c r="N1384" s="2">
        <v>45110.06</v>
      </c>
      <c r="O1384" s="2">
        <v>185</v>
      </c>
      <c r="P1384" s="2">
        <v>50</v>
      </c>
      <c r="Q1384" s="2" t="s">
        <v>78</v>
      </c>
      <c r="R1384" s="2">
        <v>10</v>
      </c>
      <c r="S1384" s="5">
        <f>IFERROR(Table1[[#This Row],[Profit]]/Table1[[#This Row],[Sales]],0)</f>
        <v>0.11849614382381372</v>
      </c>
      <c r="T1384" s="2" t="str">
        <f t="shared" si="21"/>
        <v>Reorder Needed</v>
      </c>
    </row>
    <row r="1385" spans="1:20" x14ac:dyDescent="0.3">
      <c r="A1385" s="2">
        <v>2384</v>
      </c>
      <c r="B1385" s="3">
        <v>45489</v>
      </c>
      <c r="C1385" s="2" t="s">
        <v>2085</v>
      </c>
      <c r="D1385" s="2" t="s">
        <v>2118</v>
      </c>
      <c r="E1385" s="2" t="s">
        <v>36</v>
      </c>
      <c r="F1385" s="2" t="s">
        <v>37</v>
      </c>
      <c r="G1385" s="2" t="s">
        <v>49</v>
      </c>
      <c r="H1385" s="2" t="s">
        <v>50</v>
      </c>
      <c r="I1385" s="2" t="s">
        <v>51</v>
      </c>
      <c r="J1385" s="2">
        <v>8</v>
      </c>
      <c r="K1385" s="2">
        <v>9544</v>
      </c>
      <c r="L1385" s="2">
        <v>76352</v>
      </c>
      <c r="M1385" s="2">
        <v>68232.88</v>
      </c>
      <c r="N1385" s="2">
        <v>8119.12</v>
      </c>
      <c r="O1385" s="2">
        <v>427</v>
      </c>
      <c r="P1385" s="2">
        <v>100</v>
      </c>
      <c r="Q1385" s="2" t="s">
        <v>52</v>
      </c>
      <c r="R1385" s="2">
        <v>0</v>
      </c>
      <c r="S1385" s="5">
        <f>IFERROR(Table1[[#This Row],[Profit]]/Table1[[#This Row],[Sales]],0)</f>
        <v>0.10633801341156747</v>
      </c>
      <c r="T1385" s="2" t="str">
        <f t="shared" si="21"/>
        <v>Reorder Needed</v>
      </c>
    </row>
    <row r="1386" spans="1:20" x14ac:dyDescent="0.3">
      <c r="A1386" s="2">
        <v>2385</v>
      </c>
      <c r="B1386" s="3">
        <v>45491</v>
      </c>
      <c r="C1386" s="2" t="s">
        <v>431</v>
      </c>
      <c r="D1386" s="2" t="s">
        <v>2119</v>
      </c>
      <c r="E1386" s="2" t="s">
        <v>45</v>
      </c>
      <c r="F1386" s="2" t="s">
        <v>46</v>
      </c>
      <c r="G1386" s="2" t="s">
        <v>40</v>
      </c>
      <c r="H1386" s="2" t="s">
        <v>41</v>
      </c>
      <c r="I1386" s="2" t="s">
        <v>24</v>
      </c>
      <c r="J1386" s="2">
        <v>10</v>
      </c>
      <c r="K1386" s="2">
        <v>6401</v>
      </c>
      <c r="L1386" s="2">
        <v>64010</v>
      </c>
      <c r="M1386" s="2">
        <v>46736.55</v>
      </c>
      <c r="N1386" s="2">
        <v>17273.45</v>
      </c>
      <c r="O1386" s="2">
        <v>167</v>
      </c>
      <c r="P1386" s="2">
        <v>94</v>
      </c>
      <c r="Q1386" s="2" t="s">
        <v>42</v>
      </c>
      <c r="R1386" s="2">
        <v>15</v>
      </c>
      <c r="S1386" s="5">
        <f>IFERROR(Table1[[#This Row],[Profit]]/Table1[[#This Row],[Sales]],0)</f>
        <v>0.26985549132947978</v>
      </c>
      <c r="T1386" s="2" t="str">
        <f t="shared" si="21"/>
        <v>Reorder Needed</v>
      </c>
    </row>
    <row r="1387" spans="1:20" x14ac:dyDescent="0.3">
      <c r="A1387" s="2">
        <v>2386</v>
      </c>
      <c r="B1387" s="3">
        <v>45462</v>
      </c>
      <c r="C1387" s="2" t="s">
        <v>2120</v>
      </c>
      <c r="D1387" s="2" t="s">
        <v>2121</v>
      </c>
      <c r="E1387" s="2" t="s">
        <v>45</v>
      </c>
      <c r="F1387" s="2" t="s">
        <v>46</v>
      </c>
      <c r="G1387" s="2" t="s">
        <v>67</v>
      </c>
      <c r="H1387" s="2" t="s">
        <v>68</v>
      </c>
      <c r="I1387" s="2" t="s">
        <v>24</v>
      </c>
      <c r="J1387" s="2">
        <v>4</v>
      </c>
      <c r="K1387" s="2">
        <v>24382</v>
      </c>
      <c r="L1387" s="2">
        <v>97528</v>
      </c>
      <c r="M1387" s="2">
        <v>78079.02</v>
      </c>
      <c r="N1387" s="2">
        <v>19448.98</v>
      </c>
      <c r="O1387" s="2">
        <v>243</v>
      </c>
      <c r="P1387" s="2">
        <v>99</v>
      </c>
      <c r="Q1387" s="2" t="s">
        <v>42</v>
      </c>
      <c r="R1387" s="2">
        <v>10</v>
      </c>
      <c r="S1387" s="5">
        <f>IFERROR(Table1[[#This Row],[Profit]]/Table1[[#This Row],[Sales]],0)</f>
        <v>0.1994194487736855</v>
      </c>
      <c r="T1387" s="2" t="str">
        <f t="shared" si="21"/>
        <v>Reorder Needed</v>
      </c>
    </row>
    <row r="1388" spans="1:20" x14ac:dyDescent="0.3">
      <c r="A1388" s="2">
        <v>2387</v>
      </c>
      <c r="B1388" s="3">
        <v>45344</v>
      </c>
      <c r="C1388" s="2" t="s">
        <v>882</v>
      </c>
      <c r="D1388" s="2" t="s">
        <v>2122</v>
      </c>
      <c r="E1388" s="2" t="s">
        <v>36</v>
      </c>
      <c r="F1388" s="2" t="s">
        <v>37</v>
      </c>
      <c r="G1388" s="2" t="s">
        <v>30</v>
      </c>
      <c r="H1388" s="2" t="s">
        <v>31</v>
      </c>
      <c r="I1388" s="2" t="s">
        <v>32</v>
      </c>
      <c r="J1388" s="2">
        <v>9</v>
      </c>
      <c r="K1388" s="2">
        <v>30941</v>
      </c>
      <c r="L1388" s="2">
        <v>278469</v>
      </c>
      <c r="M1388" s="2">
        <v>240462.16</v>
      </c>
      <c r="N1388" s="2">
        <v>38006.839999999997</v>
      </c>
      <c r="O1388" s="2">
        <v>466</v>
      </c>
      <c r="P1388" s="2">
        <v>46</v>
      </c>
      <c r="Q1388" s="2" t="s">
        <v>33</v>
      </c>
      <c r="R1388" s="2">
        <v>10</v>
      </c>
      <c r="S1388" s="5">
        <f>IFERROR(Table1[[#This Row],[Profit]]/Table1[[#This Row],[Sales]],0)</f>
        <v>0.13648499473909123</v>
      </c>
      <c r="T1388" s="2" t="str">
        <f t="shared" si="21"/>
        <v>Reorder Needed</v>
      </c>
    </row>
    <row r="1389" spans="1:20" x14ac:dyDescent="0.3">
      <c r="A1389" s="2">
        <v>2388</v>
      </c>
      <c r="B1389" s="3">
        <v>45449</v>
      </c>
      <c r="C1389" s="2" t="s">
        <v>788</v>
      </c>
      <c r="D1389" s="2" t="s">
        <v>2123</v>
      </c>
      <c r="E1389" s="2" t="s">
        <v>28</v>
      </c>
      <c r="F1389" s="2" t="s">
        <v>29</v>
      </c>
      <c r="G1389" s="2" t="s">
        <v>75</v>
      </c>
      <c r="H1389" s="2" t="s">
        <v>76</v>
      </c>
      <c r="I1389" s="2" t="s">
        <v>77</v>
      </c>
      <c r="J1389" s="2">
        <v>8</v>
      </c>
      <c r="K1389" s="2">
        <v>7504</v>
      </c>
      <c r="L1389" s="2">
        <v>60032</v>
      </c>
      <c r="M1389" s="2">
        <v>53026.91</v>
      </c>
      <c r="N1389" s="2">
        <v>7005.09</v>
      </c>
      <c r="O1389" s="2">
        <v>243</v>
      </c>
      <c r="P1389" s="2">
        <v>81</v>
      </c>
      <c r="Q1389" s="2" t="s">
        <v>78</v>
      </c>
      <c r="R1389" s="2">
        <v>5</v>
      </c>
      <c r="S1389" s="5">
        <f>IFERROR(Table1[[#This Row],[Profit]]/Table1[[#This Row],[Sales]],0)</f>
        <v>0.1166892657249467</v>
      </c>
      <c r="T1389" s="2" t="str">
        <f t="shared" si="21"/>
        <v>Reorder Needed</v>
      </c>
    </row>
    <row r="1390" spans="1:20" x14ac:dyDescent="0.3">
      <c r="A1390" s="2">
        <v>2389</v>
      </c>
      <c r="B1390" s="3">
        <v>45304</v>
      </c>
      <c r="C1390" s="2" t="s">
        <v>774</v>
      </c>
      <c r="D1390" s="2" t="s">
        <v>2124</v>
      </c>
      <c r="E1390" s="2" t="s">
        <v>45</v>
      </c>
      <c r="F1390" s="2" t="s">
        <v>46</v>
      </c>
      <c r="G1390" s="2" t="s">
        <v>81</v>
      </c>
      <c r="H1390" s="2" t="s">
        <v>82</v>
      </c>
      <c r="I1390" s="2" t="s">
        <v>24</v>
      </c>
      <c r="J1390" s="2">
        <v>5</v>
      </c>
      <c r="K1390" s="2">
        <v>37680</v>
      </c>
      <c r="L1390" s="2">
        <v>188400</v>
      </c>
      <c r="M1390" s="2">
        <v>126840.37</v>
      </c>
      <c r="N1390" s="2">
        <v>61559.63</v>
      </c>
      <c r="O1390" s="2">
        <v>377</v>
      </c>
      <c r="P1390" s="2">
        <v>57</v>
      </c>
      <c r="Q1390" s="2" t="s">
        <v>42</v>
      </c>
      <c r="R1390" s="2">
        <v>5</v>
      </c>
      <c r="S1390" s="5">
        <f>IFERROR(Table1[[#This Row],[Profit]]/Table1[[#This Row],[Sales]],0)</f>
        <v>0.32674962845010613</v>
      </c>
      <c r="T1390" s="2" t="str">
        <f t="shared" si="21"/>
        <v>Reorder Needed</v>
      </c>
    </row>
    <row r="1391" spans="1:20" x14ac:dyDescent="0.3">
      <c r="A1391" s="2">
        <v>2390</v>
      </c>
      <c r="B1391" s="3">
        <v>45354</v>
      </c>
      <c r="C1391" s="2" t="s">
        <v>2125</v>
      </c>
      <c r="D1391" s="2" t="s">
        <v>2126</v>
      </c>
      <c r="E1391" s="2" t="s">
        <v>20</v>
      </c>
      <c r="F1391" s="2" t="s">
        <v>21</v>
      </c>
      <c r="G1391" s="2" t="s">
        <v>81</v>
      </c>
      <c r="H1391" s="2" t="s">
        <v>82</v>
      </c>
      <c r="I1391" s="2" t="s">
        <v>24</v>
      </c>
      <c r="J1391" s="2">
        <v>3</v>
      </c>
      <c r="K1391" s="2">
        <v>27164</v>
      </c>
      <c r="L1391" s="2">
        <v>81492</v>
      </c>
      <c r="M1391" s="2">
        <v>61089.18</v>
      </c>
      <c r="N1391" s="2">
        <v>20402.82</v>
      </c>
      <c r="O1391" s="2">
        <v>169</v>
      </c>
      <c r="P1391" s="2">
        <v>86</v>
      </c>
      <c r="Q1391" s="2" t="s">
        <v>42</v>
      </c>
      <c r="R1391" s="2">
        <v>0</v>
      </c>
      <c r="S1391" s="5">
        <f>IFERROR(Table1[[#This Row],[Profit]]/Table1[[#This Row],[Sales]],0)</f>
        <v>0.25036592548961861</v>
      </c>
      <c r="T1391" s="2" t="str">
        <f t="shared" si="21"/>
        <v>Reorder Needed</v>
      </c>
    </row>
    <row r="1392" spans="1:20" x14ac:dyDescent="0.3">
      <c r="A1392" s="2">
        <v>2391</v>
      </c>
      <c r="B1392" s="3">
        <v>45565</v>
      </c>
      <c r="C1392" s="2" t="s">
        <v>1479</v>
      </c>
      <c r="D1392" s="2" t="s">
        <v>2127</v>
      </c>
      <c r="E1392" s="2" t="s">
        <v>28</v>
      </c>
      <c r="F1392" s="2" t="s">
        <v>29</v>
      </c>
      <c r="G1392" s="2" t="s">
        <v>81</v>
      </c>
      <c r="H1392" s="2" t="s">
        <v>82</v>
      </c>
      <c r="I1392" s="2" t="s">
        <v>24</v>
      </c>
      <c r="J1392" s="2">
        <v>6</v>
      </c>
      <c r="K1392" s="2">
        <v>35750</v>
      </c>
      <c r="L1392" s="2">
        <v>214500</v>
      </c>
      <c r="M1392" s="2">
        <v>158601.94</v>
      </c>
      <c r="N1392" s="2">
        <v>55898.06</v>
      </c>
      <c r="O1392" s="2">
        <v>255</v>
      </c>
      <c r="P1392" s="2">
        <v>64</v>
      </c>
      <c r="Q1392" s="2" t="s">
        <v>42</v>
      </c>
      <c r="R1392" s="2">
        <v>5</v>
      </c>
      <c r="S1392" s="5">
        <f>IFERROR(Table1[[#This Row],[Profit]]/Table1[[#This Row],[Sales]],0)</f>
        <v>0.26059701631701632</v>
      </c>
      <c r="T1392" s="2" t="str">
        <f t="shared" si="21"/>
        <v>Reorder Needed</v>
      </c>
    </row>
    <row r="1393" spans="1:20" x14ac:dyDescent="0.3">
      <c r="A1393" s="2">
        <v>2392</v>
      </c>
      <c r="B1393" s="3">
        <v>45491</v>
      </c>
      <c r="C1393" s="2" t="s">
        <v>34</v>
      </c>
      <c r="D1393" s="2" t="s">
        <v>2128</v>
      </c>
      <c r="E1393" s="2" t="s">
        <v>45</v>
      </c>
      <c r="F1393" s="2" t="s">
        <v>46</v>
      </c>
      <c r="G1393" s="2" t="s">
        <v>22</v>
      </c>
      <c r="H1393" s="2" t="s">
        <v>23</v>
      </c>
      <c r="I1393" s="2" t="s">
        <v>24</v>
      </c>
      <c r="J1393" s="2">
        <v>1</v>
      </c>
      <c r="K1393" s="2">
        <v>4696</v>
      </c>
      <c r="L1393" s="2">
        <v>4696</v>
      </c>
      <c r="M1393" s="2">
        <v>3381.14</v>
      </c>
      <c r="N1393" s="2">
        <v>1314.86</v>
      </c>
      <c r="O1393" s="2">
        <v>215</v>
      </c>
      <c r="P1393" s="2">
        <v>75</v>
      </c>
      <c r="Q1393" s="2" t="s">
        <v>25</v>
      </c>
      <c r="R1393" s="2">
        <v>5</v>
      </c>
      <c r="S1393" s="5">
        <f>IFERROR(Table1[[#This Row],[Profit]]/Table1[[#This Row],[Sales]],0)</f>
        <v>0.27999574105621805</v>
      </c>
      <c r="T1393" s="2" t="str">
        <f t="shared" si="21"/>
        <v>Reorder Needed</v>
      </c>
    </row>
    <row r="1394" spans="1:20" x14ac:dyDescent="0.3">
      <c r="A1394" s="2">
        <v>2393</v>
      </c>
      <c r="B1394" s="3">
        <v>45407</v>
      </c>
      <c r="C1394" s="2" t="s">
        <v>544</v>
      </c>
      <c r="D1394" s="2" t="s">
        <v>2129</v>
      </c>
      <c r="E1394" s="2" t="s">
        <v>20</v>
      </c>
      <c r="F1394" s="2" t="s">
        <v>21</v>
      </c>
      <c r="G1394" s="2" t="s">
        <v>55</v>
      </c>
      <c r="H1394" s="2" t="s">
        <v>56</v>
      </c>
      <c r="I1394" s="2" t="s">
        <v>32</v>
      </c>
      <c r="J1394" s="2">
        <v>3</v>
      </c>
      <c r="K1394" s="2">
        <v>16285</v>
      </c>
      <c r="L1394" s="2">
        <v>48855</v>
      </c>
      <c r="M1394" s="2">
        <v>32194.5</v>
      </c>
      <c r="N1394" s="2">
        <v>16660.5</v>
      </c>
      <c r="O1394" s="2">
        <v>236</v>
      </c>
      <c r="P1394" s="2">
        <v>95</v>
      </c>
      <c r="Q1394" s="2" t="s">
        <v>57</v>
      </c>
      <c r="R1394" s="2">
        <v>5</v>
      </c>
      <c r="S1394" s="5">
        <f>IFERROR(Table1[[#This Row],[Profit]]/Table1[[#This Row],[Sales]],0)</f>
        <v>0.34101934295363834</v>
      </c>
      <c r="T1394" s="2" t="str">
        <f t="shared" si="21"/>
        <v>Reorder Needed</v>
      </c>
    </row>
    <row r="1395" spans="1:20" x14ac:dyDescent="0.3">
      <c r="A1395" s="2">
        <v>2394</v>
      </c>
      <c r="B1395" s="3">
        <v>45574</v>
      </c>
      <c r="C1395" s="2" t="s">
        <v>346</v>
      </c>
      <c r="D1395" s="2" t="s">
        <v>2130</v>
      </c>
      <c r="E1395" s="2" t="s">
        <v>45</v>
      </c>
      <c r="F1395" s="2" t="s">
        <v>46</v>
      </c>
      <c r="G1395" s="2" t="s">
        <v>97</v>
      </c>
      <c r="H1395" s="2" t="s">
        <v>98</v>
      </c>
      <c r="I1395" s="2" t="s">
        <v>32</v>
      </c>
      <c r="J1395" s="2">
        <v>4</v>
      </c>
      <c r="K1395" s="2">
        <v>3877</v>
      </c>
      <c r="L1395" s="2">
        <v>15508</v>
      </c>
      <c r="M1395" s="2">
        <v>13065.97</v>
      </c>
      <c r="N1395" s="2">
        <v>2442.0300000000002</v>
      </c>
      <c r="O1395" s="2">
        <v>218</v>
      </c>
      <c r="P1395" s="2">
        <v>96</v>
      </c>
      <c r="Q1395" s="2" t="s">
        <v>99</v>
      </c>
      <c r="R1395" s="2">
        <v>20</v>
      </c>
      <c r="S1395" s="5">
        <f>IFERROR(Table1[[#This Row],[Profit]]/Table1[[#This Row],[Sales]],0)</f>
        <v>0.15746904823316998</v>
      </c>
      <c r="T1395" s="2" t="str">
        <f t="shared" si="21"/>
        <v>Reorder Needed</v>
      </c>
    </row>
    <row r="1396" spans="1:20" x14ac:dyDescent="0.3">
      <c r="A1396" s="2">
        <v>2395</v>
      </c>
      <c r="B1396" s="3">
        <v>45304</v>
      </c>
      <c r="C1396" s="2" t="s">
        <v>2131</v>
      </c>
      <c r="D1396" s="2" t="s">
        <v>2132</v>
      </c>
      <c r="E1396" s="2" t="s">
        <v>20</v>
      </c>
      <c r="F1396" s="2" t="s">
        <v>21</v>
      </c>
      <c r="G1396" s="2" t="s">
        <v>49</v>
      </c>
      <c r="H1396" s="2" t="s">
        <v>50</v>
      </c>
      <c r="I1396" s="2" t="s">
        <v>51</v>
      </c>
      <c r="J1396" s="2">
        <v>4</v>
      </c>
      <c r="K1396" s="2">
        <v>10829</v>
      </c>
      <c r="L1396" s="2">
        <v>43316</v>
      </c>
      <c r="M1396" s="2">
        <v>37729.94</v>
      </c>
      <c r="N1396" s="2">
        <v>5586.06</v>
      </c>
      <c r="O1396" s="2">
        <v>406</v>
      </c>
      <c r="P1396" s="2">
        <v>67</v>
      </c>
      <c r="Q1396" s="2" t="s">
        <v>52</v>
      </c>
      <c r="R1396" s="2">
        <v>5</v>
      </c>
      <c r="S1396" s="5">
        <f>IFERROR(Table1[[#This Row],[Profit]]/Table1[[#This Row],[Sales]],0)</f>
        <v>0.12896066118755195</v>
      </c>
      <c r="T1396" s="2" t="str">
        <f t="shared" si="21"/>
        <v>Reorder Needed</v>
      </c>
    </row>
    <row r="1397" spans="1:20" x14ac:dyDescent="0.3">
      <c r="A1397" s="2">
        <v>2396</v>
      </c>
      <c r="B1397" s="3">
        <v>45606</v>
      </c>
      <c r="C1397" s="2" t="s">
        <v>645</v>
      </c>
      <c r="D1397" s="2" t="s">
        <v>2133</v>
      </c>
      <c r="E1397" s="2" t="s">
        <v>45</v>
      </c>
      <c r="F1397" s="2" t="s">
        <v>46</v>
      </c>
      <c r="G1397" s="2" t="s">
        <v>97</v>
      </c>
      <c r="H1397" s="2" t="s">
        <v>98</v>
      </c>
      <c r="I1397" s="2" t="s">
        <v>32</v>
      </c>
      <c r="J1397" s="2">
        <v>5</v>
      </c>
      <c r="K1397" s="2">
        <v>43461</v>
      </c>
      <c r="L1397" s="2">
        <v>217305</v>
      </c>
      <c r="M1397" s="2">
        <v>158434.34</v>
      </c>
      <c r="N1397" s="2">
        <v>58870.66</v>
      </c>
      <c r="O1397" s="2">
        <v>27</v>
      </c>
      <c r="P1397" s="2">
        <v>29</v>
      </c>
      <c r="Q1397" s="2" t="s">
        <v>99</v>
      </c>
      <c r="R1397" s="2">
        <v>0</v>
      </c>
      <c r="S1397" s="5">
        <f>IFERROR(Table1[[#This Row],[Profit]]/Table1[[#This Row],[Sales]],0)</f>
        <v>0.27091258829755416</v>
      </c>
      <c r="T1397" s="2" t="str">
        <f t="shared" si="21"/>
        <v>Sufficient</v>
      </c>
    </row>
    <row r="1398" spans="1:20" x14ac:dyDescent="0.3">
      <c r="A1398" s="2">
        <v>2397</v>
      </c>
      <c r="B1398" s="3">
        <v>45544</v>
      </c>
      <c r="C1398" s="2" t="s">
        <v>393</v>
      </c>
      <c r="D1398" s="2" t="s">
        <v>2134</v>
      </c>
      <c r="E1398" s="2" t="s">
        <v>45</v>
      </c>
      <c r="F1398" s="2" t="s">
        <v>46</v>
      </c>
      <c r="G1398" s="2" t="s">
        <v>49</v>
      </c>
      <c r="H1398" s="2" t="s">
        <v>50</v>
      </c>
      <c r="I1398" s="2" t="s">
        <v>51</v>
      </c>
      <c r="J1398" s="2">
        <v>2</v>
      </c>
      <c r="K1398" s="2">
        <v>4800</v>
      </c>
      <c r="L1398" s="2">
        <v>9600</v>
      </c>
      <c r="M1398" s="2">
        <v>6119.95</v>
      </c>
      <c r="N1398" s="2">
        <v>3480.05</v>
      </c>
      <c r="O1398" s="2">
        <v>346</v>
      </c>
      <c r="P1398" s="2">
        <v>60</v>
      </c>
      <c r="Q1398" s="2" t="s">
        <v>52</v>
      </c>
      <c r="R1398" s="2">
        <v>0</v>
      </c>
      <c r="S1398" s="5">
        <f>IFERROR(Table1[[#This Row],[Profit]]/Table1[[#This Row],[Sales]],0)</f>
        <v>0.36250520833333333</v>
      </c>
      <c r="T1398" s="2" t="str">
        <f t="shared" si="21"/>
        <v>Reorder Needed</v>
      </c>
    </row>
    <row r="1399" spans="1:20" x14ac:dyDescent="0.3">
      <c r="A1399" s="2">
        <v>2398</v>
      </c>
      <c r="B1399" s="3">
        <v>45499</v>
      </c>
      <c r="C1399" s="2" t="s">
        <v>1025</v>
      </c>
      <c r="D1399" s="2" t="s">
        <v>2135</v>
      </c>
      <c r="E1399" s="2" t="s">
        <v>45</v>
      </c>
      <c r="F1399" s="2" t="s">
        <v>46</v>
      </c>
      <c r="G1399" s="2" t="s">
        <v>75</v>
      </c>
      <c r="H1399" s="2" t="s">
        <v>76</v>
      </c>
      <c r="I1399" s="2" t="s">
        <v>77</v>
      </c>
      <c r="J1399" s="2">
        <v>9</v>
      </c>
      <c r="K1399" s="2">
        <v>22549</v>
      </c>
      <c r="L1399" s="2">
        <v>202941</v>
      </c>
      <c r="M1399" s="2">
        <v>173695.63</v>
      </c>
      <c r="N1399" s="2">
        <v>29245.37</v>
      </c>
      <c r="O1399" s="2">
        <v>363</v>
      </c>
      <c r="P1399" s="2">
        <v>88</v>
      </c>
      <c r="Q1399" s="2" t="s">
        <v>78</v>
      </c>
      <c r="R1399" s="2">
        <v>15</v>
      </c>
      <c r="S1399" s="5">
        <f>IFERROR(Table1[[#This Row],[Profit]]/Table1[[#This Row],[Sales]],0)</f>
        <v>0.1441077456009382</v>
      </c>
      <c r="T1399" s="2" t="str">
        <f t="shared" si="21"/>
        <v>Reorder Needed</v>
      </c>
    </row>
    <row r="1400" spans="1:20" x14ac:dyDescent="0.3">
      <c r="A1400" s="2">
        <v>2399</v>
      </c>
      <c r="B1400" s="3">
        <v>45317</v>
      </c>
      <c r="C1400" s="2" t="s">
        <v>131</v>
      </c>
      <c r="D1400" s="2" t="s">
        <v>2136</v>
      </c>
      <c r="E1400" s="2" t="s">
        <v>20</v>
      </c>
      <c r="F1400" s="2" t="s">
        <v>21</v>
      </c>
      <c r="G1400" s="2" t="s">
        <v>49</v>
      </c>
      <c r="H1400" s="2" t="s">
        <v>50</v>
      </c>
      <c r="I1400" s="2" t="s">
        <v>51</v>
      </c>
      <c r="J1400" s="2">
        <v>10</v>
      </c>
      <c r="K1400" s="2">
        <v>28634</v>
      </c>
      <c r="L1400" s="2">
        <v>286340</v>
      </c>
      <c r="M1400" s="2">
        <v>230021.4</v>
      </c>
      <c r="N1400" s="2">
        <v>56318.6</v>
      </c>
      <c r="O1400" s="2">
        <v>415</v>
      </c>
      <c r="P1400" s="2">
        <v>31</v>
      </c>
      <c r="Q1400" s="2" t="s">
        <v>52</v>
      </c>
      <c r="R1400" s="2">
        <v>10</v>
      </c>
      <c r="S1400" s="5">
        <f>IFERROR(Table1[[#This Row],[Profit]]/Table1[[#This Row],[Sales]],0)</f>
        <v>0.19668436124886499</v>
      </c>
      <c r="T1400" s="2" t="str">
        <f t="shared" si="21"/>
        <v>Reorder Needed</v>
      </c>
    </row>
    <row r="1401" spans="1:20" x14ac:dyDescent="0.3">
      <c r="A1401" s="2">
        <v>2400</v>
      </c>
      <c r="B1401" s="3">
        <v>45320</v>
      </c>
      <c r="C1401" s="2" t="s">
        <v>140</v>
      </c>
      <c r="D1401" s="2" t="s">
        <v>2137</v>
      </c>
      <c r="E1401" s="2" t="s">
        <v>45</v>
      </c>
      <c r="F1401" s="2" t="s">
        <v>46</v>
      </c>
      <c r="G1401" s="2" t="s">
        <v>49</v>
      </c>
      <c r="H1401" s="2" t="s">
        <v>50</v>
      </c>
      <c r="I1401" s="2" t="s">
        <v>51</v>
      </c>
      <c r="J1401" s="2">
        <v>2</v>
      </c>
      <c r="K1401" s="2">
        <v>59666</v>
      </c>
      <c r="L1401" s="2">
        <v>119332</v>
      </c>
      <c r="M1401" s="2">
        <v>90079.37</v>
      </c>
      <c r="N1401" s="2">
        <v>29252.63</v>
      </c>
      <c r="O1401" s="2">
        <v>92</v>
      </c>
      <c r="P1401" s="2">
        <v>29</v>
      </c>
      <c r="Q1401" s="2" t="s">
        <v>52</v>
      </c>
      <c r="R1401" s="2">
        <v>0</v>
      </c>
      <c r="S1401" s="5">
        <f>IFERROR(Table1[[#This Row],[Profit]]/Table1[[#This Row],[Sales]],0)</f>
        <v>0.24513650990513861</v>
      </c>
      <c r="T1401" s="2" t="str">
        <f t="shared" si="21"/>
        <v>Reorder Needed</v>
      </c>
    </row>
    <row r="1402" spans="1:20" x14ac:dyDescent="0.3">
      <c r="A1402" s="2">
        <v>2401</v>
      </c>
      <c r="B1402" s="3">
        <v>45406</v>
      </c>
      <c r="C1402" s="2" t="s">
        <v>1358</v>
      </c>
      <c r="D1402" s="2" t="s">
        <v>2138</v>
      </c>
      <c r="E1402" s="2" t="s">
        <v>20</v>
      </c>
      <c r="F1402" s="2" t="s">
        <v>21</v>
      </c>
      <c r="G1402" s="2" t="s">
        <v>67</v>
      </c>
      <c r="H1402" s="2" t="s">
        <v>68</v>
      </c>
      <c r="I1402" s="2" t="s">
        <v>24</v>
      </c>
      <c r="J1402" s="2">
        <v>3</v>
      </c>
      <c r="K1402" s="2">
        <v>50816</v>
      </c>
      <c r="L1402" s="2">
        <v>152448</v>
      </c>
      <c r="M1402" s="2">
        <v>108285.54</v>
      </c>
      <c r="N1402" s="2">
        <v>44162.46</v>
      </c>
      <c r="O1402" s="2">
        <v>408</v>
      </c>
      <c r="P1402" s="2">
        <v>94</v>
      </c>
      <c r="Q1402" s="2" t="s">
        <v>42</v>
      </c>
      <c r="R1402" s="2">
        <v>5</v>
      </c>
      <c r="S1402" s="5">
        <f>IFERROR(Table1[[#This Row],[Profit]]/Table1[[#This Row],[Sales]],0)</f>
        <v>0.2896886807304786</v>
      </c>
      <c r="T1402" s="2" t="str">
        <f t="shared" si="21"/>
        <v>Reorder Needed</v>
      </c>
    </row>
    <row r="1403" spans="1:20" x14ac:dyDescent="0.3">
      <c r="A1403" s="2">
        <v>2402</v>
      </c>
      <c r="B1403" s="3">
        <v>45529</v>
      </c>
      <c r="C1403" s="2" t="s">
        <v>2139</v>
      </c>
      <c r="D1403" s="2" t="s">
        <v>2140</v>
      </c>
      <c r="E1403" s="2" t="s">
        <v>28</v>
      </c>
      <c r="F1403" s="2" t="s">
        <v>29</v>
      </c>
      <c r="G1403" s="2" t="s">
        <v>22</v>
      </c>
      <c r="H1403" s="2" t="s">
        <v>23</v>
      </c>
      <c r="I1403" s="2" t="s">
        <v>24</v>
      </c>
      <c r="J1403" s="2">
        <v>10</v>
      </c>
      <c r="K1403" s="2">
        <v>55319</v>
      </c>
      <c r="L1403" s="2">
        <v>553190</v>
      </c>
      <c r="M1403" s="2">
        <v>452944.86</v>
      </c>
      <c r="N1403" s="2">
        <v>100245.14</v>
      </c>
      <c r="O1403" s="2">
        <v>137</v>
      </c>
      <c r="P1403" s="2">
        <v>54</v>
      </c>
      <c r="Q1403" s="2" t="s">
        <v>25</v>
      </c>
      <c r="R1403" s="2">
        <v>10</v>
      </c>
      <c r="S1403" s="5">
        <f>IFERROR(Table1[[#This Row],[Profit]]/Table1[[#This Row],[Sales]],0)</f>
        <v>0.18121285634230552</v>
      </c>
      <c r="T1403" s="2" t="str">
        <f t="shared" si="21"/>
        <v>Reorder Needed</v>
      </c>
    </row>
    <row r="1404" spans="1:20" x14ac:dyDescent="0.3">
      <c r="A1404" s="2">
        <v>2403</v>
      </c>
      <c r="B1404" s="3">
        <v>45362</v>
      </c>
      <c r="C1404" s="2" t="s">
        <v>1630</v>
      </c>
      <c r="D1404" s="2" t="s">
        <v>2141</v>
      </c>
      <c r="E1404" s="2" t="s">
        <v>28</v>
      </c>
      <c r="F1404" s="2" t="s">
        <v>29</v>
      </c>
      <c r="G1404" s="2" t="s">
        <v>75</v>
      </c>
      <c r="H1404" s="2" t="s">
        <v>76</v>
      </c>
      <c r="I1404" s="2" t="s">
        <v>77</v>
      </c>
      <c r="J1404" s="2">
        <v>2</v>
      </c>
      <c r="K1404" s="2">
        <v>16176</v>
      </c>
      <c r="L1404" s="2">
        <v>32352</v>
      </c>
      <c r="M1404" s="2">
        <v>24507.75</v>
      </c>
      <c r="N1404" s="2">
        <v>7844.25</v>
      </c>
      <c r="O1404" s="2">
        <v>127</v>
      </c>
      <c r="P1404" s="2">
        <v>62</v>
      </c>
      <c r="Q1404" s="2" t="s">
        <v>78</v>
      </c>
      <c r="R1404" s="2">
        <v>10</v>
      </c>
      <c r="S1404" s="5">
        <f>IFERROR(Table1[[#This Row],[Profit]]/Table1[[#This Row],[Sales]],0)</f>
        <v>0.24246568991097922</v>
      </c>
      <c r="T1404" s="2" t="str">
        <f t="shared" si="21"/>
        <v>Reorder Needed</v>
      </c>
    </row>
    <row r="1405" spans="1:20" x14ac:dyDescent="0.3">
      <c r="A1405" s="2">
        <v>2404</v>
      </c>
      <c r="B1405" s="3">
        <v>45552</v>
      </c>
      <c r="C1405" s="2" t="s">
        <v>489</v>
      </c>
      <c r="D1405" s="2" t="s">
        <v>2142</v>
      </c>
      <c r="E1405" s="2" t="s">
        <v>45</v>
      </c>
      <c r="F1405" s="2" t="s">
        <v>46</v>
      </c>
      <c r="G1405" s="2" t="s">
        <v>97</v>
      </c>
      <c r="H1405" s="2" t="s">
        <v>98</v>
      </c>
      <c r="I1405" s="2" t="s">
        <v>32</v>
      </c>
      <c r="J1405" s="2">
        <v>4</v>
      </c>
      <c r="K1405" s="2">
        <v>1945</v>
      </c>
      <c r="L1405" s="2">
        <v>7780</v>
      </c>
      <c r="M1405" s="2">
        <v>4972.82</v>
      </c>
      <c r="N1405" s="2">
        <v>2807.18</v>
      </c>
      <c r="O1405" s="2">
        <v>239</v>
      </c>
      <c r="P1405" s="2">
        <v>63</v>
      </c>
      <c r="Q1405" s="2" t="s">
        <v>99</v>
      </c>
      <c r="R1405" s="2">
        <v>0</v>
      </c>
      <c r="S1405" s="5">
        <f>IFERROR(Table1[[#This Row],[Profit]]/Table1[[#This Row],[Sales]],0)</f>
        <v>0.36082005141388174</v>
      </c>
      <c r="T1405" s="2" t="str">
        <f t="shared" si="21"/>
        <v>Reorder Needed</v>
      </c>
    </row>
    <row r="1406" spans="1:20" x14ac:dyDescent="0.3">
      <c r="A1406" s="2">
        <v>2405</v>
      </c>
      <c r="B1406" s="3">
        <v>45535</v>
      </c>
      <c r="C1406" s="2" t="s">
        <v>2143</v>
      </c>
      <c r="D1406" s="2" t="s">
        <v>2144</v>
      </c>
      <c r="E1406" s="2" t="s">
        <v>36</v>
      </c>
      <c r="F1406" s="2" t="s">
        <v>37</v>
      </c>
      <c r="G1406" s="2" t="s">
        <v>49</v>
      </c>
      <c r="H1406" s="2" t="s">
        <v>50</v>
      </c>
      <c r="I1406" s="2" t="s">
        <v>51</v>
      </c>
      <c r="J1406" s="2">
        <v>4</v>
      </c>
      <c r="K1406" s="2">
        <v>55229</v>
      </c>
      <c r="L1406" s="2">
        <v>220916</v>
      </c>
      <c r="M1406" s="2">
        <v>175572.36</v>
      </c>
      <c r="N1406" s="2">
        <v>45343.64</v>
      </c>
      <c r="O1406" s="2">
        <v>15</v>
      </c>
      <c r="P1406" s="2">
        <v>28</v>
      </c>
      <c r="Q1406" s="2" t="s">
        <v>52</v>
      </c>
      <c r="R1406" s="2">
        <v>0</v>
      </c>
      <c r="S1406" s="5">
        <f>IFERROR(Table1[[#This Row],[Profit]]/Table1[[#This Row],[Sales]],0)</f>
        <v>0.20525285628926832</v>
      </c>
      <c r="T1406" s="2" t="str">
        <f t="shared" si="21"/>
        <v>Sufficient</v>
      </c>
    </row>
    <row r="1407" spans="1:20" x14ac:dyDescent="0.3">
      <c r="A1407" s="2">
        <v>2406</v>
      </c>
      <c r="B1407" s="3">
        <v>45364</v>
      </c>
      <c r="C1407" s="2" t="s">
        <v>1052</v>
      </c>
      <c r="D1407" s="2" t="s">
        <v>2145</v>
      </c>
      <c r="E1407" s="2" t="s">
        <v>45</v>
      </c>
      <c r="F1407" s="2" t="s">
        <v>46</v>
      </c>
      <c r="G1407" s="2" t="s">
        <v>40</v>
      </c>
      <c r="H1407" s="2" t="s">
        <v>41</v>
      </c>
      <c r="I1407" s="2" t="s">
        <v>24</v>
      </c>
      <c r="J1407" s="2">
        <v>5</v>
      </c>
      <c r="K1407" s="2">
        <v>4822</v>
      </c>
      <c r="L1407" s="2">
        <v>24110</v>
      </c>
      <c r="M1407" s="2">
        <v>15367.81</v>
      </c>
      <c r="N1407" s="2">
        <v>8742.19</v>
      </c>
      <c r="O1407" s="2">
        <v>466</v>
      </c>
      <c r="P1407" s="2">
        <v>68</v>
      </c>
      <c r="Q1407" s="2" t="s">
        <v>42</v>
      </c>
      <c r="R1407" s="2">
        <v>0</v>
      </c>
      <c r="S1407" s="5">
        <f>IFERROR(Table1[[#This Row],[Profit]]/Table1[[#This Row],[Sales]],0)</f>
        <v>0.36259601824968896</v>
      </c>
      <c r="T1407" s="2" t="str">
        <f t="shared" si="21"/>
        <v>Reorder Needed</v>
      </c>
    </row>
    <row r="1408" spans="1:20" x14ac:dyDescent="0.3">
      <c r="A1408" s="2">
        <v>2407</v>
      </c>
      <c r="B1408" s="3">
        <v>45439</v>
      </c>
      <c r="C1408" s="2" t="s">
        <v>1912</v>
      </c>
      <c r="D1408" s="2" t="s">
        <v>2146</v>
      </c>
      <c r="E1408" s="2" t="s">
        <v>45</v>
      </c>
      <c r="F1408" s="2" t="s">
        <v>46</v>
      </c>
      <c r="G1408" s="2" t="s">
        <v>55</v>
      </c>
      <c r="H1408" s="2" t="s">
        <v>56</v>
      </c>
      <c r="I1408" s="2" t="s">
        <v>32</v>
      </c>
      <c r="J1408" s="2">
        <v>5</v>
      </c>
      <c r="K1408" s="2">
        <v>54564</v>
      </c>
      <c r="L1408" s="2">
        <v>272820</v>
      </c>
      <c r="M1408" s="2">
        <v>165871.95000000001</v>
      </c>
      <c r="N1408" s="2">
        <v>106948.05</v>
      </c>
      <c r="O1408" s="2">
        <v>288</v>
      </c>
      <c r="P1408" s="2">
        <v>17</v>
      </c>
      <c r="Q1408" s="2" t="s">
        <v>57</v>
      </c>
      <c r="R1408" s="2">
        <v>15</v>
      </c>
      <c r="S1408" s="5">
        <f>IFERROR(Table1[[#This Row],[Profit]]/Table1[[#This Row],[Sales]],0)</f>
        <v>0.39200956674730592</v>
      </c>
      <c r="T1408" s="2" t="str">
        <f t="shared" si="21"/>
        <v>Reorder Needed</v>
      </c>
    </row>
    <row r="1409" spans="1:20" x14ac:dyDescent="0.3">
      <c r="A1409" s="2">
        <v>2408</v>
      </c>
      <c r="B1409" s="3">
        <v>45353</v>
      </c>
      <c r="C1409" s="2" t="s">
        <v>1640</v>
      </c>
      <c r="D1409" s="2" t="s">
        <v>2147</v>
      </c>
      <c r="E1409" s="2" t="s">
        <v>36</v>
      </c>
      <c r="F1409" s="2" t="s">
        <v>37</v>
      </c>
      <c r="G1409" s="2" t="s">
        <v>55</v>
      </c>
      <c r="H1409" s="2" t="s">
        <v>56</v>
      </c>
      <c r="I1409" s="2" t="s">
        <v>32</v>
      </c>
      <c r="J1409" s="2">
        <v>9</v>
      </c>
      <c r="K1409" s="2">
        <v>7787</v>
      </c>
      <c r="L1409" s="2">
        <v>70083</v>
      </c>
      <c r="M1409" s="2">
        <v>51387.58</v>
      </c>
      <c r="N1409" s="2">
        <v>18695.419999999998</v>
      </c>
      <c r="O1409" s="2">
        <v>381</v>
      </c>
      <c r="P1409" s="2">
        <v>24</v>
      </c>
      <c r="Q1409" s="2" t="s">
        <v>57</v>
      </c>
      <c r="R1409" s="2">
        <v>20</v>
      </c>
      <c r="S1409" s="5">
        <f>IFERROR(Table1[[#This Row],[Profit]]/Table1[[#This Row],[Sales]],0)</f>
        <v>0.26676112609334646</v>
      </c>
      <c r="T1409" s="2" t="str">
        <f t="shared" si="21"/>
        <v>Reorder Needed</v>
      </c>
    </row>
    <row r="1410" spans="1:20" x14ac:dyDescent="0.3">
      <c r="A1410" s="2">
        <v>2409</v>
      </c>
      <c r="B1410" s="3">
        <v>45488</v>
      </c>
      <c r="C1410" s="2" t="s">
        <v>1515</v>
      </c>
      <c r="D1410" s="2" t="s">
        <v>2148</v>
      </c>
      <c r="E1410" s="2" t="s">
        <v>45</v>
      </c>
      <c r="F1410" s="2" t="s">
        <v>46</v>
      </c>
      <c r="G1410" s="2" t="s">
        <v>67</v>
      </c>
      <c r="H1410" s="2" t="s">
        <v>68</v>
      </c>
      <c r="I1410" s="2" t="s">
        <v>24</v>
      </c>
      <c r="J1410" s="2">
        <v>8</v>
      </c>
      <c r="K1410" s="2">
        <v>13228</v>
      </c>
      <c r="L1410" s="2">
        <v>105824</v>
      </c>
      <c r="M1410" s="2">
        <v>81180.39</v>
      </c>
      <c r="N1410" s="2">
        <v>24643.61</v>
      </c>
      <c r="O1410" s="2">
        <v>183</v>
      </c>
      <c r="P1410" s="2">
        <v>46</v>
      </c>
      <c r="Q1410" s="2" t="s">
        <v>42</v>
      </c>
      <c r="R1410" s="2">
        <v>10</v>
      </c>
      <c r="S1410" s="5">
        <f>IFERROR(Table1[[#This Row],[Profit]]/Table1[[#This Row],[Sales]],0)</f>
        <v>0.23287354475355307</v>
      </c>
      <c r="T1410" s="2" t="str">
        <f t="shared" ref="T1410:T1473" si="22">IF(O1410&gt;P1410,"Reorder Needed","Sufficient")</f>
        <v>Reorder Needed</v>
      </c>
    </row>
    <row r="1411" spans="1:20" x14ac:dyDescent="0.3">
      <c r="A1411" s="2">
        <v>2410</v>
      </c>
      <c r="B1411" s="3">
        <v>45555</v>
      </c>
      <c r="C1411" s="2" t="s">
        <v>943</v>
      </c>
      <c r="D1411" s="2" t="s">
        <v>2149</v>
      </c>
      <c r="E1411" s="2" t="s">
        <v>28</v>
      </c>
      <c r="F1411" s="2" t="s">
        <v>29</v>
      </c>
      <c r="G1411" s="2" t="s">
        <v>75</v>
      </c>
      <c r="H1411" s="2" t="s">
        <v>76</v>
      </c>
      <c r="I1411" s="2" t="s">
        <v>77</v>
      </c>
      <c r="J1411" s="2">
        <v>6</v>
      </c>
      <c r="K1411" s="2">
        <v>18706</v>
      </c>
      <c r="L1411" s="2">
        <v>112236</v>
      </c>
      <c r="M1411" s="2">
        <v>99733.73</v>
      </c>
      <c r="N1411" s="2">
        <v>12502.27</v>
      </c>
      <c r="O1411" s="2">
        <v>153</v>
      </c>
      <c r="P1411" s="2">
        <v>73</v>
      </c>
      <c r="Q1411" s="2" t="s">
        <v>78</v>
      </c>
      <c r="R1411" s="2">
        <v>5</v>
      </c>
      <c r="S1411" s="5">
        <f>IFERROR(Table1[[#This Row],[Profit]]/Table1[[#This Row],[Sales]],0)</f>
        <v>0.11139269040236645</v>
      </c>
      <c r="T1411" s="2" t="str">
        <f t="shared" si="22"/>
        <v>Reorder Needed</v>
      </c>
    </row>
    <row r="1412" spans="1:20" x14ac:dyDescent="0.3">
      <c r="A1412" s="2">
        <v>2411</v>
      </c>
      <c r="B1412" s="3">
        <v>45620</v>
      </c>
      <c r="C1412" s="2" t="s">
        <v>1361</v>
      </c>
      <c r="D1412" s="2" t="s">
        <v>2150</v>
      </c>
      <c r="E1412" s="2" t="s">
        <v>36</v>
      </c>
      <c r="F1412" s="2" t="s">
        <v>37</v>
      </c>
      <c r="G1412" s="2" t="s">
        <v>55</v>
      </c>
      <c r="H1412" s="2" t="s">
        <v>56</v>
      </c>
      <c r="I1412" s="2" t="s">
        <v>32</v>
      </c>
      <c r="J1412" s="2">
        <v>7</v>
      </c>
      <c r="K1412" s="2">
        <v>58775</v>
      </c>
      <c r="L1412" s="2">
        <v>411425</v>
      </c>
      <c r="M1412" s="2">
        <v>313155.96999999997</v>
      </c>
      <c r="N1412" s="2">
        <v>98269.03</v>
      </c>
      <c r="O1412" s="2">
        <v>17</v>
      </c>
      <c r="P1412" s="2">
        <v>22</v>
      </c>
      <c r="Q1412" s="2" t="s">
        <v>57</v>
      </c>
      <c r="R1412" s="2">
        <v>10</v>
      </c>
      <c r="S1412" s="5">
        <f>IFERROR(Table1[[#This Row],[Profit]]/Table1[[#This Row],[Sales]],0)</f>
        <v>0.2388504101598104</v>
      </c>
      <c r="T1412" s="2" t="str">
        <f t="shared" si="22"/>
        <v>Sufficient</v>
      </c>
    </row>
    <row r="1413" spans="1:20" x14ac:dyDescent="0.3">
      <c r="A1413" s="2">
        <v>2412</v>
      </c>
      <c r="B1413" s="3">
        <v>45397</v>
      </c>
      <c r="C1413" s="2" t="s">
        <v>229</v>
      </c>
      <c r="D1413" s="2" t="s">
        <v>2151</v>
      </c>
      <c r="E1413" s="2" t="s">
        <v>45</v>
      </c>
      <c r="F1413" s="2" t="s">
        <v>46</v>
      </c>
      <c r="G1413" s="2" t="s">
        <v>30</v>
      </c>
      <c r="H1413" s="2" t="s">
        <v>31</v>
      </c>
      <c r="I1413" s="2" t="s">
        <v>32</v>
      </c>
      <c r="J1413" s="2">
        <v>4</v>
      </c>
      <c r="K1413" s="2">
        <v>12066</v>
      </c>
      <c r="L1413" s="2">
        <v>48264</v>
      </c>
      <c r="M1413" s="2">
        <v>37257.68</v>
      </c>
      <c r="N1413" s="2">
        <v>11006.32</v>
      </c>
      <c r="O1413" s="2">
        <v>458</v>
      </c>
      <c r="P1413" s="2">
        <v>42</v>
      </c>
      <c r="Q1413" s="2" t="s">
        <v>33</v>
      </c>
      <c r="R1413" s="2">
        <v>10</v>
      </c>
      <c r="S1413" s="5">
        <f>IFERROR(Table1[[#This Row],[Profit]]/Table1[[#This Row],[Sales]],0)</f>
        <v>0.22804409083374771</v>
      </c>
      <c r="T1413" s="2" t="str">
        <f t="shared" si="22"/>
        <v>Reorder Needed</v>
      </c>
    </row>
    <row r="1414" spans="1:20" x14ac:dyDescent="0.3">
      <c r="A1414" s="2">
        <v>2413</v>
      </c>
      <c r="B1414" s="3">
        <v>45376</v>
      </c>
      <c r="C1414" s="2" t="s">
        <v>73</v>
      </c>
      <c r="D1414" s="2" t="s">
        <v>2152</v>
      </c>
      <c r="E1414" s="2" t="s">
        <v>45</v>
      </c>
      <c r="F1414" s="2" t="s">
        <v>46</v>
      </c>
      <c r="G1414" s="2" t="s">
        <v>97</v>
      </c>
      <c r="H1414" s="2" t="s">
        <v>98</v>
      </c>
      <c r="I1414" s="2" t="s">
        <v>32</v>
      </c>
      <c r="J1414" s="2">
        <v>5</v>
      </c>
      <c r="K1414" s="2">
        <v>34382</v>
      </c>
      <c r="L1414" s="2">
        <v>171910</v>
      </c>
      <c r="M1414" s="2">
        <v>143602.15</v>
      </c>
      <c r="N1414" s="2">
        <v>28307.85</v>
      </c>
      <c r="O1414" s="2">
        <v>24</v>
      </c>
      <c r="P1414" s="2">
        <v>77</v>
      </c>
      <c r="Q1414" s="2" t="s">
        <v>99</v>
      </c>
      <c r="R1414" s="2">
        <v>15</v>
      </c>
      <c r="S1414" s="5">
        <f>IFERROR(Table1[[#This Row],[Profit]]/Table1[[#This Row],[Sales]],0)</f>
        <v>0.16466668605665755</v>
      </c>
      <c r="T1414" s="2" t="str">
        <f t="shared" si="22"/>
        <v>Sufficient</v>
      </c>
    </row>
    <row r="1415" spans="1:20" x14ac:dyDescent="0.3">
      <c r="A1415" s="2">
        <v>2414</v>
      </c>
      <c r="B1415" s="3">
        <v>45637</v>
      </c>
      <c r="C1415" s="2" t="s">
        <v>680</v>
      </c>
      <c r="D1415" s="2" t="s">
        <v>2153</v>
      </c>
      <c r="E1415" s="2" t="s">
        <v>36</v>
      </c>
      <c r="F1415" s="2" t="s">
        <v>37</v>
      </c>
      <c r="G1415" s="2" t="s">
        <v>67</v>
      </c>
      <c r="H1415" s="2" t="s">
        <v>68</v>
      </c>
      <c r="I1415" s="2" t="s">
        <v>24</v>
      </c>
      <c r="J1415" s="2">
        <v>9</v>
      </c>
      <c r="K1415" s="2">
        <v>5408</v>
      </c>
      <c r="L1415" s="2">
        <v>48672</v>
      </c>
      <c r="M1415" s="2">
        <v>32023.83</v>
      </c>
      <c r="N1415" s="2">
        <v>16648.169999999998</v>
      </c>
      <c r="O1415" s="2">
        <v>489</v>
      </c>
      <c r="P1415" s="2">
        <v>36</v>
      </c>
      <c r="Q1415" s="2" t="s">
        <v>42</v>
      </c>
      <c r="R1415" s="2">
        <v>20</v>
      </c>
      <c r="S1415" s="5">
        <f>IFERROR(Table1[[#This Row],[Profit]]/Table1[[#This Row],[Sales]],0)</f>
        <v>0.34204820019723864</v>
      </c>
      <c r="T1415" s="2" t="str">
        <f t="shared" si="22"/>
        <v>Reorder Needed</v>
      </c>
    </row>
    <row r="1416" spans="1:20" x14ac:dyDescent="0.3">
      <c r="A1416" s="2">
        <v>2415</v>
      </c>
      <c r="B1416" s="3">
        <v>45577</v>
      </c>
      <c r="C1416" s="2" t="s">
        <v>1846</v>
      </c>
      <c r="D1416" s="2" t="s">
        <v>2154</v>
      </c>
      <c r="E1416" s="2" t="s">
        <v>36</v>
      </c>
      <c r="F1416" s="2" t="s">
        <v>37</v>
      </c>
      <c r="G1416" s="2" t="s">
        <v>30</v>
      </c>
      <c r="H1416" s="2" t="s">
        <v>31</v>
      </c>
      <c r="I1416" s="2" t="s">
        <v>32</v>
      </c>
      <c r="J1416" s="2">
        <v>6</v>
      </c>
      <c r="K1416" s="2">
        <v>49546</v>
      </c>
      <c r="L1416" s="2">
        <v>297276</v>
      </c>
      <c r="M1416" s="2">
        <v>217674.22</v>
      </c>
      <c r="N1416" s="2">
        <v>79601.78</v>
      </c>
      <c r="O1416" s="2">
        <v>193</v>
      </c>
      <c r="P1416" s="2">
        <v>40</v>
      </c>
      <c r="Q1416" s="2" t="s">
        <v>33</v>
      </c>
      <c r="R1416" s="2">
        <v>0</v>
      </c>
      <c r="S1416" s="5">
        <f>IFERROR(Table1[[#This Row],[Profit]]/Table1[[#This Row],[Sales]],0)</f>
        <v>0.26777062393196893</v>
      </c>
      <c r="T1416" s="2" t="str">
        <f t="shared" si="22"/>
        <v>Reorder Needed</v>
      </c>
    </row>
    <row r="1417" spans="1:20" x14ac:dyDescent="0.3">
      <c r="A1417" s="2">
        <v>2416</v>
      </c>
      <c r="B1417" s="3">
        <v>45537</v>
      </c>
      <c r="C1417" s="2" t="s">
        <v>1140</v>
      </c>
      <c r="D1417" s="2" t="s">
        <v>2155</v>
      </c>
      <c r="E1417" s="2" t="s">
        <v>36</v>
      </c>
      <c r="F1417" s="2" t="s">
        <v>37</v>
      </c>
      <c r="G1417" s="2" t="s">
        <v>81</v>
      </c>
      <c r="H1417" s="2" t="s">
        <v>82</v>
      </c>
      <c r="I1417" s="2" t="s">
        <v>24</v>
      </c>
      <c r="J1417" s="2">
        <v>7</v>
      </c>
      <c r="K1417" s="2">
        <v>56546</v>
      </c>
      <c r="L1417" s="2">
        <v>395822</v>
      </c>
      <c r="M1417" s="2">
        <v>259636.73</v>
      </c>
      <c r="N1417" s="2">
        <v>136185.26999999999</v>
      </c>
      <c r="O1417" s="2">
        <v>140</v>
      </c>
      <c r="P1417" s="2">
        <v>46</v>
      </c>
      <c r="Q1417" s="2" t="s">
        <v>42</v>
      </c>
      <c r="R1417" s="2">
        <v>5</v>
      </c>
      <c r="S1417" s="5">
        <f>IFERROR(Table1[[#This Row],[Profit]]/Table1[[#This Row],[Sales]],0)</f>
        <v>0.34405684878556519</v>
      </c>
      <c r="T1417" s="2" t="str">
        <f t="shared" si="22"/>
        <v>Reorder Needed</v>
      </c>
    </row>
    <row r="1418" spans="1:20" x14ac:dyDescent="0.3">
      <c r="A1418" s="2">
        <v>2417</v>
      </c>
      <c r="B1418" s="3">
        <v>45539</v>
      </c>
      <c r="C1418" s="2" t="s">
        <v>2156</v>
      </c>
      <c r="D1418" s="2" t="s">
        <v>2157</v>
      </c>
      <c r="E1418" s="2" t="s">
        <v>45</v>
      </c>
      <c r="F1418" s="2" t="s">
        <v>46</v>
      </c>
      <c r="G1418" s="2" t="s">
        <v>22</v>
      </c>
      <c r="H1418" s="2" t="s">
        <v>23</v>
      </c>
      <c r="I1418" s="2" t="s">
        <v>24</v>
      </c>
      <c r="J1418" s="2">
        <v>3</v>
      </c>
      <c r="K1418" s="2">
        <v>46176</v>
      </c>
      <c r="L1418" s="2">
        <v>138528</v>
      </c>
      <c r="M1418" s="2">
        <v>98136.960000000006</v>
      </c>
      <c r="N1418" s="2">
        <v>40391.040000000001</v>
      </c>
      <c r="O1418" s="2">
        <v>267</v>
      </c>
      <c r="P1418" s="2">
        <v>17</v>
      </c>
      <c r="Q1418" s="2" t="s">
        <v>25</v>
      </c>
      <c r="R1418" s="2">
        <v>0</v>
      </c>
      <c r="S1418" s="5">
        <f>IFERROR(Table1[[#This Row],[Profit]]/Table1[[#This Row],[Sales]],0)</f>
        <v>0.29157311157311155</v>
      </c>
      <c r="T1418" s="2" t="str">
        <f t="shared" si="22"/>
        <v>Reorder Needed</v>
      </c>
    </row>
    <row r="1419" spans="1:20" x14ac:dyDescent="0.3">
      <c r="A1419" s="2">
        <v>2418</v>
      </c>
      <c r="B1419" s="3">
        <v>45630</v>
      </c>
      <c r="C1419" s="2" t="s">
        <v>158</v>
      </c>
      <c r="D1419" s="2" t="s">
        <v>2158</v>
      </c>
      <c r="E1419" s="2" t="s">
        <v>28</v>
      </c>
      <c r="F1419" s="2" t="s">
        <v>29</v>
      </c>
      <c r="G1419" s="2" t="s">
        <v>22</v>
      </c>
      <c r="H1419" s="2" t="s">
        <v>23</v>
      </c>
      <c r="I1419" s="2" t="s">
        <v>24</v>
      </c>
      <c r="J1419" s="2">
        <v>1</v>
      </c>
      <c r="K1419" s="2">
        <v>4939</v>
      </c>
      <c r="L1419" s="2">
        <v>4939</v>
      </c>
      <c r="M1419" s="2">
        <v>3583.9</v>
      </c>
      <c r="N1419" s="2">
        <v>1355.1</v>
      </c>
      <c r="O1419" s="2">
        <v>283</v>
      </c>
      <c r="P1419" s="2">
        <v>14</v>
      </c>
      <c r="Q1419" s="2" t="s">
        <v>25</v>
      </c>
      <c r="R1419" s="2">
        <v>20</v>
      </c>
      <c r="S1419" s="5">
        <f>IFERROR(Table1[[#This Row],[Profit]]/Table1[[#This Row],[Sales]],0)</f>
        <v>0.27436728082607814</v>
      </c>
      <c r="T1419" s="2" t="str">
        <f t="shared" si="22"/>
        <v>Reorder Needed</v>
      </c>
    </row>
    <row r="1420" spans="1:20" x14ac:dyDescent="0.3">
      <c r="A1420" s="2">
        <v>2419</v>
      </c>
      <c r="B1420" s="3">
        <v>45337</v>
      </c>
      <c r="C1420" s="2" t="s">
        <v>180</v>
      </c>
      <c r="D1420" s="2" t="s">
        <v>2159</v>
      </c>
      <c r="E1420" s="2" t="s">
        <v>28</v>
      </c>
      <c r="F1420" s="2" t="s">
        <v>29</v>
      </c>
      <c r="G1420" s="2" t="s">
        <v>40</v>
      </c>
      <c r="H1420" s="2" t="s">
        <v>41</v>
      </c>
      <c r="I1420" s="2" t="s">
        <v>24</v>
      </c>
      <c r="J1420" s="2">
        <v>1</v>
      </c>
      <c r="K1420" s="2">
        <v>11555</v>
      </c>
      <c r="L1420" s="2">
        <v>11555</v>
      </c>
      <c r="M1420" s="2">
        <v>7675.76</v>
      </c>
      <c r="N1420" s="2">
        <v>3879.24</v>
      </c>
      <c r="O1420" s="2">
        <v>468</v>
      </c>
      <c r="P1420" s="2">
        <v>97</v>
      </c>
      <c r="Q1420" s="2" t="s">
        <v>42</v>
      </c>
      <c r="R1420" s="2">
        <v>15</v>
      </c>
      <c r="S1420" s="5">
        <f>IFERROR(Table1[[#This Row],[Profit]]/Table1[[#This Row],[Sales]],0)</f>
        <v>0.33571960190393768</v>
      </c>
      <c r="T1420" s="2" t="str">
        <f t="shared" si="22"/>
        <v>Reorder Needed</v>
      </c>
    </row>
    <row r="1421" spans="1:20" x14ac:dyDescent="0.3">
      <c r="A1421" s="2">
        <v>2420</v>
      </c>
      <c r="B1421" s="3">
        <v>45594</v>
      </c>
      <c r="C1421" s="2" t="s">
        <v>2160</v>
      </c>
      <c r="D1421" s="2" t="s">
        <v>2161</v>
      </c>
      <c r="E1421" s="2" t="s">
        <v>45</v>
      </c>
      <c r="F1421" s="2" t="s">
        <v>46</v>
      </c>
      <c r="G1421" s="2" t="s">
        <v>49</v>
      </c>
      <c r="H1421" s="2" t="s">
        <v>50</v>
      </c>
      <c r="I1421" s="2" t="s">
        <v>51</v>
      </c>
      <c r="J1421" s="2">
        <v>1</v>
      </c>
      <c r="K1421" s="2">
        <v>40246</v>
      </c>
      <c r="L1421" s="2">
        <v>40246</v>
      </c>
      <c r="M1421" s="2">
        <v>24342.01</v>
      </c>
      <c r="N1421" s="2">
        <v>15903.99</v>
      </c>
      <c r="O1421" s="2">
        <v>320</v>
      </c>
      <c r="P1421" s="2">
        <v>16</v>
      </c>
      <c r="Q1421" s="2" t="s">
        <v>52</v>
      </c>
      <c r="R1421" s="2">
        <v>5</v>
      </c>
      <c r="S1421" s="5">
        <f>IFERROR(Table1[[#This Row],[Profit]]/Table1[[#This Row],[Sales]],0)</f>
        <v>0.39516945783431895</v>
      </c>
      <c r="T1421" s="2" t="str">
        <f t="shared" si="22"/>
        <v>Reorder Needed</v>
      </c>
    </row>
    <row r="1422" spans="1:20" x14ac:dyDescent="0.3">
      <c r="A1422" s="2">
        <v>2421</v>
      </c>
      <c r="B1422" s="3">
        <v>45518</v>
      </c>
      <c r="C1422" s="2" t="s">
        <v>1093</v>
      </c>
      <c r="D1422" s="2" t="s">
        <v>2162</v>
      </c>
      <c r="E1422" s="2" t="s">
        <v>28</v>
      </c>
      <c r="F1422" s="2" t="s">
        <v>29</v>
      </c>
      <c r="G1422" s="2" t="s">
        <v>75</v>
      </c>
      <c r="H1422" s="2" t="s">
        <v>76</v>
      </c>
      <c r="I1422" s="2" t="s">
        <v>77</v>
      </c>
      <c r="J1422" s="2">
        <v>9</v>
      </c>
      <c r="K1422" s="2">
        <v>16330</v>
      </c>
      <c r="L1422" s="2">
        <v>146970</v>
      </c>
      <c r="M1422" s="2">
        <v>115834.06</v>
      </c>
      <c r="N1422" s="2">
        <v>31135.94</v>
      </c>
      <c r="O1422" s="2">
        <v>349</v>
      </c>
      <c r="P1422" s="2">
        <v>61</v>
      </c>
      <c r="Q1422" s="2" t="s">
        <v>78</v>
      </c>
      <c r="R1422" s="2">
        <v>20</v>
      </c>
      <c r="S1422" s="5">
        <f>IFERROR(Table1[[#This Row],[Profit]]/Table1[[#This Row],[Sales]],0)</f>
        <v>0.2118523508198952</v>
      </c>
      <c r="T1422" s="2" t="str">
        <f t="shared" si="22"/>
        <v>Reorder Needed</v>
      </c>
    </row>
    <row r="1423" spans="1:20" x14ac:dyDescent="0.3">
      <c r="A1423" s="2">
        <v>2422</v>
      </c>
      <c r="B1423" s="3">
        <v>45394</v>
      </c>
      <c r="C1423" s="2" t="s">
        <v>2163</v>
      </c>
      <c r="D1423" s="2" t="s">
        <v>2164</v>
      </c>
      <c r="E1423" s="2" t="s">
        <v>45</v>
      </c>
      <c r="F1423" s="2" t="s">
        <v>46</v>
      </c>
      <c r="G1423" s="2" t="s">
        <v>55</v>
      </c>
      <c r="H1423" s="2" t="s">
        <v>56</v>
      </c>
      <c r="I1423" s="2" t="s">
        <v>32</v>
      </c>
      <c r="J1423" s="2">
        <v>3</v>
      </c>
      <c r="K1423" s="2">
        <v>18264</v>
      </c>
      <c r="L1423" s="2">
        <v>54792</v>
      </c>
      <c r="M1423" s="2">
        <v>44763.79</v>
      </c>
      <c r="N1423" s="2">
        <v>10028.209999999999</v>
      </c>
      <c r="O1423" s="2">
        <v>70</v>
      </c>
      <c r="P1423" s="2">
        <v>82</v>
      </c>
      <c r="Q1423" s="2" t="s">
        <v>57</v>
      </c>
      <c r="R1423" s="2">
        <v>10</v>
      </c>
      <c r="S1423" s="5">
        <f>IFERROR(Table1[[#This Row],[Profit]]/Table1[[#This Row],[Sales]],0)</f>
        <v>0.18302325156957219</v>
      </c>
      <c r="T1423" s="2" t="str">
        <f t="shared" si="22"/>
        <v>Sufficient</v>
      </c>
    </row>
    <row r="1424" spans="1:20" x14ac:dyDescent="0.3">
      <c r="A1424" s="2">
        <v>2423</v>
      </c>
      <c r="B1424" s="3">
        <v>45507</v>
      </c>
      <c r="C1424" s="2" t="s">
        <v>411</v>
      </c>
      <c r="D1424" s="2" t="s">
        <v>2165</v>
      </c>
      <c r="E1424" s="2" t="s">
        <v>36</v>
      </c>
      <c r="F1424" s="2" t="s">
        <v>37</v>
      </c>
      <c r="G1424" s="2" t="s">
        <v>75</v>
      </c>
      <c r="H1424" s="2" t="s">
        <v>76</v>
      </c>
      <c r="I1424" s="2" t="s">
        <v>77</v>
      </c>
      <c r="J1424" s="2">
        <v>9</v>
      </c>
      <c r="K1424" s="2">
        <v>4646</v>
      </c>
      <c r="L1424" s="2">
        <v>41814</v>
      </c>
      <c r="M1424" s="2">
        <v>25901.71</v>
      </c>
      <c r="N1424" s="2">
        <v>15912.29</v>
      </c>
      <c r="O1424" s="2">
        <v>476</v>
      </c>
      <c r="P1424" s="2">
        <v>96</v>
      </c>
      <c r="Q1424" s="2" t="s">
        <v>78</v>
      </c>
      <c r="R1424" s="2">
        <v>5</v>
      </c>
      <c r="S1424" s="5">
        <f>IFERROR(Table1[[#This Row],[Profit]]/Table1[[#This Row],[Sales]],0)</f>
        <v>0.38054933754244991</v>
      </c>
      <c r="T1424" s="2" t="str">
        <f t="shared" si="22"/>
        <v>Reorder Needed</v>
      </c>
    </row>
    <row r="1425" spans="1:20" x14ac:dyDescent="0.3">
      <c r="A1425" s="2">
        <v>2424</v>
      </c>
      <c r="B1425" s="3">
        <v>45545</v>
      </c>
      <c r="C1425" s="2" t="s">
        <v>2166</v>
      </c>
      <c r="D1425" s="2" t="s">
        <v>2167</v>
      </c>
      <c r="E1425" s="2" t="s">
        <v>28</v>
      </c>
      <c r="F1425" s="2" t="s">
        <v>29</v>
      </c>
      <c r="G1425" s="2" t="s">
        <v>49</v>
      </c>
      <c r="H1425" s="2" t="s">
        <v>50</v>
      </c>
      <c r="I1425" s="2" t="s">
        <v>51</v>
      </c>
      <c r="J1425" s="2">
        <v>1</v>
      </c>
      <c r="K1425" s="2">
        <v>38903</v>
      </c>
      <c r="L1425" s="2">
        <v>38903</v>
      </c>
      <c r="M1425" s="2">
        <v>29242.77</v>
      </c>
      <c r="N1425" s="2">
        <v>9660.23</v>
      </c>
      <c r="O1425" s="2">
        <v>418</v>
      </c>
      <c r="P1425" s="2">
        <v>82</v>
      </c>
      <c r="Q1425" s="2" t="s">
        <v>52</v>
      </c>
      <c r="R1425" s="2">
        <v>10</v>
      </c>
      <c r="S1425" s="5">
        <f>IFERROR(Table1[[#This Row],[Profit]]/Table1[[#This Row],[Sales]],0)</f>
        <v>0.24831581111996504</v>
      </c>
      <c r="T1425" s="2" t="str">
        <f t="shared" si="22"/>
        <v>Reorder Needed</v>
      </c>
    </row>
    <row r="1426" spans="1:20" x14ac:dyDescent="0.3">
      <c r="A1426" s="2">
        <v>2425</v>
      </c>
      <c r="B1426" s="3">
        <v>45293</v>
      </c>
      <c r="C1426" s="2" t="s">
        <v>2168</v>
      </c>
      <c r="D1426" s="2" t="s">
        <v>2169</v>
      </c>
      <c r="E1426" s="2" t="s">
        <v>45</v>
      </c>
      <c r="F1426" s="2" t="s">
        <v>46</v>
      </c>
      <c r="G1426" s="2" t="s">
        <v>22</v>
      </c>
      <c r="H1426" s="2" t="s">
        <v>23</v>
      </c>
      <c r="I1426" s="2" t="s">
        <v>24</v>
      </c>
      <c r="J1426" s="2">
        <v>2</v>
      </c>
      <c r="K1426" s="2">
        <v>58813</v>
      </c>
      <c r="L1426" s="2">
        <v>117626</v>
      </c>
      <c r="M1426" s="2">
        <v>82541.64</v>
      </c>
      <c r="N1426" s="2">
        <v>35084.36</v>
      </c>
      <c r="O1426" s="2">
        <v>74</v>
      </c>
      <c r="P1426" s="2">
        <v>68</v>
      </c>
      <c r="Q1426" s="2" t="s">
        <v>25</v>
      </c>
      <c r="R1426" s="2">
        <v>0</v>
      </c>
      <c r="S1426" s="5">
        <f>IFERROR(Table1[[#This Row],[Profit]]/Table1[[#This Row],[Sales]],0)</f>
        <v>0.2982704504106235</v>
      </c>
      <c r="T1426" s="2" t="str">
        <f t="shared" si="22"/>
        <v>Reorder Needed</v>
      </c>
    </row>
    <row r="1427" spans="1:20" x14ac:dyDescent="0.3">
      <c r="A1427" s="2">
        <v>2426</v>
      </c>
      <c r="B1427" s="3">
        <v>45350</v>
      </c>
      <c r="C1427" s="2" t="s">
        <v>2170</v>
      </c>
      <c r="D1427" s="2" t="s">
        <v>2171</v>
      </c>
      <c r="E1427" s="2" t="s">
        <v>20</v>
      </c>
      <c r="F1427" s="2" t="s">
        <v>21</v>
      </c>
      <c r="G1427" s="2" t="s">
        <v>67</v>
      </c>
      <c r="H1427" s="2" t="s">
        <v>68</v>
      </c>
      <c r="I1427" s="2" t="s">
        <v>24</v>
      </c>
      <c r="J1427" s="2">
        <v>5</v>
      </c>
      <c r="K1427" s="2">
        <v>44000</v>
      </c>
      <c r="L1427" s="2">
        <v>220000</v>
      </c>
      <c r="M1427" s="2">
        <v>174630.94</v>
      </c>
      <c r="N1427" s="2">
        <v>45369.06</v>
      </c>
      <c r="O1427" s="2">
        <v>192</v>
      </c>
      <c r="P1427" s="2">
        <v>78</v>
      </c>
      <c r="Q1427" s="2" t="s">
        <v>42</v>
      </c>
      <c r="R1427" s="2">
        <v>0</v>
      </c>
      <c r="S1427" s="5">
        <f>IFERROR(Table1[[#This Row],[Profit]]/Table1[[#This Row],[Sales]],0)</f>
        <v>0.20622299999999999</v>
      </c>
      <c r="T1427" s="2" t="str">
        <f t="shared" si="22"/>
        <v>Reorder Needed</v>
      </c>
    </row>
    <row r="1428" spans="1:20" x14ac:dyDescent="0.3">
      <c r="A1428" s="2">
        <v>2427</v>
      </c>
      <c r="B1428" s="3">
        <v>45629</v>
      </c>
      <c r="C1428" s="2" t="s">
        <v>1354</v>
      </c>
      <c r="D1428" s="2" t="s">
        <v>2172</v>
      </c>
      <c r="E1428" s="2" t="s">
        <v>20</v>
      </c>
      <c r="F1428" s="2" t="s">
        <v>21</v>
      </c>
      <c r="G1428" s="2" t="s">
        <v>22</v>
      </c>
      <c r="H1428" s="2" t="s">
        <v>23</v>
      </c>
      <c r="I1428" s="2" t="s">
        <v>24</v>
      </c>
      <c r="J1428" s="2">
        <v>8</v>
      </c>
      <c r="K1428" s="2">
        <v>26730</v>
      </c>
      <c r="L1428" s="2">
        <v>213840</v>
      </c>
      <c r="M1428" s="2">
        <v>178671.68</v>
      </c>
      <c r="N1428" s="2">
        <v>35168.32</v>
      </c>
      <c r="O1428" s="2">
        <v>219</v>
      </c>
      <c r="P1428" s="2">
        <v>90</v>
      </c>
      <c r="Q1428" s="2" t="s">
        <v>25</v>
      </c>
      <c r="R1428" s="2">
        <v>0</v>
      </c>
      <c r="S1428" s="5">
        <f>IFERROR(Table1[[#This Row],[Profit]]/Table1[[#This Row],[Sales]],0)</f>
        <v>0.16446090534979424</v>
      </c>
      <c r="T1428" s="2" t="str">
        <f t="shared" si="22"/>
        <v>Reorder Needed</v>
      </c>
    </row>
    <row r="1429" spans="1:20" x14ac:dyDescent="0.3">
      <c r="A1429" s="2">
        <v>2428</v>
      </c>
      <c r="B1429" s="3">
        <v>45335</v>
      </c>
      <c r="C1429" s="2" t="s">
        <v>142</v>
      </c>
      <c r="D1429" s="2" t="s">
        <v>2173</v>
      </c>
      <c r="E1429" s="2" t="s">
        <v>28</v>
      </c>
      <c r="F1429" s="2" t="s">
        <v>29</v>
      </c>
      <c r="G1429" s="2" t="s">
        <v>22</v>
      </c>
      <c r="H1429" s="2" t="s">
        <v>23</v>
      </c>
      <c r="I1429" s="2" t="s">
        <v>24</v>
      </c>
      <c r="J1429" s="2">
        <v>8</v>
      </c>
      <c r="K1429" s="2">
        <v>6980</v>
      </c>
      <c r="L1429" s="2">
        <v>55840</v>
      </c>
      <c r="M1429" s="2">
        <v>47502.9</v>
      </c>
      <c r="N1429" s="2">
        <v>8337.1</v>
      </c>
      <c r="O1429" s="2">
        <v>180</v>
      </c>
      <c r="P1429" s="2">
        <v>100</v>
      </c>
      <c r="Q1429" s="2" t="s">
        <v>25</v>
      </c>
      <c r="R1429" s="2">
        <v>20</v>
      </c>
      <c r="S1429" s="5">
        <f>IFERROR(Table1[[#This Row],[Profit]]/Table1[[#This Row],[Sales]],0)</f>
        <v>0.14930336676217765</v>
      </c>
      <c r="T1429" s="2" t="str">
        <f t="shared" si="22"/>
        <v>Reorder Needed</v>
      </c>
    </row>
    <row r="1430" spans="1:20" x14ac:dyDescent="0.3">
      <c r="A1430" s="2">
        <v>2429</v>
      </c>
      <c r="B1430" s="3">
        <v>45450</v>
      </c>
      <c r="C1430" s="2" t="s">
        <v>2174</v>
      </c>
      <c r="D1430" s="2" t="s">
        <v>2175</v>
      </c>
      <c r="E1430" s="2" t="s">
        <v>28</v>
      </c>
      <c r="F1430" s="2" t="s">
        <v>29</v>
      </c>
      <c r="G1430" s="2" t="s">
        <v>49</v>
      </c>
      <c r="H1430" s="2" t="s">
        <v>50</v>
      </c>
      <c r="I1430" s="2" t="s">
        <v>51</v>
      </c>
      <c r="J1430" s="2">
        <v>8</v>
      </c>
      <c r="K1430" s="2">
        <v>53481</v>
      </c>
      <c r="L1430" s="2">
        <v>427848</v>
      </c>
      <c r="M1430" s="2">
        <v>324129.48</v>
      </c>
      <c r="N1430" s="2">
        <v>103718.52</v>
      </c>
      <c r="O1430" s="2">
        <v>294</v>
      </c>
      <c r="P1430" s="2">
        <v>100</v>
      </c>
      <c r="Q1430" s="2" t="s">
        <v>52</v>
      </c>
      <c r="R1430" s="2">
        <v>5</v>
      </c>
      <c r="S1430" s="5">
        <f>IFERROR(Table1[[#This Row],[Profit]]/Table1[[#This Row],[Sales]],0)</f>
        <v>0.24241908341280083</v>
      </c>
      <c r="T1430" s="2" t="str">
        <f t="shared" si="22"/>
        <v>Reorder Needed</v>
      </c>
    </row>
    <row r="1431" spans="1:20" x14ac:dyDescent="0.3">
      <c r="A1431" s="2">
        <v>2430</v>
      </c>
      <c r="B1431" s="3">
        <v>45469</v>
      </c>
      <c r="C1431" s="2" t="s">
        <v>963</v>
      </c>
      <c r="D1431" s="2" t="s">
        <v>2176</v>
      </c>
      <c r="E1431" s="2" t="s">
        <v>20</v>
      </c>
      <c r="F1431" s="2" t="s">
        <v>21</v>
      </c>
      <c r="G1431" s="2" t="s">
        <v>81</v>
      </c>
      <c r="H1431" s="2" t="s">
        <v>82</v>
      </c>
      <c r="I1431" s="2" t="s">
        <v>24</v>
      </c>
      <c r="J1431" s="2">
        <v>4</v>
      </c>
      <c r="K1431" s="2">
        <v>13883</v>
      </c>
      <c r="L1431" s="2">
        <v>55532</v>
      </c>
      <c r="M1431" s="2">
        <v>47195.48</v>
      </c>
      <c r="N1431" s="2">
        <v>8336.52</v>
      </c>
      <c r="O1431" s="2">
        <v>316</v>
      </c>
      <c r="P1431" s="2">
        <v>20</v>
      </c>
      <c r="Q1431" s="2" t="s">
        <v>42</v>
      </c>
      <c r="R1431" s="2">
        <v>0</v>
      </c>
      <c r="S1431" s="5">
        <f>IFERROR(Table1[[#This Row],[Profit]]/Table1[[#This Row],[Sales]],0)</f>
        <v>0.15012101130879493</v>
      </c>
      <c r="T1431" s="2" t="str">
        <f t="shared" si="22"/>
        <v>Reorder Needed</v>
      </c>
    </row>
    <row r="1432" spans="1:20" x14ac:dyDescent="0.3">
      <c r="A1432" s="2">
        <v>2431</v>
      </c>
      <c r="B1432" s="3">
        <v>45605</v>
      </c>
      <c r="C1432" s="2" t="s">
        <v>2177</v>
      </c>
      <c r="D1432" s="2" t="s">
        <v>2178</v>
      </c>
      <c r="E1432" s="2" t="s">
        <v>36</v>
      </c>
      <c r="F1432" s="2" t="s">
        <v>37</v>
      </c>
      <c r="G1432" s="2" t="s">
        <v>60</v>
      </c>
      <c r="H1432" s="2" t="s">
        <v>61</v>
      </c>
      <c r="I1432" s="2" t="s">
        <v>32</v>
      </c>
      <c r="J1432" s="2">
        <v>3</v>
      </c>
      <c r="K1432" s="2">
        <v>8982</v>
      </c>
      <c r="L1432" s="2">
        <v>26946</v>
      </c>
      <c r="M1432" s="2">
        <v>19245.349999999999</v>
      </c>
      <c r="N1432" s="2">
        <v>7700.65</v>
      </c>
      <c r="O1432" s="2">
        <v>342</v>
      </c>
      <c r="P1432" s="2">
        <v>37</v>
      </c>
      <c r="Q1432" s="2" t="s">
        <v>62</v>
      </c>
      <c r="R1432" s="2">
        <v>20</v>
      </c>
      <c r="S1432" s="5">
        <f>IFERROR(Table1[[#This Row],[Profit]]/Table1[[#This Row],[Sales]],0)</f>
        <v>0.28578082090106138</v>
      </c>
      <c r="T1432" s="2" t="str">
        <f t="shared" si="22"/>
        <v>Reorder Needed</v>
      </c>
    </row>
    <row r="1433" spans="1:20" x14ac:dyDescent="0.3">
      <c r="A1433" s="2">
        <v>2432</v>
      </c>
      <c r="B1433" s="3">
        <v>45455</v>
      </c>
      <c r="C1433" s="2" t="s">
        <v>1371</v>
      </c>
      <c r="D1433" s="2" t="s">
        <v>2179</v>
      </c>
      <c r="E1433" s="2" t="s">
        <v>36</v>
      </c>
      <c r="F1433" s="2" t="s">
        <v>37</v>
      </c>
      <c r="G1433" s="2" t="s">
        <v>30</v>
      </c>
      <c r="H1433" s="2" t="s">
        <v>31</v>
      </c>
      <c r="I1433" s="2" t="s">
        <v>32</v>
      </c>
      <c r="J1433" s="2">
        <v>7</v>
      </c>
      <c r="K1433" s="2">
        <v>27887</v>
      </c>
      <c r="L1433" s="2">
        <v>195209</v>
      </c>
      <c r="M1433" s="2">
        <v>121764.7</v>
      </c>
      <c r="N1433" s="2">
        <v>73444.3</v>
      </c>
      <c r="O1433" s="2">
        <v>77</v>
      </c>
      <c r="P1433" s="2">
        <v>20</v>
      </c>
      <c r="Q1433" s="2" t="s">
        <v>33</v>
      </c>
      <c r="R1433" s="2">
        <v>0</v>
      </c>
      <c r="S1433" s="5">
        <f>IFERROR(Table1[[#This Row],[Profit]]/Table1[[#This Row],[Sales]],0)</f>
        <v>0.37623419002197644</v>
      </c>
      <c r="T1433" s="2" t="str">
        <f t="shared" si="22"/>
        <v>Reorder Needed</v>
      </c>
    </row>
    <row r="1434" spans="1:20" x14ac:dyDescent="0.3">
      <c r="A1434" s="2">
        <v>2433</v>
      </c>
      <c r="B1434" s="3">
        <v>45473</v>
      </c>
      <c r="C1434" s="2" t="s">
        <v>470</v>
      </c>
      <c r="D1434" s="2" t="s">
        <v>2180</v>
      </c>
      <c r="E1434" s="2" t="s">
        <v>28</v>
      </c>
      <c r="F1434" s="2" t="s">
        <v>29</v>
      </c>
      <c r="G1434" s="2" t="s">
        <v>40</v>
      </c>
      <c r="H1434" s="2" t="s">
        <v>41</v>
      </c>
      <c r="I1434" s="2" t="s">
        <v>24</v>
      </c>
      <c r="J1434" s="2">
        <v>6</v>
      </c>
      <c r="K1434" s="2">
        <v>12019</v>
      </c>
      <c r="L1434" s="2">
        <v>72114</v>
      </c>
      <c r="M1434" s="2">
        <v>54055.32</v>
      </c>
      <c r="N1434" s="2">
        <v>18058.68</v>
      </c>
      <c r="O1434" s="2">
        <v>419</v>
      </c>
      <c r="P1434" s="2">
        <v>86</v>
      </c>
      <c r="Q1434" s="2" t="s">
        <v>42</v>
      </c>
      <c r="R1434" s="2">
        <v>15</v>
      </c>
      <c r="S1434" s="5">
        <f>IFERROR(Table1[[#This Row],[Profit]]/Table1[[#This Row],[Sales]],0)</f>
        <v>0.25041850403527749</v>
      </c>
      <c r="T1434" s="2" t="str">
        <f t="shared" si="22"/>
        <v>Reorder Needed</v>
      </c>
    </row>
    <row r="1435" spans="1:20" x14ac:dyDescent="0.3">
      <c r="A1435" s="2">
        <v>2434</v>
      </c>
      <c r="B1435" s="3">
        <v>45427</v>
      </c>
      <c r="C1435" s="2" t="s">
        <v>1943</v>
      </c>
      <c r="D1435" s="2" t="s">
        <v>2181</v>
      </c>
      <c r="E1435" s="2" t="s">
        <v>28</v>
      </c>
      <c r="F1435" s="2" t="s">
        <v>29</v>
      </c>
      <c r="G1435" s="2" t="s">
        <v>30</v>
      </c>
      <c r="H1435" s="2" t="s">
        <v>31</v>
      </c>
      <c r="I1435" s="2" t="s">
        <v>32</v>
      </c>
      <c r="J1435" s="2">
        <v>9</v>
      </c>
      <c r="K1435" s="2">
        <v>25245</v>
      </c>
      <c r="L1435" s="2">
        <v>227205</v>
      </c>
      <c r="M1435" s="2">
        <v>167786.82</v>
      </c>
      <c r="N1435" s="2">
        <v>59418.18</v>
      </c>
      <c r="O1435" s="2">
        <v>298</v>
      </c>
      <c r="P1435" s="2">
        <v>94</v>
      </c>
      <c r="Q1435" s="2" t="s">
        <v>33</v>
      </c>
      <c r="R1435" s="2">
        <v>10</v>
      </c>
      <c r="S1435" s="5">
        <f>IFERROR(Table1[[#This Row],[Profit]]/Table1[[#This Row],[Sales]],0)</f>
        <v>0.26151792434145377</v>
      </c>
      <c r="T1435" s="2" t="str">
        <f t="shared" si="22"/>
        <v>Reorder Needed</v>
      </c>
    </row>
    <row r="1436" spans="1:20" x14ac:dyDescent="0.3">
      <c r="A1436" s="2">
        <v>2435</v>
      </c>
      <c r="B1436" s="3">
        <v>45490</v>
      </c>
      <c r="C1436" s="2" t="s">
        <v>1870</v>
      </c>
      <c r="D1436" s="2" t="s">
        <v>2182</v>
      </c>
      <c r="E1436" s="2" t="s">
        <v>20</v>
      </c>
      <c r="F1436" s="2" t="s">
        <v>21</v>
      </c>
      <c r="G1436" s="2" t="s">
        <v>22</v>
      </c>
      <c r="H1436" s="2" t="s">
        <v>23</v>
      </c>
      <c r="I1436" s="2" t="s">
        <v>24</v>
      </c>
      <c r="J1436" s="2">
        <v>5</v>
      </c>
      <c r="K1436" s="2">
        <v>39598</v>
      </c>
      <c r="L1436" s="2">
        <v>197990</v>
      </c>
      <c r="M1436" s="2">
        <v>171193.12</v>
      </c>
      <c r="N1436" s="2">
        <v>26796.880000000001</v>
      </c>
      <c r="O1436" s="2">
        <v>393</v>
      </c>
      <c r="P1436" s="2">
        <v>18</v>
      </c>
      <c r="Q1436" s="2" t="s">
        <v>25</v>
      </c>
      <c r="R1436" s="2">
        <v>0</v>
      </c>
      <c r="S1436" s="5">
        <f>IFERROR(Table1[[#This Row],[Profit]]/Table1[[#This Row],[Sales]],0)</f>
        <v>0.13534461336431133</v>
      </c>
      <c r="T1436" s="2" t="str">
        <f t="shared" si="22"/>
        <v>Reorder Needed</v>
      </c>
    </row>
    <row r="1437" spans="1:20" x14ac:dyDescent="0.3">
      <c r="A1437" s="2">
        <v>2436</v>
      </c>
      <c r="B1437" s="3">
        <v>45469</v>
      </c>
      <c r="C1437" s="2" t="s">
        <v>489</v>
      </c>
      <c r="D1437" s="2" t="s">
        <v>2183</v>
      </c>
      <c r="E1437" s="2" t="s">
        <v>45</v>
      </c>
      <c r="F1437" s="2" t="s">
        <v>46</v>
      </c>
      <c r="G1437" s="2" t="s">
        <v>67</v>
      </c>
      <c r="H1437" s="2" t="s">
        <v>68</v>
      </c>
      <c r="I1437" s="2" t="s">
        <v>24</v>
      </c>
      <c r="J1437" s="2">
        <v>9</v>
      </c>
      <c r="K1437" s="2">
        <v>43908</v>
      </c>
      <c r="L1437" s="2">
        <v>395172</v>
      </c>
      <c r="M1437" s="2">
        <v>295360.01</v>
      </c>
      <c r="N1437" s="2">
        <v>99811.99</v>
      </c>
      <c r="O1437" s="2">
        <v>84</v>
      </c>
      <c r="P1437" s="2">
        <v>28</v>
      </c>
      <c r="Q1437" s="2" t="s">
        <v>42</v>
      </c>
      <c r="R1437" s="2">
        <v>10</v>
      </c>
      <c r="S1437" s="5">
        <f>IFERROR(Table1[[#This Row],[Profit]]/Table1[[#This Row],[Sales]],0)</f>
        <v>0.25257859868614174</v>
      </c>
      <c r="T1437" s="2" t="str">
        <f t="shared" si="22"/>
        <v>Reorder Needed</v>
      </c>
    </row>
    <row r="1438" spans="1:20" x14ac:dyDescent="0.3">
      <c r="A1438" s="2">
        <v>2437</v>
      </c>
      <c r="B1438" s="3">
        <v>45372</v>
      </c>
      <c r="C1438" s="2" t="s">
        <v>1251</v>
      </c>
      <c r="D1438" s="2" t="s">
        <v>2184</v>
      </c>
      <c r="E1438" s="2" t="s">
        <v>28</v>
      </c>
      <c r="F1438" s="2" t="s">
        <v>29</v>
      </c>
      <c r="G1438" s="2" t="s">
        <v>40</v>
      </c>
      <c r="H1438" s="2" t="s">
        <v>41</v>
      </c>
      <c r="I1438" s="2" t="s">
        <v>24</v>
      </c>
      <c r="J1438" s="2">
        <v>9</v>
      </c>
      <c r="K1438" s="2">
        <v>34362</v>
      </c>
      <c r="L1438" s="2">
        <v>309258</v>
      </c>
      <c r="M1438" s="2">
        <v>265583.74</v>
      </c>
      <c r="N1438" s="2">
        <v>43674.26</v>
      </c>
      <c r="O1438" s="2">
        <v>460</v>
      </c>
      <c r="P1438" s="2">
        <v>22</v>
      </c>
      <c r="Q1438" s="2" t="s">
        <v>42</v>
      </c>
      <c r="R1438" s="2">
        <v>15</v>
      </c>
      <c r="S1438" s="5">
        <f>IFERROR(Table1[[#This Row],[Profit]]/Table1[[#This Row],[Sales]],0)</f>
        <v>0.14122273312250613</v>
      </c>
      <c r="T1438" s="2" t="str">
        <f t="shared" si="22"/>
        <v>Reorder Needed</v>
      </c>
    </row>
    <row r="1439" spans="1:20" x14ac:dyDescent="0.3">
      <c r="A1439" s="2">
        <v>2438</v>
      </c>
      <c r="B1439" s="3">
        <v>45330</v>
      </c>
      <c r="C1439" s="2" t="s">
        <v>673</v>
      </c>
      <c r="D1439" s="2" t="s">
        <v>2185</v>
      </c>
      <c r="E1439" s="2" t="s">
        <v>45</v>
      </c>
      <c r="F1439" s="2" t="s">
        <v>46</v>
      </c>
      <c r="G1439" s="2" t="s">
        <v>81</v>
      </c>
      <c r="H1439" s="2" t="s">
        <v>82</v>
      </c>
      <c r="I1439" s="2" t="s">
        <v>24</v>
      </c>
      <c r="J1439" s="2">
        <v>10</v>
      </c>
      <c r="K1439" s="2">
        <v>14983</v>
      </c>
      <c r="L1439" s="2">
        <v>149830</v>
      </c>
      <c r="M1439" s="2">
        <v>129896.11</v>
      </c>
      <c r="N1439" s="2">
        <v>19933.89</v>
      </c>
      <c r="O1439" s="2">
        <v>95</v>
      </c>
      <c r="P1439" s="2">
        <v>60</v>
      </c>
      <c r="Q1439" s="2" t="s">
        <v>42</v>
      </c>
      <c r="R1439" s="2">
        <v>15</v>
      </c>
      <c r="S1439" s="5">
        <f>IFERROR(Table1[[#This Row],[Profit]]/Table1[[#This Row],[Sales]],0)</f>
        <v>0.13304338250016684</v>
      </c>
      <c r="T1439" s="2" t="str">
        <f t="shared" si="22"/>
        <v>Reorder Needed</v>
      </c>
    </row>
    <row r="1440" spans="1:20" x14ac:dyDescent="0.3">
      <c r="A1440" s="2">
        <v>2439</v>
      </c>
      <c r="B1440" s="3">
        <v>45360</v>
      </c>
      <c r="C1440" s="2" t="s">
        <v>71</v>
      </c>
      <c r="D1440" s="2" t="s">
        <v>2186</v>
      </c>
      <c r="E1440" s="2" t="s">
        <v>45</v>
      </c>
      <c r="F1440" s="2" t="s">
        <v>46</v>
      </c>
      <c r="G1440" s="2" t="s">
        <v>22</v>
      </c>
      <c r="H1440" s="2" t="s">
        <v>23</v>
      </c>
      <c r="I1440" s="2" t="s">
        <v>24</v>
      </c>
      <c r="J1440" s="2">
        <v>7</v>
      </c>
      <c r="K1440" s="2">
        <v>39112</v>
      </c>
      <c r="L1440" s="2">
        <v>273784</v>
      </c>
      <c r="M1440" s="2">
        <v>164391.98000000001</v>
      </c>
      <c r="N1440" s="2">
        <v>109392.02</v>
      </c>
      <c r="O1440" s="2">
        <v>13</v>
      </c>
      <c r="P1440" s="2">
        <v>98</v>
      </c>
      <c r="Q1440" s="2" t="s">
        <v>25</v>
      </c>
      <c r="R1440" s="2">
        <v>15</v>
      </c>
      <c r="S1440" s="5">
        <f>IFERROR(Table1[[#This Row],[Profit]]/Table1[[#This Row],[Sales]],0)</f>
        <v>0.39955592730035355</v>
      </c>
      <c r="T1440" s="2" t="str">
        <f t="shared" si="22"/>
        <v>Sufficient</v>
      </c>
    </row>
    <row r="1441" spans="1:20" x14ac:dyDescent="0.3">
      <c r="A1441" s="2">
        <v>2440</v>
      </c>
      <c r="B1441" s="3">
        <v>45640</v>
      </c>
      <c r="C1441" s="2" t="s">
        <v>1042</v>
      </c>
      <c r="D1441" s="2" t="s">
        <v>2187</v>
      </c>
      <c r="E1441" s="2" t="s">
        <v>20</v>
      </c>
      <c r="F1441" s="2" t="s">
        <v>21</v>
      </c>
      <c r="G1441" s="2" t="s">
        <v>30</v>
      </c>
      <c r="H1441" s="2" t="s">
        <v>31</v>
      </c>
      <c r="I1441" s="2" t="s">
        <v>32</v>
      </c>
      <c r="J1441" s="2">
        <v>3</v>
      </c>
      <c r="K1441" s="2">
        <v>10140</v>
      </c>
      <c r="L1441" s="2">
        <v>30420</v>
      </c>
      <c r="M1441" s="2">
        <v>19682.939999999999</v>
      </c>
      <c r="N1441" s="2">
        <v>10737.06</v>
      </c>
      <c r="O1441" s="2">
        <v>292</v>
      </c>
      <c r="P1441" s="2">
        <v>89</v>
      </c>
      <c r="Q1441" s="2" t="s">
        <v>33</v>
      </c>
      <c r="R1441" s="2">
        <v>20</v>
      </c>
      <c r="S1441" s="5">
        <f>IFERROR(Table1[[#This Row],[Profit]]/Table1[[#This Row],[Sales]],0)</f>
        <v>0.35296055226824458</v>
      </c>
      <c r="T1441" s="2" t="str">
        <f t="shared" si="22"/>
        <v>Reorder Needed</v>
      </c>
    </row>
    <row r="1442" spans="1:20" x14ac:dyDescent="0.3">
      <c r="A1442" s="2">
        <v>2441</v>
      </c>
      <c r="B1442" s="3">
        <v>45455</v>
      </c>
      <c r="C1442" s="2" t="s">
        <v>127</v>
      </c>
      <c r="D1442" s="2" t="s">
        <v>2188</v>
      </c>
      <c r="E1442" s="2" t="s">
        <v>36</v>
      </c>
      <c r="F1442" s="2" t="s">
        <v>37</v>
      </c>
      <c r="G1442" s="2" t="s">
        <v>81</v>
      </c>
      <c r="H1442" s="2" t="s">
        <v>82</v>
      </c>
      <c r="I1442" s="2" t="s">
        <v>24</v>
      </c>
      <c r="J1442" s="2">
        <v>1</v>
      </c>
      <c r="K1442" s="2">
        <v>34802</v>
      </c>
      <c r="L1442" s="2">
        <v>34802</v>
      </c>
      <c r="M1442" s="2">
        <v>28321.89</v>
      </c>
      <c r="N1442" s="2">
        <v>6480.11</v>
      </c>
      <c r="O1442" s="2">
        <v>405</v>
      </c>
      <c r="P1442" s="2">
        <v>44</v>
      </c>
      <c r="Q1442" s="2" t="s">
        <v>42</v>
      </c>
      <c r="R1442" s="2">
        <v>0</v>
      </c>
      <c r="S1442" s="5">
        <f>IFERROR(Table1[[#This Row],[Profit]]/Table1[[#This Row],[Sales]],0)</f>
        <v>0.18619935635882995</v>
      </c>
      <c r="T1442" s="2" t="str">
        <f t="shared" si="22"/>
        <v>Reorder Needed</v>
      </c>
    </row>
    <row r="1443" spans="1:20" x14ac:dyDescent="0.3">
      <c r="A1443" s="2">
        <v>2442</v>
      </c>
      <c r="B1443" s="3">
        <v>45587</v>
      </c>
      <c r="C1443" s="2" t="s">
        <v>2189</v>
      </c>
      <c r="D1443" s="2" t="s">
        <v>2190</v>
      </c>
      <c r="E1443" s="2" t="s">
        <v>45</v>
      </c>
      <c r="F1443" s="2" t="s">
        <v>46</v>
      </c>
      <c r="G1443" s="2" t="s">
        <v>40</v>
      </c>
      <c r="H1443" s="2" t="s">
        <v>41</v>
      </c>
      <c r="I1443" s="2" t="s">
        <v>24</v>
      </c>
      <c r="J1443" s="2">
        <v>9</v>
      </c>
      <c r="K1443" s="2">
        <v>50706</v>
      </c>
      <c r="L1443" s="2">
        <v>456354</v>
      </c>
      <c r="M1443" s="2">
        <v>356383.27</v>
      </c>
      <c r="N1443" s="2">
        <v>99970.73</v>
      </c>
      <c r="O1443" s="2">
        <v>20</v>
      </c>
      <c r="P1443" s="2">
        <v>21</v>
      </c>
      <c r="Q1443" s="2" t="s">
        <v>42</v>
      </c>
      <c r="R1443" s="2">
        <v>15</v>
      </c>
      <c r="S1443" s="5">
        <f>IFERROR(Table1[[#This Row],[Profit]]/Table1[[#This Row],[Sales]],0)</f>
        <v>0.21906399417995678</v>
      </c>
      <c r="T1443" s="2" t="str">
        <f t="shared" si="22"/>
        <v>Sufficient</v>
      </c>
    </row>
    <row r="1444" spans="1:20" x14ac:dyDescent="0.3">
      <c r="A1444" s="2">
        <v>2443</v>
      </c>
      <c r="B1444" s="3">
        <v>45508</v>
      </c>
      <c r="C1444" s="2" t="s">
        <v>458</v>
      </c>
      <c r="D1444" s="2" t="s">
        <v>2191</v>
      </c>
      <c r="E1444" s="2" t="s">
        <v>36</v>
      </c>
      <c r="F1444" s="2" t="s">
        <v>37</v>
      </c>
      <c r="G1444" s="2" t="s">
        <v>49</v>
      </c>
      <c r="H1444" s="2" t="s">
        <v>50</v>
      </c>
      <c r="I1444" s="2" t="s">
        <v>51</v>
      </c>
      <c r="J1444" s="2">
        <v>1</v>
      </c>
      <c r="K1444" s="2">
        <v>26370</v>
      </c>
      <c r="L1444" s="2">
        <v>26370</v>
      </c>
      <c r="M1444" s="2">
        <v>16385.46</v>
      </c>
      <c r="N1444" s="2">
        <v>9984.5400000000009</v>
      </c>
      <c r="O1444" s="2">
        <v>485</v>
      </c>
      <c r="P1444" s="2">
        <v>13</v>
      </c>
      <c r="Q1444" s="2" t="s">
        <v>52</v>
      </c>
      <c r="R1444" s="2">
        <v>20</v>
      </c>
      <c r="S1444" s="5">
        <f>IFERROR(Table1[[#This Row],[Profit]]/Table1[[#This Row],[Sales]],0)</f>
        <v>0.37863253697383392</v>
      </c>
      <c r="T1444" s="2" t="str">
        <f t="shared" si="22"/>
        <v>Reorder Needed</v>
      </c>
    </row>
    <row r="1445" spans="1:20" x14ac:dyDescent="0.3">
      <c r="A1445" s="2">
        <v>2444</v>
      </c>
      <c r="B1445" s="3">
        <v>45459</v>
      </c>
      <c r="C1445" s="2" t="s">
        <v>2192</v>
      </c>
      <c r="D1445" s="2" t="s">
        <v>2193</v>
      </c>
      <c r="E1445" s="2" t="s">
        <v>36</v>
      </c>
      <c r="F1445" s="2" t="s">
        <v>37</v>
      </c>
      <c r="G1445" s="2" t="s">
        <v>60</v>
      </c>
      <c r="H1445" s="2" t="s">
        <v>61</v>
      </c>
      <c r="I1445" s="2" t="s">
        <v>32</v>
      </c>
      <c r="J1445" s="2">
        <v>2</v>
      </c>
      <c r="K1445" s="2">
        <v>1073</v>
      </c>
      <c r="L1445" s="2">
        <v>2146</v>
      </c>
      <c r="M1445" s="2">
        <v>1768.03</v>
      </c>
      <c r="N1445" s="2">
        <v>377.97</v>
      </c>
      <c r="O1445" s="2">
        <v>350</v>
      </c>
      <c r="P1445" s="2">
        <v>100</v>
      </c>
      <c r="Q1445" s="2" t="s">
        <v>62</v>
      </c>
      <c r="R1445" s="2">
        <v>0</v>
      </c>
      <c r="S1445" s="5">
        <f>IFERROR(Table1[[#This Row],[Profit]]/Table1[[#This Row],[Sales]],0)</f>
        <v>0.17612767940354149</v>
      </c>
      <c r="T1445" s="2" t="str">
        <f t="shared" si="22"/>
        <v>Reorder Needed</v>
      </c>
    </row>
    <row r="1446" spans="1:20" x14ac:dyDescent="0.3">
      <c r="A1446" s="2">
        <v>2445</v>
      </c>
      <c r="B1446" s="3">
        <v>45540</v>
      </c>
      <c r="C1446" s="2" t="s">
        <v>201</v>
      </c>
      <c r="D1446" s="2" t="s">
        <v>2194</v>
      </c>
      <c r="E1446" s="2" t="s">
        <v>28</v>
      </c>
      <c r="F1446" s="2" t="s">
        <v>29</v>
      </c>
      <c r="G1446" s="2" t="s">
        <v>75</v>
      </c>
      <c r="H1446" s="2" t="s">
        <v>76</v>
      </c>
      <c r="I1446" s="2" t="s">
        <v>77</v>
      </c>
      <c r="J1446" s="2">
        <v>1</v>
      </c>
      <c r="K1446" s="2">
        <v>35254</v>
      </c>
      <c r="L1446" s="2">
        <v>35254</v>
      </c>
      <c r="M1446" s="2">
        <v>26537.29</v>
      </c>
      <c r="N1446" s="2">
        <v>8716.7099999999991</v>
      </c>
      <c r="O1446" s="2">
        <v>464</v>
      </c>
      <c r="P1446" s="2">
        <v>24</v>
      </c>
      <c r="Q1446" s="2" t="s">
        <v>78</v>
      </c>
      <c r="R1446" s="2">
        <v>15</v>
      </c>
      <c r="S1446" s="5">
        <f>IFERROR(Table1[[#This Row],[Profit]]/Table1[[#This Row],[Sales]],0)</f>
        <v>0.24725449594372267</v>
      </c>
      <c r="T1446" s="2" t="str">
        <f t="shared" si="22"/>
        <v>Reorder Needed</v>
      </c>
    </row>
    <row r="1447" spans="1:20" x14ac:dyDescent="0.3">
      <c r="A1447" s="2">
        <v>2446</v>
      </c>
      <c r="B1447" s="3">
        <v>45603</v>
      </c>
      <c r="C1447" s="2" t="s">
        <v>768</v>
      </c>
      <c r="D1447" s="2" t="s">
        <v>2195</v>
      </c>
      <c r="E1447" s="2" t="s">
        <v>36</v>
      </c>
      <c r="F1447" s="2" t="s">
        <v>37</v>
      </c>
      <c r="G1447" s="2" t="s">
        <v>49</v>
      </c>
      <c r="H1447" s="2" t="s">
        <v>50</v>
      </c>
      <c r="I1447" s="2" t="s">
        <v>51</v>
      </c>
      <c r="J1447" s="2">
        <v>9</v>
      </c>
      <c r="K1447" s="2">
        <v>39766</v>
      </c>
      <c r="L1447" s="2">
        <v>357894</v>
      </c>
      <c r="M1447" s="2">
        <v>256779.83</v>
      </c>
      <c r="N1447" s="2">
        <v>101114.17</v>
      </c>
      <c r="O1447" s="2">
        <v>457</v>
      </c>
      <c r="P1447" s="2">
        <v>45</v>
      </c>
      <c r="Q1447" s="2" t="s">
        <v>52</v>
      </c>
      <c r="R1447" s="2">
        <v>15</v>
      </c>
      <c r="S1447" s="5">
        <f>IFERROR(Table1[[#This Row],[Profit]]/Table1[[#This Row],[Sales]],0)</f>
        <v>0.28252546843478793</v>
      </c>
      <c r="T1447" s="2" t="str">
        <f t="shared" si="22"/>
        <v>Reorder Needed</v>
      </c>
    </row>
    <row r="1448" spans="1:20" x14ac:dyDescent="0.3">
      <c r="A1448" s="2">
        <v>2447</v>
      </c>
      <c r="B1448" s="3">
        <v>45598</v>
      </c>
      <c r="C1448" s="2" t="s">
        <v>1592</v>
      </c>
      <c r="D1448" s="2" t="s">
        <v>2196</v>
      </c>
      <c r="E1448" s="2" t="s">
        <v>28</v>
      </c>
      <c r="F1448" s="2" t="s">
        <v>29</v>
      </c>
      <c r="G1448" s="2" t="s">
        <v>49</v>
      </c>
      <c r="H1448" s="2" t="s">
        <v>50</v>
      </c>
      <c r="I1448" s="2" t="s">
        <v>51</v>
      </c>
      <c r="J1448" s="2">
        <v>6</v>
      </c>
      <c r="K1448" s="2">
        <v>22550</v>
      </c>
      <c r="L1448" s="2">
        <v>135300</v>
      </c>
      <c r="M1448" s="2">
        <v>118376.35</v>
      </c>
      <c r="N1448" s="2">
        <v>16923.650000000001</v>
      </c>
      <c r="O1448" s="2">
        <v>42</v>
      </c>
      <c r="P1448" s="2">
        <v>14</v>
      </c>
      <c r="Q1448" s="2" t="s">
        <v>52</v>
      </c>
      <c r="R1448" s="2">
        <v>10</v>
      </c>
      <c r="S1448" s="5">
        <f>IFERROR(Table1[[#This Row],[Profit]]/Table1[[#This Row],[Sales]],0)</f>
        <v>0.12508240946045826</v>
      </c>
      <c r="T1448" s="2" t="str">
        <f t="shared" si="22"/>
        <v>Reorder Needed</v>
      </c>
    </row>
    <row r="1449" spans="1:20" x14ac:dyDescent="0.3">
      <c r="A1449" s="2">
        <v>2448</v>
      </c>
      <c r="B1449" s="3">
        <v>45488</v>
      </c>
      <c r="C1449" s="2" t="s">
        <v>1421</v>
      </c>
      <c r="D1449" s="2" t="s">
        <v>2197</v>
      </c>
      <c r="E1449" s="2" t="s">
        <v>45</v>
      </c>
      <c r="F1449" s="2" t="s">
        <v>46</v>
      </c>
      <c r="G1449" s="2" t="s">
        <v>40</v>
      </c>
      <c r="H1449" s="2" t="s">
        <v>41</v>
      </c>
      <c r="I1449" s="2" t="s">
        <v>24</v>
      </c>
      <c r="J1449" s="2">
        <v>8</v>
      </c>
      <c r="K1449" s="2">
        <v>15667</v>
      </c>
      <c r="L1449" s="2">
        <v>125336</v>
      </c>
      <c r="M1449" s="2">
        <v>88352.08</v>
      </c>
      <c r="N1449" s="2">
        <v>36983.919999999998</v>
      </c>
      <c r="O1449" s="2">
        <v>383</v>
      </c>
      <c r="P1449" s="2">
        <v>64</v>
      </c>
      <c r="Q1449" s="2" t="s">
        <v>42</v>
      </c>
      <c r="R1449" s="2">
        <v>0</v>
      </c>
      <c r="S1449" s="5">
        <f>IFERROR(Table1[[#This Row],[Profit]]/Table1[[#This Row],[Sales]],0)</f>
        <v>0.29507818982574835</v>
      </c>
      <c r="T1449" s="2" t="str">
        <f t="shared" si="22"/>
        <v>Reorder Needed</v>
      </c>
    </row>
    <row r="1450" spans="1:20" x14ac:dyDescent="0.3">
      <c r="A1450" s="2">
        <v>2449</v>
      </c>
      <c r="B1450" s="3">
        <v>45528</v>
      </c>
      <c r="C1450" s="2" t="s">
        <v>996</v>
      </c>
      <c r="D1450" s="2" t="s">
        <v>2198</v>
      </c>
      <c r="E1450" s="2" t="s">
        <v>28</v>
      </c>
      <c r="F1450" s="2" t="s">
        <v>29</v>
      </c>
      <c r="G1450" s="2" t="s">
        <v>55</v>
      </c>
      <c r="H1450" s="2" t="s">
        <v>56</v>
      </c>
      <c r="I1450" s="2" t="s">
        <v>32</v>
      </c>
      <c r="J1450" s="2">
        <v>5</v>
      </c>
      <c r="K1450" s="2">
        <v>31416</v>
      </c>
      <c r="L1450" s="2">
        <v>157080</v>
      </c>
      <c r="M1450" s="2">
        <v>98646.29</v>
      </c>
      <c r="N1450" s="2">
        <v>58433.71</v>
      </c>
      <c r="O1450" s="2">
        <v>146</v>
      </c>
      <c r="P1450" s="2">
        <v>54</v>
      </c>
      <c r="Q1450" s="2" t="s">
        <v>57</v>
      </c>
      <c r="R1450" s="2">
        <v>5</v>
      </c>
      <c r="S1450" s="5">
        <f>IFERROR(Table1[[#This Row],[Profit]]/Table1[[#This Row],[Sales]],0)</f>
        <v>0.37199968169085817</v>
      </c>
      <c r="T1450" s="2" t="str">
        <f t="shared" si="22"/>
        <v>Reorder Needed</v>
      </c>
    </row>
    <row r="1451" spans="1:20" x14ac:dyDescent="0.3">
      <c r="A1451" s="2">
        <v>2450</v>
      </c>
      <c r="B1451" s="3">
        <v>45515</v>
      </c>
      <c r="C1451" s="2" t="s">
        <v>65</v>
      </c>
      <c r="D1451" s="2" t="s">
        <v>2199</v>
      </c>
      <c r="E1451" s="2" t="s">
        <v>28</v>
      </c>
      <c r="F1451" s="2" t="s">
        <v>29</v>
      </c>
      <c r="G1451" s="2" t="s">
        <v>30</v>
      </c>
      <c r="H1451" s="2" t="s">
        <v>31</v>
      </c>
      <c r="I1451" s="2" t="s">
        <v>32</v>
      </c>
      <c r="J1451" s="2">
        <v>3</v>
      </c>
      <c r="K1451" s="2">
        <v>9112</v>
      </c>
      <c r="L1451" s="2">
        <v>27336</v>
      </c>
      <c r="M1451" s="2">
        <v>18573.34</v>
      </c>
      <c r="N1451" s="2">
        <v>8762.66</v>
      </c>
      <c r="O1451" s="2">
        <v>174</v>
      </c>
      <c r="P1451" s="2">
        <v>13</v>
      </c>
      <c r="Q1451" s="2" t="s">
        <v>33</v>
      </c>
      <c r="R1451" s="2">
        <v>15</v>
      </c>
      <c r="S1451" s="5">
        <f>IFERROR(Table1[[#This Row],[Profit]]/Table1[[#This Row],[Sales]],0)</f>
        <v>0.32055384840503365</v>
      </c>
      <c r="T1451" s="2" t="str">
        <f t="shared" si="22"/>
        <v>Reorder Needed</v>
      </c>
    </row>
    <row r="1452" spans="1:20" x14ac:dyDescent="0.3">
      <c r="A1452" s="2">
        <v>2451</v>
      </c>
      <c r="B1452" s="3">
        <v>45449</v>
      </c>
      <c r="C1452" s="2" t="s">
        <v>2200</v>
      </c>
      <c r="D1452" s="2" t="s">
        <v>2201</v>
      </c>
      <c r="E1452" s="2" t="s">
        <v>28</v>
      </c>
      <c r="F1452" s="2" t="s">
        <v>29</v>
      </c>
      <c r="G1452" s="2" t="s">
        <v>75</v>
      </c>
      <c r="H1452" s="2" t="s">
        <v>76</v>
      </c>
      <c r="I1452" s="2" t="s">
        <v>77</v>
      </c>
      <c r="J1452" s="2">
        <v>3</v>
      </c>
      <c r="K1452" s="2">
        <v>47525</v>
      </c>
      <c r="L1452" s="2">
        <v>142575</v>
      </c>
      <c r="M1452" s="2">
        <v>98281.3</v>
      </c>
      <c r="N1452" s="2">
        <v>44293.7</v>
      </c>
      <c r="O1452" s="2">
        <v>353</v>
      </c>
      <c r="P1452" s="2">
        <v>98</v>
      </c>
      <c r="Q1452" s="2" t="s">
        <v>78</v>
      </c>
      <c r="R1452" s="2">
        <v>0</v>
      </c>
      <c r="S1452" s="5">
        <f>IFERROR(Table1[[#This Row],[Profit]]/Table1[[#This Row],[Sales]],0)</f>
        <v>0.31066947220760999</v>
      </c>
      <c r="T1452" s="2" t="str">
        <f t="shared" si="22"/>
        <v>Reorder Needed</v>
      </c>
    </row>
    <row r="1453" spans="1:20" x14ac:dyDescent="0.3">
      <c r="A1453" s="2">
        <v>2452</v>
      </c>
      <c r="B1453" s="3">
        <v>45330</v>
      </c>
      <c r="C1453" s="2" t="s">
        <v>916</v>
      </c>
      <c r="D1453" s="2" t="s">
        <v>2202</v>
      </c>
      <c r="E1453" s="2" t="s">
        <v>36</v>
      </c>
      <c r="F1453" s="2" t="s">
        <v>37</v>
      </c>
      <c r="G1453" s="2" t="s">
        <v>75</v>
      </c>
      <c r="H1453" s="2" t="s">
        <v>76</v>
      </c>
      <c r="I1453" s="2" t="s">
        <v>77</v>
      </c>
      <c r="J1453" s="2">
        <v>8</v>
      </c>
      <c r="K1453" s="2">
        <v>53831</v>
      </c>
      <c r="L1453" s="2">
        <v>430648</v>
      </c>
      <c r="M1453" s="2">
        <v>361221.15</v>
      </c>
      <c r="N1453" s="2">
        <v>69426.850000000006</v>
      </c>
      <c r="O1453" s="2">
        <v>460</v>
      </c>
      <c r="P1453" s="2">
        <v>15</v>
      </c>
      <c r="Q1453" s="2" t="s">
        <v>78</v>
      </c>
      <c r="R1453" s="2">
        <v>10</v>
      </c>
      <c r="S1453" s="5">
        <f>IFERROR(Table1[[#This Row],[Profit]]/Table1[[#This Row],[Sales]],0)</f>
        <v>0.16121484367743494</v>
      </c>
      <c r="T1453" s="2" t="str">
        <f t="shared" si="22"/>
        <v>Reorder Needed</v>
      </c>
    </row>
    <row r="1454" spans="1:20" x14ac:dyDescent="0.3">
      <c r="A1454" s="2">
        <v>2453</v>
      </c>
      <c r="B1454" s="3">
        <v>45332</v>
      </c>
      <c r="C1454" s="2" t="s">
        <v>2018</v>
      </c>
      <c r="D1454" s="2" t="s">
        <v>2203</v>
      </c>
      <c r="E1454" s="2" t="s">
        <v>28</v>
      </c>
      <c r="F1454" s="2" t="s">
        <v>29</v>
      </c>
      <c r="G1454" s="2" t="s">
        <v>49</v>
      </c>
      <c r="H1454" s="2" t="s">
        <v>50</v>
      </c>
      <c r="I1454" s="2" t="s">
        <v>51</v>
      </c>
      <c r="J1454" s="2">
        <v>8</v>
      </c>
      <c r="K1454" s="2">
        <v>19940</v>
      </c>
      <c r="L1454" s="2">
        <v>159520</v>
      </c>
      <c r="M1454" s="2">
        <v>101554.84</v>
      </c>
      <c r="N1454" s="2">
        <v>57965.16</v>
      </c>
      <c r="O1454" s="2">
        <v>243</v>
      </c>
      <c r="P1454" s="2">
        <v>39</v>
      </c>
      <c r="Q1454" s="2" t="s">
        <v>52</v>
      </c>
      <c r="R1454" s="2">
        <v>0</v>
      </c>
      <c r="S1454" s="5">
        <f>IFERROR(Table1[[#This Row],[Profit]]/Table1[[#This Row],[Sales]],0)</f>
        <v>0.36337236710130394</v>
      </c>
      <c r="T1454" s="2" t="str">
        <f t="shared" si="22"/>
        <v>Reorder Needed</v>
      </c>
    </row>
    <row r="1455" spans="1:20" x14ac:dyDescent="0.3">
      <c r="A1455" s="2">
        <v>2454</v>
      </c>
      <c r="B1455" s="3">
        <v>45466</v>
      </c>
      <c r="C1455" s="2" t="s">
        <v>2042</v>
      </c>
      <c r="D1455" s="2" t="s">
        <v>2204</v>
      </c>
      <c r="E1455" s="2" t="s">
        <v>36</v>
      </c>
      <c r="F1455" s="2" t="s">
        <v>37</v>
      </c>
      <c r="G1455" s="2" t="s">
        <v>55</v>
      </c>
      <c r="H1455" s="2" t="s">
        <v>56</v>
      </c>
      <c r="I1455" s="2" t="s">
        <v>32</v>
      </c>
      <c r="J1455" s="2">
        <v>10</v>
      </c>
      <c r="K1455" s="2">
        <v>28215</v>
      </c>
      <c r="L1455" s="2">
        <v>282150</v>
      </c>
      <c r="M1455" s="2">
        <v>189760.81</v>
      </c>
      <c r="N1455" s="2">
        <v>92389.19</v>
      </c>
      <c r="O1455" s="2">
        <v>277</v>
      </c>
      <c r="P1455" s="2">
        <v>45</v>
      </c>
      <c r="Q1455" s="2" t="s">
        <v>57</v>
      </c>
      <c r="R1455" s="2">
        <v>5</v>
      </c>
      <c r="S1455" s="5">
        <f>IFERROR(Table1[[#This Row],[Profit]]/Table1[[#This Row],[Sales]],0)</f>
        <v>0.32744706716285665</v>
      </c>
      <c r="T1455" s="2" t="str">
        <f t="shared" si="22"/>
        <v>Reorder Needed</v>
      </c>
    </row>
    <row r="1456" spans="1:20" x14ac:dyDescent="0.3">
      <c r="A1456" s="2">
        <v>2455</v>
      </c>
      <c r="B1456" s="3">
        <v>45623</v>
      </c>
      <c r="C1456" s="2" t="s">
        <v>1645</v>
      </c>
      <c r="D1456" s="2" t="s">
        <v>2205</v>
      </c>
      <c r="E1456" s="2" t="s">
        <v>28</v>
      </c>
      <c r="F1456" s="2" t="s">
        <v>29</v>
      </c>
      <c r="G1456" s="2" t="s">
        <v>60</v>
      </c>
      <c r="H1456" s="2" t="s">
        <v>61</v>
      </c>
      <c r="I1456" s="2" t="s">
        <v>32</v>
      </c>
      <c r="J1456" s="2">
        <v>6</v>
      </c>
      <c r="K1456" s="2">
        <v>58150</v>
      </c>
      <c r="L1456" s="2">
        <v>348900</v>
      </c>
      <c r="M1456" s="2">
        <v>215509.54</v>
      </c>
      <c r="N1456" s="2">
        <v>133390.46</v>
      </c>
      <c r="O1456" s="2">
        <v>187</v>
      </c>
      <c r="P1456" s="2">
        <v>80</v>
      </c>
      <c r="Q1456" s="2" t="s">
        <v>62</v>
      </c>
      <c r="R1456" s="2">
        <v>20</v>
      </c>
      <c r="S1456" s="5">
        <f>IFERROR(Table1[[#This Row],[Profit]]/Table1[[#This Row],[Sales]],0)</f>
        <v>0.38231716824304957</v>
      </c>
      <c r="T1456" s="2" t="str">
        <f t="shared" si="22"/>
        <v>Reorder Needed</v>
      </c>
    </row>
    <row r="1457" spans="1:20" x14ac:dyDescent="0.3">
      <c r="A1457" s="2">
        <v>2456</v>
      </c>
      <c r="B1457" s="3">
        <v>45338</v>
      </c>
      <c r="C1457" s="2" t="s">
        <v>442</v>
      </c>
      <c r="D1457" s="2" t="s">
        <v>2206</v>
      </c>
      <c r="E1457" s="2" t="s">
        <v>20</v>
      </c>
      <c r="F1457" s="2" t="s">
        <v>21</v>
      </c>
      <c r="G1457" s="2" t="s">
        <v>81</v>
      </c>
      <c r="H1457" s="2" t="s">
        <v>82</v>
      </c>
      <c r="I1457" s="2" t="s">
        <v>24</v>
      </c>
      <c r="J1457" s="2">
        <v>1</v>
      </c>
      <c r="K1457" s="2">
        <v>18417</v>
      </c>
      <c r="L1457" s="2">
        <v>18417</v>
      </c>
      <c r="M1457" s="2">
        <v>11648.67</v>
      </c>
      <c r="N1457" s="2">
        <v>6768.33</v>
      </c>
      <c r="O1457" s="2">
        <v>21</v>
      </c>
      <c r="P1457" s="2">
        <v>48</v>
      </c>
      <c r="Q1457" s="2" t="s">
        <v>42</v>
      </c>
      <c r="R1457" s="2">
        <v>0</v>
      </c>
      <c r="S1457" s="5">
        <f>IFERROR(Table1[[#This Row],[Profit]]/Table1[[#This Row],[Sales]],0)</f>
        <v>0.36750447955693111</v>
      </c>
      <c r="T1457" s="2" t="str">
        <f t="shared" si="22"/>
        <v>Sufficient</v>
      </c>
    </row>
    <row r="1458" spans="1:20" x14ac:dyDescent="0.3">
      <c r="A1458" s="2">
        <v>2457</v>
      </c>
      <c r="B1458" s="3">
        <v>45583</v>
      </c>
      <c r="C1458" s="2" t="s">
        <v>389</v>
      </c>
      <c r="D1458" s="2" t="s">
        <v>2207</v>
      </c>
      <c r="E1458" s="2" t="s">
        <v>28</v>
      </c>
      <c r="F1458" s="2" t="s">
        <v>29</v>
      </c>
      <c r="G1458" s="2" t="s">
        <v>49</v>
      </c>
      <c r="H1458" s="2" t="s">
        <v>50</v>
      </c>
      <c r="I1458" s="2" t="s">
        <v>51</v>
      </c>
      <c r="J1458" s="2">
        <v>10</v>
      </c>
      <c r="K1458" s="2">
        <v>33287</v>
      </c>
      <c r="L1458" s="2">
        <v>332870</v>
      </c>
      <c r="M1458" s="2">
        <v>205948.43</v>
      </c>
      <c r="N1458" s="2">
        <v>126921.57</v>
      </c>
      <c r="O1458" s="2">
        <v>438</v>
      </c>
      <c r="P1458" s="2">
        <v>28</v>
      </c>
      <c r="Q1458" s="2" t="s">
        <v>52</v>
      </c>
      <c r="R1458" s="2">
        <v>20</v>
      </c>
      <c r="S1458" s="5">
        <f>IFERROR(Table1[[#This Row],[Profit]]/Table1[[#This Row],[Sales]],0)</f>
        <v>0.38129470964640855</v>
      </c>
      <c r="T1458" s="2" t="str">
        <f t="shared" si="22"/>
        <v>Reorder Needed</v>
      </c>
    </row>
    <row r="1459" spans="1:20" x14ac:dyDescent="0.3">
      <c r="A1459" s="2">
        <v>2458</v>
      </c>
      <c r="B1459" s="3">
        <v>45362</v>
      </c>
      <c r="C1459" s="2" t="s">
        <v>617</v>
      </c>
      <c r="D1459" s="2" t="s">
        <v>2208</v>
      </c>
      <c r="E1459" s="2" t="s">
        <v>45</v>
      </c>
      <c r="F1459" s="2" t="s">
        <v>46</v>
      </c>
      <c r="G1459" s="2" t="s">
        <v>55</v>
      </c>
      <c r="H1459" s="2" t="s">
        <v>56</v>
      </c>
      <c r="I1459" s="2" t="s">
        <v>32</v>
      </c>
      <c r="J1459" s="2">
        <v>1</v>
      </c>
      <c r="K1459" s="2">
        <v>11369</v>
      </c>
      <c r="L1459" s="2">
        <v>11369</v>
      </c>
      <c r="M1459" s="2">
        <v>7984.75</v>
      </c>
      <c r="N1459" s="2">
        <v>3384.25</v>
      </c>
      <c r="O1459" s="2">
        <v>263</v>
      </c>
      <c r="P1459" s="2">
        <v>40</v>
      </c>
      <c r="Q1459" s="2" t="s">
        <v>57</v>
      </c>
      <c r="R1459" s="2">
        <v>5</v>
      </c>
      <c r="S1459" s="5">
        <f>IFERROR(Table1[[#This Row],[Profit]]/Table1[[#This Row],[Sales]],0)</f>
        <v>0.2976734981088926</v>
      </c>
      <c r="T1459" s="2" t="str">
        <f t="shared" si="22"/>
        <v>Reorder Needed</v>
      </c>
    </row>
    <row r="1460" spans="1:20" x14ac:dyDescent="0.3">
      <c r="A1460" s="2">
        <v>2459</v>
      </c>
      <c r="B1460" s="3">
        <v>45613</v>
      </c>
      <c r="C1460" s="2" t="s">
        <v>1321</v>
      </c>
      <c r="D1460" s="2" t="s">
        <v>2209</v>
      </c>
      <c r="E1460" s="2" t="s">
        <v>28</v>
      </c>
      <c r="F1460" s="2" t="s">
        <v>29</v>
      </c>
      <c r="G1460" s="2" t="s">
        <v>75</v>
      </c>
      <c r="H1460" s="2" t="s">
        <v>76</v>
      </c>
      <c r="I1460" s="2" t="s">
        <v>77</v>
      </c>
      <c r="J1460" s="2">
        <v>4</v>
      </c>
      <c r="K1460" s="2">
        <v>21355</v>
      </c>
      <c r="L1460" s="2">
        <v>85420</v>
      </c>
      <c r="M1460" s="2">
        <v>57084.160000000003</v>
      </c>
      <c r="N1460" s="2">
        <v>28335.84</v>
      </c>
      <c r="O1460" s="2">
        <v>464</v>
      </c>
      <c r="P1460" s="2">
        <v>79</v>
      </c>
      <c r="Q1460" s="2" t="s">
        <v>78</v>
      </c>
      <c r="R1460" s="2">
        <v>5</v>
      </c>
      <c r="S1460" s="5">
        <f>IFERROR(Table1[[#This Row],[Profit]]/Table1[[#This Row],[Sales]],0)</f>
        <v>0.33172371809880591</v>
      </c>
      <c r="T1460" s="2" t="str">
        <f t="shared" si="22"/>
        <v>Reorder Needed</v>
      </c>
    </row>
    <row r="1461" spans="1:20" x14ac:dyDescent="0.3">
      <c r="A1461" s="2">
        <v>2460</v>
      </c>
      <c r="B1461" s="3">
        <v>45615</v>
      </c>
      <c r="C1461" s="2" t="s">
        <v>43</v>
      </c>
      <c r="D1461" s="2" t="s">
        <v>2210</v>
      </c>
      <c r="E1461" s="2" t="s">
        <v>36</v>
      </c>
      <c r="F1461" s="2" t="s">
        <v>37</v>
      </c>
      <c r="G1461" s="2" t="s">
        <v>49</v>
      </c>
      <c r="H1461" s="2" t="s">
        <v>50</v>
      </c>
      <c r="I1461" s="2" t="s">
        <v>51</v>
      </c>
      <c r="J1461" s="2">
        <v>4</v>
      </c>
      <c r="K1461" s="2">
        <v>56241</v>
      </c>
      <c r="L1461" s="2">
        <v>224964</v>
      </c>
      <c r="M1461" s="2">
        <v>141520.51</v>
      </c>
      <c r="N1461" s="2">
        <v>83443.490000000005</v>
      </c>
      <c r="O1461" s="2">
        <v>488</v>
      </c>
      <c r="P1461" s="2">
        <v>39</v>
      </c>
      <c r="Q1461" s="2" t="s">
        <v>52</v>
      </c>
      <c r="R1461" s="2">
        <v>0</v>
      </c>
      <c r="S1461" s="5">
        <f>IFERROR(Table1[[#This Row],[Profit]]/Table1[[#This Row],[Sales]],0)</f>
        <v>0.3709193026439786</v>
      </c>
      <c r="T1461" s="2" t="str">
        <f t="shared" si="22"/>
        <v>Reorder Needed</v>
      </c>
    </row>
    <row r="1462" spans="1:20" x14ac:dyDescent="0.3">
      <c r="A1462" s="2">
        <v>2461</v>
      </c>
      <c r="B1462" s="3">
        <v>45397</v>
      </c>
      <c r="C1462" s="2" t="s">
        <v>527</v>
      </c>
      <c r="D1462" s="2" t="s">
        <v>2211</v>
      </c>
      <c r="E1462" s="2" t="s">
        <v>36</v>
      </c>
      <c r="F1462" s="2" t="s">
        <v>37</v>
      </c>
      <c r="G1462" s="2" t="s">
        <v>67</v>
      </c>
      <c r="H1462" s="2" t="s">
        <v>68</v>
      </c>
      <c r="I1462" s="2" t="s">
        <v>24</v>
      </c>
      <c r="J1462" s="2">
        <v>3</v>
      </c>
      <c r="K1462" s="2">
        <v>49316</v>
      </c>
      <c r="L1462" s="2">
        <v>147948</v>
      </c>
      <c r="M1462" s="2">
        <v>123763.54</v>
      </c>
      <c r="N1462" s="2">
        <v>24184.46</v>
      </c>
      <c r="O1462" s="2">
        <v>209</v>
      </c>
      <c r="P1462" s="2">
        <v>69</v>
      </c>
      <c r="Q1462" s="2" t="s">
        <v>42</v>
      </c>
      <c r="R1462" s="2">
        <v>20</v>
      </c>
      <c r="S1462" s="5">
        <f>IFERROR(Table1[[#This Row],[Profit]]/Table1[[#This Row],[Sales]],0)</f>
        <v>0.16346594749506582</v>
      </c>
      <c r="T1462" s="2" t="str">
        <f t="shared" si="22"/>
        <v>Reorder Needed</v>
      </c>
    </row>
    <row r="1463" spans="1:20" x14ac:dyDescent="0.3">
      <c r="A1463" s="2">
        <v>2462</v>
      </c>
      <c r="B1463" s="3">
        <v>45418</v>
      </c>
      <c r="C1463" s="2" t="s">
        <v>2212</v>
      </c>
      <c r="D1463" s="2" t="s">
        <v>2213</v>
      </c>
      <c r="E1463" s="2" t="s">
        <v>36</v>
      </c>
      <c r="F1463" s="2" t="s">
        <v>37</v>
      </c>
      <c r="G1463" s="2" t="s">
        <v>22</v>
      </c>
      <c r="H1463" s="2" t="s">
        <v>23</v>
      </c>
      <c r="I1463" s="2" t="s">
        <v>24</v>
      </c>
      <c r="J1463" s="2">
        <v>4</v>
      </c>
      <c r="K1463" s="2">
        <v>57753</v>
      </c>
      <c r="L1463" s="2">
        <v>231012</v>
      </c>
      <c r="M1463" s="2">
        <v>185474.89</v>
      </c>
      <c r="N1463" s="2">
        <v>45537.11</v>
      </c>
      <c r="O1463" s="2">
        <v>57</v>
      </c>
      <c r="P1463" s="2">
        <v>22</v>
      </c>
      <c r="Q1463" s="2" t="s">
        <v>25</v>
      </c>
      <c r="R1463" s="2">
        <v>5</v>
      </c>
      <c r="S1463" s="5">
        <f>IFERROR(Table1[[#This Row],[Profit]]/Table1[[#This Row],[Sales]],0)</f>
        <v>0.19712010631482346</v>
      </c>
      <c r="T1463" s="2" t="str">
        <f t="shared" si="22"/>
        <v>Reorder Needed</v>
      </c>
    </row>
    <row r="1464" spans="1:20" x14ac:dyDescent="0.3">
      <c r="A1464" s="2">
        <v>2463</v>
      </c>
      <c r="B1464" s="3">
        <v>45383</v>
      </c>
      <c r="C1464" s="2" t="s">
        <v>2018</v>
      </c>
      <c r="D1464" s="2" t="s">
        <v>2214</v>
      </c>
      <c r="E1464" s="2" t="s">
        <v>45</v>
      </c>
      <c r="F1464" s="2" t="s">
        <v>46</v>
      </c>
      <c r="G1464" s="2" t="s">
        <v>75</v>
      </c>
      <c r="H1464" s="2" t="s">
        <v>76</v>
      </c>
      <c r="I1464" s="2" t="s">
        <v>77</v>
      </c>
      <c r="J1464" s="2">
        <v>9</v>
      </c>
      <c r="K1464" s="2">
        <v>39409</v>
      </c>
      <c r="L1464" s="2">
        <v>354681</v>
      </c>
      <c r="M1464" s="2">
        <v>233437.08</v>
      </c>
      <c r="N1464" s="2">
        <v>121243.92</v>
      </c>
      <c r="O1464" s="2">
        <v>216</v>
      </c>
      <c r="P1464" s="2">
        <v>90</v>
      </c>
      <c r="Q1464" s="2" t="s">
        <v>78</v>
      </c>
      <c r="R1464" s="2">
        <v>10</v>
      </c>
      <c r="S1464" s="5">
        <f>IFERROR(Table1[[#This Row],[Profit]]/Table1[[#This Row],[Sales]],0)</f>
        <v>0.34183934295888418</v>
      </c>
      <c r="T1464" s="2" t="str">
        <f t="shared" si="22"/>
        <v>Reorder Needed</v>
      </c>
    </row>
    <row r="1465" spans="1:20" x14ac:dyDescent="0.3">
      <c r="A1465" s="2">
        <v>2464</v>
      </c>
      <c r="B1465" s="3">
        <v>45640</v>
      </c>
      <c r="C1465" s="2" t="s">
        <v>945</v>
      </c>
      <c r="D1465" s="2" t="s">
        <v>2215</v>
      </c>
      <c r="E1465" s="2" t="s">
        <v>28</v>
      </c>
      <c r="F1465" s="2" t="s">
        <v>29</v>
      </c>
      <c r="G1465" s="2" t="s">
        <v>81</v>
      </c>
      <c r="H1465" s="2" t="s">
        <v>82</v>
      </c>
      <c r="I1465" s="2" t="s">
        <v>24</v>
      </c>
      <c r="J1465" s="2">
        <v>1</v>
      </c>
      <c r="K1465" s="2">
        <v>55812</v>
      </c>
      <c r="L1465" s="2">
        <v>55812</v>
      </c>
      <c r="M1465" s="2">
        <v>42826.42</v>
      </c>
      <c r="N1465" s="2">
        <v>12985.58</v>
      </c>
      <c r="O1465" s="2">
        <v>71</v>
      </c>
      <c r="P1465" s="2">
        <v>91</v>
      </c>
      <c r="Q1465" s="2" t="s">
        <v>42</v>
      </c>
      <c r="R1465" s="2">
        <v>15</v>
      </c>
      <c r="S1465" s="5">
        <f>IFERROR(Table1[[#This Row],[Profit]]/Table1[[#This Row],[Sales]],0)</f>
        <v>0.2326664516591414</v>
      </c>
      <c r="T1465" s="2" t="str">
        <f t="shared" si="22"/>
        <v>Sufficient</v>
      </c>
    </row>
    <row r="1466" spans="1:20" x14ac:dyDescent="0.3">
      <c r="A1466" s="2">
        <v>2465</v>
      </c>
      <c r="B1466" s="3">
        <v>45453</v>
      </c>
      <c r="C1466" s="2" t="s">
        <v>882</v>
      </c>
      <c r="D1466" s="2" t="s">
        <v>2216</v>
      </c>
      <c r="E1466" s="2" t="s">
        <v>45</v>
      </c>
      <c r="F1466" s="2" t="s">
        <v>46</v>
      </c>
      <c r="G1466" s="2" t="s">
        <v>60</v>
      </c>
      <c r="H1466" s="2" t="s">
        <v>61</v>
      </c>
      <c r="I1466" s="2" t="s">
        <v>32</v>
      </c>
      <c r="J1466" s="2">
        <v>4</v>
      </c>
      <c r="K1466" s="2">
        <v>44905</v>
      </c>
      <c r="L1466" s="2">
        <v>179620</v>
      </c>
      <c r="M1466" s="2">
        <v>137400.44</v>
      </c>
      <c r="N1466" s="2">
        <v>42219.56</v>
      </c>
      <c r="O1466" s="2">
        <v>94</v>
      </c>
      <c r="P1466" s="2">
        <v>20</v>
      </c>
      <c r="Q1466" s="2" t="s">
        <v>62</v>
      </c>
      <c r="R1466" s="2">
        <v>15</v>
      </c>
      <c r="S1466" s="5">
        <f>IFERROR(Table1[[#This Row],[Profit]]/Table1[[#This Row],[Sales]],0)</f>
        <v>0.23504932635563966</v>
      </c>
      <c r="T1466" s="2" t="str">
        <f t="shared" si="22"/>
        <v>Reorder Needed</v>
      </c>
    </row>
    <row r="1467" spans="1:20" x14ac:dyDescent="0.3">
      <c r="A1467" s="2">
        <v>2466</v>
      </c>
      <c r="B1467" s="3">
        <v>45480</v>
      </c>
      <c r="C1467" s="2" t="s">
        <v>383</v>
      </c>
      <c r="D1467" s="2" t="s">
        <v>2217</v>
      </c>
      <c r="E1467" s="2" t="s">
        <v>20</v>
      </c>
      <c r="F1467" s="2" t="s">
        <v>21</v>
      </c>
      <c r="G1467" s="2" t="s">
        <v>60</v>
      </c>
      <c r="H1467" s="2" t="s">
        <v>61</v>
      </c>
      <c r="I1467" s="2" t="s">
        <v>32</v>
      </c>
      <c r="J1467" s="2">
        <v>9</v>
      </c>
      <c r="K1467" s="2">
        <v>44291</v>
      </c>
      <c r="L1467" s="2">
        <v>398619</v>
      </c>
      <c r="M1467" s="2">
        <v>293994.7</v>
      </c>
      <c r="N1467" s="2">
        <v>104624.3</v>
      </c>
      <c r="O1467" s="2">
        <v>32</v>
      </c>
      <c r="P1467" s="2">
        <v>22</v>
      </c>
      <c r="Q1467" s="2" t="s">
        <v>62</v>
      </c>
      <c r="R1467" s="2">
        <v>20</v>
      </c>
      <c r="S1467" s="5">
        <f>IFERROR(Table1[[#This Row],[Profit]]/Table1[[#This Row],[Sales]],0)</f>
        <v>0.26246691703104968</v>
      </c>
      <c r="T1467" s="2" t="str">
        <f t="shared" si="22"/>
        <v>Reorder Needed</v>
      </c>
    </row>
    <row r="1468" spans="1:20" x14ac:dyDescent="0.3">
      <c r="A1468" s="2">
        <v>2467</v>
      </c>
      <c r="B1468" s="3">
        <v>45453</v>
      </c>
      <c r="C1468" s="2" t="s">
        <v>584</v>
      </c>
      <c r="D1468" s="2" t="s">
        <v>2218</v>
      </c>
      <c r="E1468" s="2" t="s">
        <v>36</v>
      </c>
      <c r="F1468" s="2" t="s">
        <v>37</v>
      </c>
      <c r="G1468" s="2" t="s">
        <v>22</v>
      </c>
      <c r="H1468" s="2" t="s">
        <v>23</v>
      </c>
      <c r="I1468" s="2" t="s">
        <v>24</v>
      </c>
      <c r="J1468" s="2">
        <v>4</v>
      </c>
      <c r="K1468" s="2">
        <v>4592</v>
      </c>
      <c r="L1468" s="2">
        <v>18368</v>
      </c>
      <c r="M1468" s="2">
        <v>11279.64</v>
      </c>
      <c r="N1468" s="2">
        <v>7088.36</v>
      </c>
      <c r="O1468" s="2">
        <v>347</v>
      </c>
      <c r="P1468" s="2">
        <v>71</v>
      </c>
      <c r="Q1468" s="2" t="s">
        <v>25</v>
      </c>
      <c r="R1468" s="2">
        <v>10</v>
      </c>
      <c r="S1468" s="5">
        <f>IFERROR(Table1[[#This Row],[Profit]]/Table1[[#This Row],[Sales]],0)</f>
        <v>0.38590810104529616</v>
      </c>
      <c r="T1468" s="2" t="str">
        <f t="shared" si="22"/>
        <v>Reorder Needed</v>
      </c>
    </row>
    <row r="1469" spans="1:20" x14ac:dyDescent="0.3">
      <c r="A1469" s="2">
        <v>2468</v>
      </c>
      <c r="B1469" s="3">
        <v>45293</v>
      </c>
      <c r="C1469" s="2" t="s">
        <v>1682</v>
      </c>
      <c r="D1469" s="2" t="s">
        <v>2219</v>
      </c>
      <c r="E1469" s="2" t="s">
        <v>28</v>
      </c>
      <c r="F1469" s="2" t="s">
        <v>29</v>
      </c>
      <c r="G1469" s="2" t="s">
        <v>67</v>
      </c>
      <c r="H1469" s="2" t="s">
        <v>68</v>
      </c>
      <c r="I1469" s="2" t="s">
        <v>24</v>
      </c>
      <c r="J1469" s="2">
        <v>10</v>
      </c>
      <c r="K1469" s="2">
        <v>7299</v>
      </c>
      <c r="L1469" s="2">
        <v>72990</v>
      </c>
      <c r="M1469" s="2">
        <v>59071.38</v>
      </c>
      <c r="N1469" s="2">
        <v>13918.62</v>
      </c>
      <c r="O1469" s="2">
        <v>338</v>
      </c>
      <c r="P1469" s="2">
        <v>77</v>
      </c>
      <c r="Q1469" s="2" t="s">
        <v>42</v>
      </c>
      <c r="R1469" s="2">
        <v>5</v>
      </c>
      <c r="S1469" s="5">
        <f>IFERROR(Table1[[#This Row],[Profit]]/Table1[[#This Row],[Sales]],0)</f>
        <v>0.19069214960953557</v>
      </c>
      <c r="T1469" s="2" t="str">
        <f t="shared" si="22"/>
        <v>Reorder Needed</v>
      </c>
    </row>
    <row r="1470" spans="1:20" x14ac:dyDescent="0.3">
      <c r="A1470" s="2">
        <v>2469</v>
      </c>
      <c r="B1470" s="3">
        <v>45616</v>
      </c>
      <c r="C1470" s="2" t="s">
        <v>795</v>
      </c>
      <c r="D1470" s="2" t="s">
        <v>2220</v>
      </c>
      <c r="E1470" s="2" t="s">
        <v>20</v>
      </c>
      <c r="F1470" s="2" t="s">
        <v>21</v>
      </c>
      <c r="G1470" s="2" t="s">
        <v>75</v>
      </c>
      <c r="H1470" s="2" t="s">
        <v>76</v>
      </c>
      <c r="I1470" s="2" t="s">
        <v>77</v>
      </c>
      <c r="J1470" s="2">
        <v>8</v>
      </c>
      <c r="K1470" s="2">
        <v>23266</v>
      </c>
      <c r="L1470" s="2">
        <v>186128</v>
      </c>
      <c r="M1470" s="2">
        <v>132228.39000000001</v>
      </c>
      <c r="N1470" s="2">
        <v>53899.61</v>
      </c>
      <c r="O1470" s="2">
        <v>146</v>
      </c>
      <c r="P1470" s="2">
        <v>89</v>
      </c>
      <c r="Q1470" s="2" t="s">
        <v>78</v>
      </c>
      <c r="R1470" s="2">
        <v>10</v>
      </c>
      <c r="S1470" s="5">
        <f>IFERROR(Table1[[#This Row],[Profit]]/Table1[[#This Row],[Sales]],0)</f>
        <v>0.28958356614802716</v>
      </c>
      <c r="T1470" s="2" t="str">
        <f t="shared" si="22"/>
        <v>Reorder Needed</v>
      </c>
    </row>
    <row r="1471" spans="1:20" x14ac:dyDescent="0.3">
      <c r="A1471" s="2">
        <v>2470</v>
      </c>
      <c r="B1471" s="3">
        <v>45349</v>
      </c>
      <c r="C1471" s="2" t="s">
        <v>2111</v>
      </c>
      <c r="D1471" s="2" t="s">
        <v>2221</v>
      </c>
      <c r="E1471" s="2" t="s">
        <v>28</v>
      </c>
      <c r="F1471" s="2" t="s">
        <v>29</v>
      </c>
      <c r="G1471" s="2" t="s">
        <v>55</v>
      </c>
      <c r="H1471" s="2" t="s">
        <v>56</v>
      </c>
      <c r="I1471" s="2" t="s">
        <v>32</v>
      </c>
      <c r="J1471" s="2">
        <v>3</v>
      </c>
      <c r="K1471" s="2">
        <v>54972</v>
      </c>
      <c r="L1471" s="2">
        <v>164916</v>
      </c>
      <c r="M1471" s="2">
        <v>125867.52</v>
      </c>
      <c r="N1471" s="2">
        <v>39048.480000000003</v>
      </c>
      <c r="O1471" s="2">
        <v>487</v>
      </c>
      <c r="P1471" s="2">
        <v>68</v>
      </c>
      <c r="Q1471" s="2" t="s">
        <v>57</v>
      </c>
      <c r="R1471" s="2">
        <v>20</v>
      </c>
      <c r="S1471" s="5">
        <f>IFERROR(Table1[[#This Row],[Profit]]/Table1[[#This Row],[Sales]],0)</f>
        <v>0.23677799607072694</v>
      </c>
      <c r="T1471" s="2" t="str">
        <f t="shared" si="22"/>
        <v>Reorder Needed</v>
      </c>
    </row>
    <row r="1472" spans="1:20" x14ac:dyDescent="0.3">
      <c r="A1472" s="2">
        <v>2471</v>
      </c>
      <c r="B1472" s="3">
        <v>45621</v>
      </c>
      <c r="C1472" s="2" t="s">
        <v>1966</v>
      </c>
      <c r="D1472" s="2" t="s">
        <v>2222</v>
      </c>
      <c r="E1472" s="2" t="s">
        <v>36</v>
      </c>
      <c r="F1472" s="2" t="s">
        <v>37</v>
      </c>
      <c r="G1472" s="2" t="s">
        <v>40</v>
      </c>
      <c r="H1472" s="2" t="s">
        <v>41</v>
      </c>
      <c r="I1472" s="2" t="s">
        <v>24</v>
      </c>
      <c r="J1472" s="2">
        <v>1</v>
      </c>
      <c r="K1472" s="2">
        <v>9365</v>
      </c>
      <c r="L1472" s="2">
        <v>9365</v>
      </c>
      <c r="M1472" s="2">
        <v>6672.11</v>
      </c>
      <c r="N1472" s="2">
        <v>2692.89</v>
      </c>
      <c r="O1472" s="2">
        <v>298</v>
      </c>
      <c r="P1472" s="2">
        <v>36</v>
      </c>
      <c r="Q1472" s="2" t="s">
        <v>42</v>
      </c>
      <c r="R1472" s="2">
        <v>15</v>
      </c>
      <c r="S1472" s="5">
        <f>IFERROR(Table1[[#This Row],[Profit]]/Table1[[#This Row],[Sales]],0)</f>
        <v>0.28754831820608651</v>
      </c>
      <c r="T1472" s="2" t="str">
        <f t="shared" si="22"/>
        <v>Reorder Needed</v>
      </c>
    </row>
    <row r="1473" spans="1:20" x14ac:dyDescent="0.3">
      <c r="A1473" s="2">
        <v>2472</v>
      </c>
      <c r="B1473" s="3">
        <v>45348</v>
      </c>
      <c r="C1473" s="2" t="s">
        <v>523</v>
      </c>
      <c r="D1473" s="2" t="s">
        <v>2223</v>
      </c>
      <c r="E1473" s="2" t="s">
        <v>20</v>
      </c>
      <c r="F1473" s="2" t="s">
        <v>21</v>
      </c>
      <c r="G1473" s="2" t="s">
        <v>49</v>
      </c>
      <c r="H1473" s="2" t="s">
        <v>50</v>
      </c>
      <c r="I1473" s="2" t="s">
        <v>51</v>
      </c>
      <c r="J1473" s="2">
        <v>2</v>
      </c>
      <c r="K1473" s="2">
        <v>46531</v>
      </c>
      <c r="L1473" s="2">
        <v>93062</v>
      </c>
      <c r="M1473" s="2">
        <v>56672.71</v>
      </c>
      <c r="N1473" s="2">
        <v>36389.29</v>
      </c>
      <c r="O1473" s="2">
        <v>440</v>
      </c>
      <c r="P1473" s="2">
        <v>26</v>
      </c>
      <c r="Q1473" s="2" t="s">
        <v>52</v>
      </c>
      <c r="R1473" s="2">
        <v>5</v>
      </c>
      <c r="S1473" s="5">
        <f>IFERROR(Table1[[#This Row],[Profit]]/Table1[[#This Row],[Sales]],0)</f>
        <v>0.39102200683415356</v>
      </c>
      <c r="T1473" s="2" t="str">
        <f t="shared" si="22"/>
        <v>Reorder Needed</v>
      </c>
    </row>
    <row r="1474" spans="1:20" x14ac:dyDescent="0.3">
      <c r="A1474" s="2">
        <v>2473</v>
      </c>
      <c r="B1474" s="3">
        <v>45499</v>
      </c>
      <c r="C1474" s="2" t="s">
        <v>278</v>
      </c>
      <c r="D1474" s="2" t="s">
        <v>2224</v>
      </c>
      <c r="E1474" s="2" t="s">
        <v>36</v>
      </c>
      <c r="F1474" s="2" t="s">
        <v>37</v>
      </c>
      <c r="G1474" s="2" t="s">
        <v>67</v>
      </c>
      <c r="H1474" s="2" t="s">
        <v>68</v>
      </c>
      <c r="I1474" s="2" t="s">
        <v>24</v>
      </c>
      <c r="J1474" s="2">
        <v>7</v>
      </c>
      <c r="K1474" s="2">
        <v>35710</v>
      </c>
      <c r="L1474" s="2">
        <v>249970</v>
      </c>
      <c r="M1474" s="2">
        <v>188152.71</v>
      </c>
      <c r="N1474" s="2">
        <v>61817.29</v>
      </c>
      <c r="O1474" s="2">
        <v>316</v>
      </c>
      <c r="P1474" s="2">
        <v>65</v>
      </c>
      <c r="Q1474" s="2" t="s">
        <v>42</v>
      </c>
      <c r="R1474" s="2">
        <v>5</v>
      </c>
      <c r="S1474" s="5">
        <f>IFERROR(Table1[[#This Row],[Profit]]/Table1[[#This Row],[Sales]],0)</f>
        <v>0.24729883586030324</v>
      </c>
      <c r="T1474" s="2" t="str">
        <f t="shared" ref="T1474:T1537" si="23">IF(O1474&gt;P1474,"Reorder Needed","Sufficient")</f>
        <v>Reorder Needed</v>
      </c>
    </row>
    <row r="1475" spans="1:20" x14ac:dyDescent="0.3">
      <c r="A1475" s="2">
        <v>2474</v>
      </c>
      <c r="B1475" s="3">
        <v>45372</v>
      </c>
      <c r="C1475" s="2" t="s">
        <v>1898</v>
      </c>
      <c r="D1475" s="2" t="s">
        <v>2225</v>
      </c>
      <c r="E1475" s="2" t="s">
        <v>45</v>
      </c>
      <c r="F1475" s="2" t="s">
        <v>46</v>
      </c>
      <c r="G1475" s="2" t="s">
        <v>40</v>
      </c>
      <c r="H1475" s="2" t="s">
        <v>41</v>
      </c>
      <c r="I1475" s="2" t="s">
        <v>24</v>
      </c>
      <c r="J1475" s="2">
        <v>3</v>
      </c>
      <c r="K1475" s="2">
        <v>36992</v>
      </c>
      <c r="L1475" s="2">
        <v>110976</v>
      </c>
      <c r="M1475" s="2">
        <v>68675.33</v>
      </c>
      <c r="N1475" s="2">
        <v>42300.67</v>
      </c>
      <c r="O1475" s="2">
        <v>330</v>
      </c>
      <c r="P1475" s="2">
        <v>68</v>
      </c>
      <c r="Q1475" s="2" t="s">
        <v>42</v>
      </c>
      <c r="R1475" s="2">
        <v>10</v>
      </c>
      <c r="S1475" s="5">
        <f>IFERROR(Table1[[#This Row],[Profit]]/Table1[[#This Row],[Sales]],0)</f>
        <v>0.38116953215109572</v>
      </c>
      <c r="T1475" s="2" t="str">
        <f t="shared" si="23"/>
        <v>Reorder Needed</v>
      </c>
    </row>
    <row r="1476" spans="1:20" x14ac:dyDescent="0.3">
      <c r="A1476" s="2">
        <v>2475</v>
      </c>
      <c r="B1476" s="3">
        <v>45633</v>
      </c>
      <c r="C1476" s="2" t="s">
        <v>2226</v>
      </c>
      <c r="D1476" s="2" t="s">
        <v>2227</v>
      </c>
      <c r="E1476" s="2" t="s">
        <v>45</v>
      </c>
      <c r="F1476" s="2" t="s">
        <v>46</v>
      </c>
      <c r="G1476" s="2" t="s">
        <v>67</v>
      </c>
      <c r="H1476" s="2" t="s">
        <v>68</v>
      </c>
      <c r="I1476" s="2" t="s">
        <v>24</v>
      </c>
      <c r="J1476" s="2">
        <v>4</v>
      </c>
      <c r="K1476" s="2">
        <v>40120</v>
      </c>
      <c r="L1476" s="2">
        <v>160480</v>
      </c>
      <c r="M1476" s="2">
        <v>120695.86</v>
      </c>
      <c r="N1476" s="2">
        <v>39784.14</v>
      </c>
      <c r="O1476" s="2">
        <v>74</v>
      </c>
      <c r="P1476" s="2">
        <v>25</v>
      </c>
      <c r="Q1476" s="2" t="s">
        <v>42</v>
      </c>
      <c r="R1476" s="2">
        <v>0</v>
      </c>
      <c r="S1476" s="5">
        <f>IFERROR(Table1[[#This Row],[Profit]]/Table1[[#This Row],[Sales]],0)</f>
        <v>0.24790715353938186</v>
      </c>
      <c r="T1476" s="2" t="str">
        <f t="shared" si="23"/>
        <v>Reorder Needed</v>
      </c>
    </row>
    <row r="1477" spans="1:20" x14ac:dyDescent="0.3">
      <c r="A1477" s="2">
        <v>2476</v>
      </c>
      <c r="B1477" s="3">
        <v>45523</v>
      </c>
      <c r="C1477" s="2" t="s">
        <v>244</v>
      </c>
      <c r="D1477" s="2" t="s">
        <v>2228</v>
      </c>
      <c r="E1477" s="2" t="s">
        <v>28</v>
      </c>
      <c r="F1477" s="2" t="s">
        <v>29</v>
      </c>
      <c r="G1477" s="2" t="s">
        <v>97</v>
      </c>
      <c r="H1477" s="2" t="s">
        <v>98</v>
      </c>
      <c r="I1477" s="2" t="s">
        <v>32</v>
      </c>
      <c r="J1477" s="2">
        <v>4</v>
      </c>
      <c r="K1477" s="2">
        <v>58509</v>
      </c>
      <c r="L1477" s="2">
        <v>234036</v>
      </c>
      <c r="M1477" s="2">
        <v>208356.4</v>
      </c>
      <c r="N1477" s="2">
        <v>25679.599999999999</v>
      </c>
      <c r="O1477" s="2">
        <v>236</v>
      </c>
      <c r="P1477" s="2">
        <v>77</v>
      </c>
      <c r="Q1477" s="2" t="s">
        <v>99</v>
      </c>
      <c r="R1477" s="2">
        <v>20</v>
      </c>
      <c r="S1477" s="5">
        <f>IFERROR(Table1[[#This Row],[Profit]]/Table1[[#This Row],[Sales]],0)</f>
        <v>0.10972499957271531</v>
      </c>
      <c r="T1477" s="2" t="str">
        <f t="shared" si="23"/>
        <v>Reorder Needed</v>
      </c>
    </row>
    <row r="1478" spans="1:20" x14ac:dyDescent="0.3">
      <c r="A1478" s="2">
        <v>2477</v>
      </c>
      <c r="B1478" s="3">
        <v>45589</v>
      </c>
      <c r="C1478" s="2" t="s">
        <v>295</v>
      </c>
      <c r="D1478" s="2" t="s">
        <v>2229</v>
      </c>
      <c r="E1478" s="2" t="s">
        <v>45</v>
      </c>
      <c r="F1478" s="2" t="s">
        <v>46</v>
      </c>
      <c r="G1478" s="2" t="s">
        <v>22</v>
      </c>
      <c r="H1478" s="2" t="s">
        <v>23</v>
      </c>
      <c r="I1478" s="2" t="s">
        <v>24</v>
      </c>
      <c r="J1478" s="2">
        <v>4</v>
      </c>
      <c r="K1478" s="2">
        <v>23233</v>
      </c>
      <c r="L1478" s="2">
        <v>92932</v>
      </c>
      <c r="M1478" s="2">
        <v>70975.06</v>
      </c>
      <c r="N1478" s="2">
        <v>21956.94</v>
      </c>
      <c r="O1478" s="2">
        <v>413</v>
      </c>
      <c r="P1478" s="2">
        <v>96</v>
      </c>
      <c r="Q1478" s="2" t="s">
        <v>25</v>
      </c>
      <c r="R1478" s="2">
        <v>5</v>
      </c>
      <c r="S1478" s="5">
        <f>IFERROR(Table1[[#This Row],[Profit]]/Table1[[#This Row],[Sales]],0)</f>
        <v>0.23626888477596522</v>
      </c>
      <c r="T1478" s="2" t="str">
        <f t="shared" si="23"/>
        <v>Reorder Needed</v>
      </c>
    </row>
    <row r="1479" spans="1:20" x14ac:dyDescent="0.3">
      <c r="A1479" s="2">
        <v>2478</v>
      </c>
      <c r="B1479" s="3">
        <v>45402</v>
      </c>
      <c r="C1479" s="2" t="s">
        <v>2230</v>
      </c>
      <c r="D1479" s="2" t="s">
        <v>2231</v>
      </c>
      <c r="E1479" s="2" t="s">
        <v>36</v>
      </c>
      <c r="F1479" s="2" t="s">
        <v>37</v>
      </c>
      <c r="G1479" s="2" t="s">
        <v>81</v>
      </c>
      <c r="H1479" s="2" t="s">
        <v>82</v>
      </c>
      <c r="I1479" s="2" t="s">
        <v>24</v>
      </c>
      <c r="J1479" s="2">
        <v>7</v>
      </c>
      <c r="K1479" s="2">
        <v>9819</v>
      </c>
      <c r="L1479" s="2">
        <v>68733</v>
      </c>
      <c r="M1479" s="2">
        <v>46243</v>
      </c>
      <c r="N1479" s="2">
        <v>22490</v>
      </c>
      <c r="O1479" s="2">
        <v>123</v>
      </c>
      <c r="P1479" s="2">
        <v>24</v>
      </c>
      <c r="Q1479" s="2" t="s">
        <v>42</v>
      </c>
      <c r="R1479" s="2">
        <v>10</v>
      </c>
      <c r="S1479" s="5">
        <f>IFERROR(Table1[[#This Row],[Profit]]/Table1[[#This Row],[Sales]],0)</f>
        <v>0.32720818238691751</v>
      </c>
      <c r="T1479" s="2" t="str">
        <f t="shared" si="23"/>
        <v>Reorder Needed</v>
      </c>
    </row>
    <row r="1480" spans="1:20" x14ac:dyDescent="0.3">
      <c r="A1480" s="2">
        <v>2479</v>
      </c>
      <c r="B1480" s="3">
        <v>45578</v>
      </c>
      <c r="C1480" s="2" t="s">
        <v>2232</v>
      </c>
      <c r="D1480" s="2" t="s">
        <v>2169</v>
      </c>
      <c r="E1480" s="2" t="s">
        <v>45</v>
      </c>
      <c r="F1480" s="2" t="s">
        <v>46</v>
      </c>
      <c r="G1480" s="2" t="s">
        <v>75</v>
      </c>
      <c r="H1480" s="2" t="s">
        <v>76</v>
      </c>
      <c r="I1480" s="2" t="s">
        <v>77</v>
      </c>
      <c r="J1480" s="2">
        <v>1</v>
      </c>
      <c r="K1480" s="2">
        <v>24680</v>
      </c>
      <c r="L1480" s="2">
        <v>24680</v>
      </c>
      <c r="M1480" s="2">
        <v>16819.59</v>
      </c>
      <c r="N1480" s="2">
        <v>7860.41</v>
      </c>
      <c r="O1480" s="2">
        <v>308</v>
      </c>
      <c r="P1480" s="2">
        <v>21</v>
      </c>
      <c r="Q1480" s="2" t="s">
        <v>78</v>
      </c>
      <c r="R1480" s="2">
        <v>0</v>
      </c>
      <c r="S1480" s="5">
        <f>IFERROR(Table1[[#This Row],[Profit]]/Table1[[#This Row],[Sales]],0)</f>
        <v>0.31849311183144247</v>
      </c>
      <c r="T1480" s="2" t="str">
        <f t="shared" si="23"/>
        <v>Reorder Needed</v>
      </c>
    </row>
    <row r="1481" spans="1:20" x14ac:dyDescent="0.3">
      <c r="A1481" s="2">
        <v>2480</v>
      </c>
      <c r="B1481" s="3">
        <v>45505</v>
      </c>
      <c r="C1481" s="2" t="s">
        <v>1411</v>
      </c>
      <c r="D1481" s="2" t="s">
        <v>2233</v>
      </c>
      <c r="E1481" s="2" t="s">
        <v>28</v>
      </c>
      <c r="F1481" s="2" t="s">
        <v>29</v>
      </c>
      <c r="G1481" s="2" t="s">
        <v>60</v>
      </c>
      <c r="H1481" s="2" t="s">
        <v>61</v>
      </c>
      <c r="I1481" s="2" t="s">
        <v>32</v>
      </c>
      <c r="J1481" s="2">
        <v>7</v>
      </c>
      <c r="K1481" s="2">
        <v>51805</v>
      </c>
      <c r="L1481" s="2">
        <v>362635</v>
      </c>
      <c r="M1481" s="2">
        <v>226954.56</v>
      </c>
      <c r="N1481" s="2">
        <v>135680.44</v>
      </c>
      <c r="O1481" s="2">
        <v>373</v>
      </c>
      <c r="P1481" s="2">
        <v>89</v>
      </c>
      <c r="Q1481" s="2" t="s">
        <v>62</v>
      </c>
      <c r="R1481" s="2">
        <v>0</v>
      </c>
      <c r="S1481" s="5">
        <f>IFERROR(Table1[[#This Row],[Profit]]/Table1[[#This Row],[Sales]],0)</f>
        <v>0.37415152977511823</v>
      </c>
      <c r="T1481" s="2" t="str">
        <f t="shared" si="23"/>
        <v>Reorder Needed</v>
      </c>
    </row>
    <row r="1482" spans="1:20" x14ac:dyDescent="0.3">
      <c r="A1482" s="2">
        <v>2481</v>
      </c>
      <c r="B1482" s="3">
        <v>45545</v>
      </c>
      <c r="C1482" s="2" t="s">
        <v>1143</v>
      </c>
      <c r="D1482" s="2" t="s">
        <v>2234</v>
      </c>
      <c r="E1482" s="2" t="s">
        <v>28</v>
      </c>
      <c r="F1482" s="2" t="s">
        <v>29</v>
      </c>
      <c r="G1482" s="2" t="s">
        <v>49</v>
      </c>
      <c r="H1482" s="2" t="s">
        <v>50</v>
      </c>
      <c r="I1482" s="2" t="s">
        <v>51</v>
      </c>
      <c r="J1482" s="2">
        <v>5</v>
      </c>
      <c r="K1482" s="2">
        <v>52125</v>
      </c>
      <c r="L1482" s="2">
        <v>260625</v>
      </c>
      <c r="M1482" s="2">
        <v>184201.17</v>
      </c>
      <c r="N1482" s="2">
        <v>76423.83</v>
      </c>
      <c r="O1482" s="2">
        <v>38</v>
      </c>
      <c r="P1482" s="2">
        <v>63</v>
      </c>
      <c r="Q1482" s="2" t="s">
        <v>52</v>
      </c>
      <c r="R1482" s="2">
        <v>10</v>
      </c>
      <c r="S1482" s="5">
        <f>IFERROR(Table1[[#This Row],[Profit]]/Table1[[#This Row],[Sales]],0)</f>
        <v>0.29323292086330938</v>
      </c>
      <c r="T1482" s="2" t="str">
        <f t="shared" si="23"/>
        <v>Sufficient</v>
      </c>
    </row>
    <row r="1483" spans="1:20" x14ac:dyDescent="0.3">
      <c r="A1483" s="2">
        <v>2482</v>
      </c>
      <c r="B1483" s="3">
        <v>45629</v>
      </c>
      <c r="C1483" s="2" t="s">
        <v>902</v>
      </c>
      <c r="D1483" s="2" t="s">
        <v>2235</v>
      </c>
      <c r="E1483" s="2" t="s">
        <v>20</v>
      </c>
      <c r="F1483" s="2" t="s">
        <v>21</v>
      </c>
      <c r="G1483" s="2" t="s">
        <v>55</v>
      </c>
      <c r="H1483" s="2" t="s">
        <v>56</v>
      </c>
      <c r="I1483" s="2" t="s">
        <v>32</v>
      </c>
      <c r="J1483" s="2">
        <v>9</v>
      </c>
      <c r="K1483" s="2">
        <v>59689</v>
      </c>
      <c r="L1483" s="2">
        <v>537201</v>
      </c>
      <c r="M1483" s="2">
        <v>391408.31</v>
      </c>
      <c r="N1483" s="2">
        <v>145792.69</v>
      </c>
      <c r="O1483" s="2">
        <v>98</v>
      </c>
      <c r="P1483" s="2">
        <v>35</v>
      </c>
      <c r="Q1483" s="2" t="s">
        <v>57</v>
      </c>
      <c r="R1483" s="2">
        <v>15</v>
      </c>
      <c r="S1483" s="5">
        <f>IFERROR(Table1[[#This Row],[Profit]]/Table1[[#This Row],[Sales]],0)</f>
        <v>0.27139318430159287</v>
      </c>
      <c r="T1483" s="2" t="str">
        <f t="shared" si="23"/>
        <v>Reorder Needed</v>
      </c>
    </row>
    <row r="1484" spans="1:20" x14ac:dyDescent="0.3">
      <c r="A1484" s="2">
        <v>2483</v>
      </c>
      <c r="B1484" s="3">
        <v>45593</v>
      </c>
      <c r="C1484" s="2" t="s">
        <v>233</v>
      </c>
      <c r="D1484" s="2" t="s">
        <v>2236</v>
      </c>
      <c r="E1484" s="2" t="s">
        <v>20</v>
      </c>
      <c r="F1484" s="2" t="s">
        <v>21</v>
      </c>
      <c r="G1484" s="2" t="s">
        <v>30</v>
      </c>
      <c r="H1484" s="2" t="s">
        <v>31</v>
      </c>
      <c r="I1484" s="2" t="s">
        <v>32</v>
      </c>
      <c r="J1484" s="2">
        <v>4</v>
      </c>
      <c r="K1484" s="2">
        <v>43516</v>
      </c>
      <c r="L1484" s="2">
        <v>174064</v>
      </c>
      <c r="M1484" s="2">
        <v>114356.1</v>
      </c>
      <c r="N1484" s="2">
        <v>59707.9</v>
      </c>
      <c r="O1484" s="2">
        <v>249</v>
      </c>
      <c r="P1484" s="2">
        <v>58</v>
      </c>
      <c r="Q1484" s="2" t="s">
        <v>33</v>
      </c>
      <c r="R1484" s="2">
        <v>10</v>
      </c>
      <c r="S1484" s="5">
        <f>IFERROR(Table1[[#This Row],[Profit]]/Table1[[#This Row],[Sales]],0)</f>
        <v>0.34302268131262065</v>
      </c>
      <c r="T1484" s="2" t="str">
        <f t="shared" si="23"/>
        <v>Reorder Needed</v>
      </c>
    </row>
    <row r="1485" spans="1:20" x14ac:dyDescent="0.3">
      <c r="A1485" s="2">
        <v>2484</v>
      </c>
      <c r="B1485" s="3">
        <v>45342</v>
      </c>
      <c r="C1485" s="2" t="s">
        <v>407</v>
      </c>
      <c r="D1485" s="2" t="s">
        <v>2237</v>
      </c>
      <c r="E1485" s="2" t="s">
        <v>28</v>
      </c>
      <c r="F1485" s="2" t="s">
        <v>29</v>
      </c>
      <c r="G1485" s="2" t="s">
        <v>30</v>
      </c>
      <c r="H1485" s="2" t="s">
        <v>31</v>
      </c>
      <c r="I1485" s="2" t="s">
        <v>32</v>
      </c>
      <c r="J1485" s="2">
        <v>8</v>
      </c>
      <c r="K1485" s="2">
        <v>21864</v>
      </c>
      <c r="L1485" s="2">
        <v>174912</v>
      </c>
      <c r="M1485" s="2">
        <v>126826.12</v>
      </c>
      <c r="N1485" s="2">
        <v>48085.88</v>
      </c>
      <c r="O1485" s="2">
        <v>136</v>
      </c>
      <c r="P1485" s="2">
        <v>12</v>
      </c>
      <c r="Q1485" s="2" t="s">
        <v>33</v>
      </c>
      <c r="R1485" s="2">
        <v>20</v>
      </c>
      <c r="S1485" s="5">
        <f>IFERROR(Table1[[#This Row],[Profit]]/Table1[[#This Row],[Sales]],0)</f>
        <v>0.27491469996341017</v>
      </c>
      <c r="T1485" s="2" t="str">
        <f t="shared" si="23"/>
        <v>Reorder Needed</v>
      </c>
    </row>
    <row r="1486" spans="1:20" x14ac:dyDescent="0.3">
      <c r="A1486" s="2">
        <v>2485</v>
      </c>
      <c r="B1486" s="3">
        <v>45518</v>
      </c>
      <c r="C1486" s="2" t="s">
        <v>537</v>
      </c>
      <c r="D1486" s="2" t="s">
        <v>2238</v>
      </c>
      <c r="E1486" s="2" t="s">
        <v>36</v>
      </c>
      <c r="F1486" s="2" t="s">
        <v>37</v>
      </c>
      <c r="G1486" s="2" t="s">
        <v>67</v>
      </c>
      <c r="H1486" s="2" t="s">
        <v>68</v>
      </c>
      <c r="I1486" s="2" t="s">
        <v>24</v>
      </c>
      <c r="J1486" s="2">
        <v>5</v>
      </c>
      <c r="K1486" s="2">
        <v>40695</v>
      </c>
      <c r="L1486" s="2">
        <v>203475</v>
      </c>
      <c r="M1486" s="2">
        <v>179740.85</v>
      </c>
      <c r="N1486" s="2">
        <v>23734.15</v>
      </c>
      <c r="O1486" s="2">
        <v>241</v>
      </c>
      <c r="P1486" s="2">
        <v>32</v>
      </c>
      <c r="Q1486" s="2" t="s">
        <v>42</v>
      </c>
      <c r="R1486" s="2">
        <v>10</v>
      </c>
      <c r="S1486" s="5">
        <f>IFERROR(Table1[[#This Row],[Profit]]/Table1[[#This Row],[Sales]],0)</f>
        <v>0.11664405946676497</v>
      </c>
      <c r="T1486" s="2" t="str">
        <f t="shared" si="23"/>
        <v>Reorder Needed</v>
      </c>
    </row>
    <row r="1487" spans="1:20" x14ac:dyDescent="0.3">
      <c r="A1487" s="2">
        <v>2486</v>
      </c>
      <c r="B1487" s="3">
        <v>45521</v>
      </c>
      <c r="C1487" s="2" t="s">
        <v>2239</v>
      </c>
      <c r="D1487" s="2" t="s">
        <v>2240</v>
      </c>
      <c r="E1487" s="2" t="s">
        <v>45</v>
      </c>
      <c r="F1487" s="2" t="s">
        <v>46</v>
      </c>
      <c r="G1487" s="2" t="s">
        <v>81</v>
      </c>
      <c r="H1487" s="2" t="s">
        <v>82</v>
      </c>
      <c r="I1487" s="2" t="s">
        <v>24</v>
      </c>
      <c r="J1487" s="2">
        <v>1</v>
      </c>
      <c r="K1487" s="2">
        <v>49684</v>
      </c>
      <c r="L1487" s="2">
        <v>49684</v>
      </c>
      <c r="M1487" s="2">
        <v>34728.74</v>
      </c>
      <c r="N1487" s="2">
        <v>14955.26</v>
      </c>
      <c r="O1487" s="2">
        <v>352</v>
      </c>
      <c r="P1487" s="2">
        <v>72</v>
      </c>
      <c r="Q1487" s="2" t="s">
        <v>42</v>
      </c>
      <c r="R1487" s="2">
        <v>5</v>
      </c>
      <c r="S1487" s="5">
        <f>IFERROR(Table1[[#This Row],[Profit]]/Table1[[#This Row],[Sales]],0)</f>
        <v>0.30100756782867727</v>
      </c>
      <c r="T1487" s="2" t="str">
        <f t="shared" si="23"/>
        <v>Reorder Needed</v>
      </c>
    </row>
    <row r="1488" spans="1:20" x14ac:dyDescent="0.3">
      <c r="A1488" s="2">
        <v>2487</v>
      </c>
      <c r="B1488" s="3">
        <v>45545</v>
      </c>
      <c r="C1488" s="2" t="s">
        <v>2241</v>
      </c>
      <c r="D1488" s="2" t="s">
        <v>2242</v>
      </c>
      <c r="E1488" s="2" t="s">
        <v>20</v>
      </c>
      <c r="F1488" s="2" t="s">
        <v>21</v>
      </c>
      <c r="G1488" s="2" t="s">
        <v>81</v>
      </c>
      <c r="H1488" s="2" t="s">
        <v>82</v>
      </c>
      <c r="I1488" s="2" t="s">
        <v>24</v>
      </c>
      <c r="J1488" s="2">
        <v>6</v>
      </c>
      <c r="K1488" s="2">
        <v>12059</v>
      </c>
      <c r="L1488" s="2">
        <v>72354</v>
      </c>
      <c r="M1488" s="2">
        <v>55300.37</v>
      </c>
      <c r="N1488" s="2">
        <v>17053.63</v>
      </c>
      <c r="O1488" s="2">
        <v>66</v>
      </c>
      <c r="P1488" s="2">
        <v>84</v>
      </c>
      <c r="Q1488" s="2" t="s">
        <v>42</v>
      </c>
      <c r="R1488" s="2">
        <v>10</v>
      </c>
      <c r="S1488" s="5">
        <f>IFERROR(Table1[[#This Row],[Profit]]/Table1[[#This Row],[Sales]],0)</f>
        <v>0.23569712800950882</v>
      </c>
      <c r="T1488" s="2" t="str">
        <f t="shared" si="23"/>
        <v>Sufficient</v>
      </c>
    </row>
    <row r="1489" spans="1:20" x14ac:dyDescent="0.3">
      <c r="A1489" s="2">
        <v>2488</v>
      </c>
      <c r="B1489" s="3">
        <v>45414</v>
      </c>
      <c r="C1489" s="2" t="s">
        <v>1973</v>
      </c>
      <c r="D1489" s="2" t="s">
        <v>2243</v>
      </c>
      <c r="E1489" s="2" t="s">
        <v>36</v>
      </c>
      <c r="F1489" s="2" t="s">
        <v>37</v>
      </c>
      <c r="G1489" s="2" t="s">
        <v>67</v>
      </c>
      <c r="H1489" s="2" t="s">
        <v>68</v>
      </c>
      <c r="I1489" s="2" t="s">
        <v>24</v>
      </c>
      <c r="J1489" s="2">
        <v>6</v>
      </c>
      <c r="K1489" s="2">
        <v>38032</v>
      </c>
      <c r="L1489" s="2">
        <v>228192</v>
      </c>
      <c r="M1489" s="2">
        <v>184456.18</v>
      </c>
      <c r="N1489" s="2">
        <v>43735.82</v>
      </c>
      <c r="O1489" s="2">
        <v>187</v>
      </c>
      <c r="P1489" s="2">
        <v>81</v>
      </c>
      <c r="Q1489" s="2" t="s">
        <v>42</v>
      </c>
      <c r="R1489" s="2">
        <v>5</v>
      </c>
      <c r="S1489" s="5">
        <f>IFERROR(Table1[[#This Row],[Profit]]/Table1[[#This Row],[Sales]],0)</f>
        <v>0.19166237203758238</v>
      </c>
      <c r="T1489" s="2" t="str">
        <f t="shared" si="23"/>
        <v>Reorder Needed</v>
      </c>
    </row>
    <row r="1490" spans="1:20" x14ac:dyDescent="0.3">
      <c r="A1490" s="2">
        <v>2489</v>
      </c>
      <c r="B1490" s="3">
        <v>45542</v>
      </c>
      <c r="C1490" s="2" t="s">
        <v>2244</v>
      </c>
      <c r="D1490" s="2" t="s">
        <v>2245</v>
      </c>
      <c r="E1490" s="2" t="s">
        <v>36</v>
      </c>
      <c r="F1490" s="2" t="s">
        <v>37</v>
      </c>
      <c r="G1490" s="2" t="s">
        <v>40</v>
      </c>
      <c r="H1490" s="2" t="s">
        <v>41</v>
      </c>
      <c r="I1490" s="2" t="s">
        <v>24</v>
      </c>
      <c r="J1490" s="2">
        <v>6</v>
      </c>
      <c r="K1490" s="2">
        <v>30229</v>
      </c>
      <c r="L1490" s="2">
        <v>181374</v>
      </c>
      <c r="M1490" s="2">
        <v>129238.49</v>
      </c>
      <c r="N1490" s="2">
        <v>52135.51</v>
      </c>
      <c r="O1490" s="2">
        <v>365</v>
      </c>
      <c r="P1490" s="2">
        <v>100</v>
      </c>
      <c r="Q1490" s="2" t="s">
        <v>42</v>
      </c>
      <c r="R1490" s="2">
        <v>10</v>
      </c>
      <c r="S1490" s="5">
        <f>IFERROR(Table1[[#This Row],[Profit]]/Table1[[#This Row],[Sales]],0)</f>
        <v>0.28744753933860423</v>
      </c>
      <c r="T1490" s="2" t="str">
        <f t="shared" si="23"/>
        <v>Reorder Needed</v>
      </c>
    </row>
    <row r="1491" spans="1:20" x14ac:dyDescent="0.3">
      <c r="A1491" s="2">
        <v>2490</v>
      </c>
      <c r="B1491" s="3">
        <v>45455</v>
      </c>
      <c r="C1491" s="2" t="s">
        <v>694</v>
      </c>
      <c r="D1491" s="2" t="s">
        <v>2246</v>
      </c>
      <c r="E1491" s="2" t="s">
        <v>36</v>
      </c>
      <c r="F1491" s="2" t="s">
        <v>37</v>
      </c>
      <c r="G1491" s="2" t="s">
        <v>55</v>
      </c>
      <c r="H1491" s="2" t="s">
        <v>56</v>
      </c>
      <c r="I1491" s="2" t="s">
        <v>32</v>
      </c>
      <c r="J1491" s="2">
        <v>1</v>
      </c>
      <c r="K1491" s="2">
        <v>37376</v>
      </c>
      <c r="L1491" s="2">
        <v>37376</v>
      </c>
      <c r="M1491" s="2">
        <v>28541.11</v>
      </c>
      <c r="N1491" s="2">
        <v>8834.89</v>
      </c>
      <c r="O1491" s="2">
        <v>382</v>
      </c>
      <c r="P1491" s="2">
        <v>33</v>
      </c>
      <c r="Q1491" s="2" t="s">
        <v>57</v>
      </c>
      <c r="R1491" s="2">
        <v>0</v>
      </c>
      <c r="S1491" s="5">
        <f>IFERROR(Table1[[#This Row],[Profit]]/Table1[[#This Row],[Sales]],0)</f>
        <v>0.23637869220890409</v>
      </c>
      <c r="T1491" s="2" t="str">
        <f t="shared" si="23"/>
        <v>Reorder Needed</v>
      </c>
    </row>
    <row r="1492" spans="1:20" x14ac:dyDescent="0.3">
      <c r="A1492" s="2">
        <v>2491</v>
      </c>
      <c r="B1492" s="3">
        <v>45329</v>
      </c>
      <c r="C1492" s="2" t="s">
        <v>2247</v>
      </c>
      <c r="D1492" s="2" t="s">
        <v>2248</v>
      </c>
      <c r="E1492" s="2" t="s">
        <v>45</v>
      </c>
      <c r="F1492" s="2" t="s">
        <v>46</v>
      </c>
      <c r="G1492" s="2" t="s">
        <v>60</v>
      </c>
      <c r="H1492" s="2" t="s">
        <v>61</v>
      </c>
      <c r="I1492" s="2" t="s">
        <v>32</v>
      </c>
      <c r="J1492" s="2">
        <v>6</v>
      </c>
      <c r="K1492" s="2">
        <v>17929</v>
      </c>
      <c r="L1492" s="2">
        <v>107574</v>
      </c>
      <c r="M1492" s="2">
        <v>74802.87</v>
      </c>
      <c r="N1492" s="2">
        <v>32771.129999999997</v>
      </c>
      <c r="O1492" s="2">
        <v>419</v>
      </c>
      <c r="P1492" s="2">
        <v>92</v>
      </c>
      <c r="Q1492" s="2" t="s">
        <v>62</v>
      </c>
      <c r="R1492" s="2">
        <v>15</v>
      </c>
      <c r="S1492" s="5">
        <f>IFERROR(Table1[[#This Row],[Profit]]/Table1[[#This Row],[Sales]],0)</f>
        <v>0.30463801662111661</v>
      </c>
      <c r="T1492" s="2" t="str">
        <f t="shared" si="23"/>
        <v>Reorder Needed</v>
      </c>
    </row>
    <row r="1493" spans="1:20" x14ac:dyDescent="0.3">
      <c r="A1493" s="2">
        <v>2492</v>
      </c>
      <c r="B1493" s="3">
        <v>45512</v>
      </c>
      <c r="C1493" s="2" t="s">
        <v>1556</v>
      </c>
      <c r="D1493" s="2" t="s">
        <v>2249</v>
      </c>
      <c r="E1493" s="2" t="s">
        <v>36</v>
      </c>
      <c r="F1493" s="2" t="s">
        <v>37</v>
      </c>
      <c r="G1493" s="2" t="s">
        <v>49</v>
      </c>
      <c r="H1493" s="2" t="s">
        <v>50</v>
      </c>
      <c r="I1493" s="2" t="s">
        <v>51</v>
      </c>
      <c r="J1493" s="2">
        <v>10</v>
      </c>
      <c r="K1493" s="2">
        <v>19348</v>
      </c>
      <c r="L1493" s="2">
        <v>193480</v>
      </c>
      <c r="M1493" s="2">
        <v>167718.48000000001</v>
      </c>
      <c r="N1493" s="2">
        <v>25761.52</v>
      </c>
      <c r="O1493" s="2">
        <v>392</v>
      </c>
      <c r="P1493" s="2">
        <v>55</v>
      </c>
      <c r="Q1493" s="2" t="s">
        <v>52</v>
      </c>
      <c r="R1493" s="2">
        <v>5</v>
      </c>
      <c r="S1493" s="5">
        <f>IFERROR(Table1[[#This Row],[Profit]]/Table1[[#This Row],[Sales]],0)</f>
        <v>0.13314823237543932</v>
      </c>
      <c r="T1493" s="2" t="str">
        <f t="shared" si="23"/>
        <v>Reorder Needed</v>
      </c>
    </row>
    <row r="1494" spans="1:20" x14ac:dyDescent="0.3">
      <c r="A1494" s="2">
        <v>2493</v>
      </c>
      <c r="B1494" s="3">
        <v>45522</v>
      </c>
      <c r="C1494" s="2" t="s">
        <v>292</v>
      </c>
      <c r="D1494" s="2" t="s">
        <v>2250</v>
      </c>
      <c r="E1494" s="2" t="s">
        <v>28</v>
      </c>
      <c r="F1494" s="2" t="s">
        <v>29</v>
      </c>
      <c r="G1494" s="2" t="s">
        <v>30</v>
      </c>
      <c r="H1494" s="2" t="s">
        <v>31</v>
      </c>
      <c r="I1494" s="2" t="s">
        <v>32</v>
      </c>
      <c r="J1494" s="2">
        <v>5</v>
      </c>
      <c r="K1494" s="2">
        <v>50699</v>
      </c>
      <c r="L1494" s="2">
        <v>253495</v>
      </c>
      <c r="M1494" s="2">
        <v>192254.56</v>
      </c>
      <c r="N1494" s="2">
        <v>61240.44</v>
      </c>
      <c r="O1494" s="2">
        <v>33</v>
      </c>
      <c r="P1494" s="2">
        <v>24</v>
      </c>
      <c r="Q1494" s="2" t="s">
        <v>33</v>
      </c>
      <c r="R1494" s="2">
        <v>10</v>
      </c>
      <c r="S1494" s="5">
        <f>IFERROR(Table1[[#This Row],[Profit]]/Table1[[#This Row],[Sales]],0)</f>
        <v>0.2415844099489142</v>
      </c>
      <c r="T1494" s="2" t="str">
        <f t="shared" si="23"/>
        <v>Reorder Needed</v>
      </c>
    </row>
    <row r="1495" spans="1:20" x14ac:dyDescent="0.3">
      <c r="A1495" s="2">
        <v>2494</v>
      </c>
      <c r="B1495" s="3">
        <v>45589</v>
      </c>
      <c r="C1495" s="2" t="s">
        <v>2251</v>
      </c>
      <c r="D1495" s="2" t="s">
        <v>2252</v>
      </c>
      <c r="E1495" s="2" t="s">
        <v>36</v>
      </c>
      <c r="F1495" s="2" t="s">
        <v>37</v>
      </c>
      <c r="G1495" s="2" t="s">
        <v>81</v>
      </c>
      <c r="H1495" s="2" t="s">
        <v>82</v>
      </c>
      <c r="I1495" s="2" t="s">
        <v>24</v>
      </c>
      <c r="J1495" s="2">
        <v>7</v>
      </c>
      <c r="K1495" s="2">
        <v>56100</v>
      </c>
      <c r="L1495" s="2">
        <v>392700</v>
      </c>
      <c r="M1495" s="2">
        <v>295560.21000000002</v>
      </c>
      <c r="N1495" s="2">
        <v>97139.79</v>
      </c>
      <c r="O1495" s="2">
        <v>241</v>
      </c>
      <c r="P1495" s="2">
        <v>62</v>
      </c>
      <c r="Q1495" s="2" t="s">
        <v>42</v>
      </c>
      <c r="R1495" s="2">
        <v>20</v>
      </c>
      <c r="S1495" s="5">
        <f>IFERROR(Table1[[#This Row],[Profit]]/Table1[[#This Row],[Sales]],0)</f>
        <v>0.24736386554621848</v>
      </c>
      <c r="T1495" s="2" t="str">
        <f t="shared" si="23"/>
        <v>Reorder Needed</v>
      </c>
    </row>
    <row r="1496" spans="1:20" x14ac:dyDescent="0.3">
      <c r="A1496" s="2">
        <v>2495</v>
      </c>
      <c r="B1496" s="3">
        <v>45444</v>
      </c>
      <c r="C1496" s="2" t="s">
        <v>1201</v>
      </c>
      <c r="D1496" s="2" t="s">
        <v>2253</v>
      </c>
      <c r="E1496" s="2" t="s">
        <v>28</v>
      </c>
      <c r="F1496" s="2" t="s">
        <v>29</v>
      </c>
      <c r="G1496" s="2" t="s">
        <v>55</v>
      </c>
      <c r="H1496" s="2" t="s">
        <v>56</v>
      </c>
      <c r="I1496" s="2" t="s">
        <v>32</v>
      </c>
      <c r="J1496" s="2">
        <v>3</v>
      </c>
      <c r="K1496" s="2">
        <v>5590</v>
      </c>
      <c r="L1496" s="2">
        <v>16770</v>
      </c>
      <c r="M1496" s="2">
        <v>12806.82</v>
      </c>
      <c r="N1496" s="2">
        <v>3963.18</v>
      </c>
      <c r="O1496" s="2">
        <v>21</v>
      </c>
      <c r="P1496" s="2">
        <v>33</v>
      </c>
      <c r="Q1496" s="2" t="s">
        <v>57</v>
      </c>
      <c r="R1496" s="2">
        <v>10</v>
      </c>
      <c r="S1496" s="5">
        <f>IFERROR(Table1[[#This Row],[Profit]]/Table1[[#This Row],[Sales]],0)</f>
        <v>0.23632558139534882</v>
      </c>
      <c r="T1496" s="2" t="str">
        <f t="shared" si="23"/>
        <v>Sufficient</v>
      </c>
    </row>
    <row r="1497" spans="1:20" x14ac:dyDescent="0.3">
      <c r="A1497" s="2">
        <v>2496</v>
      </c>
      <c r="B1497" s="3">
        <v>45419</v>
      </c>
      <c r="C1497" s="2" t="s">
        <v>339</v>
      </c>
      <c r="D1497" s="2" t="s">
        <v>2254</v>
      </c>
      <c r="E1497" s="2" t="s">
        <v>20</v>
      </c>
      <c r="F1497" s="2" t="s">
        <v>21</v>
      </c>
      <c r="G1497" s="2" t="s">
        <v>22</v>
      </c>
      <c r="H1497" s="2" t="s">
        <v>23</v>
      </c>
      <c r="I1497" s="2" t="s">
        <v>24</v>
      </c>
      <c r="J1497" s="2">
        <v>3</v>
      </c>
      <c r="K1497" s="2">
        <v>41428</v>
      </c>
      <c r="L1497" s="2">
        <v>124284</v>
      </c>
      <c r="M1497" s="2">
        <v>92179.36</v>
      </c>
      <c r="N1497" s="2">
        <v>32104.639999999999</v>
      </c>
      <c r="O1497" s="2">
        <v>157</v>
      </c>
      <c r="P1497" s="2">
        <v>23</v>
      </c>
      <c r="Q1497" s="2" t="s">
        <v>25</v>
      </c>
      <c r="R1497" s="2">
        <v>20</v>
      </c>
      <c r="S1497" s="5">
        <f>IFERROR(Table1[[#This Row],[Profit]]/Table1[[#This Row],[Sales]],0)</f>
        <v>0.25831675839206975</v>
      </c>
      <c r="T1497" s="2" t="str">
        <f t="shared" si="23"/>
        <v>Reorder Needed</v>
      </c>
    </row>
    <row r="1498" spans="1:20" x14ac:dyDescent="0.3">
      <c r="A1498" s="2">
        <v>2497</v>
      </c>
      <c r="B1498" s="3">
        <v>45614</v>
      </c>
      <c r="C1498" s="2" t="s">
        <v>1670</v>
      </c>
      <c r="D1498" s="2" t="s">
        <v>2255</v>
      </c>
      <c r="E1498" s="2" t="s">
        <v>45</v>
      </c>
      <c r="F1498" s="2" t="s">
        <v>46</v>
      </c>
      <c r="G1498" s="2" t="s">
        <v>75</v>
      </c>
      <c r="H1498" s="2" t="s">
        <v>76</v>
      </c>
      <c r="I1498" s="2" t="s">
        <v>77</v>
      </c>
      <c r="J1498" s="2">
        <v>5</v>
      </c>
      <c r="K1498" s="2">
        <v>5130</v>
      </c>
      <c r="L1498" s="2">
        <v>25650</v>
      </c>
      <c r="M1498" s="2">
        <v>19135.77</v>
      </c>
      <c r="N1498" s="2">
        <v>6514.23</v>
      </c>
      <c r="O1498" s="2">
        <v>470</v>
      </c>
      <c r="P1498" s="2">
        <v>34</v>
      </c>
      <c r="Q1498" s="2" t="s">
        <v>78</v>
      </c>
      <c r="R1498" s="2">
        <v>10</v>
      </c>
      <c r="S1498" s="5">
        <f>IFERROR(Table1[[#This Row],[Profit]]/Table1[[#This Row],[Sales]],0)</f>
        <v>0.25396608187134501</v>
      </c>
      <c r="T1498" s="2" t="str">
        <f t="shared" si="23"/>
        <v>Reorder Needed</v>
      </c>
    </row>
    <row r="1499" spans="1:20" x14ac:dyDescent="0.3">
      <c r="A1499" s="2">
        <v>2498</v>
      </c>
      <c r="B1499" s="3">
        <v>45522</v>
      </c>
      <c r="C1499" s="2" t="s">
        <v>1239</v>
      </c>
      <c r="D1499" s="2" t="s">
        <v>2256</v>
      </c>
      <c r="E1499" s="2" t="s">
        <v>45</v>
      </c>
      <c r="F1499" s="2" t="s">
        <v>46</v>
      </c>
      <c r="G1499" s="2" t="s">
        <v>67</v>
      </c>
      <c r="H1499" s="2" t="s">
        <v>68</v>
      </c>
      <c r="I1499" s="2" t="s">
        <v>24</v>
      </c>
      <c r="J1499" s="2">
        <v>8</v>
      </c>
      <c r="K1499" s="2">
        <v>47808</v>
      </c>
      <c r="L1499" s="2">
        <v>382464</v>
      </c>
      <c r="M1499" s="2">
        <v>232650.63</v>
      </c>
      <c r="N1499" s="2">
        <v>149813.37</v>
      </c>
      <c r="O1499" s="2">
        <v>392</v>
      </c>
      <c r="P1499" s="2">
        <v>30</v>
      </c>
      <c r="Q1499" s="2" t="s">
        <v>42</v>
      </c>
      <c r="R1499" s="2">
        <v>0</v>
      </c>
      <c r="S1499" s="5">
        <f>IFERROR(Table1[[#This Row],[Profit]]/Table1[[#This Row],[Sales]],0)</f>
        <v>0.39170580760542167</v>
      </c>
      <c r="T1499" s="2" t="str">
        <f t="shared" si="23"/>
        <v>Reorder Needed</v>
      </c>
    </row>
    <row r="1500" spans="1:20" x14ac:dyDescent="0.3">
      <c r="A1500" s="2">
        <v>2499</v>
      </c>
      <c r="B1500" s="3">
        <v>45417</v>
      </c>
      <c r="C1500" s="2" t="s">
        <v>2257</v>
      </c>
      <c r="D1500" s="2" t="s">
        <v>2258</v>
      </c>
      <c r="E1500" s="2" t="s">
        <v>28</v>
      </c>
      <c r="F1500" s="2" t="s">
        <v>29</v>
      </c>
      <c r="G1500" s="2" t="s">
        <v>75</v>
      </c>
      <c r="H1500" s="2" t="s">
        <v>76</v>
      </c>
      <c r="I1500" s="2" t="s">
        <v>77</v>
      </c>
      <c r="J1500" s="2">
        <v>4</v>
      </c>
      <c r="K1500" s="2">
        <v>34545</v>
      </c>
      <c r="L1500" s="2">
        <v>138180</v>
      </c>
      <c r="M1500" s="2">
        <v>100797.4</v>
      </c>
      <c r="N1500" s="2">
        <v>37382.6</v>
      </c>
      <c r="O1500" s="2">
        <v>427</v>
      </c>
      <c r="P1500" s="2">
        <v>27</v>
      </c>
      <c r="Q1500" s="2" t="s">
        <v>78</v>
      </c>
      <c r="R1500" s="2">
        <v>20</v>
      </c>
      <c r="S1500" s="5">
        <f>IFERROR(Table1[[#This Row],[Profit]]/Table1[[#This Row],[Sales]],0)</f>
        <v>0.27053553336228109</v>
      </c>
      <c r="T1500" s="2" t="str">
        <f t="shared" si="23"/>
        <v>Reorder Needed</v>
      </c>
    </row>
    <row r="1501" spans="1:20" x14ac:dyDescent="0.3">
      <c r="A1501" s="2">
        <v>2500</v>
      </c>
      <c r="B1501" s="3">
        <v>45648</v>
      </c>
      <c r="C1501" s="2" t="s">
        <v>1106</v>
      </c>
      <c r="D1501" s="2" t="s">
        <v>2259</v>
      </c>
      <c r="E1501" s="2" t="s">
        <v>28</v>
      </c>
      <c r="F1501" s="2" t="s">
        <v>29</v>
      </c>
      <c r="G1501" s="2" t="s">
        <v>60</v>
      </c>
      <c r="H1501" s="2" t="s">
        <v>61</v>
      </c>
      <c r="I1501" s="2" t="s">
        <v>32</v>
      </c>
      <c r="J1501" s="2">
        <v>10</v>
      </c>
      <c r="K1501" s="2">
        <v>42632</v>
      </c>
      <c r="L1501" s="2">
        <v>426320</v>
      </c>
      <c r="M1501" s="2">
        <v>371323.87</v>
      </c>
      <c r="N1501" s="2">
        <v>54996.13</v>
      </c>
      <c r="O1501" s="2">
        <v>483</v>
      </c>
      <c r="P1501" s="2">
        <v>70</v>
      </c>
      <c r="Q1501" s="2" t="s">
        <v>62</v>
      </c>
      <c r="R1501" s="2">
        <v>10</v>
      </c>
      <c r="S1501" s="5">
        <f>IFERROR(Table1[[#This Row],[Profit]]/Table1[[#This Row],[Sales]],0)</f>
        <v>0.12900199380746857</v>
      </c>
      <c r="T1501" s="2" t="str">
        <f t="shared" si="23"/>
        <v>Reorder Needed</v>
      </c>
    </row>
    <row r="1502" spans="1:20" x14ac:dyDescent="0.3">
      <c r="A1502" s="2">
        <v>2501</v>
      </c>
      <c r="B1502" s="3">
        <v>45541</v>
      </c>
      <c r="C1502" s="2" t="s">
        <v>1354</v>
      </c>
      <c r="D1502" s="2" t="s">
        <v>2260</v>
      </c>
      <c r="E1502" s="2" t="s">
        <v>45</v>
      </c>
      <c r="F1502" s="2" t="s">
        <v>46</v>
      </c>
      <c r="G1502" s="2" t="s">
        <v>75</v>
      </c>
      <c r="H1502" s="2" t="s">
        <v>76</v>
      </c>
      <c r="I1502" s="2" t="s">
        <v>77</v>
      </c>
      <c r="J1502" s="2">
        <v>8</v>
      </c>
      <c r="K1502" s="2">
        <v>22334</v>
      </c>
      <c r="L1502" s="2">
        <v>178672</v>
      </c>
      <c r="M1502" s="2">
        <v>134501.23000000001</v>
      </c>
      <c r="N1502" s="2">
        <v>44170.77</v>
      </c>
      <c r="O1502" s="2">
        <v>38</v>
      </c>
      <c r="P1502" s="2">
        <v>36</v>
      </c>
      <c r="Q1502" s="2" t="s">
        <v>78</v>
      </c>
      <c r="R1502" s="2">
        <v>5</v>
      </c>
      <c r="S1502" s="5">
        <f>IFERROR(Table1[[#This Row],[Profit]]/Table1[[#This Row],[Sales]],0)</f>
        <v>0.24721707934091519</v>
      </c>
      <c r="T1502" s="2" t="str">
        <f t="shared" si="23"/>
        <v>Reorder Needed</v>
      </c>
    </row>
    <row r="1503" spans="1:20" x14ac:dyDescent="0.3">
      <c r="A1503" s="2">
        <v>2502</v>
      </c>
      <c r="B1503" s="3">
        <v>45560</v>
      </c>
      <c r="C1503" s="2" t="s">
        <v>377</v>
      </c>
      <c r="D1503" s="2" t="s">
        <v>2261</v>
      </c>
      <c r="E1503" s="2" t="s">
        <v>45</v>
      </c>
      <c r="F1503" s="2" t="s">
        <v>46</v>
      </c>
      <c r="G1503" s="2" t="s">
        <v>22</v>
      </c>
      <c r="H1503" s="2" t="s">
        <v>23</v>
      </c>
      <c r="I1503" s="2" t="s">
        <v>24</v>
      </c>
      <c r="J1503" s="2">
        <v>6</v>
      </c>
      <c r="K1503" s="2">
        <v>3559</v>
      </c>
      <c r="L1503" s="2">
        <v>21354</v>
      </c>
      <c r="M1503" s="2">
        <v>14990.36</v>
      </c>
      <c r="N1503" s="2">
        <v>6363.64</v>
      </c>
      <c r="O1503" s="2">
        <v>407</v>
      </c>
      <c r="P1503" s="2">
        <v>69</v>
      </c>
      <c r="Q1503" s="2" t="s">
        <v>25</v>
      </c>
      <c r="R1503" s="2">
        <v>10</v>
      </c>
      <c r="S1503" s="5">
        <f>IFERROR(Table1[[#This Row],[Profit]]/Table1[[#This Row],[Sales]],0)</f>
        <v>0.29800693078580126</v>
      </c>
      <c r="T1503" s="2" t="str">
        <f t="shared" si="23"/>
        <v>Reorder Needed</v>
      </c>
    </row>
    <row r="1504" spans="1:20" x14ac:dyDescent="0.3">
      <c r="A1504" s="2">
        <v>2503</v>
      </c>
      <c r="B1504" s="3">
        <v>45315</v>
      </c>
      <c r="C1504" s="2" t="s">
        <v>2262</v>
      </c>
      <c r="D1504" s="2" t="s">
        <v>2263</v>
      </c>
      <c r="E1504" s="2" t="s">
        <v>36</v>
      </c>
      <c r="F1504" s="2" t="s">
        <v>37</v>
      </c>
      <c r="G1504" s="2" t="s">
        <v>97</v>
      </c>
      <c r="H1504" s="2" t="s">
        <v>98</v>
      </c>
      <c r="I1504" s="2" t="s">
        <v>32</v>
      </c>
      <c r="J1504" s="2">
        <v>1</v>
      </c>
      <c r="K1504" s="2">
        <v>31235</v>
      </c>
      <c r="L1504" s="2">
        <v>31235</v>
      </c>
      <c r="M1504" s="2">
        <v>20246.259999999998</v>
      </c>
      <c r="N1504" s="2">
        <v>10988.74</v>
      </c>
      <c r="O1504" s="2">
        <v>258</v>
      </c>
      <c r="P1504" s="2">
        <v>99</v>
      </c>
      <c r="Q1504" s="2" t="s">
        <v>99</v>
      </c>
      <c r="R1504" s="2">
        <v>20</v>
      </c>
      <c r="S1504" s="5">
        <f>IFERROR(Table1[[#This Row],[Profit]]/Table1[[#This Row],[Sales]],0)</f>
        <v>0.35180854810308948</v>
      </c>
      <c r="T1504" s="2" t="str">
        <f t="shared" si="23"/>
        <v>Reorder Needed</v>
      </c>
    </row>
    <row r="1505" spans="1:20" x14ac:dyDescent="0.3">
      <c r="A1505" s="2">
        <v>2504</v>
      </c>
      <c r="B1505" s="3">
        <v>45524</v>
      </c>
      <c r="C1505" s="2" t="s">
        <v>1687</v>
      </c>
      <c r="D1505" s="2" t="s">
        <v>2264</v>
      </c>
      <c r="E1505" s="2" t="s">
        <v>28</v>
      </c>
      <c r="F1505" s="2" t="s">
        <v>29</v>
      </c>
      <c r="G1505" s="2" t="s">
        <v>81</v>
      </c>
      <c r="H1505" s="2" t="s">
        <v>82</v>
      </c>
      <c r="I1505" s="2" t="s">
        <v>24</v>
      </c>
      <c r="J1505" s="2">
        <v>3</v>
      </c>
      <c r="K1505" s="2">
        <v>32374</v>
      </c>
      <c r="L1505" s="2">
        <v>97122</v>
      </c>
      <c r="M1505" s="2">
        <v>67633.56</v>
      </c>
      <c r="N1505" s="2">
        <v>29488.44</v>
      </c>
      <c r="O1505" s="2">
        <v>31</v>
      </c>
      <c r="P1505" s="2">
        <v>68</v>
      </c>
      <c r="Q1505" s="2" t="s">
        <v>42</v>
      </c>
      <c r="R1505" s="2">
        <v>5</v>
      </c>
      <c r="S1505" s="5">
        <f>IFERROR(Table1[[#This Row],[Profit]]/Table1[[#This Row],[Sales]],0)</f>
        <v>0.30362266015938716</v>
      </c>
      <c r="T1505" s="2" t="str">
        <f t="shared" si="23"/>
        <v>Sufficient</v>
      </c>
    </row>
    <row r="1506" spans="1:20" x14ac:dyDescent="0.3">
      <c r="A1506" s="2">
        <v>2505</v>
      </c>
      <c r="B1506" s="3">
        <v>45463</v>
      </c>
      <c r="C1506" s="2" t="s">
        <v>1299</v>
      </c>
      <c r="D1506" s="2" t="s">
        <v>2265</v>
      </c>
      <c r="E1506" s="2" t="s">
        <v>36</v>
      </c>
      <c r="F1506" s="2" t="s">
        <v>37</v>
      </c>
      <c r="G1506" s="2" t="s">
        <v>49</v>
      </c>
      <c r="H1506" s="2" t="s">
        <v>50</v>
      </c>
      <c r="I1506" s="2" t="s">
        <v>51</v>
      </c>
      <c r="J1506" s="2">
        <v>9</v>
      </c>
      <c r="K1506" s="2">
        <v>29798</v>
      </c>
      <c r="L1506" s="2">
        <v>268182</v>
      </c>
      <c r="M1506" s="2">
        <v>220789.08</v>
      </c>
      <c r="N1506" s="2">
        <v>47392.92</v>
      </c>
      <c r="O1506" s="2">
        <v>374</v>
      </c>
      <c r="P1506" s="2">
        <v>46</v>
      </c>
      <c r="Q1506" s="2" t="s">
        <v>52</v>
      </c>
      <c r="R1506" s="2">
        <v>20</v>
      </c>
      <c r="S1506" s="5">
        <f>IFERROR(Table1[[#This Row],[Profit]]/Table1[[#This Row],[Sales]],0)</f>
        <v>0.1767192429022082</v>
      </c>
      <c r="T1506" s="2" t="str">
        <f t="shared" si="23"/>
        <v>Reorder Needed</v>
      </c>
    </row>
    <row r="1507" spans="1:20" x14ac:dyDescent="0.3">
      <c r="A1507" s="2">
        <v>2506</v>
      </c>
      <c r="B1507" s="3">
        <v>45469</v>
      </c>
      <c r="C1507" s="2" t="s">
        <v>397</v>
      </c>
      <c r="D1507" s="2" t="s">
        <v>2266</v>
      </c>
      <c r="E1507" s="2" t="s">
        <v>36</v>
      </c>
      <c r="F1507" s="2" t="s">
        <v>37</v>
      </c>
      <c r="G1507" s="2" t="s">
        <v>22</v>
      </c>
      <c r="H1507" s="2" t="s">
        <v>23</v>
      </c>
      <c r="I1507" s="2" t="s">
        <v>24</v>
      </c>
      <c r="J1507" s="2">
        <v>1</v>
      </c>
      <c r="K1507" s="2">
        <v>17857</v>
      </c>
      <c r="L1507" s="2">
        <v>17857</v>
      </c>
      <c r="M1507" s="2">
        <v>13737.53</v>
      </c>
      <c r="N1507" s="2">
        <v>4119.47</v>
      </c>
      <c r="O1507" s="2">
        <v>40</v>
      </c>
      <c r="P1507" s="2">
        <v>45</v>
      </c>
      <c r="Q1507" s="2" t="s">
        <v>25</v>
      </c>
      <c r="R1507" s="2">
        <v>15</v>
      </c>
      <c r="S1507" s="5">
        <f>IFERROR(Table1[[#This Row],[Profit]]/Table1[[#This Row],[Sales]],0)</f>
        <v>0.2306921655373243</v>
      </c>
      <c r="T1507" s="2" t="str">
        <f t="shared" si="23"/>
        <v>Sufficient</v>
      </c>
    </row>
    <row r="1508" spans="1:20" x14ac:dyDescent="0.3">
      <c r="A1508" s="2">
        <v>2507</v>
      </c>
      <c r="B1508" s="3">
        <v>45433</v>
      </c>
      <c r="C1508" s="2" t="s">
        <v>2267</v>
      </c>
      <c r="D1508" s="2" t="s">
        <v>2268</v>
      </c>
      <c r="E1508" s="2" t="s">
        <v>20</v>
      </c>
      <c r="F1508" s="2" t="s">
        <v>21</v>
      </c>
      <c r="G1508" s="2" t="s">
        <v>49</v>
      </c>
      <c r="H1508" s="2" t="s">
        <v>50</v>
      </c>
      <c r="I1508" s="2" t="s">
        <v>51</v>
      </c>
      <c r="J1508" s="2">
        <v>6</v>
      </c>
      <c r="K1508" s="2">
        <v>2735</v>
      </c>
      <c r="L1508" s="2">
        <v>16410</v>
      </c>
      <c r="M1508" s="2">
        <v>11046.57</v>
      </c>
      <c r="N1508" s="2">
        <v>5363.43</v>
      </c>
      <c r="O1508" s="2">
        <v>34</v>
      </c>
      <c r="P1508" s="2">
        <v>62</v>
      </c>
      <c r="Q1508" s="2" t="s">
        <v>52</v>
      </c>
      <c r="R1508" s="2">
        <v>20</v>
      </c>
      <c r="S1508" s="5">
        <f>IFERROR(Table1[[#This Row],[Profit]]/Table1[[#This Row],[Sales]],0)</f>
        <v>0.32683912248628888</v>
      </c>
      <c r="T1508" s="2" t="str">
        <f t="shared" si="23"/>
        <v>Sufficient</v>
      </c>
    </row>
    <row r="1509" spans="1:20" x14ac:dyDescent="0.3">
      <c r="A1509" s="2">
        <v>2508</v>
      </c>
      <c r="B1509" s="3">
        <v>45656</v>
      </c>
      <c r="C1509" s="2" t="s">
        <v>329</v>
      </c>
      <c r="D1509" s="2" t="s">
        <v>2269</v>
      </c>
      <c r="E1509" s="2" t="s">
        <v>20</v>
      </c>
      <c r="F1509" s="2" t="s">
        <v>21</v>
      </c>
      <c r="G1509" s="2" t="s">
        <v>30</v>
      </c>
      <c r="H1509" s="2" t="s">
        <v>31</v>
      </c>
      <c r="I1509" s="2" t="s">
        <v>32</v>
      </c>
      <c r="J1509" s="2">
        <v>7</v>
      </c>
      <c r="K1509" s="2">
        <v>13149</v>
      </c>
      <c r="L1509" s="2">
        <v>92043</v>
      </c>
      <c r="M1509" s="2">
        <v>69866.41</v>
      </c>
      <c r="N1509" s="2">
        <v>22176.59</v>
      </c>
      <c r="O1509" s="2">
        <v>350</v>
      </c>
      <c r="P1509" s="2">
        <v>51</v>
      </c>
      <c r="Q1509" s="2" t="s">
        <v>33</v>
      </c>
      <c r="R1509" s="2">
        <v>5</v>
      </c>
      <c r="S1509" s="5">
        <f>IFERROR(Table1[[#This Row],[Profit]]/Table1[[#This Row],[Sales]],0)</f>
        <v>0.24093727931510273</v>
      </c>
      <c r="T1509" s="2" t="str">
        <f t="shared" si="23"/>
        <v>Reorder Needed</v>
      </c>
    </row>
    <row r="1510" spans="1:20" x14ac:dyDescent="0.3">
      <c r="A1510" s="2">
        <v>2509</v>
      </c>
      <c r="B1510" s="3">
        <v>45486</v>
      </c>
      <c r="C1510" s="2" t="s">
        <v>740</v>
      </c>
      <c r="D1510" s="2" t="s">
        <v>2270</v>
      </c>
      <c r="E1510" s="2" t="s">
        <v>28</v>
      </c>
      <c r="F1510" s="2" t="s">
        <v>29</v>
      </c>
      <c r="G1510" s="2" t="s">
        <v>40</v>
      </c>
      <c r="H1510" s="2" t="s">
        <v>41</v>
      </c>
      <c r="I1510" s="2" t="s">
        <v>24</v>
      </c>
      <c r="J1510" s="2">
        <v>7</v>
      </c>
      <c r="K1510" s="2">
        <v>2109</v>
      </c>
      <c r="L1510" s="2">
        <v>14763</v>
      </c>
      <c r="M1510" s="2">
        <v>12885.27</v>
      </c>
      <c r="N1510" s="2">
        <v>1877.73</v>
      </c>
      <c r="O1510" s="2">
        <v>158</v>
      </c>
      <c r="P1510" s="2">
        <v>19</v>
      </c>
      <c r="Q1510" s="2" t="s">
        <v>42</v>
      </c>
      <c r="R1510" s="2">
        <v>15</v>
      </c>
      <c r="S1510" s="5">
        <f>IFERROR(Table1[[#This Row],[Profit]]/Table1[[#This Row],[Sales]],0)</f>
        <v>0.12719162771794351</v>
      </c>
      <c r="T1510" s="2" t="str">
        <f t="shared" si="23"/>
        <v>Reorder Needed</v>
      </c>
    </row>
    <row r="1511" spans="1:20" x14ac:dyDescent="0.3">
      <c r="A1511" s="2">
        <v>2510</v>
      </c>
      <c r="B1511" s="3">
        <v>45295</v>
      </c>
      <c r="C1511" s="2" t="s">
        <v>2271</v>
      </c>
      <c r="D1511" s="2" t="s">
        <v>2272</v>
      </c>
      <c r="E1511" s="2" t="s">
        <v>36</v>
      </c>
      <c r="F1511" s="2" t="s">
        <v>37</v>
      </c>
      <c r="G1511" s="2" t="s">
        <v>97</v>
      </c>
      <c r="H1511" s="2" t="s">
        <v>98</v>
      </c>
      <c r="I1511" s="2" t="s">
        <v>32</v>
      </c>
      <c r="J1511" s="2">
        <v>2</v>
      </c>
      <c r="K1511" s="2">
        <v>54442</v>
      </c>
      <c r="L1511" s="2">
        <v>108884</v>
      </c>
      <c r="M1511" s="2">
        <v>92186.5</v>
      </c>
      <c r="N1511" s="2">
        <v>16697.5</v>
      </c>
      <c r="O1511" s="2">
        <v>464</v>
      </c>
      <c r="P1511" s="2">
        <v>44</v>
      </c>
      <c r="Q1511" s="2" t="s">
        <v>99</v>
      </c>
      <c r="R1511" s="2">
        <v>20</v>
      </c>
      <c r="S1511" s="5">
        <f>IFERROR(Table1[[#This Row],[Profit]]/Table1[[#This Row],[Sales]],0)</f>
        <v>0.15335127291429412</v>
      </c>
      <c r="T1511" s="2" t="str">
        <f t="shared" si="23"/>
        <v>Reorder Needed</v>
      </c>
    </row>
    <row r="1512" spans="1:20" x14ac:dyDescent="0.3">
      <c r="A1512" s="2">
        <v>2511</v>
      </c>
      <c r="B1512" s="3">
        <v>45607</v>
      </c>
      <c r="C1512" s="2" t="s">
        <v>475</v>
      </c>
      <c r="D1512" s="2" t="s">
        <v>2273</v>
      </c>
      <c r="E1512" s="2" t="s">
        <v>20</v>
      </c>
      <c r="F1512" s="2" t="s">
        <v>21</v>
      </c>
      <c r="G1512" s="2" t="s">
        <v>97</v>
      </c>
      <c r="H1512" s="2" t="s">
        <v>98</v>
      </c>
      <c r="I1512" s="2" t="s">
        <v>32</v>
      </c>
      <c r="J1512" s="2">
        <v>8</v>
      </c>
      <c r="K1512" s="2">
        <v>35392</v>
      </c>
      <c r="L1512" s="2">
        <v>283136</v>
      </c>
      <c r="M1512" s="2">
        <v>200067.22</v>
      </c>
      <c r="N1512" s="2">
        <v>83068.78</v>
      </c>
      <c r="O1512" s="2">
        <v>125</v>
      </c>
      <c r="P1512" s="2">
        <v>69</v>
      </c>
      <c r="Q1512" s="2" t="s">
        <v>99</v>
      </c>
      <c r="R1512" s="2">
        <v>0</v>
      </c>
      <c r="S1512" s="5">
        <f>IFERROR(Table1[[#This Row],[Profit]]/Table1[[#This Row],[Sales]],0)</f>
        <v>0.29338826570976489</v>
      </c>
      <c r="T1512" s="2" t="str">
        <f t="shared" si="23"/>
        <v>Reorder Needed</v>
      </c>
    </row>
    <row r="1513" spans="1:20" x14ac:dyDescent="0.3">
      <c r="A1513" s="2">
        <v>2512</v>
      </c>
      <c r="B1513" s="3">
        <v>45358</v>
      </c>
      <c r="C1513" s="2" t="s">
        <v>63</v>
      </c>
      <c r="D1513" s="2" t="s">
        <v>2274</v>
      </c>
      <c r="E1513" s="2" t="s">
        <v>20</v>
      </c>
      <c r="F1513" s="2" t="s">
        <v>21</v>
      </c>
      <c r="G1513" s="2" t="s">
        <v>49</v>
      </c>
      <c r="H1513" s="2" t="s">
        <v>50</v>
      </c>
      <c r="I1513" s="2" t="s">
        <v>51</v>
      </c>
      <c r="J1513" s="2">
        <v>2</v>
      </c>
      <c r="K1513" s="2">
        <v>2671</v>
      </c>
      <c r="L1513" s="2">
        <v>5342</v>
      </c>
      <c r="M1513" s="2">
        <v>4764.41</v>
      </c>
      <c r="N1513" s="2">
        <v>577.59</v>
      </c>
      <c r="O1513" s="2">
        <v>205</v>
      </c>
      <c r="P1513" s="2">
        <v>97</v>
      </c>
      <c r="Q1513" s="2" t="s">
        <v>52</v>
      </c>
      <c r="R1513" s="2">
        <v>0</v>
      </c>
      <c r="S1513" s="5">
        <f>IFERROR(Table1[[#This Row],[Profit]]/Table1[[#This Row],[Sales]],0)</f>
        <v>0.10812242605765632</v>
      </c>
      <c r="T1513" s="2" t="str">
        <f t="shared" si="23"/>
        <v>Reorder Needed</v>
      </c>
    </row>
    <row r="1514" spans="1:20" x14ac:dyDescent="0.3">
      <c r="A1514" s="2">
        <v>2513</v>
      </c>
      <c r="B1514" s="3">
        <v>45529</v>
      </c>
      <c r="C1514" s="2" t="s">
        <v>931</v>
      </c>
      <c r="D1514" s="2" t="s">
        <v>2275</v>
      </c>
      <c r="E1514" s="2" t="s">
        <v>20</v>
      </c>
      <c r="F1514" s="2" t="s">
        <v>21</v>
      </c>
      <c r="G1514" s="2" t="s">
        <v>22</v>
      </c>
      <c r="H1514" s="2" t="s">
        <v>23</v>
      </c>
      <c r="I1514" s="2" t="s">
        <v>24</v>
      </c>
      <c r="J1514" s="2">
        <v>2</v>
      </c>
      <c r="K1514" s="2">
        <v>18371</v>
      </c>
      <c r="L1514" s="2">
        <v>36742</v>
      </c>
      <c r="M1514" s="2">
        <v>30968.23</v>
      </c>
      <c r="N1514" s="2">
        <v>5773.77</v>
      </c>
      <c r="O1514" s="2">
        <v>273</v>
      </c>
      <c r="P1514" s="2">
        <v>70</v>
      </c>
      <c r="Q1514" s="2" t="s">
        <v>25</v>
      </c>
      <c r="R1514" s="2">
        <v>0</v>
      </c>
      <c r="S1514" s="5">
        <f>IFERROR(Table1[[#This Row],[Profit]]/Table1[[#This Row],[Sales]],0)</f>
        <v>0.15714359588481847</v>
      </c>
      <c r="T1514" s="2" t="str">
        <f t="shared" si="23"/>
        <v>Reorder Needed</v>
      </c>
    </row>
    <row r="1515" spans="1:20" x14ac:dyDescent="0.3">
      <c r="A1515" s="2">
        <v>2514</v>
      </c>
      <c r="B1515" s="3">
        <v>45568</v>
      </c>
      <c r="C1515" s="2" t="s">
        <v>2078</v>
      </c>
      <c r="D1515" s="2" t="s">
        <v>2276</v>
      </c>
      <c r="E1515" s="2" t="s">
        <v>45</v>
      </c>
      <c r="F1515" s="2" t="s">
        <v>46</v>
      </c>
      <c r="G1515" s="2" t="s">
        <v>67</v>
      </c>
      <c r="H1515" s="2" t="s">
        <v>68</v>
      </c>
      <c r="I1515" s="2" t="s">
        <v>24</v>
      </c>
      <c r="J1515" s="2">
        <v>5</v>
      </c>
      <c r="K1515" s="2">
        <v>51096</v>
      </c>
      <c r="L1515" s="2">
        <v>255480</v>
      </c>
      <c r="M1515" s="2">
        <v>223222.02</v>
      </c>
      <c r="N1515" s="2">
        <v>32257.98</v>
      </c>
      <c r="O1515" s="2">
        <v>460</v>
      </c>
      <c r="P1515" s="2">
        <v>34</v>
      </c>
      <c r="Q1515" s="2" t="s">
        <v>42</v>
      </c>
      <c r="R1515" s="2">
        <v>0</v>
      </c>
      <c r="S1515" s="5">
        <f>IFERROR(Table1[[#This Row],[Profit]]/Table1[[#This Row],[Sales]],0)</f>
        <v>0.12626420854861437</v>
      </c>
      <c r="T1515" s="2" t="str">
        <f t="shared" si="23"/>
        <v>Reorder Needed</v>
      </c>
    </row>
    <row r="1516" spans="1:20" x14ac:dyDescent="0.3">
      <c r="A1516" s="2">
        <v>2515</v>
      </c>
      <c r="B1516" s="3">
        <v>45294</v>
      </c>
      <c r="C1516" s="2" t="s">
        <v>2277</v>
      </c>
      <c r="D1516" s="2" t="s">
        <v>2278</v>
      </c>
      <c r="E1516" s="2" t="s">
        <v>36</v>
      </c>
      <c r="F1516" s="2" t="s">
        <v>37</v>
      </c>
      <c r="G1516" s="2" t="s">
        <v>30</v>
      </c>
      <c r="H1516" s="2" t="s">
        <v>31</v>
      </c>
      <c r="I1516" s="2" t="s">
        <v>32</v>
      </c>
      <c r="J1516" s="2">
        <v>9</v>
      </c>
      <c r="K1516" s="2">
        <v>3899</v>
      </c>
      <c r="L1516" s="2">
        <v>35091</v>
      </c>
      <c r="M1516" s="2">
        <v>30150.17</v>
      </c>
      <c r="N1516" s="2">
        <v>4940.83</v>
      </c>
      <c r="O1516" s="2">
        <v>351</v>
      </c>
      <c r="P1516" s="2">
        <v>53</v>
      </c>
      <c r="Q1516" s="2" t="s">
        <v>33</v>
      </c>
      <c r="R1516" s="2">
        <v>5</v>
      </c>
      <c r="S1516" s="5">
        <f>IFERROR(Table1[[#This Row],[Profit]]/Table1[[#This Row],[Sales]],0)</f>
        <v>0.14080049015417059</v>
      </c>
      <c r="T1516" s="2" t="str">
        <f t="shared" si="23"/>
        <v>Reorder Needed</v>
      </c>
    </row>
    <row r="1517" spans="1:20" x14ac:dyDescent="0.3">
      <c r="A1517" s="2">
        <v>2516</v>
      </c>
      <c r="B1517" s="3">
        <v>45655</v>
      </c>
      <c r="C1517" s="2" t="s">
        <v>1467</v>
      </c>
      <c r="D1517" s="2" t="s">
        <v>2279</v>
      </c>
      <c r="E1517" s="2" t="s">
        <v>45</v>
      </c>
      <c r="F1517" s="2" t="s">
        <v>46</v>
      </c>
      <c r="G1517" s="2" t="s">
        <v>40</v>
      </c>
      <c r="H1517" s="2" t="s">
        <v>41</v>
      </c>
      <c r="I1517" s="2" t="s">
        <v>24</v>
      </c>
      <c r="J1517" s="2">
        <v>5</v>
      </c>
      <c r="K1517" s="2">
        <v>24866</v>
      </c>
      <c r="L1517" s="2">
        <v>124330</v>
      </c>
      <c r="M1517" s="2">
        <v>86722.89</v>
      </c>
      <c r="N1517" s="2">
        <v>37607.11</v>
      </c>
      <c r="O1517" s="2">
        <v>305</v>
      </c>
      <c r="P1517" s="2">
        <v>24</v>
      </c>
      <c r="Q1517" s="2" t="s">
        <v>42</v>
      </c>
      <c r="R1517" s="2">
        <v>5</v>
      </c>
      <c r="S1517" s="5">
        <f>IFERROR(Table1[[#This Row],[Profit]]/Table1[[#This Row],[Sales]],0)</f>
        <v>0.30247816295343039</v>
      </c>
      <c r="T1517" s="2" t="str">
        <f t="shared" si="23"/>
        <v>Reorder Needed</v>
      </c>
    </row>
    <row r="1518" spans="1:20" x14ac:dyDescent="0.3">
      <c r="A1518" s="2">
        <v>2517</v>
      </c>
      <c r="B1518" s="3">
        <v>45543</v>
      </c>
      <c r="C1518" s="2" t="s">
        <v>1378</v>
      </c>
      <c r="D1518" s="2" t="s">
        <v>2280</v>
      </c>
      <c r="E1518" s="2" t="s">
        <v>28</v>
      </c>
      <c r="F1518" s="2" t="s">
        <v>29</v>
      </c>
      <c r="G1518" s="2" t="s">
        <v>60</v>
      </c>
      <c r="H1518" s="2" t="s">
        <v>61</v>
      </c>
      <c r="I1518" s="2" t="s">
        <v>32</v>
      </c>
      <c r="J1518" s="2">
        <v>5</v>
      </c>
      <c r="K1518" s="2">
        <v>17224</v>
      </c>
      <c r="L1518" s="2">
        <v>86120</v>
      </c>
      <c r="M1518" s="2">
        <v>55806.35</v>
      </c>
      <c r="N1518" s="2">
        <v>30313.65</v>
      </c>
      <c r="O1518" s="2">
        <v>312</v>
      </c>
      <c r="P1518" s="2">
        <v>42</v>
      </c>
      <c r="Q1518" s="2" t="s">
        <v>62</v>
      </c>
      <c r="R1518" s="2">
        <v>5</v>
      </c>
      <c r="S1518" s="5">
        <f>IFERROR(Table1[[#This Row],[Profit]]/Table1[[#This Row],[Sales]],0)</f>
        <v>0.35199314909428708</v>
      </c>
      <c r="T1518" s="2" t="str">
        <f t="shared" si="23"/>
        <v>Reorder Needed</v>
      </c>
    </row>
    <row r="1519" spans="1:20" x14ac:dyDescent="0.3">
      <c r="A1519" s="2">
        <v>2518</v>
      </c>
      <c r="B1519" s="3">
        <v>45634</v>
      </c>
      <c r="C1519" s="2" t="s">
        <v>2281</v>
      </c>
      <c r="D1519" s="2" t="s">
        <v>2282</v>
      </c>
      <c r="E1519" s="2" t="s">
        <v>28</v>
      </c>
      <c r="F1519" s="2" t="s">
        <v>29</v>
      </c>
      <c r="G1519" s="2" t="s">
        <v>40</v>
      </c>
      <c r="H1519" s="2" t="s">
        <v>41</v>
      </c>
      <c r="I1519" s="2" t="s">
        <v>24</v>
      </c>
      <c r="J1519" s="2">
        <v>5</v>
      </c>
      <c r="K1519" s="2">
        <v>3346</v>
      </c>
      <c r="L1519" s="2">
        <v>16730</v>
      </c>
      <c r="M1519" s="2">
        <v>11556.73</v>
      </c>
      <c r="N1519" s="2">
        <v>5173.2700000000004</v>
      </c>
      <c r="O1519" s="2">
        <v>122</v>
      </c>
      <c r="P1519" s="2">
        <v>53</v>
      </c>
      <c r="Q1519" s="2" t="s">
        <v>42</v>
      </c>
      <c r="R1519" s="2">
        <v>20</v>
      </c>
      <c r="S1519" s="5">
        <f>IFERROR(Table1[[#This Row],[Profit]]/Table1[[#This Row],[Sales]],0)</f>
        <v>0.30922115959354457</v>
      </c>
      <c r="T1519" s="2" t="str">
        <f t="shared" si="23"/>
        <v>Reorder Needed</v>
      </c>
    </row>
    <row r="1520" spans="1:20" x14ac:dyDescent="0.3">
      <c r="A1520" s="2">
        <v>2519</v>
      </c>
      <c r="B1520" s="3">
        <v>45582</v>
      </c>
      <c r="C1520" s="2" t="s">
        <v>1582</v>
      </c>
      <c r="D1520" s="2" t="s">
        <v>2283</v>
      </c>
      <c r="E1520" s="2" t="s">
        <v>36</v>
      </c>
      <c r="F1520" s="2" t="s">
        <v>37</v>
      </c>
      <c r="G1520" s="2" t="s">
        <v>67</v>
      </c>
      <c r="H1520" s="2" t="s">
        <v>68</v>
      </c>
      <c r="I1520" s="2" t="s">
        <v>24</v>
      </c>
      <c r="J1520" s="2">
        <v>6</v>
      </c>
      <c r="K1520" s="2">
        <v>4913</v>
      </c>
      <c r="L1520" s="2">
        <v>29478</v>
      </c>
      <c r="M1520" s="2">
        <v>19778.689999999999</v>
      </c>
      <c r="N1520" s="2">
        <v>9699.31</v>
      </c>
      <c r="O1520" s="2">
        <v>225</v>
      </c>
      <c r="P1520" s="2">
        <v>22</v>
      </c>
      <c r="Q1520" s="2" t="s">
        <v>42</v>
      </c>
      <c r="R1520" s="2">
        <v>5</v>
      </c>
      <c r="S1520" s="5">
        <f>IFERROR(Table1[[#This Row],[Profit]]/Table1[[#This Row],[Sales]],0)</f>
        <v>0.32903555193703776</v>
      </c>
      <c r="T1520" s="2" t="str">
        <f t="shared" si="23"/>
        <v>Reorder Needed</v>
      </c>
    </row>
    <row r="1521" spans="1:20" x14ac:dyDescent="0.3">
      <c r="A1521" s="2">
        <v>2520</v>
      </c>
      <c r="B1521" s="3">
        <v>45560</v>
      </c>
      <c r="C1521" s="2" t="s">
        <v>2200</v>
      </c>
      <c r="D1521" s="2" t="s">
        <v>2284</v>
      </c>
      <c r="E1521" s="2" t="s">
        <v>45</v>
      </c>
      <c r="F1521" s="2" t="s">
        <v>46</v>
      </c>
      <c r="G1521" s="2" t="s">
        <v>30</v>
      </c>
      <c r="H1521" s="2" t="s">
        <v>31</v>
      </c>
      <c r="I1521" s="2" t="s">
        <v>32</v>
      </c>
      <c r="J1521" s="2">
        <v>9</v>
      </c>
      <c r="K1521" s="2">
        <v>14236</v>
      </c>
      <c r="L1521" s="2">
        <v>128124</v>
      </c>
      <c r="M1521" s="2">
        <v>89564.67</v>
      </c>
      <c r="N1521" s="2">
        <v>38559.33</v>
      </c>
      <c r="O1521" s="2">
        <v>313</v>
      </c>
      <c r="P1521" s="2">
        <v>83</v>
      </c>
      <c r="Q1521" s="2" t="s">
        <v>33</v>
      </c>
      <c r="R1521" s="2">
        <v>0</v>
      </c>
      <c r="S1521" s="5">
        <f>IFERROR(Table1[[#This Row],[Profit]]/Table1[[#This Row],[Sales]],0)</f>
        <v>0.30095321719584156</v>
      </c>
      <c r="T1521" s="2" t="str">
        <f t="shared" si="23"/>
        <v>Reorder Needed</v>
      </c>
    </row>
    <row r="1522" spans="1:20" x14ac:dyDescent="0.3">
      <c r="A1522" s="2">
        <v>2521</v>
      </c>
      <c r="B1522" s="3">
        <v>45498</v>
      </c>
      <c r="C1522" s="2" t="s">
        <v>458</v>
      </c>
      <c r="D1522" s="2" t="s">
        <v>2285</v>
      </c>
      <c r="E1522" s="2" t="s">
        <v>36</v>
      </c>
      <c r="F1522" s="2" t="s">
        <v>37</v>
      </c>
      <c r="G1522" s="2" t="s">
        <v>75</v>
      </c>
      <c r="H1522" s="2" t="s">
        <v>76</v>
      </c>
      <c r="I1522" s="2" t="s">
        <v>77</v>
      </c>
      <c r="J1522" s="2">
        <v>9</v>
      </c>
      <c r="K1522" s="2">
        <v>55148</v>
      </c>
      <c r="L1522" s="2">
        <v>496332</v>
      </c>
      <c r="M1522" s="2">
        <v>409735.15</v>
      </c>
      <c r="N1522" s="2">
        <v>86596.85</v>
      </c>
      <c r="O1522" s="2">
        <v>116</v>
      </c>
      <c r="P1522" s="2">
        <v>84</v>
      </c>
      <c r="Q1522" s="2" t="s">
        <v>78</v>
      </c>
      <c r="R1522" s="2">
        <v>15</v>
      </c>
      <c r="S1522" s="5">
        <f>IFERROR(Table1[[#This Row],[Profit]]/Table1[[#This Row],[Sales]],0)</f>
        <v>0.17447363861286397</v>
      </c>
      <c r="T1522" s="2" t="str">
        <f t="shared" si="23"/>
        <v>Reorder Needed</v>
      </c>
    </row>
    <row r="1523" spans="1:20" x14ac:dyDescent="0.3">
      <c r="A1523" s="2">
        <v>2522</v>
      </c>
      <c r="B1523" s="3">
        <v>45422</v>
      </c>
      <c r="C1523" s="2" t="s">
        <v>409</v>
      </c>
      <c r="D1523" s="2" t="s">
        <v>2286</v>
      </c>
      <c r="E1523" s="2" t="s">
        <v>36</v>
      </c>
      <c r="F1523" s="2" t="s">
        <v>37</v>
      </c>
      <c r="G1523" s="2" t="s">
        <v>30</v>
      </c>
      <c r="H1523" s="2" t="s">
        <v>31</v>
      </c>
      <c r="I1523" s="2" t="s">
        <v>32</v>
      </c>
      <c r="J1523" s="2">
        <v>3</v>
      </c>
      <c r="K1523" s="2">
        <v>34083</v>
      </c>
      <c r="L1523" s="2">
        <v>102249</v>
      </c>
      <c r="M1523" s="2">
        <v>90133.2</v>
      </c>
      <c r="N1523" s="2">
        <v>12115.8</v>
      </c>
      <c r="O1523" s="2">
        <v>30</v>
      </c>
      <c r="P1523" s="2">
        <v>75</v>
      </c>
      <c r="Q1523" s="2" t="s">
        <v>33</v>
      </c>
      <c r="R1523" s="2">
        <v>0</v>
      </c>
      <c r="S1523" s="5">
        <f>IFERROR(Table1[[#This Row],[Profit]]/Table1[[#This Row],[Sales]],0)</f>
        <v>0.11849309039697209</v>
      </c>
      <c r="T1523" s="2" t="str">
        <f t="shared" si="23"/>
        <v>Sufficient</v>
      </c>
    </row>
    <row r="1524" spans="1:20" x14ac:dyDescent="0.3">
      <c r="A1524" s="2">
        <v>2523</v>
      </c>
      <c r="B1524" s="3">
        <v>45429</v>
      </c>
      <c r="C1524" s="2" t="s">
        <v>2287</v>
      </c>
      <c r="D1524" s="2" t="s">
        <v>2288</v>
      </c>
      <c r="E1524" s="2" t="s">
        <v>36</v>
      </c>
      <c r="F1524" s="2" t="s">
        <v>37</v>
      </c>
      <c r="G1524" s="2" t="s">
        <v>49</v>
      </c>
      <c r="H1524" s="2" t="s">
        <v>50</v>
      </c>
      <c r="I1524" s="2" t="s">
        <v>51</v>
      </c>
      <c r="J1524" s="2">
        <v>5</v>
      </c>
      <c r="K1524" s="2">
        <v>31400</v>
      </c>
      <c r="L1524" s="2">
        <v>157000</v>
      </c>
      <c r="M1524" s="2">
        <v>128914.71</v>
      </c>
      <c r="N1524" s="2">
        <v>28085.29</v>
      </c>
      <c r="O1524" s="2">
        <v>209</v>
      </c>
      <c r="P1524" s="2">
        <v>63</v>
      </c>
      <c r="Q1524" s="2" t="s">
        <v>52</v>
      </c>
      <c r="R1524" s="2">
        <v>10</v>
      </c>
      <c r="S1524" s="5">
        <f>IFERROR(Table1[[#This Row],[Profit]]/Table1[[#This Row],[Sales]],0)</f>
        <v>0.17888719745222931</v>
      </c>
      <c r="T1524" s="2" t="str">
        <f t="shared" si="23"/>
        <v>Reorder Needed</v>
      </c>
    </row>
    <row r="1525" spans="1:20" x14ac:dyDescent="0.3">
      <c r="A1525" s="2">
        <v>2524</v>
      </c>
      <c r="B1525" s="3">
        <v>45622</v>
      </c>
      <c r="C1525" s="2" t="s">
        <v>2289</v>
      </c>
      <c r="D1525" s="2" t="s">
        <v>2290</v>
      </c>
      <c r="E1525" s="2" t="s">
        <v>28</v>
      </c>
      <c r="F1525" s="2" t="s">
        <v>29</v>
      </c>
      <c r="G1525" s="2" t="s">
        <v>97</v>
      </c>
      <c r="H1525" s="2" t="s">
        <v>98</v>
      </c>
      <c r="I1525" s="2" t="s">
        <v>32</v>
      </c>
      <c r="J1525" s="2">
        <v>3</v>
      </c>
      <c r="K1525" s="2">
        <v>51603</v>
      </c>
      <c r="L1525" s="2">
        <v>154809</v>
      </c>
      <c r="M1525" s="2">
        <v>122604.71</v>
      </c>
      <c r="N1525" s="2">
        <v>32204.29</v>
      </c>
      <c r="O1525" s="2">
        <v>325</v>
      </c>
      <c r="P1525" s="2">
        <v>55</v>
      </c>
      <c r="Q1525" s="2" t="s">
        <v>99</v>
      </c>
      <c r="R1525" s="2">
        <v>0</v>
      </c>
      <c r="S1525" s="5">
        <f>IFERROR(Table1[[#This Row],[Profit]]/Table1[[#This Row],[Sales]],0)</f>
        <v>0.20802595456336517</v>
      </c>
      <c r="T1525" s="2" t="str">
        <f t="shared" si="23"/>
        <v>Reorder Needed</v>
      </c>
    </row>
    <row r="1526" spans="1:20" x14ac:dyDescent="0.3">
      <c r="A1526" s="2">
        <v>2525</v>
      </c>
      <c r="B1526" s="3">
        <v>45485</v>
      </c>
      <c r="C1526" s="2" t="s">
        <v>2291</v>
      </c>
      <c r="D1526" s="2" t="s">
        <v>2292</v>
      </c>
      <c r="E1526" s="2" t="s">
        <v>20</v>
      </c>
      <c r="F1526" s="2" t="s">
        <v>21</v>
      </c>
      <c r="G1526" s="2" t="s">
        <v>55</v>
      </c>
      <c r="H1526" s="2" t="s">
        <v>56</v>
      </c>
      <c r="I1526" s="2" t="s">
        <v>32</v>
      </c>
      <c r="J1526" s="2">
        <v>5</v>
      </c>
      <c r="K1526" s="2">
        <v>31839</v>
      </c>
      <c r="L1526" s="2">
        <v>159195</v>
      </c>
      <c r="M1526" s="2">
        <v>108682.26</v>
      </c>
      <c r="N1526" s="2">
        <v>50512.74</v>
      </c>
      <c r="O1526" s="2">
        <v>102</v>
      </c>
      <c r="P1526" s="2">
        <v>24</v>
      </c>
      <c r="Q1526" s="2" t="s">
        <v>57</v>
      </c>
      <c r="R1526" s="2">
        <v>15</v>
      </c>
      <c r="S1526" s="5">
        <f>IFERROR(Table1[[#This Row],[Profit]]/Table1[[#This Row],[Sales]],0)</f>
        <v>0.31730104588711955</v>
      </c>
      <c r="T1526" s="2" t="str">
        <f t="shared" si="23"/>
        <v>Reorder Needed</v>
      </c>
    </row>
    <row r="1527" spans="1:20" x14ac:dyDescent="0.3">
      <c r="A1527" s="2">
        <v>2526</v>
      </c>
      <c r="B1527" s="3">
        <v>45465</v>
      </c>
      <c r="C1527" s="2" t="s">
        <v>1655</v>
      </c>
      <c r="D1527" s="2" t="s">
        <v>2293</v>
      </c>
      <c r="E1527" s="2" t="s">
        <v>20</v>
      </c>
      <c r="F1527" s="2" t="s">
        <v>21</v>
      </c>
      <c r="G1527" s="2" t="s">
        <v>75</v>
      </c>
      <c r="H1527" s="2" t="s">
        <v>76</v>
      </c>
      <c r="I1527" s="2" t="s">
        <v>77</v>
      </c>
      <c r="J1527" s="2">
        <v>6</v>
      </c>
      <c r="K1527" s="2">
        <v>57736</v>
      </c>
      <c r="L1527" s="2">
        <v>346416</v>
      </c>
      <c r="M1527" s="2">
        <v>262234.89</v>
      </c>
      <c r="N1527" s="2">
        <v>84181.11</v>
      </c>
      <c r="O1527" s="2">
        <v>328</v>
      </c>
      <c r="P1527" s="2">
        <v>93</v>
      </c>
      <c r="Q1527" s="2" t="s">
        <v>78</v>
      </c>
      <c r="R1527" s="2">
        <v>0</v>
      </c>
      <c r="S1527" s="5">
        <f>IFERROR(Table1[[#This Row],[Profit]]/Table1[[#This Row],[Sales]],0)</f>
        <v>0.24300583691284466</v>
      </c>
      <c r="T1527" s="2" t="str">
        <f t="shared" si="23"/>
        <v>Reorder Needed</v>
      </c>
    </row>
    <row r="1528" spans="1:20" x14ac:dyDescent="0.3">
      <c r="A1528" s="2">
        <v>2527</v>
      </c>
      <c r="B1528" s="3">
        <v>45574</v>
      </c>
      <c r="C1528" s="2" t="s">
        <v>2174</v>
      </c>
      <c r="D1528" s="2" t="s">
        <v>2294</v>
      </c>
      <c r="E1528" s="2" t="s">
        <v>45</v>
      </c>
      <c r="F1528" s="2" t="s">
        <v>46</v>
      </c>
      <c r="G1528" s="2" t="s">
        <v>67</v>
      </c>
      <c r="H1528" s="2" t="s">
        <v>68</v>
      </c>
      <c r="I1528" s="2" t="s">
        <v>24</v>
      </c>
      <c r="J1528" s="2">
        <v>10</v>
      </c>
      <c r="K1528" s="2">
        <v>4512</v>
      </c>
      <c r="L1528" s="2">
        <v>45120</v>
      </c>
      <c r="M1528" s="2">
        <v>30585.7</v>
      </c>
      <c r="N1528" s="2">
        <v>14534.3</v>
      </c>
      <c r="O1528" s="2">
        <v>227</v>
      </c>
      <c r="P1528" s="2">
        <v>52</v>
      </c>
      <c r="Q1528" s="2" t="s">
        <v>42</v>
      </c>
      <c r="R1528" s="2">
        <v>10</v>
      </c>
      <c r="S1528" s="5">
        <f>IFERROR(Table1[[#This Row],[Profit]]/Table1[[#This Row],[Sales]],0)</f>
        <v>0.32212544326241133</v>
      </c>
      <c r="T1528" s="2" t="str">
        <f t="shared" si="23"/>
        <v>Reorder Needed</v>
      </c>
    </row>
    <row r="1529" spans="1:20" x14ac:dyDescent="0.3">
      <c r="A1529" s="2">
        <v>2528</v>
      </c>
      <c r="B1529" s="3">
        <v>45601</v>
      </c>
      <c r="C1529" s="2" t="s">
        <v>110</v>
      </c>
      <c r="D1529" s="2" t="s">
        <v>2295</v>
      </c>
      <c r="E1529" s="2" t="s">
        <v>20</v>
      </c>
      <c r="F1529" s="2" t="s">
        <v>21</v>
      </c>
      <c r="G1529" s="2" t="s">
        <v>40</v>
      </c>
      <c r="H1529" s="2" t="s">
        <v>41</v>
      </c>
      <c r="I1529" s="2" t="s">
        <v>24</v>
      </c>
      <c r="J1529" s="2">
        <v>6</v>
      </c>
      <c r="K1529" s="2">
        <v>37874</v>
      </c>
      <c r="L1529" s="2">
        <v>227244</v>
      </c>
      <c r="M1529" s="2">
        <v>158235.9</v>
      </c>
      <c r="N1529" s="2">
        <v>69008.100000000006</v>
      </c>
      <c r="O1529" s="2">
        <v>295</v>
      </c>
      <c r="P1529" s="2">
        <v>60</v>
      </c>
      <c r="Q1529" s="2" t="s">
        <v>42</v>
      </c>
      <c r="R1529" s="2">
        <v>15</v>
      </c>
      <c r="S1529" s="5">
        <f>IFERROR(Table1[[#This Row],[Profit]]/Table1[[#This Row],[Sales]],0)</f>
        <v>0.30367402439668378</v>
      </c>
      <c r="T1529" s="2" t="str">
        <f t="shared" si="23"/>
        <v>Reorder Needed</v>
      </c>
    </row>
    <row r="1530" spans="1:20" x14ac:dyDescent="0.3">
      <c r="A1530" s="2">
        <v>2529</v>
      </c>
      <c r="B1530" s="3">
        <v>45494</v>
      </c>
      <c r="C1530" s="2" t="s">
        <v>1386</v>
      </c>
      <c r="D1530" s="2" t="s">
        <v>2296</v>
      </c>
      <c r="E1530" s="2" t="s">
        <v>28</v>
      </c>
      <c r="F1530" s="2" t="s">
        <v>29</v>
      </c>
      <c r="G1530" s="2" t="s">
        <v>49</v>
      </c>
      <c r="H1530" s="2" t="s">
        <v>50</v>
      </c>
      <c r="I1530" s="2" t="s">
        <v>51</v>
      </c>
      <c r="J1530" s="2">
        <v>5</v>
      </c>
      <c r="K1530" s="2">
        <v>29017</v>
      </c>
      <c r="L1530" s="2">
        <v>145085</v>
      </c>
      <c r="M1530" s="2">
        <v>92891.87</v>
      </c>
      <c r="N1530" s="2">
        <v>52193.13</v>
      </c>
      <c r="O1530" s="2">
        <v>190</v>
      </c>
      <c r="P1530" s="2">
        <v>66</v>
      </c>
      <c r="Q1530" s="2" t="s">
        <v>52</v>
      </c>
      <c r="R1530" s="2">
        <v>10</v>
      </c>
      <c r="S1530" s="5">
        <f>IFERROR(Table1[[#This Row],[Profit]]/Table1[[#This Row],[Sales]],0)</f>
        <v>0.35974173760209532</v>
      </c>
      <c r="T1530" s="2" t="str">
        <f t="shared" si="23"/>
        <v>Reorder Needed</v>
      </c>
    </row>
    <row r="1531" spans="1:20" x14ac:dyDescent="0.3">
      <c r="A1531" s="2">
        <v>2530</v>
      </c>
      <c r="B1531" s="3">
        <v>45357</v>
      </c>
      <c r="C1531" s="2" t="s">
        <v>258</v>
      </c>
      <c r="D1531" s="2" t="s">
        <v>2297</v>
      </c>
      <c r="E1531" s="2" t="s">
        <v>28</v>
      </c>
      <c r="F1531" s="2" t="s">
        <v>29</v>
      </c>
      <c r="G1531" s="2" t="s">
        <v>60</v>
      </c>
      <c r="H1531" s="2" t="s">
        <v>61</v>
      </c>
      <c r="I1531" s="2" t="s">
        <v>32</v>
      </c>
      <c r="J1531" s="2">
        <v>6</v>
      </c>
      <c r="K1531" s="2">
        <v>28043</v>
      </c>
      <c r="L1531" s="2">
        <v>168258</v>
      </c>
      <c r="M1531" s="2">
        <v>150607.51</v>
      </c>
      <c r="N1531" s="2">
        <v>17650.490000000002</v>
      </c>
      <c r="O1531" s="2">
        <v>263</v>
      </c>
      <c r="P1531" s="2">
        <v>83</v>
      </c>
      <c r="Q1531" s="2" t="s">
        <v>62</v>
      </c>
      <c r="R1531" s="2">
        <v>10</v>
      </c>
      <c r="S1531" s="5">
        <f>IFERROR(Table1[[#This Row],[Profit]]/Table1[[#This Row],[Sales]],0)</f>
        <v>0.10490134198671089</v>
      </c>
      <c r="T1531" s="2" t="str">
        <f t="shared" si="23"/>
        <v>Reorder Needed</v>
      </c>
    </row>
    <row r="1532" spans="1:20" x14ac:dyDescent="0.3">
      <c r="A1532" s="2">
        <v>2531</v>
      </c>
      <c r="B1532" s="3">
        <v>45427</v>
      </c>
      <c r="C1532" s="2" t="s">
        <v>1170</v>
      </c>
      <c r="D1532" s="2" t="s">
        <v>2298</v>
      </c>
      <c r="E1532" s="2" t="s">
        <v>20</v>
      </c>
      <c r="F1532" s="2" t="s">
        <v>21</v>
      </c>
      <c r="G1532" s="2" t="s">
        <v>81</v>
      </c>
      <c r="H1532" s="2" t="s">
        <v>82</v>
      </c>
      <c r="I1532" s="2" t="s">
        <v>24</v>
      </c>
      <c r="J1532" s="2">
        <v>9</v>
      </c>
      <c r="K1532" s="2">
        <v>50806</v>
      </c>
      <c r="L1532" s="2">
        <v>457254</v>
      </c>
      <c r="M1532" s="2">
        <v>286287.95</v>
      </c>
      <c r="N1532" s="2">
        <v>170966.05</v>
      </c>
      <c r="O1532" s="2">
        <v>464</v>
      </c>
      <c r="P1532" s="2">
        <v>56</v>
      </c>
      <c r="Q1532" s="2" t="s">
        <v>42</v>
      </c>
      <c r="R1532" s="2">
        <v>10</v>
      </c>
      <c r="S1532" s="5">
        <f>IFERROR(Table1[[#This Row],[Profit]]/Table1[[#This Row],[Sales]],0)</f>
        <v>0.37389733058650115</v>
      </c>
      <c r="T1532" s="2" t="str">
        <f t="shared" si="23"/>
        <v>Reorder Needed</v>
      </c>
    </row>
    <row r="1533" spans="1:20" x14ac:dyDescent="0.3">
      <c r="A1533" s="2">
        <v>2532</v>
      </c>
      <c r="B1533" s="3">
        <v>45360</v>
      </c>
      <c r="C1533" s="2" t="s">
        <v>1651</v>
      </c>
      <c r="D1533" s="2" t="s">
        <v>2299</v>
      </c>
      <c r="E1533" s="2" t="s">
        <v>36</v>
      </c>
      <c r="F1533" s="2" t="s">
        <v>37</v>
      </c>
      <c r="G1533" s="2" t="s">
        <v>40</v>
      </c>
      <c r="H1533" s="2" t="s">
        <v>41</v>
      </c>
      <c r="I1533" s="2" t="s">
        <v>24</v>
      </c>
      <c r="J1533" s="2">
        <v>8</v>
      </c>
      <c r="K1533" s="2">
        <v>30886</v>
      </c>
      <c r="L1533" s="2">
        <v>247088</v>
      </c>
      <c r="M1533" s="2">
        <v>155226.42000000001</v>
      </c>
      <c r="N1533" s="2">
        <v>91861.58</v>
      </c>
      <c r="O1533" s="2">
        <v>91</v>
      </c>
      <c r="P1533" s="2">
        <v>23</v>
      </c>
      <c r="Q1533" s="2" t="s">
        <v>42</v>
      </c>
      <c r="R1533" s="2">
        <v>10</v>
      </c>
      <c r="S1533" s="5">
        <f>IFERROR(Table1[[#This Row],[Profit]]/Table1[[#This Row],[Sales]],0)</f>
        <v>0.3717767758855145</v>
      </c>
      <c r="T1533" s="2" t="str">
        <f t="shared" si="23"/>
        <v>Reorder Needed</v>
      </c>
    </row>
    <row r="1534" spans="1:20" x14ac:dyDescent="0.3">
      <c r="A1534" s="2">
        <v>2533</v>
      </c>
      <c r="B1534" s="3">
        <v>45422</v>
      </c>
      <c r="C1534" s="2" t="s">
        <v>442</v>
      </c>
      <c r="D1534" s="2" t="s">
        <v>1498</v>
      </c>
      <c r="E1534" s="2" t="s">
        <v>20</v>
      </c>
      <c r="F1534" s="2" t="s">
        <v>21</v>
      </c>
      <c r="G1534" s="2" t="s">
        <v>30</v>
      </c>
      <c r="H1534" s="2" t="s">
        <v>31</v>
      </c>
      <c r="I1534" s="2" t="s">
        <v>32</v>
      </c>
      <c r="J1534" s="2">
        <v>4</v>
      </c>
      <c r="K1534" s="2">
        <v>53055</v>
      </c>
      <c r="L1534" s="2">
        <v>212220</v>
      </c>
      <c r="M1534" s="2">
        <v>174685.76</v>
      </c>
      <c r="N1534" s="2">
        <v>37534.239999999998</v>
      </c>
      <c r="O1534" s="2">
        <v>450</v>
      </c>
      <c r="P1534" s="2">
        <v>31</v>
      </c>
      <c r="Q1534" s="2" t="s">
        <v>33</v>
      </c>
      <c r="R1534" s="2">
        <v>20</v>
      </c>
      <c r="S1534" s="5">
        <f>IFERROR(Table1[[#This Row],[Profit]]/Table1[[#This Row],[Sales]],0)</f>
        <v>0.17686476298181131</v>
      </c>
      <c r="T1534" s="2" t="str">
        <f t="shared" si="23"/>
        <v>Reorder Needed</v>
      </c>
    </row>
    <row r="1535" spans="1:20" x14ac:dyDescent="0.3">
      <c r="A1535" s="2">
        <v>2534</v>
      </c>
      <c r="B1535" s="3">
        <v>45491</v>
      </c>
      <c r="C1535" s="2" t="s">
        <v>1376</v>
      </c>
      <c r="D1535" s="2" t="s">
        <v>2300</v>
      </c>
      <c r="E1535" s="2" t="s">
        <v>36</v>
      </c>
      <c r="F1535" s="2" t="s">
        <v>37</v>
      </c>
      <c r="G1535" s="2" t="s">
        <v>60</v>
      </c>
      <c r="H1535" s="2" t="s">
        <v>61</v>
      </c>
      <c r="I1535" s="2" t="s">
        <v>32</v>
      </c>
      <c r="J1535" s="2">
        <v>5</v>
      </c>
      <c r="K1535" s="2">
        <v>24769</v>
      </c>
      <c r="L1535" s="2">
        <v>123845</v>
      </c>
      <c r="M1535" s="2">
        <v>97959.34</v>
      </c>
      <c r="N1535" s="2">
        <v>25885.66</v>
      </c>
      <c r="O1535" s="2">
        <v>248</v>
      </c>
      <c r="P1535" s="2">
        <v>68</v>
      </c>
      <c r="Q1535" s="2" t="s">
        <v>62</v>
      </c>
      <c r="R1535" s="2">
        <v>15</v>
      </c>
      <c r="S1535" s="5">
        <f>IFERROR(Table1[[#This Row],[Profit]]/Table1[[#This Row],[Sales]],0)</f>
        <v>0.20901659332229802</v>
      </c>
      <c r="T1535" s="2" t="str">
        <f t="shared" si="23"/>
        <v>Reorder Needed</v>
      </c>
    </row>
    <row r="1536" spans="1:20" x14ac:dyDescent="0.3">
      <c r="A1536" s="2">
        <v>2535</v>
      </c>
      <c r="B1536" s="3">
        <v>45319</v>
      </c>
      <c r="C1536" s="2" t="s">
        <v>485</v>
      </c>
      <c r="D1536" s="2" t="s">
        <v>2301</v>
      </c>
      <c r="E1536" s="2" t="s">
        <v>45</v>
      </c>
      <c r="F1536" s="2" t="s">
        <v>46</v>
      </c>
      <c r="G1536" s="2" t="s">
        <v>81</v>
      </c>
      <c r="H1536" s="2" t="s">
        <v>82</v>
      </c>
      <c r="I1536" s="2" t="s">
        <v>24</v>
      </c>
      <c r="J1536" s="2">
        <v>3</v>
      </c>
      <c r="K1536" s="2">
        <v>21013</v>
      </c>
      <c r="L1536" s="2">
        <v>63039</v>
      </c>
      <c r="M1536" s="2">
        <v>40449.97</v>
      </c>
      <c r="N1536" s="2">
        <v>22589.03</v>
      </c>
      <c r="O1536" s="2">
        <v>53</v>
      </c>
      <c r="P1536" s="2">
        <v>73</v>
      </c>
      <c r="Q1536" s="2" t="s">
        <v>42</v>
      </c>
      <c r="R1536" s="2">
        <v>15</v>
      </c>
      <c r="S1536" s="5">
        <f>IFERROR(Table1[[#This Row],[Profit]]/Table1[[#This Row],[Sales]],0)</f>
        <v>0.3583342058091023</v>
      </c>
      <c r="T1536" s="2" t="str">
        <f t="shared" si="23"/>
        <v>Sufficient</v>
      </c>
    </row>
    <row r="1537" spans="1:20" x14ac:dyDescent="0.3">
      <c r="A1537" s="2">
        <v>2536</v>
      </c>
      <c r="B1537" s="3">
        <v>45495</v>
      </c>
      <c r="C1537" s="2" t="s">
        <v>937</v>
      </c>
      <c r="D1537" s="2" t="s">
        <v>2302</v>
      </c>
      <c r="E1537" s="2" t="s">
        <v>45</v>
      </c>
      <c r="F1537" s="2" t="s">
        <v>46</v>
      </c>
      <c r="G1537" s="2" t="s">
        <v>49</v>
      </c>
      <c r="H1537" s="2" t="s">
        <v>50</v>
      </c>
      <c r="I1537" s="2" t="s">
        <v>51</v>
      </c>
      <c r="J1537" s="2">
        <v>5</v>
      </c>
      <c r="K1537" s="2">
        <v>31194</v>
      </c>
      <c r="L1537" s="2">
        <v>155970</v>
      </c>
      <c r="M1537" s="2">
        <v>134879.48000000001</v>
      </c>
      <c r="N1537" s="2">
        <v>21090.52</v>
      </c>
      <c r="O1537" s="2">
        <v>293</v>
      </c>
      <c r="P1537" s="2">
        <v>100</v>
      </c>
      <c r="Q1537" s="2" t="s">
        <v>52</v>
      </c>
      <c r="R1537" s="2">
        <v>15</v>
      </c>
      <c r="S1537" s="5">
        <f>IFERROR(Table1[[#This Row],[Profit]]/Table1[[#This Row],[Sales]],0)</f>
        <v>0.13522164518817723</v>
      </c>
      <c r="T1537" s="2" t="str">
        <f t="shared" si="23"/>
        <v>Reorder Needed</v>
      </c>
    </row>
    <row r="1538" spans="1:20" x14ac:dyDescent="0.3">
      <c r="A1538" s="2">
        <v>2537</v>
      </c>
      <c r="B1538" s="3">
        <v>45533</v>
      </c>
      <c r="C1538" s="2" t="s">
        <v>2303</v>
      </c>
      <c r="D1538" s="2" t="s">
        <v>2304</v>
      </c>
      <c r="E1538" s="2" t="s">
        <v>45</v>
      </c>
      <c r="F1538" s="2" t="s">
        <v>46</v>
      </c>
      <c r="G1538" s="2" t="s">
        <v>67</v>
      </c>
      <c r="H1538" s="2" t="s">
        <v>68</v>
      </c>
      <c r="I1538" s="2" t="s">
        <v>24</v>
      </c>
      <c r="J1538" s="2">
        <v>8</v>
      </c>
      <c r="K1538" s="2">
        <v>12938</v>
      </c>
      <c r="L1538" s="2">
        <v>103504</v>
      </c>
      <c r="M1538" s="2">
        <v>91934.83</v>
      </c>
      <c r="N1538" s="2">
        <v>11569.17</v>
      </c>
      <c r="O1538" s="2">
        <v>255</v>
      </c>
      <c r="P1538" s="2">
        <v>57</v>
      </c>
      <c r="Q1538" s="2" t="s">
        <v>42</v>
      </c>
      <c r="R1538" s="2">
        <v>5</v>
      </c>
      <c r="S1538" s="5">
        <f>IFERROR(Table1[[#This Row],[Profit]]/Table1[[#This Row],[Sales]],0)</f>
        <v>0.11177510047920854</v>
      </c>
      <c r="T1538" s="2" t="str">
        <f t="shared" ref="T1538:T1601" si="24">IF(O1538&gt;P1538,"Reorder Needed","Sufficient")</f>
        <v>Reorder Needed</v>
      </c>
    </row>
    <row r="1539" spans="1:20" x14ac:dyDescent="0.3">
      <c r="A1539" s="2">
        <v>2538</v>
      </c>
      <c r="B1539" s="3">
        <v>45502</v>
      </c>
      <c r="C1539" s="2" t="s">
        <v>363</v>
      </c>
      <c r="D1539" s="2" t="s">
        <v>2305</v>
      </c>
      <c r="E1539" s="2" t="s">
        <v>28</v>
      </c>
      <c r="F1539" s="2" t="s">
        <v>29</v>
      </c>
      <c r="G1539" s="2" t="s">
        <v>75</v>
      </c>
      <c r="H1539" s="2" t="s">
        <v>76</v>
      </c>
      <c r="I1539" s="2" t="s">
        <v>77</v>
      </c>
      <c r="J1539" s="2">
        <v>8</v>
      </c>
      <c r="K1539" s="2">
        <v>3614</v>
      </c>
      <c r="L1539" s="2">
        <v>28912</v>
      </c>
      <c r="M1539" s="2">
        <v>24956.25</v>
      </c>
      <c r="N1539" s="2">
        <v>3955.75</v>
      </c>
      <c r="O1539" s="2">
        <v>183</v>
      </c>
      <c r="P1539" s="2">
        <v>33</v>
      </c>
      <c r="Q1539" s="2" t="s">
        <v>78</v>
      </c>
      <c r="R1539" s="2">
        <v>15</v>
      </c>
      <c r="S1539" s="5">
        <f>IFERROR(Table1[[#This Row],[Profit]]/Table1[[#This Row],[Sales]],0)</f>
        <v>0.13682035141117874</v>
      </c>
      <c r="T1539" s="2" t="str">
        <f t="shared" si="24"/>
        <v>Reorder Needed</v>
      </c>
    </row>
    <row r="1540" spans="1:20" x14ac:dyDescent="0.3">
      <c r="A1540" s="2">
        <v>2539</v>
      </c>
      <c r="B1540" s="3">
        <v>45349</v>
      </c>
      <c r="C1540" s="2" t="s">
        <v>1299</v>
      </c>
      <c r="D1540" s="2" t="s">
        <v>2306</v>
      </c>
      <c r="E1540" s="2" t="s">
        <v>28</v>
      </c>
      <c r="F1540" s="2" t="s">
        <v>29</v>
      </c>
      <c r="G1540" s="2" t="s">
        <v>40</v>
      </c>
      <c r="H1540" s="2" t="s">
        <v>41</v>
      </c>
      <c r="I1540" s="2" t="s">
        <v>24</v>
      </c>
      <c r="J1540" s="2">
        <v>9</v>
      </c>
      <c r="K1540" s="2">
        <v>11220</v>
      </c>
      <c r="L1540" s="2">
        <v>100980</v>
      </c>
      <c r="M1540" s="2">
        <v>71038.94</v>
      </c>
      <c r="N1540" s="2">
        <v>29941.06</v>
      </c>
      <c r="O1540" s="2">
        <v>117</v>
      </c>
      <c r="P1540" s="2">
        <v>84</v>
      </c>
      <c r="Q1540" s="2" t="s">
        <v>42</v>
      </c>
      <c r="R1540" s="2">
        <v>10</v>
      </c>
      <c r="S1540" s="5">
        <f>IFERROR(Table1[[#This Row],[Profit]]/Table1[[#This Row],[Sales]],0)</f>
        <v>0.29650485244602892</v>
      </c>
      <c r="T1540" s="2" t="str">
        <f t="shared" si="24"/>
        <v>Reorder Needed</v>
      </c>
    </row>
    <row r="1541" spans="1:20" x14ac:dyDescent="0.3">
      <c r="A1541" s="2">
        <v>2540</v>
      </c>
      <c r="B1541" s="3">
        <v>45421</v>
      </c>
      <c r="C1541" s="2" t="s">
        <v>1966</v>
      </c>
      <c r="D1541" s="2" t="s">
        <v>2307</v>
      </c>
      <c r="E1541" s="2" t="s">
        <v>28</v>
      </c>
      <c r="F1541" s="2" t="s">
        <v>29</v>
      </c>
      <c r="G1541" s="2" t="s">
        <v>60</v>
      </c>
      <c r="H1541" s="2" t="s">
        <v>61</v>
      </c>
      <c r="I1541" s="2" t="s">
        <v>32</v>
      </c>
      <c r="J1541" s="2">
        <v>10</v>
      </c>
      <c r="K1541" s="2">
        <v>37349</v>
      </c>
      <c r="L1541" s="2">
        <v>373490</v>
      </c>
      <c r="M1541" s="2">
        <v>301751.78999999998</v>
      </c>
      <c r="N1541" s="2">
        <v>71738.210000000006</v>
      </c>
      <c r="O1541" s="2">
        <v>102</v>
      </c>
      <c r="P1541" s="2">
        <v>76</v>
      </c>
      <c r="Q1541" s="2" t="s">
        <v>62</v>
      </c>
      <c r="R1541" s="2">
        <v>20</v>
      </c>
      <c r="S1541" s="5">
        <f>IFERROR(Table1[[#This Row],[Profit]]/Table1[[#This Row],[Sales]],0)</f>
        <v>0.19207531660820906</v>
      </c>
      <c r="T1541" s="2" t="str">
        <f t="shared" si="24"/>
        <v>Reorder Needed</v>
      </c>
    </row>
    <row r="1542" spans="1:20" x14ac:dyDescent="0.3">
      <c r="A1542" s="2">
        <v>2541</v>
      </c>
      <c r="B1542" s="3">
        <v>45518</v>
      </c>
      <c r="C1542" s="2" t="s">
        <v>2308</v>
      </c>
      <c r="D1542" s="2" t="s">
        <v>2309</v>
      </c>
      <c r="E1542" s="2" t="s">
        <v>36</v>
      </c>
      <c r="F1542" s="2" t="s">
        <v>37</v>
      </c>
      <c r="G1542" s="2" t="s">
        <v>40</v>
      </c>
      <c r="H1542" s="2" t="s">
        <v>41</v>
      </c>
      <c r="I1542" s="2" t="s">
        <v>24</v>
      </c>
      <c r="J1542" s="2">
        <v>10</v>
      </c>
      <c r="K1542" s="2">
        <v>48244</v>
      </c>
      <c r="L1542" s="2">
        <v>482440</v>
      </c>
      <c r="M1542" s="2">
        <v>327954.74</v>
      </c>
      <c r="N1542" s="2">
        <v>154485.26</v>
      </c>
      <c r="O1542" s="2">
        <v>236</v>
      </c>
      <c r="P1542" s="2">
        <v>37</v>
      </c>
      <c r="Q1542" s="2" t="s">
        <v>42</v>
      </c>
      <c r="R1542" s="2">
        <v>10</v>
      </c>
      <c r="S1542" s="5">
        <f>IFERROR(Table1[[#This Row],[Profit]]/Table1[[#This Row],[Sales]],0)</f>
        <v>0.32021652433463232</v>
      </c>
      <c r="T1542" s="2" t="str">
        <f t="shared" si="24"/>
        <v>Reorder Needed</v>
      </c>
    </row>
    <row r="1543" spans="1:20" x14ac:dyDescent="0.3">
      <c r="A1543" s="2">
        <v>2542</v>
      </c>
      <c r="B1543" s="3">
        <v>45429</v>
      </c>
      <c r="C1543" s="2" t="s">
        <v>1013</v>
      </c>
      <c r="D1543" s="2" t="s">
        <v>2310</v>
      </c>
      <c r="E1543" s="2" t="s">
        <v>36</v>
      </c>
      <c r="F1543" s="2" t="s">
        <v>37</v>
      </c>
      <c r="G1543" s="2" t="s">
        <v>67</v>
      </c>
      <c r="H1543" s="2" t="s">
        <v>68</v>
      </c>
      <c r="I1543" s="2" t="s">
        <v>24</v>
      </c>
      <c r="J1543" s="2">
        <v>5</v>
      </c>
      <c r="K1543" s="2">
        <v>33103</v>
      </c>
      <c r="L1543" s="2">
        <v>165515</v>
      </c>
      <c r="M1543" s="2">
        <v>119325.62</v>
      </c>
      <c r="N1543" s="2">
        <v>46189.38</v>
      </c>
      <c r="O1543" s="2">
        <v>409</v>
      </c>
      <c r="P1543" s="2">
        <v>63</v>
      </c>
      <c r="Q1543" s="2" t="s">
        <v>42</v>
      </c>
      <c r="R1543" s="2">
        <v>0</v>
      </c>
      <c r="S1543" s="5">
        <f>IFERROR(Table1[[#This Row],[Profit]]/Table1[[#This Row],[Sales]],0)</f>
        <v>0.27906461650001507</v>
      </c>
      <c r="T1543" s="2" t="str">
        <f t="shared" si="24"/>
        <v>Reorder Needed</v>
      </c>
    </row>
    <row r="1544" spans="1:20" x14ac:dyDescent="0.3">
      <c r="A1544" s="2">
        <v>2543</v>
      </c>
      <c r="B1544" s="3">
        <v>45437</v>
      </c>
      <c r="C1544" s="2" t="s">
        <v>2311</v>
      </c>
      <c r="D1544" s="2" t="s">
        <v>2312</v>
      </c>
      <c r="E1544" s="2" t="s">
        <v>36</v>
      </c>
      <c r="F1544" s="2" t="s">
        <v>37</v>
      </c>
      <c r="G1544" s="2" t="s">
        <v>49</v>
      </c>
      <c r="H1544" s="2" t="s">
        <v>50</v>
      </c>
      <c r="I1544" s="2" t="s">
        <v>51</v>
      </c>
      <c r="J1544" s="2">
        <v>1</v>
      </c>
      <c r="K1544" s="2">
        <v>6593</v>
      </c>
      <c r="L1544" s="2">
        <v>6593</v>
      </c>
      <c r="M1544" s="2">
        <v>4041.66</v>
      </c>
      <c r="N1544" s="2">
        <v>2551.34</v>
      </c>
      <c r="O1544" s="2">
        <v>233</v>
      </c>
      <c r="P1544" s="2">
        <v>37</v>
      </c>
      <c r="Q1544" s="2" t="s">
        <v>52</v>
      </c>
      <c r="R1544" s="2">
        <v>20</v>
      </c>
      <c r="S1544" s="5">
        <f>IFERROR(Table1[[#This Row],[Profit]]/Table1[[#This Row],[Sales]],0)</f>
        <v>0.38697709692097682</v>
      </c>
      <c r="T1544" s="2" t="str">
        <f t="shared" si="24"/>
        <v>Reorder Needed</v>
      </c>
    </row>
    <row r="1545" spans="1:20" x14ac:dyDescent="0.3">
      <c r="A1545" s="2">
        <v>2544</v>
      </c>
      <c r="B1545" s="3">
        <v>45621</v>
      </c>
      <c r="C1545" s="2" t="s">
        <v>1075</v>
      </c>
      <c r="D1545" s="2" t="s">
        <v>2313</v>
      </c>
      <c r="E1545" s="2" t="s">
        <v>36</v>
      </c>
      <c r="F1545" s="2" t="s">
        <v>37</v>
      </c>
      <c r="G1545" s="2" t="s">
        <v>49</v>
      </c>
      <c r="H1545" s="2" t="s">
        <v>50</v>
      </c>
      <c r="I1545" s="2" t="s">
        <v>51</v>
      </c>
      <c r="J1545" s="2">
        <v>4</v>
      </c>
      <c r="K1545" s="2">
        <v>34018</v>
      </c>
      <c r="L1545" s="2">
        <v>136072</v>
      </c>
      <c r="M1545" s="2">
        <v>98049.67</v>
      </c>
      <c r="N1545" s="2">
        <v>38022.33</v>
      </c>
      <c r="O1545" s="2">
        <v>149</v>
      </c>
      <c r="P1545" s="2">
        <v>37</v>
      </c>
      <c r="Q1545" s="2" t="s">
        <v>52</v>
      </c>
      <c r="R1545" s="2">
        <v>5</v>
      </c>
      <c r="S1545" s="5">
        <f>IFERROR(Table1[[#This Row],[Profit]]/Table1[[#This Row],[Sales]],0)</f>
        <v>0.27942802339937683</v>
      </c>
      <c r="T1545" s="2" t="str">
        <f t="shared" si="24"/>
        <v>Reorder Needed</v>
      </c>
    </row>
    <row r="1546" spans="1:20" x14ac:dyDescent="0.3">
      <c r="A1546" s="2">
        <v>2545</v>
      </c>
      <c r="B1546" s="3">
        <v>45398</v>
      </c>
      <c r="C1546" s="2" t="s">
        <v>1356</v>
      </c>
      <c r="D1546" s="2" t="s">
        <v>2314</v>
      </c>
      <c r="E1546" s="2" t="s">
        <v>36</v>
      </c>
      <c r="F1546" s="2" t="s">
        <v>37</v>
      </c>
      <c r="G1546" s="2" t="s">
        <v>75</v>
      </c>
      <c r="H1546" s="2" t="s">
        <v>76</v>
      </c>
      <c r="I1546" s="2" t="s">
        <v>77</v>
      </c>
      <c r="J1546" s="2">
        <v>2</v>
      </c>
      <c r="K1546" s="2">
        <v>59538</v>
      </c>
      <c r="L1546" s="2">
        <v>119076</v>
      </c>
      <c r="M1546" s="2">
        <v>73581.17</v>
      </c>
      <c r="N1546" s="2">
        <v>45494.83</v>
      </c>
      <c r="O1546" s="2">
        <v>310</v>
      </c>
      <c r="P1546" s="2">
        <v>57</v>
      </c>
      <c r="Q1546" s="2" t="s">
        <v>78</v>
      </c>
      <c r="R1546" s="2">
        <v>0</v>
      </c>
      <c r="S1546" s="5">
        <f>IFERROR(Table1[[#This Row],[Profit]]/Table1[[#This Row],[Sales]],0)</f>
        <v>0.3820654875877591</v>
      </c>
      <c r="T1546" s="2" t="str">
        <f t="shared" si="24"/>
        <v>Reorder Needed</v>
      </c>
    </row>
    <row r="1547" spans="1:20" x14ac:dyDescent="0.3">
      <c r="A1547" s="2">
        <v>2546</v>
      </c>
      <c r="B1547" s="3">
        <v>45299</v>
      </c>
      <c r="C1547" s="2" t="s">
        <v>2170</v>
      </c>
      <c r="D1547" s="2" t="s">
        <v>2315</v>
      </c>
      <c r="E1547" s="2" t="s">
        <v>36</v>
      </c>
      <c r="F1547" s="2" t="s">
        <v>37</v>
      </c>
      <c r="G1547" s="2" t="s">
        <v>75</v>
      </c>
      <c r="H1547" s="2" t="s">
        <v>76</v>
      </c>
      <c r="I1547" s="2" t="s">
        <v>77</v>
      </c>
      <c r="J1547" s="2">
        <v>7</v>
      </c>
      <c r="K1547" s="2">
        <v>8591</v>
      </c>
      <c r="L1547" s="2">
        <v>60137</v>
      </c>
      <c r="M1547" s="2">
        <v>46655.76</v>
      </c>
      <c r="N1547" s="2">
        <v>13481.24</v>
      </c>
      <c r="O1547" s="2">
        <v>299</v>
      </c>
      <c r="P1547" s="2">
        <v>14</v>
      </c>
      <c r="Q1547" s="2" t="s">
        <v>78</v>
      </c>
      <c r="R1547" s="2">
        <v>20</v>
      </c>
      <c r="S1547" s="5">
        <f>IFERROR(Table1[[#This Row],[Profit]]/Table1[[#This Row],[Sales]],0)</f>
        <v>0.22417546601925603</v>
      </c>
      <c r="T1547" s="2" t="str">
        <f t="shared" si="24"/>
        <v>Reorder Needed</v>
      </c>
    </row>
    <row r="1548" spans="1:20" x14ac:dyDescent="0.3">
      <c r="A1548" s="2">
        <v>2547</v>
      </c>
      <c r="B1548" s="3">
        <v>45608</v>
      </c>
      <c r="C1548" s="2" t="s">
        <v>1759</v>
      </c>
      <c r="D1548" s="2" t="s">
        <v>2316</v>
      </c>
      <c r="E1548" s="2" t="s">
        <v>36</v>
      </c>
      <c r="F1548" s="2" t="s">
        <v>37</v>
      </c>
      <c r="G1548" s="2" t="s">
        <v>30</v>
      </c>
      <c r="H1548" s="2" t="s">
        <v>31</v>
      </c>
      <c r="I1548" s="2" t="s">
        <v>32</v>
      </c>
      <c r="J1548" s="2">
        <v>7</v>
      </c>
      <c r="K1548" s="2">
        <v>42436</v>
      </c>
      <c r="L1548" s="2">
        <v>297052</v>
      </c>
      <c r="M1548" s="2">
        <v>190938.82</v>
      </c>
      <c r="N1548" s="2">
        <v>106113.18</v>
      </c>
      <c r="O1548" s="2">
        <v>225</v>
      </c>
      <c r="P1548" s="2">
        <v>47</v>
      </c>
      <c r="Q1548" s="2" t="s">
        <v>33</v>
      </c>
      <c r="R1548" s="2">
        <v>5</v>
      </c>
      <c r="S1548" s="5">
        <f>IFERROR(Table1[[#This Row],[Profit]]/Table1[[#This Row],[Sales]],0)</f>
        <v>0.35722089061847756</v>
      </c>
      <c r="T1548" s="2" t="str">
        <f t="shared" si="24"/>
        <v>Reorder Needed</v>
      </c>
    </row>
    <row r="1549" spans="1:20" x14ac:dyDescent="0.3">
      <c r="A1549" s="2">
        <v>2548</v>
      </c>
      <c r="B1549" s="3">
        <v>45309</v>
      </c>
      <c r="C1549" s="2" t="s">
        <v>284</v>
      </c>
      <c r="D1549" s="2" t="s">
        <v>2317</v>
      </c>
      <c r="E1549" s="2" t="s">
        <v>36</v>
      </c>
      <c r="F1549" s="2" t="s">
        <v>37</v>
      </c>
      <c r="G1549" s="2" t="s">
        <v>22</v>
      </c>
      <c r="H1549" s="2" t="s">
        <v>23</v>
      </c>
      <c r="I1549" s="2" t="s">
        <v>24</v>
      </c>
      <c r="J1549" s="2">
        <v>6</v>
      </c>
      <c r="K1549" s="2">
        <v>14891</v>
      </c>
      <c r="L1549" s="2">
        <v>89346</v>
      </c>
      <c r="M1549" s="2">
        <v>72394.960000000006</v>
      </c>
      <c r="N1549" s="2">
        <v>16951.04</v>
      </c>
      <c r="O1549" s="2">
        <v>444</v>
      </c>
      <c r="P1549" s="2">
        <v>88</v>
      </c>
      <c r="Q1549" s="2" t="s">
        <v>25</v>
      </c>
      <c r="R1549" s="2">
        <v>10</v>
      </c>
      <c r="S1549" s="5">
        <f>IFERROR(Table1[[#This Row],[Profit]]/Table1[[#This Row],[Sales]],0)</f>
        <v>0.18972354666129429</v>
      </c>
      <c r="T1549" s="2" t="str">
        <f t="shared" si="24"/>
        <v>Reorder Needed</v>
      </c>
    </row>
    <row r="1550" spans="1:20" x14ac:dyDescent="0.3">
      <c r="A1550" s="2">
        <v>2549</v>
      </c>
      <c r="B1550" s="3">
        <v>45541</v>
      </c>
      <c r="C1550" s="2" t="s">
        <v>313</v>
      </c>
      <c r="D1550" s="2" t="s">
        <v>2318</v>
      </c>
      <c r="E1550" s="2" t="s">
        <v>45</v>
      </c>
      <c r="F1550" s="2" t="s">
        <v>46</v>
      </c>
      <c r="G1550" s="2" t="s">
        <v>81</v>
      </c>
      <c r="H1550" s="2" t="s">
        <v>82</v>
      </c>
      <c r="I1550" s="2" t="s">
        <v>24</v>
      </c>
      <c r="J1550" s="2">
        <v>8</v>
      </c>
      <c r="K1550" s="2">
        <v>56754</v>
      </c>
      <c r="L1550" s="2">
        <v>454032</v>
      </c>
      <c r="M1550" s="2">
        <v>405411.48</v>
      </c>
      <c r="N1550" s="2">
        <v>48620.52</v>
      </c>
      <c r="O1550" s="2">
        <v>373</v>
      </c>
      <c r="P1550" s="2">
        <v>72</v>
      </c>
      <c r="Q1550" s="2" t="s">
        <v>42</v>
      </c>
      <c r="R1550" s="2">
        <v>0</v>
      </c>
      <c r="S1550" s="5">
        <f>IFERROR(Table1[[#This Row],[Profit]]/Table1[[#This Row],[Sales]],0)</f>
        <v>0.10708610846812559</v>
      </c>
      <c r="T1550" s="2" t="str">
        <f t="shared" si="24"/>
        <v>Reorder Needed</v>
      </c>
    </row>
    <row r="1551" spans="1:20" x14ac:dyDescent="0.3">
      <c r="A1551" s="2">
        <v>2550</v>
      </c>
      <c r="B1551" s="3">
        <v>45650</v>
      </c>
      <c r="C1551" s="2" t="s">
        <v>916</v>
      </c>
      <c r="D1551" s="2" t="s">
        <v>2319</v>
      </c>
      <c r="E1551" s="2" t="s">
        <v>45</v>
      </c>
      <c r="F1551" s="2" t="s">
        <v>46</v>
      </c>
      <c r="G1551" s="2" t="s">
        <v>22</v>
      </c>
      <c r="H1551" s="2" t="s">
        <v>23</v>
      </c>
      <c r="I1551" s="2" t="s">
        <v>24</v>
      </c>
      <c r="J1551" s="2">
        <v>7</v>
      </c>
      <c r="K1551" s="2">
        <v>35839</v>
      </c>
      <c r="L1551" s="2">
        <v>250873</v>
      </c>
      <c r="M1551" s="2">
        <v>173767.94</v>
      </c>
      <c r="N1551" s="2">
        <v>77105.06</v>
      </c>
      <c r="O1551" s="2">
        <v>450</v>
      </c>
      <c r="P1551" s="2">
        <v>44</v>
      </c>
      <c r="Q1551" s="2" t="s">
        <v>25</v>
      </c>
      <c r="R1551" s="2">
        <v>15</v>
      </c>
      <c r="S1551" s="5">
        <f>IFERROR(Table1[[#This Row],[Profit]]/Table1[[#This Row],[Sales]],0)</f>
        <v>0.30734698433071711</v>
      </c>
      <c r="T1551" s="2" t="str">
        <f t="shared" si="24"/>
        <v>Reorder Needed</v>
      </c>
    </row>
    <row r="1552" spans="1:20" x14ac:dyDescent="0.3">
      <c r="A1552" s="2">
        <v>2551</v>
      </c>
      <c r="B1552" s="3">
        <v>45471</v>
      </c>
      <c r="C1552" s="2" t="s">
        <v>529</v>
      </c>
      <c r="D1552" s="2" t="s">
        <v>2320</v>
      </c>
      <c r="E1552" s="2" t="s">
        <v>28</v>
      </c>
      <c r="F1552" s="2" t="s">
        <v>29</v>
      </c>
      <c r="G1552" s="2" t="s">
        <v>81</v>
      </c>
      <c r="H1552" s="2" t="s">
        <v>82</v>
      </c>
      <c r="I1552" s="2" t="s">
        <v>24</v>
      </c>
      <c r="J1552" s="2">
        <v>9</v>
      </c>
      <c r="K1552" s="2">
        <v>5336</v>
      </c>
      <c r="L1552" s="2">
        <v>48024</v>
      </c>
      <c r="M1552" s="2">
        <v>38637.019999999997</v>
      </c>
      <c r="N1552" s="2">
        <v>9386.98</v>
      </c>
      <c r="O1552" s="2">
        <v>73</v>
      </c>
      <c r="P1552" s="2">
        <v>73</v>
      </c>
      <c r="Q1552" s="2" t="s">
        <v>42</v>
      </c>
      <c r="R1552" s="2">
        <v>10</v>
      </c>
      <c r="S1552" s="5">
        <f>IFERROR(Table1[[#This Row],[Profit]]/Table1[[#This Row],[Sales]],0)</f>
        <v>0.19546435115775446</v>
      </c>
      <c r="T1552" s="2" t="str">
        <f t="shared" si="24"/>
        <v>Sufficient</v>
      </c>
    </row>
    <row r="1553" spans="1:20" x14ac:dyDescent="0.3">
      <c r="A1553" s="2">
        <v>2552</v>
      </c>
      <c r="B1553" s="3">
        <v>45399</v>
      </c>
      <c r="C1553" s="2" t="s">
        <v>1729</v>
      </c>
      <c r="D1553" s="2" t="s">
        <v>2321</v>
      </c>
      <c r="E1553" s="2" t="s">
        <v>45</v>
      </c>
      <c r="F1553" s="2" t="s">
        <v>46</v>
      </c>
      <c r="G1553" s="2" t="s">
        <v>97</v>
      </c>
      <c r="H1553" s="2" t="s">
        <v>98</v>
      </c>
      <c r="I1553" s="2" t="s">
        <v>32</v>
      </c>
      <c r="J1553" s="2">
        <v>6</v>
      </c>
      <c r="K1553" s="2">
        <v>16828</v>
      </c>
      <c r="L1553" s="2">
        <v>100968</v>
      </c>
      <c r="M1553" s="2">
        <v>67994.710000000006</v>
      </c>
      <c r="N1553" s="2">
        <v>32973.29</v>
      </c>
      <c r="O1553" s="2">
        <v>379</v>
      </c>
      <c r="P1553" s="2">
        <v>82</v>
      </c>
      <c r="Q1553" s="2" t="s">
        <v>99</v>
      </c>
      <c r="R1553" s="2">
        <v>20</v>
      </c>
      <c r="S1553" s="5">
        <f>IFERROR(Table1[[#This Row],[Profit]]/Table1[[#This Row],[Sales]],0)</f>
        <v>0.32657168607875764</v>
      </c>
      <c r="T1553" s="2" t="str">
        <f t="shared" si="24"/>
        <v>Reorder Needed</v>
      </c>
    </row>
    <row r="1554" spans="1:20" x14ac:dyDescent="0.3">
      <c r="A1554" s="2">
        <v>2553</v>
      </c>
      <c r="B1554" s="3">
        <v>45528</v>
      </c>
      <c r="C1554" s="2" t="s">
        <v>893</v>
      </c>
      <c r="D1554" s="2" t="s">
        <v>2322</v>
      </c>
      <c r="E1554" s="2" t="s">
        <v>36</v>
      </c>
      <c r="F1554" s="2" t="s">
        <v>37</v>
      </c>
      <c r="G1554" s="2" t="s">
        <v>97</v>
      </c>
      <c r="H1554" s="2" t="s">
        <v>98</v>
      </c>
      <c r="I1554" s="2" t="s">
        <v>32</v>
      </c>
      <c r="J1554" s="2">
        <v>4</v>
      </c>
      <c r="K1554" s="2">
        <v>10710</v>
      </c>
      <c r="L1554" s="2">
        <v>42840</v>
      </c>
      <c r="M1554" s="2">
        <v>38212.550000000003</v>
      </c>
      <c r="N1554" s="2">
        <v>4627.45</v>
      </c>
      <c r="O1554" s="2">
        <v>161</v>
      </c>
      <c r="P1554" s="2">
        <v>13</v>
      </c>
      <c r="Q1554" s="2" t="s">
        <v>99</v>
      </c>
      <c r="R1554" s="2">
        <v>20</v>
      </c>
      <c r="S1554" s="5">
        <f>IFERROR(Table1[[#This Row],[Profit]]/Table1[[#This Row],[Sales]],0)</f>
        <v>0.10801704014939309</v>
      </c>
      <c r="T1554" s="2" t="str">
        <f t="shared" si="24"/>
        <v>Reorder Needed</v>
      </c>
    </row>
    <row r="1555" spans="1:20" x14ac:dyDescent="0.3">
      <c r="A1555" s="2">
        <v>2554</v>
      </c>
      <c r="B1555" s="3">
        <v>45405</v>
      </c>
      <c r="C1555" s="2" t="s">
        <v>1403</v>
      </c>
      <c r="D1555" s="2" t="s">
        <v>2323</v>
      </c>
      <c r="E1555" s="2" t="s">
        <v>20</v>
      </c>
      <c r="F1555" s="2" t="s">
        <v>21</v>
      </c>
      <c r="G1555" s="2" t="s">
        <v>60</v>
      </c>
      <c r="H1555" s="2" t="s">
        <v>61</v>
      </c>
      <c r="I1555" s="2" t="s">
        <v>32</v>
      </c>
      <c r="J1555" s="2">
        <v>2</v>
      </c>
      <c r="K1555" s="2">
        <v>31084</v>
      </c>
      <c r="L1555" s="2">
        <v>62168</v>
      </c>
      <c r="M1555" s="2">
        <v>51396.09</v>
      </c>
      <c r="N1555" s="2">
        <v>10771.91</v>
      </c>
      <c r="O1555" s="2">
        <v>359</v>
      </c>
      <c r="P1555" s="2">
        <v>42</v>
      </c>
      <c r="Q1555" s="2" t="s">
        <v>62</v>
      </c>
      <c r="R1555" s="2">
        <v>10</v>
      </c>
      <c r="S1555" s="5">
        <f>IFERROR(Table1[[#This Row],[Profit]]/Table1[[#This Row],[Sales]],0)</f>
        <v>0.17327097542143868</v>
      </c>
      <c r="T1555" s="2" t="str">
        <f t="shared" si="24"/>
        <v>Reorder Needed</v>
      </c>
    </row>
    <row r="1556" spans="1:20" x14ac:dyDescent="0.3">
      <c r="A1556" s="2">
        <v>2555</v>
      </c>
      <c r="B1556" s="3">
        <v>45540</v>
      </c>
      <c r="C1556" s="2" t="s">
        <v>2324</v>
      </c>
      <c r="D1556" s="2" t="s">
        <v>2325</v>
      </c>
      <c r="E1556" s="2" t="s">
        <v>45</v>
      </c>
      <c r="F1556" s="2" t="s">
        <v>46</v>
      </c>
      <c r="G1556" s="2" t="s">
        <v>40</v>
      </c>
      <c r="H1556" s="2" t="s">
        <v>41</v>
      </c>
      <c r="I1556" s="2" t="s">
        <v>24</v>
      </c>
      <c r="J1556" s="2">
        <v>9</v>
      </c>
      <c r="K1556" s="2">
        <v>13187</v>
      </c>
      <c r="L1556" s="2">
        <v>118683</v>
      </c>
      <c r="M1556" s="2">
        <v>82545.679999999993</v>
      </c>
      <c r="N1556" s="2">
        <v>36137.32</v>
      </c>
      <c r="O1556" s="2">
        <v>456</v>
      </c>
      <c r="P1556" s="2">
        <v>57</v>
      </c>
      <c r="Q1556" s="2" t="s">
        <v>42</v>
      </c>
      <c r="R1556" s="2">
        <v>15</v>
      </c>
      <c r="S1556" s="5">
        <f>IFERROR(Table1[[#This Row],[Profit]]/Table1[[#This Row],[Sales]],0)</f>
        <v>0.30448606792885247</v>
      </c>
      <c r="T1556" s="2" t="str">
        <f t="shared" si="24"/>
        <v>Reorder Needed</v>
      </c>
    </row>
    <row r="1557" spans="1:20" x14ac:dyDescent="0.3">
      <c r="A1557" s="2">
        <v>2556</v>
      </c>
      <c r="B1557" s="3">
        <v>45500</v>
      </c>
      <c r="C1557" s="2" t="s">
        <v>184</v>
      </c>
      <c r="D1557" s="2" t="s">
        <v>2326</v>
      </c>
      <c r="E1557" s="2" t="s">
        <v>20</v>
      </c>
      <c r="F1557" s="2" t="s">
        <v>21</v>
      </c>
      <c r="G1557" s="2" t="s">
        <v>22</v>
      </c>
      <c r="H1557" s="2" t="s">
        <v>23</v>
      </c>
      <c r="I1557" s="2" t="s">
        <v>24</v>
      </c>
      <c r="J1557" s="2">
        <v>8</v>
      </c>
      <c r="K1557" s="2">
        <v>49472</v>
      </c>
      <c r="L1557" s="2">
        <v>395776</v>
      </c>
      <c r="M1557" s="2">
        <v>312992.90999999997</v>
      </c>
      <c r="N1557" s="2">
        <v>82783.09</v>
      </c>
      <c r="O1557" s="2">
        <v>442</v>
      </c>
      <c r="P1557" s="2">
        <v>38</v>
      </c>
      <c r="Q1557" s="2" t="s">
        <v>25</v>
      </c>
      <c r="R1557" s="2">
        <v>20</v>
      </c>
      <c r="S1557" s="5">
        <f>IFERROR(Table1[[#This Row],[Profit]]/Table1[[#This Row],[Sales]],0)</f>
        <v>0.20916652348803363</v>
      </c>
      <c r="T1557" s="2" t="str">
        <f t="shared" si="24"/>
        <v>Reorder Needed</v>
      </c>
    </row>
    <row r="1558" spans="1:20" x14ac:dyDescent="0.3">
      <c r="A1558" s="2">
        <v>2557</v>
      </c>
      <c r="B1558" s="3">
        <v>45649</v>
      </c>
      <c r="C1558" s="2" t="s">
        <v>1720</v>
      </c>
      <c r="D1558" s="2" t="s">
        <v>2327</v>
      </c>
      <c r="E1558" s="2" t="s">
        <v>20</v>
      </c>
      <c r="F1558" s="2" t="s">
        <v>21</v>
      </c>
      <c r="G1558" s="2" t="s">
        <v>55</v>
      </c>
      <c r="H1558" s="2" t="s">
        <v>56</v>
      </c>
      <c r="I1558" s="2" t="s">
        <v>32</v>
      </c>
      <c r="J1558" s="2">
        <v>7</v>
      </c>
      <c r="K1558" s="2">
        <v>17587</v>
      </c>
      <c r="L1558" s="2">
        <v>123109</v>
      </c>
      <c r="M1558" s="2">
        <v>106683.91</v>
      </c>
      <c r="N1558" s="2">
        <v>16425.09</v>
      </c>
      <c r="O1558" s="2">
        <v>88</v>
      </c>
      <c r="P1558" s="2">
        <v>19</v>
      </c>
      <c r="Q1558" s="2" t="s">
        <v>57</v>
      </c>
      <c r="R1558" s="2">
        <v>10</v>
      </c>
      <c r="S1558" s="5">
        <f>IFERROR(Table1[[#This Row],[Profit]]/Table1[[#This Row],[Sales]],0)</f>
        <v>0.13341908390125823</v>
      </c>
      <c r="T1558" s="2" t="str">
        <f t="shared" si="24"/>
        <v>Reorder Needed</v>
      </c>
    </row>
    <row r="1559" spans="1:20" x14ac:dyDescent="0.3">
      <c r="A1559" s="2">
        <v>2558</v>
      </c>
      <c r="B1559" s="3">
        <v>45390</v>
      </c>
      <c r="C1559" s="2" t="s">
        <v>2328</v>
      </c>
      <c r="D1559" s="2" t="s">
        <v>2329</v>
      </c>
      <c r="E1559" s="2" t="s">
        <v>20</v>
      </c>
      <c r="F1559" s="2" t="s">
        <v>21</v>
      </c>
      <c r="G1559" s="2" t="s">
        <v>55</v>
      </c>
      <c r="H1559" s="2" t="s">
        <v>56</v>
      </c>
      <c r="I1559" s="2" t="s">
        <v>32</v>
      </c>
      <c r="J1559" s="2">
        <v>8</v>
      </c>
      <c r="K1559" s="2">
        <v>25936</v>
      </c>
      <c r="L1559" s="2">
        <v>207488</v>
      </c>
      <c r="M1559" s="2">
        <v>144646.23000000001</v>
      </c>
      <c r="N1559" s="2">
        <v>62841.77</v>
      </c>
      <c r="O1559" s="2">
        <v>485</v>
      </c>
      <c r="P1559" s="2">
        <v>65</v>
      </c>
      <c r="Q1559" s="2" t="s">
        <v>57</v>
      </c>
      <c r="R1559" s="2">
        <v>5</v>
      </c>
      <c r="S1559" s="5">
        <f>IFERROR(Table1[[#This Row],[Profit]]/Table1[[#This Row],[Sales]],0)</f>
        <v>0.30286941895434916</v>
      </c>
      <c r="T1559" s="2" t="str">
        <f t="shared" si="24"/>
        <v>Reorder Needed</v>
      </c>
    </row>
    <row r="1560" spans="1:20" x14ac:dyDescent="0.3">
      <c r="A1560" s="2">
        <v>2559</v>
      </c>
      <c r="B1560" s="3">
        <v>45358</v>
      </c>
      <c r="C1560" s="2" t="s">
        <v>2330</v>
      </c>
      <c r="D1560" s="2" t="s">
        <v>2331</v>
      </c>
      <c r="E1560" s="2" t="s">
        <v>45</v>
      </c>
      <c r="F1560" s="2" t="s">
        <v>46</v>
      </c>
      <c r="G1560" s="2" t="s">
        <v>81</v>
      </c>
      <c r="H1560" s="2" t="s">
        <v>82</v>
      </c>
      <c r="I1560" s="2" t="s">
        <v>24</v>
      </c>
      <c r="J1560" s="2">
        <v>3</v>
      </c>
      <c r="K1560" s="2">
        <v>28622</v>
      </c>
      <c r="L1560" s="2">
        <v>85866</v>
      </c>
      <c r="M1560" s="2">
        <v>59346.16</v>
      </c>
      <c r="N1560" s="2">
        <v>26519.84</v>
      </c>
      <c r="O1560" s="2">
        <v>217</v>
      </c>
      <c r="P1560" s="2">
        <v>34</v>
      </c>
      <c r="Q1560" s="2" t="s">
        <v>42</v>
      </c>
      <c r="R1560" s="2">
        <v>20</v>
      </c>
      <c r="S1560" s="5">
        <f>IFERROR(Table1[[#This Row],[Profit]]/Table1[[#This Row],[Sales]],0)</f>
        <v>0.3088514662380919</v>
      </c>
      <c r="T1560" s="2" t="str">
        <f t="shared" si="24"/>
        <v>Reorder Needed</v>
      </c>
    </row>
    <row r="1561" spans="1:20" x14ac:dyDescent="0.3">
      <c r="A1561" s="2">
        <v>2560</v>
      </c>
      <c r="B1561" s="3">
        <v>45523</v>
      </c>
      <c r="C1561" s="2" t="s">
        <v>1022</v>
      </c>
      <c r="D1561" s="2" t="s">
        <v>2332</v>
      </c>
      <c r="E1561" s="2" t="s">
        <v>45</v>
      </c>
      <c r="F1561" s="2" t="s">
        <v>46</v>
      </c>
      <c r="G1561" s="2" t="s">
        <v>40</v>
      </c>
      <c r="H1561" s="2" t="s">
        <v>41</v>
      </c>
      <c r="I1561" s="2" t="s">
        <v>24</v>
      </c>
      <c r="J1561" s="2">
        <v>10</v>
      </c>
      <c r="K1561" s="2">
        <v>36583</v>
      </c>
      <c r="L1561" s="2">
        <v>365830</v>
      </c>
      <c r="M1561" s="2">
        <v>300883.44</v>
      </c>
      <c r="N1561" s="2">
        <v>64946.559999999998</v>
      </c>
      <c r="O1561" s="2">
        <v>101</v>
      </c>
      <c r="P1561" s="2">
        <v>37</v>
      </c>
      <c r="Q1561" s="2" t="s">
        <v>42</v>
      </c>
      <c r="R1561" s="2">
        <v>5</v>
      </c>
      <c r="S1561" s="5">
        <f>IFERROR(Table1[[#This Row],[Profit]]/Table1[[#This Row],[Sales]],0)</f>
        <v>0.17753207774102725</v>
      </c>
      <c r="T1561" s="2" t="str">
        <f t="shared" si="24"/>
        <v>Reorder Needed</v>
      </c>
    </row>
    <row r="1562" spans="1:20" x14ac:dyDescent="0.3">
      <c r="A1562" s="2">
        <v>2561</v>
      </c>
      <c r="B1562" s="3">
        <v>45635</v>
      </c>
      <c r="C1562" s="2" t="s">
        <v>1374</v>
      </c>
      <c r="D1562" s="2" t="s">
        <v>2333</v>
      </c>
      <c r="E1562" s="2" t="s">
        <v>20</v>
      </c>
      <c r="F1562" s="2" t="s">
        <v>21</v>
      </c>
      <c r="G1562" s="2" t="s">
        <v>22</v>
      </c>
      <c r="H1562" s="2" t="s">
        <v>23</v>
      </c>
      <c r="I1562" s="2" t="s">
        <v>24</v>
      </c>
      <c r="J1562" s="2">
        <v>8</v>
      </c>
      <c r="K1562" s="2">
        <v>21000</v>
      </c>
      <c r="L1562" s="2">
        <v>168000</v>
      </c>
      <c r="M1562" s="2">
        <v>126313.2</v>
      </c>
      <c r="N1562" s="2">
        <v>41686.800000000003</v>
      </c>
      <c r="O1562" s="2">
        <v>59</v>
      </c>
      <c r="P1562" s="2">
        <v>72</v>
      </c>
      <c r="Q1562" s="2" t="s">
        <v>25</v>
      </c>
      <c r="R1562" s="2">
        <v>10</v>
      </c>
      <c r="S1562" s="5">
        <f>IFERROR(Table1[[#This Row],[Profit]]/Table1[[#This Row],[Sales]],0)</f>
        <v>0.24813571428571429</v>
      </c>
      <c r="T1562" s="2" t="str">
        <f t="shared" si="24"/>
        <v>Sufficient</v>
      </c>
    </row>
    <row r="1563" spans="1:20" x14ac:dyDescent="0.3">
      <c r="A1563" s="2">
        <v>2562</v>
      </c>
      <c r="B1563" s="3">
        <v>45354</v>
      </c>
      <c r="C1563" s="2" t="s">
        <v>708</v>
      </c>
      <c r="D1563" s="2" t="s">
        <v>2334</v>
      </c>
      <c r="E1563" s="2" t="s">
        <v>28</v>
      </c>
      <c r="F1563" s="2" t="s">
        <v>29</v>
      </c>
      <c r="G1563" s="2" t="s">
        <v>75</v>
      </c>
      <c r="H1563" s="2" t="s">
        <v>76</v>
      </c>
      <c r="I1563" s="2" t="s">
        <v>77</v>
      </c>
      <c r="J1563" s="2">
        <v>9</v>
      </c>
      <c r="K1563" s="2">
        <v>20181</v>
      </c>
      <c r="L1563" s="2">
        <v>181629</v>
      </c>
      <c r="M1563" s="2">
        <v>156631.12</v>
      </c>
      <c r="N1563" s="2">
        <v>24997.88</v>
      </c>
      <c r="O1563" s="2">
        <v>318</v>
      </c>
      <c r="P1563" s="2">
        <v>19</v>
      </c>
      <c r="Q1563" s="2" t="s">
        <v>78</v>
      </c>
      <c r="R1563" s="2">
        <v>15</v>
      </c>
      <c r="S1563" s="5">
        <f>IFERROR(Table1[[#This Row],[Profit]]/Table1[[#This Row],[Sales]],0)</f>
        <v>0.13763154562322097</v>
      </c>
      <c r="T1563" s="2" t="str">
        <f t="shared" si="24"/>
        <v>Reorder Needed</v>
      </c>
    </row>
    <row r="1564" spans="1:20" x14ac:dyDescent="0.3">
      <c r="A1564" s="2">
        <v>2563</v>
      </c>
      <c r="B1564" s="3">
        <v>45377</v>
      </c>
      <c r="C1564" s="2" t="s">
        <v>837</v>
      </c>
      <c r="D1564" s="2" t="s">
        <v>2335</v>
      </c>
      <c r="E1564" s="2" t="s">
        <v>45</v>
      </c>
      <c r="F1564" s="2" t="s">
        <v>46</v>
      </c>
      <c r="G1564" s="2" t="s">
        <v>22</v>
      </c>
      <c r="H1564" s="2" t="s">
        <v>23</v>
      </c>
      <c r="I1564" s="2" t="s">
        <v>24</v>
      </c>
      <c r="J1564" s="2">
        <v>6</v>
      </c>
      <c r="K1564" s="2">
        <v>1692</v>
      </c>
      <c r="L1564" s="2">
        <v>10152</v>
      </c>
      <c r="M1564" s="2">
        <v>9118.27</v>
      </c>
      <c r="N1564" s="2">
        <v>1033.73</v>
      </c>
      <c r="O1564" s="2">
        <v>284</v>
      </c>
      <c r="P1564" s="2">
        <v>61</v>
      </c>
      <c r="Q1564" s="2" t="s">
        <v>25</v>
      </c>
      <c r="R1564" s="2">
        <v>10</v>
      </c>
      <c r="S1564" s="5">
        <f>IFERROR(Table1[[#This Row],[Profit]]/Table1[[#This Row],[Sales]],0)</f>
        <v>0.101825256107171</v>
      </c>
      <c r="T1564" s="2" t="str">
        <f t="shared" si="24"/>
        <v>Reorder Needed</v>
      </c>
    </row>
    <row r="1565" spans="1:20" x14ac:dyDescent="0.3">
      <c r="A1565" s="2">
        <v>2564</v>
      </c>
      <c r="B1565" s="3">
        <v>45485</v>
      </c>
      <c r="C1565" s="2" t="s">
        <v>682</v>
      </c>
      <c r="D1565" s="2" t="s">
        <v>2336</v>
      </c>
      <c r="E1565" s="2" t="s">
        <v>45</v>
      </c>
      <c r="F1565" s="2" t="s">
        <v>46</v>
      </c>
      <c r="G1565" s="2" t="s">
        <v>67</v>
      </c>
      <c r="H1565" s="2" t="s">
        <v>68</v>
      </c>
      <c r="I1565" s="2" t="s">
        <v>24</v>
      </c>
      <c r="J1565" s="2">
        <v>6</v>
      </c>
      <c r="K1565" s="2">
        <v>14477</v>
      </c>
      <c r="L1565" s="2">
        <v>86862</v>
      </c>
      <c r="M1565" s="2">
        <v>52555.15</v>
      </c>
      <c r="N1565" s="2">
        <v>34306.85</v>
      </c>
      <c r="O1565" s="2">
        <v>330</v>
      </c>
      <c r="P1565" s="2">
        <v>44</v>
      </c>
      <c r="Q1565" s="2" t="s">
        <v>42</v>
      </c>
      <c r="R1565" s="2">
        <v>0</v>
      </c>
      <c r="S1565" s="5">
        <f>IFERROR(Table1[[#This Row],[Profit]]/Table1[[#This Row],[Sales]],0)</f>
        <v>0.3949580944486657</v>
      </c>
      <c r="T1565" s="2" t="str">
        <f t="shared" si="24"/>
        <v>Reorder Needed</v>
      </c>
    </row>
    <row r="1566" spans="1:20" x14ac:dyDescent="0.3">
      <c r="A1566" s="2">
        <v>2565</v>
      </c>
      <c r="B1566" s="3">
        <v>45348</v>
      </c>
      <c r="C1566" s="2" t="s">
        <v>47</v>
      </c>
      <c r="D1566" s="2" t="s">
        <v>2337</v>
      </c>
      <c r="E1566" s="2" t="s">
        <v>45</v>
      </c>
      <c r="F1566" s="2" t="s">
        <v>46</v>
      </c>
      <c r="G1566" s="2" t="s">
        <v>40</v>
      </c>
      <c r="H1566" s="2" t="s">
        <v>41</v>
      </c>
      <c r="I1566" s="2" t="s">
        <v>24</v>
      </c>
      <c r="J1566" s="2">
        <v>10</v>
      </c>
      <c r="K1566" s="2">
        <v>3000</v>
      </c>
      <c r="L1566" s="2">
        <v>30000</v>
      </c>
      <c r="M1566" s="2">
        <v>18465.060000000001</v>
      </c>
      <c r="N1566" s="2">
        <v>11534.94</v>
      </c>
      <c r="O1566" s="2">
        <v>445</v>
      </c>
      <c r="P1566" s="2">
        <v>49</v>
      </c>
      <c r="Q1566" s="2" t="s">
        <v>42</v>
      </c>
      <c r="R1566" s="2">
        <v>15</v>
      </c>
      <c r="S1566" s="5">
        <f>IFERROR(Table1[[#This Row],[Profit]]/Table1[[#This Row],[Sales]],0)</f>
        <v>0.38449800000000001</v>
      </c>
      <c r="T1566" s="2" t="str">
        <f t="shared" si="24"/>
        <v>Reorder Needed</v>
      </c>
    </row>
    <row r="1567" spans="1:20" x14ac:dyDescent="0.3">
      <c r="A1567" s="2">
        <v>2566</v>
      </c>
      <c r="B1567" s="3">
        <v>45442</v>
      </c>
      <c r="C1567" s="2" t="s">
        <v>729</v>
      </c>
      <c r="D1567" s="2" t="s">
        <v>2338</v>
      </c>
      <c r="E1567" s="2" t="s">
        <v>28</v>
      </c>
      <c r="F1567" s="2" t="s">
        <v>29</v>
      </c>
      <c r="G1567" s="2" t="s">
        <v>67</v>
      </c>
      <c r="H1567" s="2" t="s">
        <v>68</v>
      </c>
      <c r="I1567" s="2" t="s">
        <v>24</v>
      </c>
      <c r="J1567" s="2">
        <v>8</v>
      </c>
      <c r="K1567" s="2">
        <v>39522</v>
      </c>
      <c r="L1567" s="2">
        <v>316176</v>
      </c>
      <c r="M1567" s="2">
        <v>225661.04</v>
      </c>
      <c r="N1567" s="2">
        <v>90514.96</v>
      </c>
      <c r="O1567" s="2">
        <v>257</v>
      </c>
      <c r="P1567" s="2">
        <v>89</v>
      </c>
      <c r="Q1567" s="2" t="s">
        <v>42</v>
      </c>
      <c r="R1567" s="2">
        <v>10</v>
      </c>
      <c r="S1567" s="5">
        <f>IFERROR(Table1[[#This Row],[Profit]]/Table1[[#This Row],[Sales]],0)</f>
        <v>0.2862802995799808</v>
      </c>
      <c r="T1567" s="2" t="str">
        <f t="shared" si="24"/>
        <v>Reorder Needed</v>
      </c>
    </row>
    <row r="1568" spans="1:20" x14ac:dyDescent="0.3">
      <c r="A1568" s="2">
        <v>2567</v>
      </c>
      <c r="B1568" s="3">
        <v>45632</v>
      </c>
      <c r="C1568" s="2" t="s">
        <v>468</v>
      </c>
      <c r="D1568" s="2" t="s">
        <v>2339</v>
      </c>
      <c r="E1568" s="2" t="s">
        <v>45</v>
      </c>
      <c r="F1568" s="2" t="s">
        <v>46</v>
      </c>
      <c r="G1568" s="2" t="s">
        <v>81</v>
      </c>
      <c r="H1568" s="2" t="s">
        <v>82</v>
      </c>
      <c r="I1568" s="2" t="s">
        <v>24</v>
      </c>
      <c r="J1568" s="2">
        <v>5</v>
      </c>
      <c r="K1568" s="2">
        <v>46790</v>
      </c>
      <c r="L1568" s="2">
        <v>233950</v>
      </c>
      <c r="M1568" s="2">
        <v>193328.19</v>
      </c>
      <c r="N1568" s="2">
        <v>40621.81</v>
      </c>
      <c r="O1568" s="2">
        <v>258</v>
      </c>
      <c r="P1568" s="2">
        <v>29</v>
      </c>
      <c r="Q1568" s="2" t="s">
        <v>42</v>
      </c>
      <c r="R1568" s="2">
        <v>20</v>
      </c>
      <c r="S1568" s="5">
        <f>IFERROR(Table1[[#This Row],[Profit]]/Table1[[#This Row],[Sales]],0)</f>
        <v>0.17363458003846974</v>
      </c>
      <c r="T1568" s="2" t="str">
        <f t="shared" si="24"/>
        <v>Reorder Needed</v>
      </c>
    </row>
    <row r="1569" spans="1:20" x14ac:dyDescent="0.3">
      <c r="A1569" s="2">
        <v>2568</v>
      </c>
      <c r="B1569" s="3">
        <v>45450</v>
      </c>
      <c r="C1569" s="2" t="s">
        <v>367</v>
      </c>
      <c r="D1569" s="2" t="s">
        <v>2340</v>
      </c>
      <c r="E1569" s="2" t="s">
        <v>20</v>
      </c>
      <c r="F1569" s="2" t="s">
        <v>21</v>
      </c>
      <c r="G1569" s="2" t="s">
        <v>75</v>
      </c>
      <c r="H1569" s="2" t="s">
        <v>76</v>
      </c>
      <c r="I1569" s="2" t="s">
        <v>77</v>
      </c>
      <c r="J1569" s="2">
        <v>6</v>
      </c>
      <c r="K1569" s="2">
        <v>34860</v>
      </c>
      <c r="L1569" s="2">
        <v>209160</v>
      </c>
      <c r="M1569" s="2">
        <v>175811.84</v>
      </c>
      <c r="N1569" s="2">
        <v>33348.160000000003</v>
      </c>
      <c r="O1569" s="2">
        <v>203</v>
      </c>
      <c r="P1569" s="2">
        <v>99</v>
      </c>
      <c r="Q1569" s="2" t="s">
        <v>78</v>
      </c>
      <c r="R1569" s="2">
        <v>10</v>
      </c>
      <c r="S1569" s="5">
        <f>IFERROR(Table1[[#This Row],[Profit]]/Table1[[#This Row],[Sales]],0)</f>
        <v>0.15943851596863648</v>
      </c>
      <c r="T1569" s="2" t="str">
        <f t="shared" si="24"/>
        <v>Reorder Needed</v>
      </c>
    </row>
    <row r="1570" spans="1:20" x14ac:dyDescent="0.3">
      <c r="A1570" s="2">
        <v>2569</v>
      </c>
      <c r="B1570" s="3">
        <v>45571</v>
      </c>
      <c r="C1570" s="2" t="s">
        <v>2341</v>
      </c>
      <c r="D1570" s="2" t="s">
        <v>2342</v>
      </c>
      <c r="E1570" s="2" t="s">
        <v>20</v>
      </c>
      <c r="F1570" s="2" t="s">
        <v>21</v>
      </c>
      <c r="G1570" s="2" t="s">
        <v>75</v>
      </c>
      <c r="H1570" s="2" t="s">
        <v>76</v>
      </c>
      <c r="I1570" s="2" t="s">
        <v>77</v>
      </c>
      <c r="J1570" s="2">
        <v>1</v>
      </c>
      <c r="K1570" s="2">
        <v>58957</v>
      </c>
      <c r="L1570" s="2">
        <v>58957</v>
      </c>
      <c r="M1570" s="2">
        <v>46372.94</v>
      </c>
      <c r="N1570" s="2">
        <v>12584.06</v>
      </c>
      <c r="O1570" s="2">
        <v>410</v>
      </c>
      <c r="P1570" s="2">
        <v>62</v>
      </c>
      <c r="Q1570" s="2" t="s">
        <v>78</v>
      </c>
      <c r="R1570" s="2">
        <v>20</v>
      </c>
      <c r="S1570" s="5">
        <f>IFERROR(Table1[[#This Row],[Profit]]/Table1[[#This Row],[Sales]],0)</f>
        <v>0.21344471394406092</v>
      </c>
      <c r="T1570" s="2" t="str">
        <f t="shared" si="24"/>
        <v>Reorder Needed</v>
      </c>
    </row>
    <row r="1571" spans="1:20" x14ac:dyDescent="0.3">
      <c r="A1571" s="2">
        <v>2570</v>
      </c>
      <c r="B1571" s="3">
        <v>45332</v>
      </c>
      <c r="C1571" s="2" t="s">
        <v>1292</v>
      </c>
      <c r="D1571" s="2" t="s">
        <v>1528</v>
      </c>
      <c r="E1571" s="2" t="s">
        <v>28</v>
      </c>
      <c r="F1571" s="2" t="s">
        <v>29</v>
      </c>
      <c r="G1571" s="2" t="s">
        <v>40</v>
      </c>
      <c r="H1571" s="2" t="s">
        <v>41</v>
      </c>
      <c r="I1571" s="2" t="s">
        <v>24</v>
      </c>
      <c r="J1571" s="2">
        <v>7</v>
      </c>
      <c r="K1571" s="2">
        <v>13775</v>
      </c>
      <c r="L1571" s="2">
        <v>96425</v>
      </c>
      <c r="M1571" s="2">
        <v>77347.17</v>
      </c>
      <c r="N1571" s="2">
        <v>19077.830000000002</v>
      </c>
      <c r="O1571" s="2">
        <v>232</v>
      </c>
      <c r="P1571" s="2">
        <v>18</v>
      </c>
      <c r="Q1571" s="2" t="s">
        <v>42</v>
      </c>
      <c r="R1571" s="2">
        <v>0</v>
      </c>
      <c r="S1571" s="5">
        <f>IFERROR(Table1[[#This Row],[Profit]]/Table1[[#This Row],[Sales]],0)</f>
        <v>0.19785149079595543</v>
      </c>
      <c r="T1571" s="2" t="str">
        <f t="shared" si="24"/>
        <v>Reorder Needed</v>
      </c>
    </row>
    <row r="1572" spans="1:20" x14ac:dyDescent="0.3">
      <c r="A1572" s="2">
        <v>2571</v>
      </c>
      <c r="B1572" s="3">
        <v>45407</v>
      </c>
      <c r="C1572" s="2" t="s">
        <v>142</v>
      </c>
      <c r="D1572" s="2" t="s">
        <v>2343</v>
      </c>
      <c r="E1572" s="2" t="s">
        <v>20</v>
      </c>
      <c r="F1572" s="2" t="s">
        <v>21</v>
      </c>
      <c r="G1572" s="2" t="s">
        <v>49</v>
      </c>
      <c r="H1572" s="2" t="s">
        <v>50</v>
      </c>
      <c r="I1572" s="2" t="s">
        <v>51</v>
      </c>
      <c r="J1572" s="2">
        <v>8</v>
      </c>
      <c r="K1572" s="2">
        <v>46221</v>
      </c>
      <c r="L1572" s="2">
        <v>369768</v>
      </c>
      <c r="M1572" s="2">
        <v>332365.59000000003</v>
      </c>
      <c r="N1572" s="2">
        <v>37402.410000000003</v>
      </c>
      <c r="O1572" s="2">
        <v>365</v>
      </c>
      <c r="P1572" s="2">
        <v>59</v>
      </c>
      <c r="Q1572" s="2" t="s">
        <v>52</v>
      </c>
      <c r="R1572" s="2">
        <v>15</v>
      </c>
      <c r="S1572" s="5">
        <f>IFERROR(Table1[[#This Row],[Profit]]/Table1[[#This Row],[Sales]],0)</f>
        <v>0.1011510190173298</v>
      </c>
      <c r="T1572" s="2" t="str">
        <f t="shared" si="24"/>
        <v>Reorder Needed</v>
      </c>
    </row>
    <row r="1573" spans="1:20" x14ac:dyDescent="0.3">
      <c r="A1573" s="2">
        <v>2572</v>
      </c>
      <c r="B1573" s="3">
        <v>45322</v>
      </c>
      <c r="C1573" s="2" t="s">
        <v>2344</v>
      </c>
      <c r="D1573" s="2" t="s">
        <v>2345</v>
      </c>
      <c r="E1573" s="2" t="s">
        <v>20</v>
      </c>
      <c r="F1573" s="2" t="s">
        <v>21</v>
      </c>
      <c r="G1573" s="2" t="s">
        <v>81</v>
      </c>
      <c r="H1573" s="2" t="s">
        <v>82</v>
      </c>
      <c r="I1573" s="2" t="s">
        <v>24</v>
      </c>
      <c r="J1573" s="2">
        <v>6</v>
      </c>
      <c r="K1573" s="2">
        <v>856</v>
      </c>
      <c r="L1573" s="2">
        <v>5136</v>
      </c>
      <c r="M1573" s="2">
        <v>4581.46</v>
      </c>
      <c r="N1573" s="2">
        <v>554.54</v>
      </c>
      <c r="O1573" s="2">
        <v>468</v>
      </c>
      <c r="P1573" s="2">
        <v>97</v>
      </c>
      <c r="Q1573" s="2" t="s">
        <v>42</v>
      </c>
      <c r="R1573" s="2">
        <v>15</v>
      </c>
      <c r="S1573" s="5">
        <f>IFERROR(Table1[[#This Row],[Profit]]/Table1[[#This Row],[Sales]],0)</f>
        <v>0.10797118380062305</v>
      </c>
      <c r="T1573" s="2" t="str">
        <f t="shared" si="24"/>
        <v>Reorder Needed</v>
      </c>
    </row>
    <row r="1574" spans="1:20" x14ac:dyDescent="0.3">
      <c r="A1574" s="2">
        <v>2573</v>
      </c>
      <c r="B1574" s="3">
        <v>45294</v>
      </c>
      <c r="C1574" s="2" t="s">
        <v>2346</v>
      </c>
      <c r="D1574" s="2" t="s">
        <v>2347</v>
      </c>
      <c r="E1574" s="2" t="s">
        <v>45</v>
      </c>
      <c r="F1574" s="2" t="s">
        <v>46</v>
      </c>
      <c r="G1574" s="2" t="s">
        <v>49</v>
      </c>
      <c r="H1574" s="2" t="s">
        <v>50</v>
      </c>
      <c r="I1574" s="2" t="s">
        <v>51</v>
      </c>
      <c r="J1574" s="2">
        <v>2</v>
      </c>
      <c r="K1574" s="2">
        <v>44995</v>
      </c>
      <c r="L1574" s="2">
        <v>89990</v>
      </c>
      <c r="M1574" s="2">
        <v>75054.14</v>
      </c>
      <c r="N1574" s="2">
        <v>14935.86</v>
      </c>
      <c r="O1574" s="2">
        <v>73</v>
      </c>
      <c r="P1574" s="2">
        <v>28</v>
      </c>
      <c r="Q1574" s="2" t="s">
        <v>52</v>
      </c>
      <c r="R1574" s="2">
        <v>15</v>
      </c>
      <c r="S1574" s="5">
        <f>IFERROR(Table1[[#This Row],[Profit]]/Table1[[#This Row],[Sales]],0)</f>
        <v>0.16597244138237582</v>
      </c>
      <c r="T1574" s="2" t="str">
        <f t="shared" si="24"/>
        <v>Reorder Needed</v>
      </c>
    </row>
    <row r="1575" spans="1:20" x14ac:dyDescent="0.3">
      <c r="A1575" s="2">
        <v>2574</v>
      </c>
      <c r="B1575" s="3">
        <v>45600</v>
      </c>
      <c r="C1575" s="2" t="s">
        <v>438</v>
      </c>
      <c r="D1575" s="2" t="s">
        <v>2348</v>
      </c>
      <c r="E1575" s="2" t="s">
        <v>28</v>
      </c>
      <c r="F1575" s="2" t="s">
        <v>29</v>
      </c>
      <c r="G1575" s="2" t="s">
        <v>30</v>
      </c>
      <c r="H1575" s="2" t="s">
        <v>31</v>
      </c>
      <c r="I1575" s="2" t="s">
        <v>32</v>
      </c>
      <c r="J1575" s="2">
        <v>8</v>
      </c>
      <c r="K1575" s="2">
        <v>29249</v>
      </c>
      <c r="L1575" s="2">
        <v>233992</v>
      </c>
      <c r="M1575" s="2">
        <v>203067.45</v>
      </c>
      <c r="N1575" s="2">
        <v>30924.55</v>
      </c>
      <c r="O1575" s="2">
        <v>387</v>
      </c>
      <c r="P1575" s="2">
        <v>15</v>
      </c>
      <c r="Q1575" s="2" t="s">
        <v>33</v>
      </c>
      <c r="R1575" s="2">
        <v>10</v>
      </c>
      <c r="S1575" s="5">
        <f>IFERROR(Table1[[#This Row],[Profit]]/Table1[[#This Row],[Sales]],0)</f>
        <v>0.13216071489623576</v>
      </c>
      <c r="T1575" s="2" t="str">
        <f t="shared" si="24"/>
        <v>Reorder Needed</v>
      </c>
    </row>
    <row r="1576" spans="1:20" x14ac:dyDescent="0.3">
      <c r="A1576" s="2">
        <v>2575</v>
      </c>
      <c r="B1576" s="3">
        <v>45479</v>
      </c>
      <c r="C1576" s="2" t="s">
        <v>678</v>
      </c>
      <c r="D1576" s="2" t="s">
        <v>2349</v>
      </c>
      <c r="E1576" s="2" t="s">
        <v>36</v>
      </c>
      <c r="F1576" s="2" t="s">
        <v>37</v>
      </c>
      <c r="G1576" s="2" t="s">
        <v>30</v>
      </c>
      <c r="H1576" s="2" t="s">
        <v>31</v>
      </c>
      <c r="I1576" s="2" t="s">
        <v>32</v>
      </c>
      <c r="J1576" s="2">
        <v>1</v>
      </c>
      <c r="K1576" s="2">
        <v>38166</v>
      </c>
      <c r="L1576" s="2">
        <v>38166</v>
      </c>
      <c r="M1576" s="2">
        <v>28200.93</v>
      </c>
      <c r="N1576" s="2">
        <v>9965.07</v>
      </c>
      <c r="O1576" s="2">
        <v>169</v>
      </c>
      <c r="P1576" s="2">
        <v>22</v>
      </c>
      <c r="Q1576" s="2" t="s">
        <v>33</v>
      </c>
      <c r="R1576" s="2">
        <v>5</v>
      </c>
      <c r="S1576" s="5">
        <f>IFERROR(Table1[[#This Row],[Profit]]/Table1[[#This Row],[Sales]],0)</f>
        <v>0.2610980977833674</v>
      </c>
      <c r="T1576" s="2" t="str">
        <f t="shared" si="24"/>
        <v>Reorder Needed</v>
      </c>
    </row>
    <row r="1577" spans="1:20" x14ac:dyDescent="0.3">
      <c r="A1577" s="2">
        <v>2576</v>
      </c>
      <c r="B1577" s="3">
        <v>45492</v>
      </c>
      <c r="C1577" s="2" t="s">
        <v>206</v>
      </c>
      <c r="D1577" s="2" t="s">
        <v>2350</v>
      </c>
      <c r="E1577" s="2" t="s">
        <v>36</v>
      </c>
      <c r="F1577" s="2" t="s">
        <v>37</v>
      </c>
      <c r="G1577" s="2" t="s">
        <v>75</v>
      </c>
      <c r="H1577" s="2" t="s">
        <v>76</v>
      </c>
      <c r="I1577" s="2" t="s">
        <v>77</v>
      </c>
      <c r="J1577" s="2">
        <v>2</v>
      </c>
      <c r="K1577" s="2">
        <v>27245</v>
      </c>
      <c r="L1577" s="2">
        <v>54490</v>
      </c>
      <c r="M1577" s="2">
        <v>46148.47</v>
      </c>
      <c r="N1577" s="2">
        <v>8341.5300000000007</v>
      </c>
      <c r="O1577" s="2">
        <v>499</v>
      </c>
      <c r="P1577" s="2">
        <v>93</v>
      </c>
      <c r="Q1577" s="2" t="s">
        <v>78</v>
      </c>
      <c r="R1577" s="2">
        <v>10</v>
      </c>
      <c r="S1577" s="5">
        <f>IFERROR(Table1[[#This Row],[Profit]]/Table1[[#This Row],[Sales]],0)</f>
        <v>0.15308368507983117</v>
      </c>
      <c r="T1577" s="2" t="str">
        <f t="shared" si="24"/>
        <v>Reorder Needed</v>
      </c>
    </row>
    <row r="1578" spans="1:20" x14ac:dyDescent="0.3">
      <c r="A1578" s="2">
        <v>2577</v>
      </c>
      <c r="B1578" s="3">
        <v>45456</v>
      </c>
      <c r="C1578" s="2" t="s">
        <v>393</v>
      </c>
      <c r="D1578" s="2" t="s">
        <v>2351</v>
      </c>
      <c r="E1578" s="2" t="s">
        <v>36</v>
      </c>
      <c r="F1578" s="2" t="s">
        <v>37</v>
      </c>
      <c r="G1578" s="2" t="s">
        <v>67</v>
      </c>
      <c r="H1578" s="2" t="s">
        <v>68</v>
      </c>
      <c r="I1578" s="2" t="s">
        <v>24</v>
      </c>
      <c r="J1578" s="2">
        <v>7</v>
      </c>
      <c r="K1578" s="2">
        <v>26874</v>
      </c>
      <c r="L1578" s="2">
        <v>188118</v>
      </c>
      <c r="M1578" s="2">
        <v>147359.01999999999</v>
      </c>
      <c r="N1578" s="2">
        <v>40758.980000000003</v>
      </c>
      <c r="O1578" s="2">
        <v>387</v>
      </c>
      <c r="P1578" s="2">
        <v>63</v>
      </c>
      <c r="Q1578" s="2" t="s">
        <v>42</v>
      </c>
      <c r="R1578" s="2">
        <v>0</v>
      </c>
      <c r="S1578" s="5">
        <f>IFERROR(Table1[[#This Row],[Profit]]/Table1[[#This Row],[Sales]],0)</f>
        <v>0.21666709193165992</v>
      </c>
      <c r="T1578" s="2" t="str">
        <f t="shared" si="24"/>
        <v>Reorder Needed</v>
      </c>
    </row>
    <row r="1579" spans="1:20" x14ac:dyDescent="0.3">
      <c r="A1579" s="2">
        <v>2578</v>
      </c>
      <c r="B1579" s="3">
        <v>45630</v>
      </c>
      <c r="C1579" s="2" t="s">
        <v>2352</v>
      </c>
      <c r="D1579" s="2" t="s">
        <v>2353</v>
      </c>
      <c r="E1579" s="2" t="s">
        <v>20</v>
      </c>
      <c r="F1579" s="2" t="s">
        <v>21</v>
      </c>
      <c r="G1579" s="2" t="s">
        <v>97</v>
      </c>
      <c r="H1579" s="2" t="s">
        <v>98</v>
      </c>
      <c r="I1579" s="2" t="s">
        <v>32</v>
      </c>
      <c r="J1579" s="2">
        <v>7</v>
      </c>
      <c r="K1579" s="2">
        <v>22483</v>
      </c>
      <c r="L1579" s="2">
        <v>157381</v>
      </c>
      <c r="M1579" s="2">
        <v>113501.59</v>
      </c>
      <c r="N1579" s="2">
        <v>43879.41</v>
      </c>
      <c r="O1579" s="2">
        <v>340</v>
      </c>
      <c r="P1579" s="2">
        <v>22</v>
      </c>
      <c r="Q1579" s="2" t="s">
        <v>99</v>
      </c>
      <c r="R1579" s="2">
        <v>5</v>
      </c>
      <c r="S1579" s="5">
        <f>IFERROR(Table1[[#This Row],[Profit]]/Table1[[#This Row],[Sales]],0)</f>
        <v>0.27881008508015581</v>
      </c>
      <c r="T1579" s="2" t="str">
        <f t="shared" si="24"/>
        <v>Reorder Needed</v>
      </c>
    </row>
    <row r="1580" spans="1:20" x14ac:dyDescent="0.3">
      <c r="A1580" s="2">
        <v>2579</v>
      </c>
      <c r="B1580" s="3">
        <v>45598</v>
      </c>
      <c r="C1580" s="2" t="s">
        <v>2143</v>
      </c>
      <c r="D1580" s="2" t="s">
        <v>2354</v>
      </c>
      <c r="E1580" s="2" t="s">
        <v>45</v>
      </c>
      <c r="F1580" s="2" t="s">
        <v>46</v>
      </c>
      <c r="G1580" s="2" t="s">
        <v>55</v>
      </c>
      <c r="H1580" s="2" t="s">
        <v>56</v>
      </c>
      <c r="I1580" s="2" t="s">
        <v>32</v>
      </c>
      <c r="J1580" s="2">
        <v>7</v>
      </c>
      <c r="K1580" s="2">
        <v>6746</v>
      </c>
      <c r="L1580" s="2">
        <v>47222</v>
      </c>
      <c r="M1580" s="2">
        <v>39690.080000000002</v>
      </c>
      <c r="N1580" s="2">
        <v>7531.92</v>
      </c>
      <c r="O1580" s="2">
        <v>140</v>
      </c>
      <c r="P1580" s="2">
        <v>21</v>
      </c>
      <c r="Q1580" s="2" t="s">
        <v>57</v>
      </c>
      <c r="R1580" s="2">
        <v>10</v>
      </c>
      <c r="S1580" s="5">
        <f>IFERROR(Table1[[#This Row],[Profit]]/Table1[[#This Row],[Sales]],0)</f>
        <v>0.15950023294227267</v>
      </c>
      <c r="T1580" s="2" t="str">
        <f t="shared" si="24"/>
        <v>Reorder Needed</v>
      </c>
    </row>
    <row r="1581" spans="1:20" x14ac:dyDescent="0.3">
      <c r="A1581" s="2">
        <v>2580</v>
      </c>
      <c r="B1581" s="3">
        <v>45610</v>
      </c>
      <c r="C1581" s="2" t="s">
        <v>842</v>
      </c>
      <c r="D1581" s="2" t="s">
        <v>2355</v>
      </c>
      <c r="E1581" s="2" t="s">
        <v>45</v>
      </c>
      <c r="F1581" s="2" t="s">
        <v>46</v>
      </c>
      <c r="G1581" s="2" t="s">
        <v>49</v>
      </c>
      <c r="H1581" s="2" t="s">
        <v>50</v>
      </c>
      <c r="I1581" s="2" t="s">
        <v>51</v>
      </c>
      <c r="J1581" s="2">
        <v>6</v>
      </c>
      <c r="K1581" s="2">
        <v>29610</v>
      </c>
      <c r="L1581" s="2">
        <v>177660</v>
      </c>
      <c r="M1581" s="2">
        <v>107105.52</v>
      </c>
      <c r="N1581" s="2">
        <v>70554.48</v>
      </c>
      <c r="O1581" s="2">
        <v>202</v>
      </c>
      <c r="P1581" s="2">
        <v>37</v>
      </c>
      <c r="Q1581" s="2" t="s">
        <v>52</v>
      </c>
      <c r="R1581" s="2">
        <v>15</v>
      </c>
      <c r="S1581" s="5">
        <f>IFERROR(Table1[[#This Row],[Profit]]/Table1[[#This Row],[Sales]],0)</f>
        <v>0.3971320499831138</v>
      </c>
      <c r="T1581" s="2" t="str">
        <f t="shared" si="24"/>
        <v>Reorder Needed</v>
      </c>
    </row>
    <row r="1582" spans="1:20" x14ac:dyDescent="0.3">
      <c r="A1582" s="2">
        <v>2581</v>
      </c>
      <c r="B1582" s="3">
        <v>45313</v>
      </c>
      <c r="C1582" s="2" t="s">
        <v>1073</v>
      </c>
      <c r="D1582" s="2" t="s">
        <v>1625</v>
      </c>
      <c r="E1582" s="2" t="s">
        <v>36</v>
      </c>
      <c r="F1582" s="2" t="s">
        <v>37</v>
      </c>
      <c r="G1582" s="2" t="s">
        <v>81</v>
      </c>
      <c r="H1582" s="2" t="s">
        <v>82</v>
      </c>
      <c r="I1582" s="2" t="s">
        <v>24</v>
      </c>
      <c r="J1582" s="2">
        <v>8</v>
      </c>
      <c r="K1582" s="2">
        <v>14193</v>
      </c>
      <c r="L1582" s="2">
        <v>113544</v>
      </c>
      <c r="M1582" s="2">
        <v>73073.899999999994</v>
      </c>
      <c r="N1582" s="2">
        <v>40470.1</v>
      </c>
      <c r="O1582" s="2">
        <v>347</v>
      </c>
      <c r="P1582" s="2">
        <v>100</v>
      </c>
      <c r="Q1582" s="2" t="s">
        <v>42</v>
      </c>
      <c r="R1582" s="2">
        <v>15</v>
      </c>
      <c r="S1582" s="5">
        <f>IFERROR(Table1[[#This Row],[Profit]]/Table1[[#This Row],[Sales]],0)</f>
        <v>0.35642658352709078</v>
      </c>
      <c r="T1582" s="2" t="str">
        <f t="shared" si="24"/>
        <v>Reorder Needed</v>
      </c>
    </row>
    <row r="1583" spans="1:20" x14ac:dyDescent="0.3">
      <c r="A1583" s="2">
        <v>2582</v>
      </c>
      <c r="B1583" s="3">
        <v>45386</v>
      </c>
      <c r="C1583" s="2" t="s">
        <v>1191</v>
      </c>
      <c r="D1583" s="2" t="s">
        <v>2356</v>
      </c>
      <c r="E1583" s="2" t="s">
        <v>36</v>
      </c>
      <c r="F1583" s="2" t="s">
        <v>37</v>
      </c>
      <c r="G1583" s="2" t="s">
        <v>22</v>
      </c>
      <c r="H1583" s="2" t="s">
        <v>23</v>
      </c>
      <c r="I1583" s="2" t="s">
        <v>24</v>
      </c>
      <c r="J1583" s="2">
        <v>3</v>
      </c>
      <c r="K1583" s="2">
        <v>7424</v>
      </c>
      <c r="L1583" s="2">
        <v>22272</v>
      </c>
      <c r="M1583" s="2">
        <v>17304.759999999998</v>
      </c>
      <c r="N1583" s="2">
        <v>4967.24</v>
      </c>
      <c r="O1583" s="2">
        <v>415</v>
      </c>
      <c r="P1583" s="2">
        <v>22</v>
      </c>
      <c r="Q1583" s="2" t="s">
        <v>25</v>
      </c>
      <c r="R1583" s="2">
        <v>10</v>
      </c>
      <c r="S1583" s="5">
        <f>IFERROR(Table1[[#This Row],[Profit]]/Table1[[#This Row],[Sales]],0)</f>
        <v>0.2230262212643678</v>
      </c>
      <c r="T1583" s="2" t="str">
        <f t="shared" si="24"/>
        <v>Reorder Needed</v>
      </c>
    </row>
    <row r="1584" spans="1:20" x14ac:dyDescent="0.3">
      <c r="A1584" s="2">
        <v>2583</v>
      </c>
      <c r="B1584" s="3">
        <v>45321</v>
      </c>
      <c r="C1584" s="2" t="s">
        <v>2244</v>
      </c>
      <c r="D1584" s="2" t="s">
        <v>2357</v>
      </c>
      <c r="E1584" s="2" t="s">
        <v>45</v>
      </c>
      <c r="F1584" s="2" t="s">
        <v>46</v>
      </c>
      <c r="G1584" s="2" t="s">
        <v>75</v>
      </c>
      <c r="H1584" s="2" t="s">
        <v>76</v>
      </c>
      <c r="I1584" s="2" t="s">
        <v>77</v>
      </c>
      <c r="J1584" s="2">
        <v>5</v>
      </c>
      <c r="K1584" s="2">
        <v>26188</v>
      </c>
      <c r="L1584" s="2">
        <v>130940</v>
      </c>
      <c r="M1584" s="2">
        <v>92502.63</v>
      </c>
      <c r="N1584" s="2">
        <v>38437.370000000003</v>
      </c>
      <c r="O1584" s="2">
        <v>197</v>
      </c>
      <c r="P1584" s="2">
        <v>61</v>
      </c>
      <c r="Q1584" s="2" t="s">
        <v>78</v>
      </c>
      <c r="R1584" s="2">
        <v>15</v>
      </c>
      <c r="S1584" s="5">
        <f>IFERROR(Table1[[#This Row],[Profit]]/Table1[[#This Row],[Sales]],0)</f>
        <v>0.2935494883152589</v>
      </c>
      <c r="T1584" s="2" t="str">
        <f t="shared" si="24"/>
        <v>Reorder Needed</v>
      </c>
    </row>
    <row r="1585" spans="1:20" x14ac:dyDescent="0.3">
      <c r="A1585" s="2">
        <v>2584</v>
      </c>
      <c r="B1585" s="3">
        <v>45648</v>
      </c>
      <c r="C1585" s="2" t="s">
        <v>1754</v>
      </c>
      <c r="D1585" s="2" t="s">
        <v>2358</v>
      </c>
      <c r="E1585" s="2" t="s">
        <v>20</v>
      </c>
      <c r="F1585" s="2" t="s">
        <v>21</v>
      </c>
      <c r="G1585" s="2" t="s">
        <v>22</v>
      </c>
      <c r="H1585" s="2" t="s">
        <v>23</v>
      </c>
      <c r="I1585" s="2" t="s">
        <v>24</v>
      </c>
      <c r="J1585" s="2">
        <v>7</v>
      </c>
      <c r="K1585" s="2">
        <v>49815</v>
      </c>
      <c r="L1585" s="2">
        <v>348705</v>
      </c>
      <c r="M1585" s="2">
        <v>263273.75</v>
      </c>
      <c r="N1585" s="2">
        <v>85431.25</v>
      </c>
      <c r="O1585" s="2">
        <v>426</v>
      </c>
      <c r="P1585" s="2">
        <v>81</v>
      </c>
      <c r="Q1585" s="2" t="s">
        <v>25</v>
      </c>
      <c r="R1585" s="2">
        <v>0</v>
      </c>
      <c r="S1585" s="5">
        <f>IFERROR(Table1[[#This Row],[Profit]]/Table1[[#This Row],[Sales]],0)</f>
        <v>0.24499577006352075</v>
      </c>
      <c r="T1585" s="2" t="str">
        <f t="shared" si="24"/>
        <v>Reorder Needed</v>
      </c>
    </row>
    <row r="1586" spans="1:20" x14ac:dyDescent="0.3">
      <c r="A1586" s="2">
        <v>2585</v>
      </c>
      <c r="B1586" s="3">
        <v>45580</v>
      </c>
      <c r="C1586" s="2" t="s">
        <v>688</v>
      </c>
      <c r="D1586" s="2" t="s">
        <v>2359</v>
      </c>
      <c r="E1586" s="2" t="s">
        <v>45</v>
      </c>
      <c r="F1586" s="2" t="s">
        <v>46</v>
      </c>
      <c r="G1586" s="2" t="s">
        <v>55</v>
      </c>
      <c r="H1586" s="2" t="s">
        <v>56</v>
      </c>
      <c r="I1586" s="2" t="s">
        <v>32</v>
      </c>
      <c r="J1586" s="2">
        <v>2</v>
      </c>
      <c r="K1586" s="2">
        <v>10083</v>
      </c>
      <c r="L1586" s="2">
        <v>20166</v>
      </c>
      <c r="M1586" s="2">
        <v>16684.71</v>
      </c>
      <c r="N1586" s="2">
        <v>3481.29</v>
      </c>
      <c r="O1586" s="2">
        <v>366</v>
      </c>
      <c r="P1586" s="2">
        <v>22</v>
      </c>
      <c r="Q1586" s="2" t="s">
        <v>57</v>
      </c>
      <c r="R1586" s="2">
        <v>0</v>
      </c>
      <c r="S1586" s="5">
        <f>IFERROR(Table1[[#This Row],[Profit]]/Table1[[#This Row],[Sales]],0)</f>
        <v>0.17263165724486759</v>
      </c>
      <c r="T1586" s="2" t="str">
        <f t="shared" si="24"/>
        <v>Reorder Needed</v>
      </c>
    </row>
    <row r="1587" spans="1:20" x14ac:dyDescent="0.3">
      <c r="A1587" s="2">
        <v>2586</v>
      </c>
      <c r="B1587" s="3">
        <v>45650</v>
      </c>
      <c r="C1587" s="2" t="s">
        <v>2360</v>
      </c>
      <c r="D1587" s="2" t="s">
        <v>2361</v>
      </c>
      <c r="E1587" s="2" t="s">
        <v>36</v>
      </c>
      <c r="F1587" s="2" t="s">
        <v>37</v>
      </c>
      <c r="G1587" s="2" t="s">
        <v>67</v>
      </c>
      <c r="H1587" s="2" t="s">
        <v>68</v>
      </c>
      <c r="I1587" s="2" t="s">
        <v>24</v>
      </c>
      <c r="J1587" s="2">
        <v>10</v>
      </c>
      <c r="K1587" s="2">
        <v>44373</v>
      </c>
      <c r="L1587" s="2">
        <v>443730</v>
      </c>
      <c r="M1587" s="2">
        <v>318738.33</v>
      </c>
      <c r="N1587" s="2">
        <v>124991.67</v>
      </c>
      <c r="O1587" s="2">
        <v>154</v>
      </c>
      <c r="P1587" s="2">
        <v>37</v>
      </c>
      <c r="Q1587" s="2" t="s">
        <v>42</v>
      </c>
      <c r="R1587" s="2">
        <v>5</v>
      </c>
      <c r="S1587" s="5">
        <f>IFERROR(Table1[[#This Row],[Profit]]/Table1[[#This Row],[Sales]],0)</f>
        <v>0.281684064633899</v>
      </c>
      <c r="T1587" s="2" t="str">
        <f t="shared" si="24"/>
        <v>Reorder Needed</v>
      </c>
    </row>
    <row r="1588" spans="1:20" x14ac:dyDescent="0.3">
      <c r="A1588" s="2">
        <v>2587</v>
      </c>
      <c r="B1588" s="3">
        <v>45496</v>
      </c>
      <c r="C1588" s="2" t="s">
        <v>727</v>
      </c>
      <c r="D1588" s="2" t="s">
        <v>2362</v>
      </c>
      <c r="E1588" s="2" t="s">
        <v>36</v>
      </c>
      <c r="F1588" s="2" t="s">
        <v>37</v>
      </c>
      <c r="G1588" s="2" t="s">
        <v>60</v>
      </c>
      <c r="H1588" s="2" t="s">
        <v>61</v>
      </c>
      <c r="I1588" s="2" t="s">
        <v>32</v>
      </c>
      <c r="J1588" s="2">
        <v>10</v>
      </c>
      <c r="K1588" s="2">
        <v>58136</v>
      </c>
      <c r="L1588" s="2">
        <v>581360</v>
      </c>
      <c r="M1588" s="2">
        <v>474305.42</v>
      </c>
      <c r="N1588" s="2">
        <v>107054.58</v>
      </c>
      <c r="O1588" s="2">
        <v>414</v>
      </c>
      <c r="P1588" s="2">
        <v>62</v>
      </c>
      <c r="Q1588" s="2" t="s">
        <v>62</v>
      </c>
      <c r="R1588" s="2">
        <v>0</v>
      </c>
      <c r="S1588" s="5">
        <f>IFERROR(Table1[[#This Row],[Profit]]/Table1[[#This Row],[Sales]],0)</f>
        <v>0.18414507362047614</v>
      </c>
      <c r="T1588" s="2" t="str">
        <f t="shared" si="24"/>
        <v>Reorder Needed</v>
      </c>
    </row>
    <row r="1589" spans="1:20" x14ac:dyDescent="0.3">
      <c r="A1589" s="2">
        <v>2588</v>
      </c>
      <c r="B1589" s="3">
        <v>45353</v>
      </c>
      <c r="C1589" s="2" t="s">
        <v>225</v>
      </c>
      <c r="D1589" s="2" t="s">
        <v>2363</v>
      </c>
      <c r="E1589" s="2" t="s">
        <v>20</v>
      </c>
      <c r="F1589" s="2" t="s">
        <v>21</v>
      </c>
      <c r="G1589" s="2" t="s">
        <v>81</v>
      </c>
      <c r="H1589" s="2" t="s">
        <v>82</v>
      </c>
      <c r="I1589" s="2" t="s">
        <v>24</v>
      </c>
      <c r="J1589" s="2">
        <v>5</v>
      </c>
      <c r="K1589" s="2">
        <v>51751</v>
      </c>
      <c r="L1589" s="2">
        <v>258755</v>
      </c>
      <c r="M1589" s="2">
        <v>175550.48</v>
      </c>
      <c r="N1589" s="2">
        <v>83204.52</v>
      </c>
      <c r="O1589" s="2">
        <v>60</v>
      </c>
      <c r="P1589" s="2">
        <v>82</v>
      </c>
      <c r="Q1589" s="2" t="s">
        <v>42</v>
      </c>
      <c r="R1589" s="2">
        <v>15</v>
      </c>
      <c r="S1589" s="5">
        <f>IFERROR(Table1[[#This Row],[Profit]]/Table1[[#This Row],[Sales]],0)</f>
        <v>0.32155714865413232</v>
      </c>
      <c r="T1589" s="2" t="str">
        <f t="shared" si="24"/>
        <v>Sufficient</v>
      </c>
    </row>
    <row r="1590" spans="1:20" x14ac:dyDescent="0.3">
      <c r="A1590" s="2">
        <v>2589</v>
      </c>
      <c r="B1590" s="3">
        <v>45551</v>
      </c>
      <c r="C1590" s="2" t="s">
        <v>2125</v>
      </c>
      <c r="D1590" s="2" t="s">
        <v>2364</v>
      </c>
      <c r="E1590" s="2" t="s">
        <v>28</v>
      </c>
      <c r="F1590" s="2" t="s">
        <v>29</v>
      </c>
      <c r="G1590" s="2" t="s">
        <v>30</v>
      </c>
      <c r="H1590" s="2" t="s">
        <v>31</v>
      </c>
      <c r="I1590" s="2" t="s">
        <v>32</v>
      </c>
      <c r="J1590" s="2">
        <v>2</v>
      </c>
      <c r="K1590" s="2">
        <v>34582</v>
      </c>
      <c r="L1590" s="2">
        <v>69164</v>
      </c>
      <c r="M1590" s="2">
        <v>43442.52</v>
      </c>
      <c r="N1590" s="2">
        <v>25721.48</v>
      </c>
      <c r="O1590" s="2">
        <v>304</v>
      </c>
      <c r="P1590" s="2">
        <v>17</v>
      </c>
      <c r="Q1590" s="2" t="s">
        <v>33</v>
      </c>
      <c r="R1590" s="2">
        <v>0</v>
      </c>
      <c r="S1590" s="5">
        <f>IFERROR(Table1[[#This Row],[Profit]]/Table1[[#This Row],[Sales]],0)</f>
        <v>0.37189115724943611</v>
      </c>
      <c r="T1590" s="2" t="str">
        <f t="shared" si="24"/>
        <v>Reorder Needed</v>
      </c>
    </row>
    <row r="1591" spans="1:20" x14ac:dyDescent="0.3">
      <c r="A1591" s="2">
        <v>2590</v>
      </c>
      <c r="B1591" s="3">
        <v>45528</v>
      </c>
      <c r="C1591" s="2" t="s">
        <v>945</v>
      </c>
      <c r="D1591" s="2" t="s">
        <v>2365</v>
      </c>
      <c r="E1591" s="2" t="s">
        <v>20</v>
      </c>
      <c r="F1591" s="2" t="s">
        <v>21</v>
      </c>
      <c r="G1591" s="2" t="s">
        <v>22</v>
      </c>
      <c r="H1591" s="2" t="s">
        <v>23</v>
      </c>
      <c r="I1591" s="2" t="s">
        <v>24</v>
      </c>
      <c r="J1591" s="2">
        <v>2</v>
      </c>
      <c r="K1591" s="2">
        <v>51090</v>
      </c>
      <c r="L1591" s="2">
        <v>102180</v>
      </c>
      <c r="M1591" s="2">
        <v>73665.06</v>
      </c>
      <c r="N1591" s="2">
        <v>28514.94</v>
      </c>
      <c r="O1591" s="2">
        <v>377</v>
      </c>
      <c r="P1591" s="2">
        <v>40</v>
      </c>
      <c r="Q1591" s="2" t="s">
        <v>25</v>
      </c>
      <c r="R1591" s="2">
        <v>20</v>
      </c>
      <c r="S1591" s="5">
        <f>IFERROR(Table1[[#This Row],[Profit]]/Table1[[#This Row],[Sales]],0)</f>
        <v>0.27906576629477392</v>
      </c>
      <c r="T1591" s="2" t="str">
        <f t="shared" si="24"/>
        <v>Reorder Needed</v>
      </c>
    </row>
    <row r="1592" spans="1:20" x14ac:dyDescent="0.3">
      <c r="A1592" s="2">
        <v>2591</v>
      </c>
      <c r="B1592" s="3">
        <v>45633</v>
      </c>
      <c r="C1592" s="2" t="s">
        <v>1959</v>
      </c>
      <c r="D1592" s="2" t="s">
        <v>2366</v>
      </c>
      <c r="E1592" s="2" t="s">
        <v>36</v>
      </c>
      <c r="F1592" s="2" t="s">
        <v>37</v>
      </c>
      <c r="G1592" s="2" t="s">
        <v>30</v>
      </c>
      <c r="H1592" s="2" t="s">
        <v>31</v>
      </c>
      <c r="I1592" s="2" t="s">
        <v>32</v>
      </c>
      <c r="J1592" s="2">
        <v>6</v>
      </c>
      <c r="K1592" s="2">
        <v>42265</v>
      </c>
      <c r="L1592" s="2">
        <v>253590</v>
      </c>
      <c r="M1592" s="2">
        <v>157703.32</v>
      </c>
      <c r="N1592" s="2">
        <v>95886.68</v>
      </c>
      <c r="O1592" s="2">
        <v>291</v>
      </c>
      <c r="P1592" s="2">
        <v>24</v>
      </c>
      <c r="Q1592" s="2" t="s">
        <v>33</v>
      </c>
      <c r="R1592" s="2">
        <v>20</v>
      </c>
      <c r="S1592" s="5">
        <f>IFERROR(Table1[[#This Row],[Profit]]/Table1[[#This Row],[Sales]],0)</f>
        <v>0.37811696044796717</v>
      </c>
      <c r="T1592" s="2" t="str">
        <f t="shared" si="24"/>
        <v>Reorder Needed</v>
      </c>
    </row>
    <row r="1593" spans="1:20" x14ac:dyDescent="0.3">
      <c r="A1593" s="2">
        <v>2592</v>
      </c>
      <c r="B1593" s="3">
        <v>45635</v>
      </c>
      <c r="C1593" s="2" t="s">
        <v>1767</v>
      </c>
      <c r="D1593" s="2" t="s">
        <v>2367</v>
      </c>
      <c r="E1593" s="2" t="s">
        <v>28</v>
      </c>
      <c r="F1593" s="2" t="s">
        <v>29</v>
      </c>
      <c r="G1593" s="2" t="s">
        <v>67</v>
      </c>
      <c r="H1593" s="2" t="s">
        <v>68</v>
      </c>
      <c r="I1593" s="2" t="s">
        <v>24</v>
      </c>
      <c r="J1593" s="2">
        <v>6</v>
      </c>
      <c r="K1593" s="2">
        <v>35660</v>
      </c>
      <c r="L1593" s="2">
        <v>213960</v>
      </c>
      <c r="M1593" s="2">
        <v>137690.76</v>
      </c>
      <c r="N1593" s="2">
        <v>76269.240000000005</v>
      </c>
      <c r="O1593" s="2">
        <v>356</v>
      </c>
      <c r="P1593" s="2">
        <v>55</v>
      </c>
      <c r="Q1593" s="2" t="s">
        <v>42</v>
      </c>
      <c r="R1593" s="2">
        <v>20</v>
      </c>
      <c r="S1593" s="5">
        <f>IFERROR(Table1[[#This Row],[Profit]]/Table1[[#This Row],[Sales]],0)</f>
        <v>0.35646494671901291</v>
      </c>
      <c r="T1593" s="2" t="str">
        <f t="shared" si="24"/>
        <v>Reorder Needed</v>
      </c>
    </row>
    <row r="1594" spans="1:20" x14ac:dyDescent="0.3">
      <c r="A1594" s="2">
        <v>2593</v>
      </c>
      <c r="B1594" s="3">
        <v>45628</v>
      </c>
      <c r="C1594" s="2" t="s">
        <v>1258</v>
      </c>
      <c r="D1594" s="2" t="s">
        <v>2368</v>
      </c>
      <c r="E1594" s="2" t="s">
        <v>28</v>
      </c>
      <c r="F1594" s="2" t="s">
        <v>29</v>
      </c>
      <c r="G1594" s="2" t="s">
        <v>22</v>
      </c>
      <c r="H1594" s="2" t="s">
        <v>23</v>
      </c>
      <c r="I1594" s="2" t="s">
        <v>24</v>
      </c>
      <c r="J1594" s="2">
        <v>1</v>
      </c>
      <c r="K1594" s="2">
        <v>44496</v>
      </c>
      <c r="L1594" s="2">
        <v>44496</v>
      </c>
      <c r="M1594" s="2">
        <v>28977.119999999999</v>
      </c>
      <c r="N1594" s="2">
        <v>15518.88</v>
      </c>
      <c r="O1594" s="2">
        <v>393</v>
      </c>
      <c r="P1594" s="2">
        <v>91</v>
      </c>
      <c r="Q1594" s="2" t="s">
        <v>25</v>
      </c>
      <c r="R1594" s="2">
        <v>10</v>
      </c>
      <c r="S1594" s="5">
        <f>IFERROR(Table1[[#This Row],[Profit]]/Table1[[#This Row],[Sales]],0)</f>
        <v>0.34877022653721679</v>
      </c>
      <c r="T1594" s="2" t="str">
        <f t="shared" si="24"/>
        <v>Reorder Needed</v>
      </c>
    </row>
    <row r="1595" spans="1:20" x14ac:dyDescent="0.3">
      <c r="A1595" s="2">
        <v>2594</v>
      </c>
      <c r="B1595" s="3">
        <v>45549</v>
      </c>
      <c r="C1595" s="2" t="s">
        <v>2168</v>
      </c>
      <c r="D1595" s="2" t="s">
        <v>2369</v>
      </c>
      <c r="E1595" s="2" t="s">
        <v>45</v>
      </c>
      <c r="F1595" s="2" t="s">
        <v>46</v>
      </c>
      <c r="G1595" s="2" t="s">
        <v>49</v>
      </c>
      <c r="H1595" s="2" t="s">
        <v>50</v>
      </c>
      <c r="I1595" s="2" t="s">
        <v>51</v>
      </c>
      <c r="J1595" s="2">
        <v>1</v>
      </c>
      <c r="K1595" s="2">
        <v>50120</v>
      </c>
      <c r="L1595" s="2">
        <v>50120</v>
      </c>
      <c r="M1595" s="2">
        <v>37413.32</v>
      </c>
      <c r="N1595" s="2">
        <v>12706.68</v>
      </c>
      <c r="O1595" s="2">
        <v>37</v>
      </c>
      <c r="P1595" s="2">
        <v>21</v>
      </c>
      <c r="Q1595" s="2" t="s">
        <v>52</v>
      </c>
      <c r="R1595" s="2">
        <v>5</v>
      </c>
      <c r="S1595" s="5">
        <f>IFERROR(Table1[[#This Row],[Profit]]/Table1[[#This Row],[Sales]],0)</f>
        <v>0.2535251396648045</v>
      </c>
      <c r="T1595" s="2" t="str">
        <f t="shared" si="24"/>
        <v>Reorder Needed</v>
      </c>
    </row>
    <row r="1596" spans="1:20" x14ac:dyDescent="0.3">
      <c r="A1596" s="2">
        <v>2595</v>
      </c>
      <c r="B1596" s="3">
        <v>45561</v>
      </c>
      <c r="C1596" s="2" t="s">
        <v>1895</v>
      </c>
      <c r="D1596" s="2" t="s">
        <v>2370</v>
      </c>
      <c r="E1596" s="2" t="s">
        <v>36</v>
      </c>
      <c r="F1596" s="2" t="s">
        <v>37</v>
      </c>
      <c r="G1596" s="2" t="s">
        <v>55</v>
      </c>
      <c r="H1596" s="2" t="s">
        <v>56</v>
      </c>
      <c r="I1596" s="2" t="s">
        <v>32</v>
      </c>
      <c r="J1596" s="2">
        <v>3</v>
      </c>
      <c r="K1596" s="2">
        <v>4343</v>
      </c>
      <c r="L1596" s="2">
        <v>13029</v>
      </c>
      <c r="M1596" s="2">
        <v>8662.9500000000007</v>
      </c>
      <c r="N1596" s="2">
        <v>4366.05</v>
      </c>
      <c r="O1596" s="2">
        <v>41</v>
      </c>
      <c r="P1596" s="2">
        <v>41</v>
      </c>
      <c r="Q1596" s="2" t="s">
        <v>57</v>
      </c>
      <c r="R1596" s="2">
        <v>5</v>
      </c>
      <c r="S1596" s="5">
        <f>IFERROR(Table1[[#This Row],[Profit]]/Table1[[#This Row],[Sales]],0)</f>
        <v>0.33510246373474556</v>
      </c>
      <c r="T1596" s="2" t="str">
        <f t="shared" si="24"/>
        <v>Sufficient</v>
      </c>
    </row>
    <row r="1597" spans="1:20" x14ac:dyDescent="0.3">
      <c r="A1597" s="2">
        <v>2596</v>
      </c>
      <c r="B1597" s="3">
        <v>45392</v>
      </c>
      <c r="C1597" s="2" t="s">
        <v>290</v>
      </c>
      <c r="D1597" s="2" t="s">
        <v>2371</v>
      </c>
      <c r="E1597" s="2" t="s">
        <v>45</v>
      </c>
      <c r="F1597" s="2" t="s">
        <v>46</v>
      </c>
      <c r="G1597" s="2" t="s">
        <v>49</v>
      </c>
      <c r="H1597" s="2" t="s">
        <v>50</v>
      </c>
      <c r="I1597" s="2" t="s">
        <v>51</v>
      </c>
      <c r="J1597" s="2">
        <v>2</v>
      </c>
      <c r="K1597" s="2">
        <v>1295</v>
      </c>
      <c r="L1597" s="2">
        <v>2590</v>
      </c>
      <c r="M1597" s="2">
        <v>1661.64</v>
      </c>
      <c r="N1597" s="2">
        <v>928.36</v>
      </c>
      <c r="O1597" s="2">
        <v>483</v>
      </c>
      <c r="P1597" s="2">
        <v>92</v>
      </c>
      <c r="Q1597" s="2" t="s">
        <v>52</v>
      </c>
      <c r="R1597" s="2">
        <v>20</v>
      </c>
      <c r="S1597" s="5">
        <f>IFERROR(Table1[[#This Row],[Profit]]/Table1[[#This Row],[Sales]],0)</f>
        <v>0.35844015444015442</v>
      </c>
      <c r="T1597" s="2" t="str">
        <f t="shared" si="24"/>
        <v>Reorder Needed</v>
      </c>
    </row>
    <row r="1598" spans="1:20" x14ac:dyDescent="0.3">
      <c r="A1598" s="2">
        <v>2597</v>
      </c>
      <c r="B1598" s="3">
        <v>45293</v>
      </c>
      <c r="C1598" s="2" t="s">
        <v>712</v>
      </c>
      <c r="D1598" s="2" t="s">
        <v>2372</v>
      </c>
      <c r="E1598" s="2" t="s">
        <v>28</v>
      </c>
      <c r="F1598" s="2" t="s">
        <v>29</v>
      </c>
      <c r="G1598" s="2" t="s">
        <v>75</v>
      </c>
      <c r="H1598" s="2" t="s">
        <v>76</v>
      </c>
      <c r="I1598" s="2" t="s">
        <v>77</v>
      </c>
      <c r="J1598" s="2">
        <v>10</v>
      </c>
      <c r="K1598" s="2">
        <v>56516</v>
      </c>
      <c r="L1598" s="2">
        <v>565160</v>
      </c>
      <c r="M1598" s="2">
        <v>378281.64</v>
      </c>
      <c r="N1598" s="2">
        <v>186878.36</v>
      </c>
      <c r="O1598" s="2">
        <v>402</v>
      </c>
      <c r="P1598" s="2">
        <v>32</v>
      </c>
      <c r="Q1598" s="2" t="s">
        <v>78</v>
      </c>
      <c r="R1598" s="2">
        <v>10</v>
      </c>
      <c r="S1598" s="5">
        <f>IFERROR(Table1[[#This Row],[Profit]]/Table1[[#This Row],[Sales]],0)</f>
        <v>0.33066451978200861</v>
      </c>
      <c r="T1598" s="2" t="str">
        <f t="shared" si="24"/>
        <v>Reorder Needed</v>
      </c>
    </row>
    <row r="1599" spans="1:20" x14ac:dyDescent="0.3">
      <c r="A1599" s="2">
        <v>2598</v>
      </c>
      <c r="B1599" s="3">
        <v>45407</v>
      </c>
      <c r="C1599" s="2" t="s">
        <v>1954</v>
      </c>
      <c r="D1599" s="2" t="s">
        <v>2373</v>
      </c>
      <c r="E1599" s="2" t="s">
        <v>45</v>
      </c>
      <c r="F1599" s="2" t="s">
        <v>46</v>
      </c>
      <c r="G1599" s="2" t="s">
        <v>97</v>
      </c>
      <c r="H1599" s="2" t="s">
        <v>98</v>
      </c>
      <c r="I1599" s="2" t="s">
        <v>32</v>
      </c>
      <c r="J1599" s="2">
        <v>5</v>
      </c>
      <c r="K1599" s="2">
        <v>29802</v>
      </c>
      <c r="L1599" s="2">
        <v>149010</v>
      </c>
      <c r="M1599" s="2">
        <v>131856.10999999999</v>
      </c>
      <c r="N1599" s="2">
        <v>17153.89</v>
      </c>
      <c r="O1599" s="2">
        <v>429</v>
      </c>
      <c r="P1599" s="2">
        <v>31</v>
      </c>
      <c r="Q1599" s="2" t="s">
        <v>99</v>
      </c>
      <c r="R1599" s="2">
        <v>5</v>
      </c>
      <c r="S1599" s="5">
        <f>IFERROR(Table1[[#This Row],[Profit]]/Table1[[#This Row],[Sales]],0)</f>
        <v>0.11511905241258975</v>
      </c>
      <c r="T1599" s="2" t="str">
        <f t="shared" si="24"/>
        <v>Reorder Needed</v>
      </c>
    </row>
    <row r="1600" spans="1:20" x14ac:dyDescent="0.3">
      <c r="A1600" s="2">
        <v>2599</v>
      </c>
      <c r="B1600" s="3">
        <v>45311</v>
      </c>
      <c r="C1600" s="2" t="s">
        <v>1458</v>
      </c>
      <c r="D1600" s="2" t="s">
        <v>2374</v>
      </c>
      <c r="E1600" s="2" t="s">
        <v>28</v>
      </c>
      <c r="F1600" s="2" t="s">
        <v>29</v>
      </c>
      <c r="G1600" s="2" t="s">
        <v>60</v>
      </c>
      <c r="H1600" s="2" t="s">
        <v>61</v>
      </c>
      <c r="I1600" s="2" t="s">
        <v>32</v>
      </c>
      <c r="J1600" s="2">
        <v>5</v>
      </c>
      <c r="K1600" s="2">
        <v>28253</v>
      </c>
      <c r="L1600" s="2">
        <v>141265</v>
      </c>
      <c r="M1600" s="2">
        <v>113448.01</v>
      </c>
      <c r="N1600" s="2">
        <v>27816.99</v>
      </c>
      <c r="O1600" s="2">
        <v>200</v>
      </c>
      <c r="P1600" s="2">
        <v>37</v>
      </c>
      <c r="Q1600" s="2" t="s">
        <v>62</v>
      </c>
      <c r="R1600" s="2">
        <v>20</v>
      </c>
      <c r="S1600" s="5">
        <f>IFERROR(Table1[[#This Row],[Profit]]/Table1[[#This Row],[Sales]],0)</f>
        <v>0.19691353130640996</v>
      </c>
      <c r="T1600" s="2" t="str">
        <f t="shared" si="24"/>
        <v>Reorder Needed</v>
      </c>
    </row>
    <row r="1601" spans="1:20" x14ac:dyDescent="0.3">
      <c r="A1601" s="2">
        <v>2600</v>
      </c>
      <c r="B1601" s="3">
        <v>45426</v>
      </c>
      <c r="C1601" s="2" t="s">
        <v>1093</v>
      </c>
      <c r="D1601" s="2" t="s">
        <v>2375</v>
      </c>
      <c r="E1601" s="2" t="s">
        <v>36</v>
      </c>
      <c r="F1601" s="2" t="s">
        <v>37</v>
      </c>
      <c r="G1601" s="2" t="s">
        <v>49</v>
      </c>
      <c r="H1601" s="2" t="s">
        <v>50</v>
      </c>
      <c r="I1601" s="2" t="s">
        <v>51</v>
      </c>
      <c r="J1601" s="2">
        <v>10</v>
      </c>
      <c r="K1601" s="2">
        <v>7046</v>
      </c>
      <c r="L1601" s="2">
        <v>70460</v>
      </c>
      <c r="M1601" s="2">
        <v>62994.43</v>
      </c>
      <c r="N1601" s="2">
        <v>7465.57</v>
      </c>
      <c r="O1601" s="2">
        <v>217</v>
      </c>
      <c r="P1601" s="2">
        <v>95</v>
      </c>
      <c r="Q1601" s="2" t="s">
        <v>52</v>
      </c>
      <c r="R1601" s="2">
        <v>0</v>
      </c>
      <c r="S1601" s="5">
        <f>IFERROR(Table1[[#This Row],[Profit]]/Table1[[#This Row],[Sales]],0)</f>
        <v>0.10595472608572239</v>
      </c>
      <c r="T1601" s="2" t="str">
        <f t="shared" si="24"/>
        <v>Reorder Needed</v>
      </c>
    </row>
    <row r="1602" spans="1:20" x14ac:dyDescent="0.3">
      <c r="A1602" s="2">
        <v>2601</v>
      </c>
      <c r="B1602" s="3">
        <v>45539</v>
      </c>
      <c r="C1602" s="2" t="s">
        <v>2376</v>
      </c>
      <c r="D1602" s="2" t="s">
        <v>2377</v>
      </c>
      <c r="E1602" s="2" t="s">
        <v>45</v>
      </c>
      <c r="F1602" s="2" t="s">
        <v>46</v>
      </c>
      <c r="G1602" s="2" t="s">
        <v>81</v>
      </c>
      <c r="H1602" s="2" t="s">
        <v>82</v>
      </c>
      <c r="I1602" s="2" t="s">
        <v>24</v>
      </c>
      <c r="J1602" s="2">
        <v>3</v>
      </c>
      <c r="K1602" s="2">
        <v>11993</v>
      </c>
      <c r="L1602" s="2">
        <v>35979</v>
      </c>
      <c r="M1602" s="2">
        <v>23901.96</v>
      </c>
      <c r="N1602" s="2">
        <v>12077.04</v>
      </c>
      <c r="O1602" s="2">
        <v>30</v>
      </c>
      <c r="P1602" s="2">
        <v>23</v>
      </c>
      <c r="Q1602" s="2" t="s">
        <v>42</v>
      </c>
      <c r="R1602" s="2">
        <v>20</v>
      </c>
      <c r="S1602" s="5">
        <f>IFERROR(Table1[[#This Row],[Profit]]/Table1[[#This Row],[Sales]],0)</f>
        <v>0.33566914033186029</v>
      </c>
      <c r="T1602" s="2" t="str">
        <f t="shared" ref="T1602:T1665" si="25">IF(O1602&gt;P1602,"Reorder Needed","Sufficient")</f>
        <v>Reorder Needed</v>
      </c>
    </row>
    <row r="1603" spans="1:20" x14ac:dyDescent="0.3">
      <c r="A1603" s="2">
        <v>2602</v>
      </c>
      <c r="B1603" s="3">
        <v>45493</v>
      </c>
      <c r="C1603" s="2" t="s">
        <v>1390</v>
      </c>
      <c r="D1603" s="2" t="s">
        <v>2378</v>
      </c>
      <c r="E1603" s="2" t="s">
        <v>20</v>
      </c>
      <c r="F1603" s="2" t="s">
        <v>21</v>
      </c>
      <c r="G1603" s="2" t="s">
        <v>40</v>
      </c>
      <c r="H1603" s="2" t="s">
        <v>41</v>
      </c>
      <c r="I1603" s="2" t="s">
        <v>24</v>
      </c>
      <c r="J1603" s="2">
        <v>8</v>
      </c>
      <c r="K1603" s="2">
        <v>31455</v>
      </c>
      <c r="L1603" s="2">
        <v>251640</v>
      </c>
      <c r="M1603" s="2">
        <v>200951.13</v>
      </c>
      <c r="N1603" s="2">
        <v>50688.87</v>
      </c>
      <c r="O1603" s="2">
        <v>327</v>
      </c>
      <c r="P1603" s="2">
        <v>91</v>
      </c>
      <c r="Q1603" s="2" t="s">
        <v>42</v>
      </c>
      <c r="R1603" s="2">
        <v>20</v>
      </c>
      <c r="S1603" s="5">
        <f>IFERROR(Table1[[#This Row],[Profit]]/Table1[[#This Row],[Sales]],0)</f>
        <v>0.20143407248450168</v>
      </c>
      <c r="T1603" s="2" t="str">
        <f t="shared" si="25"/>
        <v>Reorder Needed</v>
      </c>
    </row>
    <row r="1604" spans="1:20" x14ac:dyDescent="0.3">
      <c r="A1604" s="2">
        <v>2603</v>
      </c>
      <c r="B1604" s="3">
        <v>45537</v>
      </c>
      <c r="C1604" s="2" t="s">
        <v>2308</v>
      </c>
      <c r="D1604" s="2" t="s">
        <v>2379</v>
      </c>
      <c r="E1604" s="2" t="s">
        <v>45</v>
      </c>
      <c r="F1604" s="2" t="s">
        <v>46</v>
      </c>
      <c r="G1604" s="2" t="s">
        <v>55</v>
      </c>
      <c r="H1604" s="2" t="s">
        <v>56</v>
      </c>
      <c r="I1604" s="2" t="s">
        <v>32</v>
      </c>
      <c r="J1604" s="2">
        <v>1</v>
      </c>
      <c r="K1604" s="2">
        <v>53651</v>
      </c>
      <c r="L1604" s="2">
        <v>53651</v>
      </c>
      <c r="M1604" s="2">
        <v>39424.31</v>
      </c>
      <c r="N1604" s="2">
        <v>14226.69</v>
      </c>
      <c r="O1604" s="2">
        <v>156</v>
      </c>
      <c r="P1604" s="2">
        <v>49</v>
      </c>
      <c r="Q1604" s="2" t="s">
        <v>57</v>
      </c>
      <c r="R1604" s="2">
        <v>20</v>
      </c>
      <c r="S1604" s="5">
        <f>IFERROR(Table1[[#This Row],[Profit]]/Table1[[#This Row],[Sales]],0)</f>
        <v>0.26517101265586851</v>
      </c>
      <c r="T1604" s="2" t="str">
        <f t="shared" si="25"/>
        <v>Reorder Needed</v>
      </c>
    </row>
    <row r="1605" spans="1:20" x14ac:dyDescent="0.3">
      <c r="A1605" s="2">
        <v>2604</v>
      </c>
      <c r="B1605" s="3">
        <v>45556</v>
      </c>
      <c r="C1605" s="2" t="s">
        <v>2380</v>
      </c>
      <c r="D1605" s="2" t="s">
        <v>2381</v>
      </c>
      <c r="E1605" s="2" t="s">
        <v>28</v>
      </c>
      <c r="F1605" s="2" t="s">
        <v>29</v>
      </c>
      <c r="G1605" s="2" t="s">
        <v>97</v>
      </c>
      <c r="H1605" s="2" t="s">
        <v>98</v>
      </c>
      <c r="I1605" s="2" t="s">
        <v>32</v>
      </c>
      <c r="J1605" s="2">
        <v>8</v>
      </c>
      <c r="K1605" s="2">
        <v>46944</v>
      </c>
      <c r="L1605" s="2">
        <v>375552</v>
      </c>
      <c r="M1605" s="2">
        <v>305422.96999999997</v>
      </c>
      <c r="N1605" s="2">
        <v>70129.03</v>
      </c>
      <c r="O1605" s="2">
        <v>166</v>
      </c>
      <c r="P1605" s="2">
        <v>89</v>
      </c>
      <c r="Q1605" s="2" t="s">
        <v>99</v>
      </c>
      <c r="R1605" s="2">
        <v>0</v>
      </c>
      <c r="S1605" s="5">
        <f>IFERROR(Table1[[#This Row],[Profit]]/Table1[[#This Row],[Sales]],0)</f>
        <v>0.18673587146387186</v>
      </c>
      <c r="T1605" s="2" t="str">
        <f t="shared" si="25"/>
        <v>Reorder Needed</v>
      </c>
    </row>
    <row r="1606" spans="1:20" x14ac:dyDescent="0.3">
      <c r="A1606" s="2">
        <v>2605</v>
      </c>
      <c r="B1606" s="3">
        <v>45486</v>
      </c>
      <c r="C1606" s="2" t="s">
        <v>1712</v>
      </c>
      <c r="D1606" s="2" t="s">
        <v>2382</v>
      </c>
      <c r="E1606" s="2" t="s">
        <v>28</v>
      </c>
      <c r="F1606" s="2" t="s">
        <v>29</v>
      </c>
      <c r="G1606" s="2" t="s">
        <v>30</v>
      </c>
      <c r="H1606" s="2" t="s">
        <v>31</v>
      </c>
      <c r="I1606" s="2" t="s">
        <v>32</v>
      </c>
      <c r="J1606" s="2">
        <v>2</v>
      </c>
      <c r="K1606" s="2">
        <v>33901</v>
      </c>
      <c r="L1606" s="2">
        <v>67802</v>
      </c>
      <c r="M1606" s="2">
        <v>54302.94</v>
      </c>
      <c r="N1606" s="2">
        <v>13499.06</v>
      </c>
      <c r="O1606" s="2">
        <v>215</v>
      </c>
      <c r="P1606" s="2">
        <v>38</v>
      </c>
      <c r="Q1606" s="2" t="s">
        <v>33</v>
      </c>
      <c r="R1606" s="2">
        <v>5</v>
      </c>
      <c r="S1606" s="5">
        <f>IFERROR(Table1[[#This Row],[Profit]]/Table1[[#This Row],[Sales]],0)</f>
        <v>0.1990953069230996</v>
      </c>
      <c r="T1606" s="2" t="str">
        <f t="shared" si="25"/>
        <v>Reorder Needed</v>
      </c>
    </row>
    <row r="1607" spans="1:20" x14ac:dyDescent="0.3">
      <c r="A1607" s="2">
        <v>2606</v>
      </c>
      <c r="B1607" s="3">
        <v>45295</v>
      </c>
      <c r="C1607" s="2" t="s">
        <v>2383</v>
      </c>
      <c r="D1607" s="2" t="s">
        <v>2384</v>
      </c>
      <c r="E1607" s="2" t="s">
        <v>20</v>
      </c>
      <c r="F1607" s="2" t="s">
        <v>21</v>
      </c>
      <c r="G1607" s="2" t="s">
        <v>49</v>
      </c>
      <c r="H1607" s="2" t="s">
        <v>50</v>
      </c>
      <c r="I1607" s="2" t="s">
        <v>51</v>
      </c>
      <c r="J1607" s="2">
        <v>9</v>
      </c>
      <c r="K1607" s="2">
        <v>6326</v>
      </c>
      <c r="L1607" s="2">
        <v>56934</v>
      </c>
      <c r="M1607" s="2">
        <v>38888.400000000001</v>
      </c>
      <c r="N1607" s="2">
        <v>18045.599999999999</v>
      </c>
      <c r="O1607" s="2">
        <v>17</v>
      </c>
      <c r="P1607" s="2">
        <v>62</v>
      </c>
      <c r="Q1607" s="2" t="s">
        <v>52</v>
      </c>
      <c r="R1607" s="2">
        <v>10</v>
      </c>
      <c r="S1607" s="5">
        <f>IFERROR(Table1[[#This Row],[Profit]]/Table1[[#This Row],[Sales]],0)</f>
        <v>0.31695647591948567</v>
      </c>
      <c r="T1607" s="2" t="str">
        <f t="shared" si="25"/>
        <v>Sufficient</v>
      </c>
    </row>
    <row r="1608" spans="1:20" x14ac:dyDescent="0.3">
      <c r="A1608" s="2">
        <v>2607</v>
      </c>
      <c r="B1608" s="3">
        <v>45356</v>
      </c>
      <c r="C1608" s="2" t="s">
        <v>1011</v>
      </c>
      <c r="D1608" s="2" t="s">
        <v>2385</v>
      </c>
      <c r="E1608" s="2" t="s">
        <v>20</v>
      </c>
      <c r="F1608" s="2" t="s">
        <v>21</v>
      </c>
      <c r="G1608" s="2" t="s">
        <v>81</v>
      </c>
      <c r="H1608" s="2" t="s">
        <v>82</v>
      </c>
      <c r="I1608" s="2" t="s">
        <v>24</v>
      </c>
      <c r="J1608" s="2">
        <v>5</v>
      </c>
      <c r="K1608" s="2">
        <v>24127</v>
      </c>
      <c r="L1608" s="2">
        <v>120635</v>
      </c>
      <c r="M1608" s="2">
        <v>88491.57</v>
      </c>
      <c r="N1608" s="2">
        <v>32143.43</v>
      </c>
      <c r="O1608" s="2">
        <v>25</v>
      </c>
      <c r="P1608" s="2">
        <v>70</v>
      </c>
      <c r="Q1608" s="2" t="s">
        <v>42</v>
      </c>
      <c r="R1608" s="2">
        <v>5</v>
      </c>
      <c r="S1608" s="5">
        <f>IFERROR(Table1[[#This Row],[Profit]]/Table1[[#This Row],[Sales]],0)</f>
        <v>0.26645194180793302</v>
      </c>
      <c r="T1608" s="2" t="str">
        <f t="shared" si="25"/>
        <v>Sufficient</v>
      </c>
    </row>
    <row r="1609" spans="1:20" x14ac:dyDescent="0.3">
      <c r="A1609" s="2">
        <v>2608</v>
      </c>
      <c r="B1609" s="3">
        <v>45314</v>
      </c>
      <c r="C1609" s="2" t="s">
        <v>1314</v>
      </c>
      <c r="D1609" s="2" t="s">
        <v>2386</v>
      </c>
      <c r="E1609" s="2" t="s">
        <v>28</v>
      </c>
      <c r="F1609" s="2" t="s">
        <v>29</v>
      </c>
      <c r="G1609" s="2" t="s">
        <v>67</v>
      </c>
      <c r="H1609" s="2" t="s">
        <v>68</v>
      </c>
      <c r="I1609" s="2" t="s">
        <v>24</v>
      </c>
      <c r="J1609" s="2">
        <v>9</v>
      </c>
      <c r="K1609" s="2">
        <v>20474</v>
      </c>
      <c r="L1609" s="2">
        <v>184266</v>
      </c>
      <c r="M1609" s="2">
        <v>133614.85999999999</v>
      </c>
      <c r="N1609" s="2">
        <v>50651.14</v>
      </c>
      <c r="O1609" s="2">
        <v>68</v>
      </c>
      <c r="P1609" s="2">
        <v>82</v>
      </c>
      <c r="Q1609" s="2" t="s">
        <v>42</v>
      </c>
      <c r="R1609" s="2">
        <v>0</v>
      </c>
      <c r="S1609" s="5">
        <f>IFERROR(Table1[[#This Row],[Profit]]/Table1[[#This Row],[Sales]],0)</f>
        <v>0.27488055311343385</v>
      </c>
      <c r="T1609" s="2" t="str">
        <f t="shared" si="25"/>
        <v>Sufficient</v>
      </c>
    </row>
    <row r="1610" spans="1:20" x14ac:dyDescent="0.3">
      <c r="A1610" s="2">
        <v>2609</v>
      </c>
      <c r="B1610" s="3">
        <v>45593</v>
      </c>
      <c r="C1610" s="2" t="s">
        <v>1064</v>
      </c>
      <c r="D1610" s="2" t="s">
        <v>2387</v>
      </c>
      <c r="E1610" s="2" t="s">
        <v>28</v>
      </c>
      <c r="F1610" s="2" t="s">
        <v>29</v>
      </c>
      <c r="G1610" s="2" t="s">
        <v>49</v>
      </c>
      <c r="H1610" s="2" t="s">
        <v>50</v>
      </c>
      <c r="I1610" s="2" t="s">
        <v>51</v>
      </c>
      <c r="J1610" s="2">
        <v>6</v>
      </c>
      <c r="K1610" s="2">
        <v>2569</v>
      </c>
      <c r="L1610" s="2">
        <v>15414</v>
      </c>
      <c r="M1610" s="2">
        <v>13224.6</v>
      </c>
      <c r="N1610" s="2">
        <v>2189.4</v>
      </c>
      <c r="O1610" s="2">
        <v>217</v>
      </c>
      <c r="P1610" s="2">
        <v>60</v>
      </c>
      <c r="Q1610" s="2" t="s">
        <v>52</v>
      </c>
      <c r="R1610" s="2">
        <v>0</v>
      </c>
      <c r="S1610" s="5">
        <f>IFERROR(Table1[[#This Row],[Profit]]/Table1[[#This Row],[Sales]],0)</f>
        <v>0.14203970416504477</v>
      </c>
      <c r="T1610" s="2" t="str">
        <f t="shared" si="25"/>
        <v>Reorder Needed</v>
      </c>
    </row>
    <row r="1611" spans="1:20" x14ac:dyDescent="0.3">
      <c r="A1611" s="2">
        <v>2610</v>
      </c>
      <c r="B1611" s="3">
        <v>45434</v>
      </c>
      <c r="C1611" s="2" t="s">
        <v>1647</v>
      </c>
      <c r="D1611" s="2" t="s">
        <v>2388</v>
      </c>
      <c r="E1611" s="2" t="s">
        <v>20</v>
      </c>
      <c r="F1611" s="2" t="s">
        <v>21</v>
      </c>
      <c r="G1611" s="2" t="s">
        <v>40</v>
      </c>
      <c r="H1611" s="2" t="s">
        <v>41</v>
      </c>
      <c r="I1611" s="2" t="s">
        <v>24</v>
      </c>
      <c r="J1611" s="2">
        <v>4</v>
      </c>
      <c r="K1611" s="2">
        <v>3906</v>
      </c>
      <c r="L1611" s="2">
        <v>15624</v>
      </c>
      <c r="M1611" s="2">
        <v>9988.09</v>
      </c>
      <c r="N1611" s="2">
        <v>5635.91</v>
      </c>
      <c r="O1611" s="2">
        <v>186</v>
      </c>
      <c r="P1611" s="2">
        <v>20</v>
      </c>
      <c r="Q1611" s="2" t="s">
        <v>42</v>
      </c>
      <c r="R1611" s="2">
        <v>5</v>
      </c>
      <c r="S1611" s="5">
        <f>IFERROR(Table1[[#This Row],[Profit]]/Table1[[#This Row],[Sales]],0)</f>
        <v>0.36072132616487457</v>
      </c>
      <c r="T1611" s="2" t="str">
        <f t="shared" si="25"/>
        <v>Reorder Needed</v>
      </c>
    </row>
    <row r="1612" spans="1:20" x14ac:dyDescent="0.3">
      <c r="A1612" s="2">
        <v>2611</v>
      </c>
      <c r="B1612" s="3">
        <v>45567</v>
      </c>
      <c r="C1612" s="2" t="s">
        <v>1878</v>
      </c>
      <c r="D1612" s="2" t="s">
        <v>2389</v>
      </c>
      <c r="E1612" s="2" t="s">
        <v>45</v>
      </c>
      <c r="F1612" s="2" t="s">
        <v>46</v>
      </c>
      <c r="G1612" s="2" t="s">
        <v>55</v>
      </c>
      <c r="H1612" s="2" t="s">
        <v>56</v>
      </c>
      <c r="I1612" s="2" t="s">
        <v>32</v>
      </c>
      <c r="J1612" s="2">
        <v>5</v>
      </c>
      <c r="K1612" s="2">
        <v>12716</v>
      </c>
      <c r="L1612" s="2">
        <v>63580</v>
      </c>
      <c r="M1612" s="2">
        <v>50940.23</v>
      </c>
      <c r="N1612" s="2">
        <v>12639.77</v>
      </c>
      <c r="O1612" s="2">
        <v>105</v>
      </c>
      <c r="P1612" s="2">
        <v>32</v>
      </c>
      <c r="Q1612" s="2" t="s">
        <v>57</v>
      </c>
      <c r="R1612" s="2">
        <v>10</v>
      </c>
      <c r="S1612" s="5">
        <f>IFERROR(Table1[[#This Row],[Profit]]/Table1[[#This Row],[Sales]],0)</f>
        <v>0.19880103806228375</v>
      </c>
      <c r="T1612" s="2" t="str">
        <f t="shared" si="25"/>
        <v>Reorder Needed</v>
      </c>
    </row>
    <row r="1613" spans="1:20" x14ac:dyDescent="0.3">
      <c r="A1613" s="2">
        <v>2612</v>
      </c>
      <c r="B1613" s="3">
        <v>45355</v>
      </c>
      <c r="C1613" s="2" t="s">
        <v>2390</v>
      </c>
      <c r="D1613" s="2" t="s">
        <v>2391</v>
      </c>
      <c r="E1613" s="2" t="s">
        <v>20</v>
      </c>
      <c r="F1613" s="2" t="s">
        <v>21</v>
      </c>
      <c r="G1613" s="2" t="s">
        <v>30</v>
      </c>
      <c r="H1613" s="2" t="s">
        <v>31</v>
      </c>
      <c r="I1613" s="2" t="s">
        <v>32</v>
      </c>
      <c r="J1613" s="2">
        <v>5</v>
      </c>
      <c r="K1613" s="2">
        <v>55528</v>
      </c>
      <c r="L1613" s="2">
        <v>277640</v>
      </c>
      <c r="M1613" s="2">
        <v>182388.38</v>
      </c>
      <c r="N1613" s="2">
        <v>95251.62</v>
      </c>
      <c r="O1613" s="2">
        <v>192</v>
      </c>
      <c r="P1613" s="2">
        <v>78</v>
      </c>
      <c r="Q1613" s="2" t="s">
        <v>33</v>
      </c>
      <c r="R1613" s="2">
        <v>10</v>
      </c>
      <c r="S1613" s="5">
        <f>IFERROR(Table1[[#This Row],[Profit]]/Table1[[#This Row],[Sales]],0)</f>
        <v>0.34307599769485664</v>
      </c>
      <c r="T1613" s="2" t="str">
        <f t="shared" si="25"/>
        <v>Reorder Needed</v>
      </c>
    </row>
    <row r="1614" spans="1:20" x14ac:dyDescent="0.3">
      <c r="A1614" s="2">
        <v>2613</v>
      </c>
      <c r="B1614" s="3">
        <v>45358</v>
      </c>
      <c r="C1614" s="2" t="s">
        <v>2287</v>
      </c>
      <c r="D1614" s="2" t="s">
        <v>1090</v>
      </c>
      <c r="E1614" s="2" t="s">
        <v>36</v>
      </c>
      <c r="F1614" s="2" t="s">
        <v>37</v>
      </c>
      <c r="G1614" s="2" t="s">
        <v>49</v>
      </c>
      <c r="H1614" s="2" t="s">
        <v>50</v>
      </c>
      <c r="I1614" s="2" t="s">
        <v>51</v>
      </c>
      <c r="J1614" s="2">
        <v>3</v>
      </c>
      <c r="K1614" s="2">
        <v>51229</v>
      </c>
      <c r="L1614" s="2">
        <v>153687</v>
      </c>
      <c r="M1614" s="2">
        <v>96224.86</v>
      </c>
      <c r="N1614" s="2">
        <v>57462.14</v>
      </c>
      <c r="O1614" s="2">
        <v>133</v>
      </c>
      <c r="P1614" s="2">
        <v>87</v>
      </c>
      <c r="Q1614" s="2" t="s">
        <v>52</v>
      </c>
      <c r="R1614" s="2">
        <v>15</v>
      </c>
      <c r="S1614" s="5">
        <f>IFERROR(Table1[[#This Row],[Profit]]/Table1[[#This Row],[Sales]],0)</f>
        <v>0.37389069992907664</v>
      </c>
      <c r="T1614" s="2" t="str">
        <f t="shared" si="25"/>
        <v>Reorder Needed</v>
      </c>
    </row>
    <row r="1615" spans="1:20" x14ac:dyDescent="0.3">
      <c r="A1615" s="2">
        <v>2614</v>
      </c>
      <c r="B1615" s="3">
        <v>45629</v>
      </c>
      <c r="C1615" s="2" t="s">
        <v>1157</v>
      </c>
      <c r="D1615" s="2" t="s">
        <v>2392</v>
      </c>
      <c r="E1615" s="2" t="s">
        <v>36</v>
      </c>
      <c r="F1615" s="2" t="s">
        <v>37</v>
      </c>
      <c r="G1615" s="2" t="s">
        <v>49</v>
      </c>
      <c r="H1615" s="2" t="s">
        <v>50</v>
      </c>
      <c r="I1615" s="2" t="s">
        <v>51</v>
      </c>
      <c r="J1615" s="2">
        <v>1</v>
      </c>
      <c r="K1615" s="2">
        <v>8133</v>
      </c>
      <c r="L1615" s="2">
        <v>8133</v>
      </c>
      <c r="M1615" s="2">
        <v>5525.7</v>
      </c>
      <c r="N1615" s="2">
        <v>2607.3000000000002</v>
      </c>
      <c r="O1615" s="2">
        <v>68</v>
      </c>
      <c r="P1615" s="2">
        <v>53</v>
      </c>
      <c r="Q1615" s="2" t="s">
        <v>52</v>
      </c>
      <c r="R1615" s="2">
        <v>15</v>
      </c>
      <c r="S1615" s="5">
        <f>IFERROR(Table1[[#This Row],[Profit]]/Table1[[#This Row],[Sales]],0)</f>
        <v>0.32058281077093326</v>
      </c>
      <c r="T1615" s="2" t="str">
        <f t="shared" si="25"/>
        <v>Reorder Needed</v>
      </c>
    </row>
    <row r="1616" spans="1:20" x14ac:dyDescent="0.3">
      <c r="A1616" s="2">
        <v>2615</v>
      </c>
      <c r="B1616" s="3">
        <v>45545</v>
      </c>
      <c r="C1616" s="2" t="s">
        <v>555</v>
      </c>
      <c r="D1616" s="2" t="s">
        <v>2393</v>
      </c>
      <c r="E1616" s="2" t="s">
        <v>20</v>
      </c>
      <c r="F1616" s="2" t="s">
        <v>21</v>
      </c>
      <c r="G1616" s="2" t="s">
        <v>60</v>
      </c>
      <c r="H1616" s="2" t="s">
        <v>61</v>
      </c>
      <c r="I1616" s="2" t="s">
        <v>32</v>
      </c>
      <c r="J1616" s="2">
        <v>8</v>
      </c>
      <c r="K1616" s="2">
        <v>49097</v>
      </c>
      <c r="L1616" s="2">
        <v>392776</v>
      </c>
      <c r="M1616" s="2">
        <v>279051.11</v>
      </c>
      <c r="N1616" s="2">
        <v>113724.89</v>
      </c>
      <c r="O1616" s="2">
        <v>427</v>
      </c>
      <c r="P1616" s="2">
        <v>84</v>
      </c>
      <c r="Q1616" s="2" t="s">
        <v>62</v>
      </c>
      <c r="R1616" s="2">
        <v>15</v>
      </c>
      <c r="S1616" s="5">
        <f>IFERROR(Table1[[#This Row],[Profit]]/Table1[[#This Row],[Sales]],0)</f>
        <v>0.2895413416298348</v>
      </c>
      <c r="T1616" s="2" t="str">
        <f t="shared" si="25"/>
        <v>Reorder Needed</v>
      </c>
    </row>
    <row r="1617" spans="1:20" x14ac:dyDescent="0.3">
      <c r="A1617" s="2">
        <v>2616</v>
      </c>
      <c r="B1617" s="3">
        <v>45491</v>
      </c>
      <c r="C1617" s="2" t="s">
        <v>2344</v>
      </c>
      <c r="D1617" s="2" t="s">
        <v>2394</v>
      </c>
      <c r="E1617" s="2" t="s">
        <v>36</v>
      </c>
      <c r="F1617" s="2" t="s">
        <v>37</v>
      </c>
      <c r="G1617" s="2" t="s">
        <v>67</v>
      </c>
      <c r="H1617" s="2" t="s">
        <v>68</v>
      </c>
      <c r="I1617" s="2" t="s">
        <v>24</v>
      </c>
      <c r="J1617" s="2">
        <v>7</v>
      </c>
      <c r="K1617" s="2">
        <v>53261</v>
      </c>
      <c r="L1617" s="2">
        <v>372827</v>
      </c>
      <c r="M1617" s="2">
        <v>277566.96999999997</v>
      </c>
      <c r="N1617" s="2">
        <v>95260.03</v>
      </c>
      <c r="O1617" s="2">
        <v>104</v>
      </c>
      <c r="P1617" s="2">
        <v>83</v>
      </c>
      <c r="Q1617" s="2" t="s">
        <v>42</v>
      </c>
      <c r="R1617" s="2">
        <v>15</v>
      </c>
      <c r="S1617" s="5">
        <f>IFERROR(Table1[[#This Row],[Profit]]/Table1[[#This Row],[Sales]],0)</f>
        <v>0.25550732645436086</v>
      </c>
      <c r="T1617" s="2" t="str">
        <f t="shared" si="25"/>
        <v>Reorder Needed</v>
      </c>
    </row>
    <row r="1618" spans="1:20" x14ac:dyDescent="0.3">
      <c r="A1618" s="2">
        <v>2617</v>
      </c>
      <c r="B1618" s="3">
        <v>45407</v>
      </c>
      <c r="C1618" s="2" t="s">
        <v>1961</v>
      </c>
      <c r="D1618" s="2" t="s">
        <v>2395</v>
      </c>
      <c r="E1618" s="2" t="s">
        <v>20</v>
      </c>
      <c r="F1618" s="2" t="s">
        <v>21</v>
      </c>
      <c r="G1618" s="2" t="s">
        <v>75</v>
      </c>
      <c r="H1618" s="2" t="s">
        <v>76</v>
      </c>
      <c r="I1618" s="2" t="s">
        <v>77</v>
      </c>
      <c r="J1618" s="2">
        <v>8</v>
      </c>
      <c r="K1618" s="2">
        <v>53586</v>
      </c>
      <c r="L1618" s="2">
        <v>428688</v>
      </c>
      <c r="M1618" s="2">
        <v>378896.57</v>
      </c>
      <c r="N1618" s="2">
        <v>49791.43</v>
      </c>
      <c r="O1618" s="2">
        <v>177</v>
      </c>
      <c r="P1618" s="2">
        <v>31</v>
      </c>
      <c r="Q1618" s="2" t="s">
        <v>78</v>
      </c>
      <c r="R1618" s="2">
        <v>0</v>
      </c>
      <c r="S1618" s="5">
        <f>IFERROR(Table1[[#This Row],[Profit]]/Table1[[#This Row],[Sales]],0)</f>
        <v>0.1161484109655507</v>
      </c>
      <c r="T1618" s="2" t="str">
        <f t="shared" si="25"/>
        <v>Reorder Needed</v>
      </c>
    </row>
    <row r="1619" spans="1:20" x14ac:dyDescent="0.3">
      <c r="A1619" s="2">
        <v>2618</v>
      </c>
      <c r="B1619" s="3">
        <v>45410</v>
      </c>
      <c r="C1619" s="2" t="s">
        <v>665</v>
      </c>
      <c r="D1619" s="2" t="s">
        <v>2396</v>
      </c>
      <c r="E1619" s="2" t="s">
        <v>28</v>
      </c>
      <c r="F1619" s="2" t="s">
        <v>29</v>
      </c>
      <c r="G1619" s="2" t="s">
        <v>49</v>
      </c>
      <c r="H1619" s="2" t="s">
        <v>50</v>
      </c>
      <c r="I1619" s="2" t="s">
        <v>51</v>
      </c>
      <c r="J1619" s="2">
        <v>8</v>
      </c>
      <c r="K1619" s="2">
        <v>41774</v>
      </c>
      <c r="L1619" s="2">
        <v>334192</v>
      </c>
      <c r="M1619" s="2">
        <v>253794.4</v>
      </c>
      <c r="N1619" s="2">
        <v>80397.600000000006</v>
      </c>
      <c r="O1619" s="2">
        <v>397</v>
      </c>
      <c r="P1619" s="2">
        <v>84</v>
      </c>
      <c r="Q1619" s="2" t="s">
        <v>52</v>
      </c>
      <c r="R1619" s="2">
        <v>0</v>
      </c>
      <c r="S1619" s="5">
        <f>IFERROR(Table1[[#This Row],[Profit]]/Table1[[#This Row],[Sales]],0)</f>
        <v>0.24057308373629532</v>
      </c>
      <c r="T1619" s="2" t="str">
        <f t="shared" si="25"/>
        <v>Reorder Needed</v>
      </c>
    </row>
    <row r="1620" spans="1:20" x14ac:dyDescent="0.3">
      <c r="A1620" s="2">
        <v>2619</v>
      </c>
      <c r="B1620" s="3">
        <v>45311</v>
      </c>
      <c r="C1620" s="2" t="s">
        <v>706</v>
      </c>
      <c r="D1620" s="2" t="s">
        <v>2397</v>
      </c>
      <c r="E1620" s="2" t="s">
        <v>45</v>
      </c>
      <c r="F1620" s="2" t="s">
        <v>46</v>
      </c>
      <c r="G1620" s="2" t="s">
        <v>75</v>
      </c>
      <c r="H1620" s="2" t="s">
        <v>76</v>
      </c>
      <c r="I1620" s="2" t="s">
        <v>77</v>
      </c>
      <c r="J1620" s="2">
        <v>7</v>
      </c>
      <c r="K1620" s="2">
        <v>30809</v>
      </c>
      <c r="L1620" s="2">
        <v>215663</v>
      </c>
      <c r="M1620" s="2">
        <v>165675.51999999999</v>
      </c>
      <c r="N1620" s="2">
        <v>49987.48</v>
      </c>
      <c r="O1620" s="2">
        <v>36</v>
      </c>
      <c r="P1620" s="2">
        <v>100</v>
      </c>
      <c r="Q1620" s="2" t="s">
        <v>78</v>
      </c>
      <c r="R1620" s="2">
        <v>0</v>
      </c>
      <c r="S1620" s="5">
        <f>IFERROR(Table1[[#This Row],[Profit]]/Table1[[#This Row],[Sales]],0)</f>
        <v>0.23178514626987479</v>
      </c>
      <c r="T1620" s="2" t="str">
        <f t="shared" si="25"/>
        <v>Sufficient</v>
      </c>
    </row>
    <row r="1621" spans="1:20" x14ac:dyDescent="0.3">
      <c r="A1621" s="2">
        <v>2620</v>
      </c>
      <c r="B1621" s="3">
        <v>45405</v>
      </c>
      <c r="C1621" s="2" t="s">
        <v>495</v>
      </c>
      <c r="D1621" s="2" t="s">
        <v>1175</v>
      </c>
      <c r="E1621" s="2" t="s">
        <v>45</v>
      </c>
      <c r="F1621" s="2" t="s">
        <v>46</v>
      </c>
      <c r="G1621" s="2" t="s">
        <v>22</v>
      </c>
      <c r="H1621" s="2" t="s">
        <v>23</v>
      </c>
      <c r="I1621" s="2" t="s">
        <v>24</v>
      </c>
      <c r="J1621" s="2">
        <v>3</v>
      </c>
      <c r="K1621" s="2">
        <v>518</v>
      </c>
      <c r="L1621" s="2">
        <v>1554</v>
      </c>
      <c r="M1621" s="2">
        <v>1375.6</v>
      </c>
      <c r="N1621" s="2">
        <v>178.4</v>
      </c>
      <c r="O1621" s="2">
        <v>296</v>
      </c>
      <c r="P1621" s="2">
        <v>58</v>
      </c>
      <c r="Q1621" s="2" t="s">
        <v>25</v>
      </c>
      <c r="R1621" s="2">
        <v>20</v>
      </c>
      <c r="S1621" s="5">
        <f>IFERROR(Table1[[#This Row],[Profit]]/Table1[[#This Row],[Sales]],0)</f>
        <v>0.1148005148005148</v>
      </c>
      <c r="T1621" s="2" t="str">
        <f t="shared" si="25"/>
        <v>Reorder Needed</v>
      </c>
    </row>
    <row r="1622" spans="1:20" x14ac:dyDescent="0.3">
      <c r="A1622" s="2">
        <v>2621</v>
      </c>
      <c r="B1622" s="3">
        <v>45642</v>
      </c>
      <c r="C1622" s="2" t="s">
        <v>1936</v>
      </c>
      <c r="D1622" s="2" t="s">
        <v>2398</v>
      </c>
      <c r="E1622" s="2" t="s">
        <v>45</v>
      </c>
      <c r="F1622" s="2" t="s">
        <v>46</v>
      </c>
      <c r="G1622" s="2" t="s">
        <v>55</v>
      </c>
      <c r="H1622" s="2" t="s">
        <v>56</v>
      </c>
      <c r="I1622" s="2" t="s">
        <v>32</v>
      </c>
      <c r="J1622" s="2">
        <v>8</v>
      </c>
      <c r="K1622" s="2">
        <v>14259</v>
      </c>
      <c r="L1622" s="2">
        <v>114072</v>
      </c>
      <c r="M1622" s="2">
        <v>80261.740000000005</v>
      </c>
      <c r="N1622" s="2">
        <v>33810.26</v>
      </c>
      <c r="O1622" s="2">
        <v>169</v>
      </c>
      <c r="P1622" s="2">
        <v>51</v>
      </c>
      <c r="Q1622" s="2" t="s">
        <v>57</v>
      </c>
      <c r="R1622" s="2">
        <v>10</v>
      </c>
      <c r="S1622" s="5">
        <f>IFERROR(Table1[[#This Row],[Profit]]/Table1[[#This Row],[Sales]],0)</f>
        <v>0.29639403183953994</v>
      </c>
      <c r="T1622" s="2" t="str">
        <f t="shared" si="25"/>
        <v>Reorder Needed</v>
      </c>
    </row>
    <row r="1623" spans="1:20" x14ac:dyDescent="0.3">
      <c r="A1623" s="2">
        <v>2622</v>
      </c>
      <c r="B1623" s="3">
        <v>45464</v>
      </c>
      <c r="C1623" s="2" t="s">
        <v>1670</v>
      </c>
      <c r="D1623" s="2" t="s">
        <v>2399</v>
      </c>
      <c r="E1623" s="2" t="s">
        <v>45</v>
      </c>
      <c r="F1623" s="2" t="s">
        <v>46</v>
      </c>
      <c r="G1623" s="2" t="s">
        <v>97</v>
      </c>
      <c r="H1623" s="2" t="s">
        <v>98</v>
      </c>
      <c r="I1623" s="2" t="s">
        <v>32</v>
      </c>
      <c r="J1623" s="2">
        <v>10</v>
      </c>
      <c r="K1623" s="2">
        <v>7846</v>
      </c>
      <c r="L1623" s="2">
        <v>78460</v>
      </c>
      <c r="M1623" s="2">
        <v>48781.69</v>
      </c>
      <c r="N1623" s="2">
        <v>29678.31</v>
      </c>
      <c r="O1623" s="2">
        <v>21</v>
      </c>
      <c r="P1623" s="2">
        <v>29</v>
      </c>
      <c r="Q1623" s="2" t="s">
        <v>99</v>
      </c>
      <c r="R1623" s="2">
        <v>20</v>
      </c>
      <c r="S1623" s="5">
        <f>IFERROR(Table1[[#This Row],[Profit]]/Table1[[#This Row],[Sales]],0)</f>
        <v>0.37826038745857765</v>
      </c>
      <c r="T1623" s="2" t="str">
        <f t="shared" si="25"/>
        <v>Sufficient</v>
      </c>
    </row>
    <row r="1624" spans="1:20" x14ac:dyDescent="0.3">
      <c r="A1624" s="2">
        <v>2623</v>
      </c>
      <c r="B1624" s="3">
        <v>45296</v>
      </c>
      <c r="C1624" s="2" t="s">
        <v>1093</v>
      </c>
      <c r="D1624" s="2" t="s">
        <v>2400</v>
      </c>
      <c r="E1624" s="2" t="s">
        <v>45</v>
      </c>
      <c r="F1624" s="2" t="s">
        <v>46</v>
      </c>
      <c r="G1624" s="2" t="s">
        <v>49</v>
      </c>
      <c r="H1624" s="2" t="s">
        <v>50</v>
      </c>
      <c r="I1624" s="2" t="s">
        <v>51</v>
      </c>
      <c r="J1624" s="2">
        <v>8</v>
      </c>
      <c r="K1624" s="2">
        <v>58302</v>
      </c>
      <c r="L1624" s="2">
        <v>466416</v>
      </c>
      <c r="M1624" s="2">
        <v>394423.09</v>
      </c>
      <c r="N1624" s="2">
        <v>71992.91</v>
      </c>
      <c r="O1624" s="2">
        <v>136</v>
      </c>
      <c r="P1624" s="2">
        <v>66</v>
      </c>
      <c r="Q1624" s="2" t="s">
        <v>52</v>
      </c>
      <c r="R1624" s="2">
        <v>0</v>
      </c>
      <c r="S1624" s="5">
        <f>IFERROR(Table1[[#This Row],[Profit]]/Table1[[#This Row],[Sales]],0)</f>
        <v>0.15435343127165449</v>
      </c>
      <c r="T1624" s="2" t="str">
        <f t="shared" si="25"/>
        <v>Reorder Needed</v>
      </c>
    </row>
    <row r="1625" spans="1:20" x14ac:dyDescent="0.3">
      <c r="A1625" s="2">
        <v>2624</v>
      </c>
      <c r="B1625" s="3">
        <v>45623</v>
      </c>
      <c r="C1625" s="2" t="s">
        <v>931</v>
      </c>
      <c r="D1625" s="2" t="s">
        <v>2401</v>
      </c>
      <c r="E1625" s="2" t="s">
        <v>20</v>
      </c>
      <c r="F1625" s="2" t="s">
        <v>21</v>
      </c>
      <c r="G1625" s="2" t="s">
        <v>49</v>
      </c>
      <c r="H1625" s="2" t="s">
        <v>50</v>
      </c>
      <c r="I1625" s="2" t="s">
        <v>51</v>
      </c>
      <c r="J1625" s="2">
        <v>1</v>
      </c>
      <c r="K1625" s="2">
        <v>51189</v>
      </c>
      <c r="L1625" s="2">
        <v>51189</v>
      </c>
      <c r="M1625" s="2">
        <v>41347.279999999999</v>
      </c>
      <c r="N1625" s="2">
        <v>9841.7199999999993</v>
      </c>
      <c r="O1625" s="2">
        <v>159</v>
      </c>
      <c r="P1625" s="2">
        <v>98</v>
      </c>
      <c r="Q1625" s="2" t="s">
        <v>52</v>
      </c>
      <c r="R1625" s="2">
        <v>10</v>
      </c>
      <c r="S1625" s="5">
        <f>IFERROR(Table1[[#This Row],[Profit]]/Table1[[#This Row],[Sales]],0)</f>
        <v>0.19226240012502685</v>
      </c>
      <c r="T1625" s="2" t="str">
        <f t="shared" si="25"/>
        <v>Reorder Needed</v>
      </c>
    </row>
    <row r="1626" spans="1:20" x14ac:dyDescent="0.3">
      <c r="A1626" s="2">
        <v>2625</v>
      </c>
      <c r="B1626" s="3">
        <v>45323</v>
      </c>
      <c r="C1626" s="2" t="s">
        <v>329</v>
      </c>
      <c r="D1626" s="2" t="s">
        <v>2402</v>
      </c>
      <c r="E1626" s="2" t="s">
        <v>36</v>
      </c>
      <c r="F1626" s="2" t="s">
        <v>37</v>
      </c>
      <c r="G1626" s="2" t="s">
        <v>49</v>
      </c>
      <c r="H1626" s="2" t="s">
        <v>50</v>
      </c>
      <c r="I1626" s="2" t="s">
        <v>51</v>
      </c>
      <c r="J1626" s="2">
        <v>5</v>
      </c>
      <c r="K1626" s="2">
        <v>37616</v>
      </c>
      <c r="L1626" s="2">
        <v>188080</v>
      </c>
      <c r="M1626" s="2">
        <v>155173.15</v>
      </c>
      <c r="N1626" s="2">
        <v>32906.85</v>
      </c>
      <c r="O1626" s="2">
        <v>296</v>
      </c>
      <c r="P1626" s="2">
        <v>22</v>
      </c>
      <c r="Q1626" s="2" t="s">
        <v>52</v>
      </c>
      <c r="R1626" s="2">
        <v>20</v>
      </c>
      <c r="S1626" s="5">
        <f>IFERROR(Table1[[#This Row],[Profit]]/Table1[[#This Row],[Sales]],0)</f>
        <v>0.17496198426201615</v>
      </c>
      <c r="T1626" s="2" t="str">
        <f t="shared" si="25"/>
        <v>Reorder Needed</v>
      </c>
    </row>
    <row r="1627" spans="1:20" x14ac:dyDescent="0.3">
      <c r="A1627" s="2">
        <v>2626</v>
      </c>
      <c r="B1627" s="3">
        <v>45292</v>
      </c>
      <c r="C1627" s="2" t="s">
        <v>2403</v>
      </c>
      <c r="D1627" s="2" t="s">
        <v>2404</v>
      </c>
      <c r="E1627" s="2" t="s">
        <v>45</v>
      </c>
      <c r="F1627" s="2" t="s">
        <v>46</v>
      </c>
      <c r="G1627" s="2" t="s">
        <v>49</v>
      </c>
      <c r="H1627" s="2" t="s">
        <v>50</v>
      </c>
      <c r="I1627" s="2" t="s">
        <v>51</v>
      </c>
      <c r="J1627" s="2">
        <v>6</v>
      </c>
      <c r="K1627" s="2">
        <v>22421</v>
      </c>
      <c r="L1627" s="2">
        <v>134526</v>
      </c>
      <c r="M1627" s="2">
        <v>92600.14</v>
      </c>
      <c r="N1627" s="2">
        <v>41925.86</v>
      </c>
      <c r="O1627" s="2">
        <v>416</v>
      </c>
      <c r="P1627" s="2">
        <v>64</v>
      </c>
      <c r="Q1627" s="2" t="s">
        <v>52</v>
      </c>
      <c r="R1627" s="2">
        <v>5</v>
      </c>
      <c r="S1627" s="5">
        <f>IFERROR(Table1[[#This Row],[Profit]]/Table1[[#This Row],[Sales]],0)</f>
        <v>0.31165618542140555</v>
      </c>
      <c r="T1627" s="2" t="str">
        <f t="shared" si="25"/>
        <v>Reorder Needed</v>
      </c>
    </row>
    <row r="1628" spans="1:20" x14ac:dyDescent="0.3">
      <c r="A1628" s="2">
        <v>2627</v>
      </c>
      <c r="B1628" s="3">
        <v>45587</v>
      </c>
      <c r="C1628" s="2" t="s">
        <v>825</v>
      </c>
      <c r="D1628" s="2" t="s">
        <v>2405</v>
      </c>
      <c r="E1628" s="2" t="s">
        <v>20</v>
      </c>
      <c r="F1628" s="2" t="s">
        <v>21</v>
      </c>
      <c r="G1628" s="2" t="s">
        <v>81</v>
      </c>
      <c r="H1628" s="2" t="s">
        <v>82</v>
      </c>
      <c r="I1628" s="2" t="s">
        <v>24</v>
      </c>
      <c r="J1628" s="2">
        <v>8</v>
      </c>
      <c r="K1628" s="2">
        <v>12674</v>
      </c>
      <c r="L1628" s="2">
        <v>101392</v>
      </c>
      <c r="M1628" s="2">
        <v>70665.81</v>
      </c>
      <c r="N1628" s="2">
        <v>30726.19</v>
      </c>
      <c r="O1628" s="2">
        <v>237</v>
      </c>
      <c r="P1628" s="2">
        <v>80</v>
      </c>
      <c r="Q1628" s="2" t="s">
        <v>42</v>
      </c>
      <c r="R1628" s="2">
        <v>15</v>
      </c>
      <c r="S1628" s="5">
        <f>IFERROR(Table1[[#This Row],[Profit]]/Table1[[#This Row],[Sales]],0)</f>
        <v>0.3030435340066277</v>
      </c>
      <c r="T1628" s="2" t="str">
        <f t="shared" si="25"/>
        <v>Reorder Needed</v>
      </c>
    </row>
    <row r="1629" spans="1:20" x14ac:dyDescent="0.3">
      <c r="A1629" s="2">
        <v>2628</v>
      </c>
      <c r="B1629" s="3">
        <v>45329</v>
      </c>
      <c r="C1629" s="2" t="s">
        <v>2406</v>
      </c>
      <c r="D1629" s="2" t="s">
        <v>2407</v>
      </c>
      <c r="E1629" s="2" t="s">
        <v>36</v>
      </c>
      <c r="F1629" s="2" t="s">
        <v>37</v>
      </c>
      <c r="G1629" s="2" t="s">
        <v>97</v>
      </c>
      <c r="H1629" s="2" t="s">
        <v>98</v>
      </c>
      <c r="I1629" s="2" t="s">
        <v>32</v>
      </c>
      <c r="J1629" s="2">
        <v>10</v>
      </c>
      <c r="K1629" s="2">
        <v>21633</v>
      </c>
      <c r="L1629" s="2">
        <v>216330</v>
      </c>
      <c r="M1629" s="2">
        <v>163898.43</v>
      </c>
      <c r="N1629" s="2">
        <v>52431.57</v>
      </c>
      <c r="O1629" s="2">
        <v>358</v>
      </c>
      <c r="P1629" s="2">
        <v>85</v>
      </c>
      <c r="Q1629" s="2" t="s">
        <v>99</v>
      </c>
      <c r="R1629" s="2">
        <v>5</v>
      </c>
      <c r="S1629" s="5">
        <f>IFERROR(Table1[[#This Row],[Profit]]/Table1[[#This Row],[Sales]],0)</f>
        <v>0.24236846484537511</v>
      </c>
      <c r="T1629" s="2" t="str">
        <f t="shared" si="25"/>
        <v>Reorder Needed</v>
      </c>
    </row>
    <row r="1630" spans="1:20" x14ac:dyDescent="0.3">
      <c r="A1630" s="2">
        <v>2629</v>
      </c>
      <c r="B1630" s="3">
        <v>45538</v>
      </c>
      <c r="C1630" s="2" t="s">
        <v>127</v>
      </c>
      <c r="D1630" s="2" t="s">
        <v>2408</v>
      </c>
      <c r="E1630" s="2" t="s">
        <v>28</v>
      </c>
      <c r="F1630" s="2" t="s">
        <v>29</v>
      </c>
      <c r="G1630" s="2" t="s">
        <v>67</v>
      </c>
      <c r="H1630" s="2" t="s">
        <v>68</v>
      </c>
      <c r="I1630" s="2" t="s">
        <v>24</v>
      </c>
      <c r="J1630" s="2">
        <v>8</v>
      </c>
      <c r="K1630" s="2">
        <v>57457</v>
      </c>
      <c r="L1630" s="2">
        <v>459656</v>
      </c>
      <c r="M1630" s="2">
        <v>366184.15</v>
      </c>
      <c r="N1630" s="2">
        <v>93471.85</v>
      </c>
      <c r="O1630" s="2">
        <v>328</v>
      </c>
      <c r="P1630" s="2">
        <v>23</v>
      </c>
      <c r="Q1630" s="2" t="s">
        <v>42</v>
      </c>
      <c r="R1630" s="2">
        <v>0</v>
      </c>
      <c r="S1630" s="5">
        <f>IFERROR(Table1[[#This Row],[Profit]]/Table1[[#This Row],[Sales]],0)</f>
        <v>0.20335174565327116</v>
      </c>
      <c r="T1630" s="2" t="str">
        <f t="shared" si="25"/>
        <v>Reorder Needed</v>
      </c>
    </row>
    <row r="1631" spans="1:20" x14ac:dyDescent="0.3">
      <c r="A1631" s="2">
        <v>2630</v>
      </c>
      <c r="B1631" s="3">
        <v>45357</v>
      </c>
      <c r="C1631" s="2" t="s">
        <v>1651</v>
      </c>
      <c r="D1631" s="2" t="s">
        <v>2409</v>
      </c>
      <c r="E1631" s="2" t="s">
        <v>36</v>
      </c>
      <c r="F1631" s="2" t="s">
        <v>37</v>
      </c>
      <c r="G1631" s="2" t="s">
        <v>81</v>
      </c>
      <c r="H1631" s="2" t="s">
        <v>82</v>
      </c>
      <c r="I1631" s="2" t="s">
        <v>24</v>
      </c>
      <c r="J1631" s="2">
        <v>9</v>
      </c>
      <c r="K1631" s="2">
        <v>36578</v>
      </c>
      <c r="L1631" s="2">
        <v>329202</v>
      </c>
      <c r="M1631" s="2">
        <v>287752.45</v>
      </c>
      <c r="N1631" s="2">
        <v>41449.550000000003</v>
      </c>
      <c r="O1631" s="2">
        <v>61</v>
      </c>
      <c r="P1631" s="2">
        <v>19</v>
      </c>
      <c r="Q1631" s="2" t="s">
        <v>42</v>
      </c>
      <c r="R1631" s="2">
        <v>10</v>
      </c>
      <c r="S1631" s="5">
        <f>IFERROR(Table1[[#This Row],[Profit]]/Table1[[#This Row],[Sales]],0)</f>
        <v>0.12590916823105572</v>
      </c>
      <c r="T1631" s="2" t="str">
        <f t="shared" si="25"/>
        <v>Reorder Needed</v>
      </c>
    </row>
    <row r="1632" spans="1:20" x14ac:dyDescent="0.3">
      <c r="A1632" s="2">
        <v>2631</v>
      </c>
      <c r="B1632" s="3">
        <v>45560</v>
      </c>
      <c r="C1632" s="2" t="s">
        <v>2262</v>
      </c>
      <c r="D1632" s="2" t="s">
        <v>2410</v>
      </c>
      <c r="E1632" s="2" t="s">
        <v>20</v>
      </c>
      <c r="F1632" s="2" t="s">
        <v>21</v>
      </c>
      <c r="G1632" s="2" t="s">
        <v>22</v>
      </c>
      <c r="H1632" s="2" t="s">
        <v>23</v>
      </c>
      <c r="I1632" s="2" t="s">
        <v>24</v>
      </c>
      <c r="J1632" s="2">
        <v>8</v>
      </c>
      <c r="K1632" s="2">
        <v>9269</v>
      </c>
      <c r="L1632" s="2">
        <v>74152</v>
      </c>
      <c r="M1632" s="2">
        <v>51738.91</v>
      </c>
      <c r="N1632" s="2">
        <v>22413.09</v>
      </c>
      <c r="O1632" s="2">
        <v>282</v>
      </c>
      <c r="P1632" s="2">
        <v>30</v>
      </c>
      <c r="Q1632" s="2" t="s">
        <v>25</v>
      </c>
      <c r="R1632" s="2">
        <v>20</v>
      </c>
      <c r="S1632" s="5">
        <f>IFERROR(Table1[[#This Row],[Profit]]/Table1[[#This Row],[Sales]],0)</f>
        <v>0.30225873880677528</v>
      </c>
      <c r="T1632" s="2" t="str">
        <f t="shared" si="25"/>
        <v>Reorder Needed</v>
      </c>
    </row>
    <row r="1633" spans="1:20" x14ac:dyDescent="0.3">
      <c r="A1633" s="2">
        <v>2632</v>
      </c>
      <c r="B1633" s="3">
        <v>45483</v>
      </c>
      <c r="C1633" s="2" t="s">
        <v>1587</v>
      </c>
      <c r="D1633" s="2" t="s">
        <v>2411</v>
      </c>
      <c r="E1633" s="2" t="s">
        <v>45</v>
      </c>
      <c r="F1633" s="2" t="s">
        <v>46</v>
      </c>
      <c r="G1633" s="2" t="s">
        <v>22</v>
      </c>
      <c r="H1633" s="2" t="s">
        <v>23</v>
      </c>
      <c r="I1633" s="2" t="s">
        <v>24</v>
      </c>
      <c r="J1633" s="2">
        <v>2</v>
      </c>
      <c r="K1633" s="2">
        <v>35216</v>
      </c>
      <c r="L1633" s="2">
        <v>70432</v>
      </c>
      <c r="M1633" s="2">
        <v>62238.51</v>
      </c>
      <c r="N1633" s="2">
        <v>8193.49</v>
      </c>
      <c r="O1633" s="2">
        <v>65</v>
      </c>
      <c r="P1633" s="2">
        <v>61</v>
      </c>
      <c r="Q1633" s="2" t="s">
        <v>25</v>
      </c>
      <c r="R1633" s="2">
        <v>20</v>
      </c>
      <c r="S1633" s="5">
        <f>IFERROR(Table1[[#This Row],[Profit]]/Table1[[#This Row],[Sales]],0)</f>
        <v>0.1163319229895502</v>
      </c>
      <c r="T1633" s="2" t="str">
        <f t="shared" si="25"/>
        <v>Reorder Needed</v>
      </c>
    </row>
    <row r="1634" spans="1:20" x14ac:dyDescent="0.3">
      <c r="A1634" s="2">
        <v>2633</v>
      </c>
      <c r="B1634" s="3">
        <v>45607</v>
      </c>
      <c r="C1634" s="2" t="s">
        <v>1123</v>
      </c>
      <c r="D1634" s="2" t="s">
        <v>2412</v>
      </c>
      <c r="E1634" s="2" t="s">
        <v>20</v>
      </c>
      <c r="F1634" s="2" t="s">
        <v>21</v>
      </c>
      <c r="G1634" s="2" t="s">
        <v>67</v>
      </c>
      <c r="H1634" s="2" t="s">
        <v>68</v>
      </c>
      <c r="I1634" s="2" t="s">
        <v>24</v>
      </c>
      <c r="J1634" s="2">
        <v>9</v>
      </c>
      <c r="K1634" s="2">
        <v>54124</v>
      </c>
      <c r="L1634" s="2">
        <v>487116</v>
      </c>
      <c r="M1634" s="2">
        <v>369566.42</v>
      </c>
      <c r="N1634" s="2">
        <v>117549.58</v>
      </c>
      <c r="O1634" s="2">
        <v>487</v>
      </c>
      <c r="P1634" s="2">
        <v>99</v>
      </c>
      <c r="Q1634" s="2" t="s">
        <v>42</v>
      </c>
      <c r="R1634" s="2">
        <v>5</v>
      </c>
      <c r="S1634" s="5">
        <f>IFERROR(Table1[[#This Row],[Profit]]/Table1[[#This Row],[Sales]],0)</f>
        <v>0.24131742747107465</v>
      </c>
      <c r="T1634" s="2" t="str">
        <f t="shared" si="25"/>
        <v>Reorder Needed</v>
      </c>
    </row>
    <row r="1635" spans="1:20" x14ac:dyDescent="0.3">
      <c r="A1635" s="2">
        <v>2634</v>
      </c>
      <c r="B1635" s="3">
        <v>45635</v>
      </c>
      <c r="C1635" s="2" t="s">
        <v>1194</v>
      </c>
      <c r="D1635" s="2" t="s">
        <v>2413</v>
      </c>
      <c r="E1635" s="2" t="s">
        <v>45</v>
      </c>
      <c r="F1635" s="2" t="s">
        <v>46</v>
      </c>
      <c r="G1635" s="2" t="s">
        <v>97</v>
      </c>
      <c r="H1635" s="2" t="s">
        <v>98</v>
      </c>
      <c r="I1635" s="2" t="s">
        <v>32</v>
      </c>
      <c r="J1635" s="2">
        <v>2</v>
      </c>
      <c r="K1635" s="2">
        <v>12148</v>
      </c>
      <c r="L1635" s="2">
        <v>24296</v>
      </c>
      <c r="M1635" s="2">
        <v>15072.82</v>
      </c>
      <c r="N1635" s="2">
        <v>9223.18</v>
      </c>
      <c r="O1635" s="2">
        <v>443</v>
      </c>
      <c r="P1635" s="2">
        <v>64</v>
      </c>
      <c r="Q1635" s="2" t="s">
        <v>99</v>
      </c>
      <c r="R1635" s="2">
        <v>10</v>
      </c>
      <c r="S1635" s="5">
        <f>IFERROR(Table1[[#This Row],[Profit]]/Table1[[#This Row],[Sales]],0)</f>
        <v>0.37961722094171879</v>
      </c>
      <c r="T1635" s="2" t="str">
        <f t="shared" si="25"/>
        <v>Reorder Needed</v>
      </c>
    </row>
    <row r="1636" spans="1:20" x14ac:dyDescent="0.3">
      <c r="A1636" s="2">
        <v>2635</v>
      </c>
      <c r="B1636" s="3">
        <v>45656</v>
      </c>
      <c r="C1636" s="2" t="s">
        <v>2097</v>
      </c>
      <c r="D1636" s="2" t="s">
        <v>2414</v>
      </c>
      <c r="E1636" s="2" t="s">
        <v>45</v>
      </c>
      <c r="F1636" s="2" t="s">
        <v>46</v>
      </c>
      <c r="G1636" s="2" t="s">
        <v>97</v>
      </c>
      <c r="H1636" s="2" t="s">
        <v>98</v>
      </c>
      <c r="I1636" s="2" t="s">
        <v>32</v>
      </c>
      <c r="J1636" s="2">
        <v>6</v>
      </c>
      <c r="K1636" s="2">
        <v>58561</v>
      </c>
      <c r="L1636" s="2">
        <v>351366</v>
      </c>
      <c r="M1636" s="2">
        <v>270840.84999999998</v>
      </c>
      <c r="N1636" s="2">
        <v>80525.149999999994</v>
      </c>
      <c r="O1636" s="2">
        <v>160</v>
      </c>
      <c r="P1636" s="2">
        <v>48</v>
      </c>
      <c r="Q1636" s="2" t="s">
        <v>99</v>
      </c>
      <c r="R1636" s="2">
        <v>5</v>
      </c>
      <c r="S1636" s="5">
        <f>IFERROR(Table1[[#This Row],[Profit]]/Table1[[#This Row],[Sales]],0)</f>
        <v>0.22917741044950279</v>
      </c>
      <c r="T1636" s="2" t="str">
        <f t="shared" si="25"/>
        <v>Reorder Needed</v>
      </c>
    </row>
    <row r="1637" spans="1:20" x14ac:dyDescent="0.3">
      <c r="A1637" s="2">
        <v>2636</v>
      </c>
      <c r="B1637" s="3">
        <v>45468</v>
      </c>
      <c r="C1637" s="2" t="s">
        <v>325</v>
      </c>
      <c r="D1637" s="2" t="s">
        <v>2415</v>
      </c>
      <c r="E1637" s="2" t="s">
        <v>45</v>
      </c>
      <c r="F1637" s="2" t="s">
        <v>46</v>
      </c>
      <c r="G1637" s="2" t="s">
        <v>49</v>
      </c>
      <c r="H1637" s="2" t="s">
        <v>50</v>
      </c>
      <c r="I1637" s="2" t="s">
        <v>51</v>
      </c>
      <c r="J1637" s="2">
        <v>6</v>
      </c>
      <c r="K1637" s="2">
        <v>19726</v>
      </c>
      <c r="L1637" s="2">
        <v>118356</v>
      </c>
      <c r="M1637" s="2">
        <v>73318.210000000006</v>
      </c>
      <c r="N1637" s="2">
        <v>45037.79</v>
      </c>
      <c r="O1637" s="2">
        <v>93</v>
      </c>
      <c r="P1637" s="2">
        <v>85</v>
      </c>
      <c r="Q1637" s="2" t="s">
        <v>52</v>
      </c>
      <c r="R1637" s="2">
        <v>15</v>
      </c>
      <c r="S1637" s="5">
        <f>IFERROR(Table1[[#This Row],[Profit]]/Table1[[#This Row],[Sales]],0)</f>
        <v>0.38052815235391529</v>
      </c>
      <c r="T1637" s="2" t="str">
        <f t="shared" si="25"/>
        <v>Reorder Needed</v>
      </c>
    </row>
    <row r="1638" spans="1:20" x14ac:dyDescent="0.3">
      <c r="A1638" s="2">
        <v>2637</v>
      </c>
      <c r="B1638" s="3">
        <v>45305</v>
      </c>
      <c r="C1638" s="2" t="s">
        <v>1145</v>
      </c>
      <c r="D1638" s="2" t="s">
        <v>2416</v>
      </c>
      <c r="E1638" s="2" t="s">
        <v>20</v>
      </c>
      <c r="F1638" s="2" t="s">
        <v>21</v>
      </c>
      <c r="G1638" s="2" t="s">
        <v>75</v>
      </c>
      <c r="H1638" s="2" t="s">
        <v>76</v>
      </c>
      <c r="I1638" s="2" t="s">
        <v>77</v>
      </c>
      <c r="J1638" s="2">
        <v>3</v>
      </c>
      <c r="K1638" s="2">
        <v>8130</v>
      </c>
      <c r="L1638" s="2">
        <v>24390</v>
      </c>
      <c r="M1638" s="2">
        <v>20555.02</v>
      </c>
      <c r="N1638" s="2">
        <v>3834.98</v>
      </c>
      <c r="O1638" s="2">
        <v>79</v>
      </c>
      <c r="P1638" s="2">
        <v>56</v>
      </c>
      <c r="Q1638" s="2" t="s">
        <v>78</v>
      </c>
      <c r="R1638" s="2">
        <v>5</v>
      </c>
      <c r="S1638" s="5">
        <f>IFERROR(Table1[[#This Row],[Profit]]/Table1[[#This Row],[Sales]],0)</f>
        <v>0.15723575235752357</v>
      </c>
      <c r="T1638" s="2" t="str">
        <f t="shared" si="25"/>
        <v>Reorder Needed</v>
      </c>
    </row>
    <row r="1639" spans="1:20" x14ac:dyDescent="0.3">
      <c r="A1639" s="2">
        <v>2638</v>
      </c>
      <c r="B1639" s="3">
        <v>45574</v>
      </c>
      <c r="C1639" s="2" t="s">
        <v>1119</v>
      </c>
      <c r="D1639" s="2" t="s">
        <v>2417</v>
      </c>
      <c r="E1639" s="2" t="s">
        <v>36</v>
      </c>
      <c r="F1639" s="2" t="s">
        <v>37</v>
      </c>
      <c r="G1639" s="2" t="s">
        <v>60</v>
      </c>
      <c r="H1639" s="2" t="s">
        <v>61</v>
      </c>
      <c r="I1639" s="2" t="s">
        <v>32</v>
      </c>
      <c r="J1639" s="2">
        <v>9</v>
      </c>
      <c r="K1639" s="2">
        <v>51585</v>
      </c>
      <c r="L1639" s="2">
        <v>464265</v>
      </c>
      <c r="M1639" s="2">
        <v>350331.48</v>
      </c>
      <c r="N1639" s="2">
        <v>113933.52</v>
      </c>
      <c r="O1639" s="2">
        <v>410</v>
      </c>
      <c r="P1639" s="2">
        <v>80</v>
      </c>
      <c r="Q1639" s="2" t="s">
        <v>62</v>
      </c>
      <c r="R1639" s="2">
        <v>5</v>
      </c>
      <c r="S1639" s="5">
        <f>IFERROR(Table1[[#This Row],[Profit]]/Table1[[#This Row],[Sales]],0)</f>
        <v>0.24540622273916837</v>
      </c>
      <c r="T1639" s="2" t="str">
        <f t="shared" si="25"/>
        <v>Reorder Needed</v>
      </c>
    </row>
    <row r="1640" spans="1:20" x14ac:dyDescent="0.3">
      <c r="A1640" s="2">
        <v>2639</v>
      </c>
      <c r="B1640" s="3">
        <v>45607</v>
      </c>
      <c r="C1640" s="2" t="s">
        <v>260</v>
      </c>
      <c r="D1640" s="2" t="s">
        <v>2418</v>
      </c>
      <c r="E1640" s="2" t="s">
        <v>28</v>
      </c>
      <c r="F1640" s="2" t="s">
        <v>29</v>
      </c>
      <c r="G1640" s="2" t="s">
        <v>40</v>
      </c>
      <c r="H1640" s="2" t="s">
        <v>41</v>
      </c>
      <c r="I1640" s="2" t="s">
        <v>24</v>
      </c>
      <c r="J1640" s="2">
        <v>5</v>
      </c>
      <c r="K1640" s="2">
        <v>53880</v>
      </c>
      <c r="L1640" s="2">
        <v>269400</v>
      </c>
      <c r="M1640" s="2">
        <v>202841.33</v>
      </c>
      <c r="N1640" s="2">
        <v>66558.67</v>
      </c>
      <c r="O1640" s="2">
        <v>203</v>
      </c>
      <c r="P1640" s="2">
        <v>67</v>
      </c>
      <c r="Q1640" s="2" t="s">
        <v>42</v>
      </c>
      <c r="R1640" s="2">
        <v>5</v>
      </c>
      <c r="S1640" s="5">
        <f>IFERROR(Table1[[#This Row],[Profit]]/Table1[[#This Row],[Sales]],0)</f>
        <v>0.24706262063845583</v>
      </c>
      <c r="T1640" s="2" t="str">
        <f t="shared" si="25"/>
        <v>Reorder Needed</v>
      </c>
    </row>
    <row r="1641" spans="1:20" x14ac:dyDescent="0.3">
      <c r="A1641" s="2">
        <v>2640</v>
      </c>
      <c r="B1641" s="3">
        <v>45512</v>
      </c>
      <c r="C1641" s="2" t="s">
        <v>809</v>
      </c>
      <c r="D1641" s="2" t="s">
        <v>2419</v>
      </c>
      <c r="E1641" s="2" t="s">
        <v>28</v>
      </c>
      <c r="F1641" s="2" t="s">
        <v>29</v>
      </c>
      <c r="G1641" s="2" t="s">
        <v>49</v>
      </c>
      <c r="H1641" s="2" t="s">
        <v>50</v>
      </c>
      <c r="I1641" s="2" t="s">
        <v>51</v>
      </c>
      <c r="J1641" s="2">
        <v>8</v>
      </c>
      <c r="K1641" s="2">
        <v>40281</v>
      </c>
      <c r="L1641" s="2">
        <v>322248</v>
      </c>
      <c r="M1641" s="2">
        <v>256727.06</v>
      </c>
      <c r="N1641" s="2">
        <v>65520.94</v>
      </c>
      <c r="O1641" s="2">
        <v>457</v>
      </c>
      <c r="P1641" s="2">
        <v>93</v>
      </c>
      <c r="Q1641" s="2" t="s">
        <v>52</v>
      </c>
      <c r="R1641" s="2">
        <v>15</v>
      </c>
      <c r="S1641" s="5">
        <f>IFERROR(Table1[[#This Row],[Profit]]/Table1[[#This Row],[Sales]],0)</f>
        <v>0.20332458230927733</v>
      </c>
      <c r="T1641" s="2" t="str">
        <f t="shared" si="25"/>
        <v>Reorder Needed</v>
      </c>
    </row>
    <row r="1642" spans="1:20" x14ac:dyDescent="0.3">
      <c r="A1642" s="2">
        <v>2641</v>
      </c>
      <c r="B1642" s="3">
        <v>45594</v>
      </c>
      <c r="C1642" s="2" t="s">
        <v>2102</v>
      </c>
      <c r="D1642" s="2" t="s">
        <v>2420</v>
      </c>
      <c r="E1642" s="2" t="s">
        <v>45</v>
      </c>
      <c r="F1642" s="2" t="s">
        <v>46</v>
      </c>
      <c r="G1642" s="2" t="s">
        <v>55</v>
      </c>
      <c r="H1642" s="2" t="s">
        <v>56</v>
      </c>
      <c r="I1642" s="2" t="s">
        <v>32</v>
      </c>
      <c r="J1642" s="2">
        <v>7</v>
      </c>
      <c r="K1642" s="2">
        <v>34636</v>
      </c>
      <c r="L1642" s="2">
        <v>242452</v>
      </c>
      <c r="M1642" s="2">
        <v>169119.04</v>
      </c>
      <c r="N1642" s="2">
        <v>73332.960000000006</v>
      </c>
      <c r="O1642" s="2">
        <v>305</v>
      </c>
      <c r="P1642" s="2">
        <v>21</v>
      </c>
      <c r="Q1642" s="2" t="s">
        <v>57</v>
      </c>
      <c r="R1642" s="2">
        <v>15</v>
      </c>
      <c r="S1642" s="5">
        <f>IFERROR(Table1[[#This Row],[Profit]]/Table1[[#This Row],[Sales]],0)</f>
        <v>0.30246382789170645</v>
      </c>
      <c r="T1642" s="2" t="str">
        <f t="shared" si="25"/>
        <v>Reorder Needed</v>
      </c>
    </row>
    <row r="1643" spans="1:20" x14ac:dyDescent="0.3">
      <c r="A1643" s="2">
        <v>2642</v>
      </c>
      <c r="B1643" s="3">
        <v>45534</v>
      </c>
      <c r="C1643" s="2" t="s">
        <v>779</v>
      </c>
      <c r="D1643" s="2" t="s">
        <v>2421</v>
      </c>
      <c r="E1643" s="2" t="s">
        <v>45</v>
      </c>
      <c r="F1643" s="2" t="s">
        <v>46</v>
      </c>
      <c r="G1643" s="2" t="s">
        <v>22</v>
      </c>
      <c r="H1643" s="2" t="s">
        <v>23</v>
      </c>
      <c r="I1643" s="2" t="s">
        <v>24</v>
      </c>
      <c r="J1643" s="2">
        <v>5</v>
      </c>
      <c r="K1643" s="2">
        <v>45167</v>
      </c>
      <c r="L1643" s="2">
        <v>225835</v>
      </c>
      <c r="M1643" s="2">
        <v>158055.34</v>
      </c>
      <c r="N1643" s="2">
        <v>67779.66</v>
      </c>
      <c r="O1643" s="2">
        <v>210</v>
      </c>
      <c r="P1643" s="2">
        <v>73</v>
      </c>
      <c r="Q1643" s="2" t="s">
        <v>25</v>
      </c>
      <c r="R1643" s="2">
        <v>20</v>
      </c>
      <c r="S1643" s="5">
        <f>IFERROR(Table1[[#This Row],[Profit]]/Table1[[#This Row],[Sales]],0)</f>
        <v>0.30012912081829657</v>
      </c>
      <c r="T1643" s="2" t="str">
        <f t="shared" si="25"/>
        <v>Reorder Needed</v>
      </c>
    </row>
    <row r="1644" spans="1:20" x14ac:dyDescent="0.3">
      <c r="A1644" s="2">
        <v>2643</v>
      </c>
      <c r="B1644" s="3">
        <v>45538</v>
      </c>
      <c r="C1644" s="2" t="s">
        <v>1201</v>
      </c>
      <c r="D1644" s="2" t="s">
        <v>2422</v>
      </c>
      <c r="E1644" s="2" t="s">
        <v>36</v>
      </c>
      <c r="F1644" s="2" t="s">
        <v>37</v>
      </c>
      <c r="G1644" s="2" t="s">
        <v>67</v>
      </c>
      <c r="H1644" s="2" t="s">
        <v>68</v>
      </c>
      <c r="I1644" s="2" t="s">
        <v>24</v>
      </c>
      <c r="J1644" s="2">
        <v>1</v>
      </c>
      <c r="K1644" s="2">
        <v>32458</v>
      </c>
      <c r="L1644" s="2">
        <v>32458</v>
      </c>
      <c r="M1644" s="2">
        <v>20581.64</v>
      </c>
      <c r="N1644" s="2">
        <v>11876.36</v>
      </c>
      <c r="O1644" s="2">
        <v>156</v>
      </c>
      <c r="P1644" s="2">
        <v>34</v>
      </c>
      <c r="Q1644" s="2" t="s">
        <v>42</v>
      </c>
      <c r="R1644" s="2">
        <v>20</v>
      </c>
      <c r="S1644" s="5">
        <f>IFERROR(Table1[[#This Row],[Profit]]/Table1[[#This Row],[Sales]],0)</f>
        <v>0.36589931603918913</v>
      </c>
      <c r="T1644" s="2" t="str">
        <f t="shared" si="25"/>
        <v>Reorder Needed</v>
      </c>
    </row>
    <row r="1645" spans="1:20" x14ac:dyDescent="0.3">
      <c r="A1645" s="2">
        <v>2644</v>
      </c>
      <c r="B1645" s="3">
        <v>45439</v>
      </c>
      <c r="C1645" s="2" t="s">
        <v>427</v>
      </c>
      <c r="D1645" s="2" t="s">
        <v>2423</v>
      </c>
      <c r="E1645" s="2" t="s">
        <v>28</v>
      </c>
      <c r="F1645" s="2" t="s">
        <v>29</v>
      </c>
      <c r="G1645" s="2" t="s">
        <v>67</v>
      </c>
      <c r="H1645" s="2" t="s">
        <v>68</v>
      </c>
      <c r="I1645" s="2" t="s">
        <v>24</v>
      </c>
      <c r="J1645" s="2">
        <v>1</v>
      </c>
      <c r="K1645" s="2">
        <v>32629</v>
      </c>
      <c r="L1645" s="2">
        <v>32629</v>
      </c>
      <c r="M1645" s="2">
        <v>21858.5</v>
      </c>
      <c r="N1645" s="2">
        <v>10770.5</v>
      </c>
      <c r="O1645" s="2">
        <v>87</v>
      </c>
      <c r="P1645" s="2">
        <v>98</v>
      </c>
      <c r="Q1645" s="2" t="s">
        <v>42</v>
      </c>
      <c r="R1645" s="2">
        <v>10</v>
      </c>
      <c r="S1645" s="5">
        <f>IFERROR(Table1[[#This Row],[Profit]]/Table1[[#This Row],[Sales]],0)</f>
        <v>0.33008979741947347</v>
      </c>
      <c r="T1645" s="2" t="str">
        <f t="shared" si="25"/>
        <v>Sufficient</v>
      </c>
    </row>
    <row r="1646" spans="1:20" x14ac:dyDescent="0.3">
      <c r="A1646" s="2">
        <v>2645</v>
      </c>
      <c r="B1646" s="3">
        <v>45436</v>
      </c>
      <c r="C1646" s="2" t="s">
        <v>1001</v>
      </c>
      <c r="D1646" s="2" t="s">
        <v>2424</v>
      </c>
      <c r="E1646" s="2" t="s">
        <v>28</v>
      </c>
      <c r="F1646" s="2" t="s">
        <v>29</v>
      </c>
      <c r="G1646" s="2" t="s">
        <v>49</v>
      </c>
      <c r="H1646" s="2" t="s">
        <v>50</v>
      </c>
      <c r="I1646" s="2" t="s">
        <v>51</v>
      </c>
      <c r="J1646" s="2">
        <v>7</v>
      </c>
      <c r="K1646" s="2">
        <v>22397</v>
      </c>
      <c r="L1646" s="2">
        <v>156779</v>
      </c>
      <c r="M1646" s="2">
        <v>116115.48</v>
      </c>
      <c r="N1646" s="2">
        <v>40663.519999999997</v>
      </c>
      <c r="O1646" s="2">
        <v>344</v>
      </c>
      <c r="P1646" s="2">
        <v>22</v>
      </c>
      <c r="Q1646" s="2" t="s">
        <v>52</v>
      </c>
      <c r="R1646" s="2">
        <v>15</v>
      </c>
      <c r="S1646" s="5">
        <f>IFERROR(Table1[[#This Row],[Profit]]/Table1[[#This Row],[Sales]],0)</f>
        <v>0.25936841031005425</v>
      </c>
      <c r="T1646" s="2" t="str">
        <f t="shared" si="25"/>
        <v>Reorder Needed</v>
      </c>
    </row>
    <row r="1647" spans="1:20" x14ac:dyDescent="0.3">
      <c r="A1647" s="2">
        <v>2646</v>
      </c>
      <c r="B1647" s="3">
        <v>45495</v>
      </c>
      <c r="C1647" s="2" t="s">
        <v>1515</v>
      </c>
      <c r="D1647" s="2" t="s">
        <v>2425</v>
      </c>
      <c r="E1647" s="2" t="s">
        <v>28</v>
      </c>
      <c r="F1647" s="2" t="s">
        <v>29</v>
      </c>
      <c r="G1647" s="2" t="s">
        <v>55</v>
      </c>
      <c r="H1647" s="2" t="s">
        <v>56</v>
      </c>
      <c r="I1647" s="2" t="s">
        <v>32</v>
      </c>
      <c r="J1647" s="2">
        <v>1</v>
      </c>
      <c r="K1647" s="2">
        <v>14278</v>
      </c>
      <c r="L1647" s="2">
        <v>14278</v>
      </c>
      <c r="M1647" s="2">
        <v>10063</v>
      </c>
      <c r="N1647" s="2">
        <v>4215</v>
      </c>
      <c r="O1647" s="2">
        <v>120</v>
      </c>
      <c r="P1647" s="2">
        <v>87</v>
      </c>
      <c r="Q1647" s="2" t="s">
        <v>57</v>
      </c>
      <c r="R1647" s="2">
        <v>0</v>
      </c>
      <c r="S1647" s="5">
        <f>IFERROR(Table1[[#This Row],[Profit]]/Table1[[#This Row],[Sales]],0)</f>
        <v>0.29520941308306486</v>
      </c>
      <c r="T1647" s="2" t="str">
        <f t="shared" si="25"/>
        <v>Reorder Needed</v>
      </c>
    </row>
    <row r="1648" spans="1:20" x14ac:dyDescent="0.3">
      <c r="A1648" s="2">
        <v>2647</v>
      </c>
      <c r="B1648" s="3">
        <v>45505</v>
      </c>
      <c r="C1648" s="2" t="s">
        <v>2085</v>
      </c>
      <c r="D1648" s="2" t="s">
        <v>2426</v>
      </c>
      <c r="E1648" s="2" t="s">
        <v>20</v>
      </c>
      <c r="F1648" s="2" t="s">
        <v>21</v>
      </c>
      <c r="G1648" s="2" t="s">
        <v>40</v>
      </c>
      <c r="H1648" s="2" t="s">
        <v>41</v>
      </c>
      <c r="I1648" s="2" t="s">
        <v>24</v>
      </c>
      <c r="J1648" s="2">
        <v>7</v>
      </c>
      <c r="K1648" s="2">
        <v>40865</v>
      </c>
      <c r="L1648" s="2">
        <v>286055</v>
      </c>
      <c r="M1648" s="2">
        <v>181882.27</v>
      </c>
      <c r="N1648" s="2">
        <v>104172.73</v>
      </c>
      <c r="O1648" s="2">
        <v>310</v>
      </c>
      <c r="P1648" s="2">
        <v>93</v>
      </c>
      <c r="Q1648" s="2" t="s">
        <v>42</v>
      </c>
      <c r="R1648" s="2">
        <v>0</v>
      </c>
      <c r="S1648" s="5">
        <f>IFERROR(Table1[[#This Row],[Profit]]/Table1[[#This Row],[Sales]],0)</f>
        <v>0.36417028193878798</v>
      </c>
      <c r="T1648" s="2" t="str">
        <f t="shared" si="25"/>
        <v>Reorder Needed</v>
      </c>
    </row>
    <row r="1649" spans="1:20" x14ac:dyDescent="0.3">
      <c r="A1649" s="2">
        <v>2648</v>
      </c>
      <c r="B1649" s="3">
        <v>45458</v>
      </c>
      <c r="C1649" s="2" t="s">
        <v>594</v>
      </c>
      <c r="D1649" s="2" t="s">
        <v>2427</v>
      </c>
      <c r="E1649" s="2" t="s">
        <v>28</v>
      </c>
      <c r="F1649" s="2" t="s">
        <v>29</v>
      </c>
      <c r="G1649" s="2" t="s">
        <v>55</v>
      </c>
      <c r="H1649" s="2" t="s">
        <v>56</v>
      </c>
      <c r="I1649" s="2" t="s">
        <v>32</v>
      </c>
      <c r="J1649" s="2">
        <v>10</v>
      </c>
      <c r="K1649" s="2">
        <v>42521</v>
      </c>
      <c r="L1649" s="2">
        <v>425210</v>
      </c>
      <c r="M1649" s="2">
        <v>308863.98</v>
      </c>
      <c r="N1649" s="2">
        <v>116346.02</v>
      </c>
      <c r="O1649" s="2">
        <v>339</v>
      </c>
      <c r="P1649" s="2">
        <v>34</v>
      </c>
      <c r="Q1649" s="2" t="s">
        <v>57</v>
      </c>
      <c r="R1649" s="2">
        <v>5</v>
      </c>
      <c r="S1649" s="5">
        <f>IFERROR(Table1[[#This Row],[Profit]]/Table1[[#This Row],[Sales]],0)</f>
        <v>0.27362014063639145</v>
      </c>
      <c r="T1649" s="2" t="str">
        <f t="shared" si="25"/>
        <v>Reorder Needed</v>
      </c>
    </row>
    <row r="1650" spans="1:20" x14ac:dyDescent="0.3">
      <c r="A1650" s="2">
        <v>2649</v>
      </c>
      <c r="B1650" s="3">
        <v>45439</v>
      </c>
      <c r="C1650" s="2" t="s">
        <v>306</v>
      </c>
      <c r="D1650" s="2" t="s">
        <v>2428</v>
      </c>
      <c r="E1650" s="2" t="s">
        <v>45</v>
      </c>
      <c r="F1650" s="2" t="s">
        <v>46</v>
      </c>
      <c r="G1650" s="2" t="s">
        <v>75</v>
      </c>
      <c r="H1650" s="2" t="s">
        <v>76</v>
      </c>
      <c r="I1650" s="2" t="s">
        <v>77</v>
      </c>
      <c r="J1650" s="2">
        <v>8</v>
      </c>
      <c r="K1650" s="2">
        <v>1902</v>
      </c>
      <c r="L1650" s="2">
        <v>15216</v>
      </c>
      <c r="M1650" s="2">
        <v>11698.19</v>
      </c>
      <c r="N1650" s="2">
        <v>3517.81</v>
      </c>
      <c r="O1650" s="2">
        <v>65</v>
      </c>
      <c r="P1650" s="2">
        <v>53</v>
      </c>
      <c r="Q1650" s="2" t="s">
        <v>78</v>
      </c>
      <c r="R1650" s="2">
        <v>10</v>
      </c>
      <c r="S1650" s="5">
        <f>IFERROR(Table1[[#This Row],[Profit]]/Table1[[#This Row],[Sales]],0)</f>
        <v>0.23119150893796003</v>
      </c>
      <c r="T1650" s="2" t="str">
        <f t="shared" si="25"/>
        <v>Reorder Needed</v>
      </c>
    </row>
    <row r="1651" spans="1:20" x14ac:dyDescent="0.3">
      <c r="A1651" s="2">
        <v>2650</v>
      </c>
      <c r="B1651" s="3">
        <v>45485</v>
      </c>
      <c r="C1651" s="2" t="s">
        <v>192</v>
      </c>
      <c r="D1651" s="2" t="s">
        <v>2429</v>
      </c>
      <c r="E1651" s="2" t="s">
        <v>20</v>
      </c>
      <c r="F1651" s="2" t="s">
        <v>21</v>
      </c>
      <c r="G1651" s="2" t="s">
        <v>67</v>
      </c>
      <c r="H1651" s="2" t="s">
        <v>68</v>
      </c>
      <c r="I1651" s="2" t="s">
        <v>24</v>
      </c>
      <c r="J1651" s="2">
        <v>2</v>
      </c>
      <c r="K1651" s="2">
        <v>36983</v>
      </c>
      <c r="L1651" s="2">
        <v>73966</v>
      </c>
      <c r="M1651" s="2">
        <v>61323.28</v>
      </c>
      <c r="N1651" s="2">
        <v>12642.72</v>
      </c>
      <c r="O1651" s="2">
        <v>306</v>
      </c>
      <c r="P1651" s="2">
        <v>89</v>
      </c>
      <c r="Q1651" s="2" t="s">
        <v>42</v>
      </c>
      <c r="R1651" s="2">
        <v>15</v>
      </c>
      <c r="S1651" s="5">
        <f>IFERROR(Table1[[#This Row],[Profit]]/Table1[[#This Row],[Sales]],0)</f>
        <v>0.17092610118162399</v>
      </c>
      <c r="T1651" s="2" t="str">
        <f t="shared" si="25"/>
        <v>Reorder Needed</v>
      </c>
    </row>
    <row r="1652" spans="1:20" x14ac:dyDescent="0.3">
      <c r="A1652" s="2">
        <v>2651</v>
      </c>
      <c r="B1652" s="3">
        <v>45474</v>
      </c>
      <c r="C1652" s="2" t="s">
        <v>1138</v>
      </c>
      <c r="D1652" s="2" t="s">
        <v>2430</v>
      </c>
      <c r="E1652" s="2" t="s">
        <v>36</v>
      </c>
      <c r="F1652" s="2" t="s">
        <v>37</v>
      </c>
      <c r="G1652" s="2" t="s">
        <v>40</v>
      </c>
      <c r="H1652" s="2" t="s">
        <v>41</v>
      </c>
      <c r="I1652" s="2" t="s">
        <v>24</v>
      </c>
      <c r="J1652" s="2">
        <v>2</v>
      </c>
      <c r="K1652" s="2">
        <v>30814</v>
      </c>
      <c r="L1652" s="2">
        <v>61628</v>
      </c>
      <c r="M1652" s="2">
        <v>41910.06</v>
      </c>
      <c r="N1652" s="2">
        <v>19717.939999999999</v>
      </c>
      <c r="O1652" s="2">
        <v>424</v>
      </c>
      <c r="P1652" s="2">
        <v>51</v>
      </c>
      <c r="Q1652" s="2" t="s">
        <v>42</v>
      </c>
      <c r="R1652" s="2">
        <v>0</v>
      </c>
      <c r="S1652" s="5">
        <f>IFERROR(Table1[[#This Row],[Profit]]/Table1[[#This Row],[Sales]],0)</f>
        <v>0.31995099630038293</v>
      </c>
      <c r="T1652" s="2" t="str">
        <f t="shared" si="25"/>
        <v>Reorder Needed</v>
      </c>
    </row>
    <row r="1653" spans="1:20" x14ac:dyDescent="0.3">
      <c r="A1653" s="2">
        <v>2652</v>
      </c>
      <c r="B1653" s="3">
        <v>45413</v>
      </c>
      <c r="C1653" s="2" t="s">
        <v>284</v>
      </c>
      <c r="D1653" s="2" t="s">
        <v>2431</v>
      </c>
      <c r="E1653" s="2" t="s">
        <v>20</v>
      </c>
      <c r="F1653" s="2" t="s">
        <v>21</v>
      </c>
      <c r="G1653" s="2" t="s">
        <v>97</v>
      </c>
      <c r="H1653" s="2" t="s">
        <v>98</v>
      </c>
      <c r="I1653" s="2" t="s">
        <v>32</v>
      </c>
      <c r="J1653" s="2">
        <v>8</v>
      </c>
      <c r="K1653" s="2">
        <v>9231</v>
      </c>
      <c r="L1653" s="2">
        <v>73848</v>
      </c>
      <c r="M1653" s="2">
        <v>44979.98</v>
      </c>
      <c r="N1653" s="2">
        <v>28868.02</v>
      </c>
      <c r="O1653" s="2">
        <v>300</v>
      </c>
      <c r="P1653" s="2">
        <v>46</v>
      </c>
      <c r="Q1653" s="2" t="s">
        <v>99</v>
      </c>
      <c r="R1653" s="2">
        <v>15</v>
      </c>
      <c r="S1653" s="5">
        <f>IFERROR(Table1[[#This Row],[Profit]]/Table1[[#This Row],[Sales]],0)</f>
        <v>0.39091133138338208</v>
      </c>
      <c r="T1653" s="2" t="str">
        <f t="shared" si="25"/>
        <v>Reorder Needed</v>
      </c>
    </row>
    <row r="1654" spans="1:20" x14ac:dyDescent="0.3">
      <c r="A1654" s="2">
        <v>2653</v>
      </c>
      <c r="B1654" s="3">
        <v>45439</v>
      </c>
      <c r="C1654" s="2" t="s">
        <v>176</v>
      </c>
      <c r="D1654" s="2" t="s">
        <v>2432</v>
      </c>
      <c r="E1654" s="2" t="s">
        <v>45</v>
      </c>
      <c r="F1654" s="2" t="s">
        <v>46</v>
      </c>
      <c r="G1654" s="2" t="s">
        <v>40</v>
      </c>
      <c r="H1654" s="2" t="s">
        <v>41</v>
      </c>
      <c r="I1654" s="2" t="s">
        <v>24</v>
      </c>
      <c r="J1654" s="2">
        <v>6</v>
      </c>
      <c r="K1654" s="2">
        <v>27263</v>
      </c>
      <c r="L1654" s="2">
        <v>163578</v>
      </c>
      <c r="M1654" s="2">
        <v>133915.9</v>
      </c>
      <c r="N1654" s="2">
        <v>29662.1</v>
      </c>
      <c r="O1654" s="2">
        <v>423</v>
      </c>
      <c r="P1654" s="2">
        <v>84</v>
      </c>
      <c r="Q1654" s="2" t="s">
        <v>42</v>
      </c>
      <c r="R1654" s="2">
        <v>15</v>
      </c>
      <c r="S1654" s="5">
        <f>IFERROR(Table1[[#This Row],[Profit]]/Table1[[#This Row],[Sales]],0)</f>
        <v>0.18133306434850652</v>
      </c>
      <c r="T1654" s="2" t="str">
        <f t="shared" si="25"/>
        <v>Reorder Needed</v>
      </c>
    </row>
    <row r="1655" spans="1:20" x14ac:dyDescent="0.3">
      <c r="A1655" s="2">
        <v>2654</v>
      </c>
      <c r="B1655" s="3">
        <v>45366</v>
      </c>
      <c r="C1655" s="2" t="s">
        <v>2433</v>
      </c>
      <c r="D1655" s="2" t="s">
        <v>2434</v>
      </c>
      <c r="E1655" s="2" t="s">
        <v>28</v>
      </c>
      <c r="F1655" s="2" t="s">
        <v>29</v>
      </c>
      <c r="G1655" s="2" t="s">
        <v>55</v>
      </c>
      <c r="H1655" s="2" t="s">
        <v>56</v>
      </c>
      <c r="I1655" s="2" t="s">
        <v>32</v>
      </c>
      <c r="J1655" s="2">
        <v>10</v>
      </c>
      <c r="K1655" s="2">
        <v>36310</v>
      </c>
      <c r="L1655" s="2">
        <v>363100</v>
      </c>
      <c r="M1655" s="2">
        <v>231710.48</v>
      </c>
      <c r="N1655" s="2">
        <v>131389.51999999999</v>
      </c>
      <c r="O1655" s="2">
        <v>382</v>
      </c>
      <c r="P1655" s="2">
        <v>18</v>
      </c>
      <c r="Q1655" s="2" t="s">
        <v>57</v>
      </c>
      <c r="R1655" s="2">
        <v>0</v>
      </c>
      <c r="S1655" s="5">
        <f>IFERROR(Table1[[#This Row],[Profit]]/Table1[[#This Row],[Sales]],0)</f>
        <v>0.36185491600110159</v>
      </c>
      <c r="T1655" s="2" t="str">
        <f t="shared" si="25"/>
        <v>Reorder Needed</v>
      </c>
    </row>
    <row r="1656" spans="1:20" x14ac:dyDescent="0.3">
      <c r="A1656" s="2">
        <v>2655</v>
      </c>
      <c r="B1656" s="3">
        <v>45323</v>
      </c>
      <c r="C1656" s="2" t="s">
        <v>588</v>
      </c>
      <c r="D1656" s="2" t="s">
        <v>2435</v>
      </c>
      <c r="E1656" s="2" t="s">
        <v>36</v>
      </c>
      <c r="F1656" s="2" t="s">
        <v>37</v>
      </c>
      <c r="G1656" s="2" t="s">
        <v>22</v>
      </c>
      <c r="H1656" s="2" t="s">
        <v>23</v>
      </c>
      <c r="I1656" s="2" t="s">
        <v>24</v>
      </c>
      <c r="J1656" s="2">
        <v>2</v>
      </c>
      <c r="K1656" s="2">
        <v>37882</v>
      </c>
      <c r="L1656" s="2">
        <v>75764</v>
      </c>
      <c r="M1656" s="2">
        <v>66637.22</v>
      </c>
      <c r="N1656" s="2">
        <v>9126.7800000000007</v>
      </c>
      <c r="O1656" s="2">
        <v>91</v>
      </c>
      <c r="P1656" s="2">
        <v>100</v>
      </c>
      <c r="Q1656" s="2" t="s">
        <v>25</v>
      </c>
      <c r="R1656" s="2">
        <v>10</v>
      </c>
      <c r="S1656" s="5">
        <f>IFERROR(Table1[[#This Row],[Profit]]/Table1[[#This Row],[Sales]],0)</f>
        <v>0.12046328071379547</v>
      </c>
      <c r="T1656" s="2" t="str">
        <f t="shared" si="25"/>
        <v>Sufficient</v>
      </c>
    </row>
    <row r="1657" spans="1:20" x14ac:dyDescent="0.3">
      <c r="A1657" s="2">
        <v>2656</v>
      </c>
      <c r="B1657" s="3">
        <v>45420</v>
      </c>
      <c r="C1657" s="2" t="s">
        <v>2436</v>
      </c>
      <c r="D1657" s="2" t="s">
        <v>2437</v>
      </c>
      <c r="E1657" s="2" t="s">
        <v>36</v>
      </c>
      <c r="F1657" s="2" t="s">
        <v>37</v>
      </c>
      <c r="G1657" s="2" t="s">
        <v>30</v>
      </c>
      <c r="H1657" s="2" t="s">
        <v>31</v>
      </c>
      <c r="I1657" s="2" t="s">
        <v>32</v>
      </c>
      <c r="J1657" s="2">
        <v>2</v>
      </c>
      <c r="K1657" s="2">
        <v>49710</v>
      </c>
      <c r="L1657" s="2">
        <v>99420</v>
      </c>
      <c r="M1657" s="2">
        <v>84410.67</v>
      </c>
      <c r="N1657" s="2">
        <v>15009.33</v>
      </c>
      <c r="O1657" s="2">
        <v>260</v>
      </c>
      <c r="P1657" s="2">
        <v>49</v>
      </c>
      <c r="Q1657" s="2" t="s">
        <v>33</v>
      </c>
      <c r="R1657" s="2">
        <v>0</v>
      </c>
      <c r="S1657" s="5">
        <f>IFERROR(Table1[[#This Row],[Profit]]/Table1[[#This Row],[Sales]],0)</f>
        <v>0.15096891973445986</v>
      </c>
      <c r="T1657" s="2" t="str">
        <f t="shared" si="25"/>
        <v>Reorder Needed</v>
      </c>
    </row>
    <row r="1658" spans="1:20" x14ac:dyDescent="0.3">
      <c r="A1658" s="2">
        <v>2657</v>
      </c>
      <c r="B1658" s="3">
        <v>45381</v>
      </c>
      <c r="C1658" s="2" t="s">
        <v>2438</v>
      </c>
      <c r="D1658" s="2" t="s">
        <v>2439</v>
      </c>
      <c r="E1658" s="2" t="s">
        <v>45</v>
      </c>
      <c r="F1658" s="2" t="s">
        <v>46</v>
      </c>
      <c r="G1658" s="2" t="s">
        <v>81</v>
      </c>
      <c r="H1658" s="2" t="s">
        <v>82</v>
      </c>
      <c r="I1658" s="2" t="s">
        <v>24</v>
      </c>
      <c r="J1658" s="2">
        <v>10</v>
      </c>
      <c r="K1658" s="2">
        <v>27005</v>
      </c>
      <c r="L1658" s="2">
        <v>270050</v>
      </c>
      <c r="M1658" s="2">
        <v>226611.12</v>
      </c>
      <c r="N1658" s="2">
        <v>43438.879999999997</v>
      </c>
      <c r="O1658" s="2">
        <v>22</v>
      </c>
      <c r="P1658" s="2">
        <v>42</v>
      </c>
      <c r="Q1658" s="2" t="s">
        <v>42</v>
      </c>
      <c r="R1658" s="2">
        <v>15</v>
      </c>
      <c r="S1658" s="5">
        <f>IFERROR(Table1[[#This Row],[Profit]]/Table1[[#This Row],[Sales]],0)</f>
        <v>0.16085495278652101</v>
      </c>
      <c r="T1658" s="2" t="str">
        <f t="shared" si="25"/>
        <v>Sufficient</v>
      </c>
    </row>
    <row r="1659" spans="1:20" x14ac:dyDescent="0.3">
      <c r="A1659" s="2">
        <v>2658</v>
      </c>
      <c r="B1659" s="3">
        <v>45330</v>
      </c>
      <c r="C1659" s="2" t="s">
        <v>2200</v>
      </c>
      <c r="D1659" s="2" t="s">
        <v>2440</v>
      </c>
      <c r="E1659" s="2" t="s">
        <v>45</v>
      </c>
      <c r="F1659" s="2" t="s">
        <v>46</v>
      </c>
      <c r="G1659" s="2" t="s">
        <v>67</v>
      </c>
      <c r="H1659" s="2" t="s">
        <v>68</v>
      </c>
      <c r="I1659" s="2" t="s">
        <v>24</v>
      </c>
      <c r="J1659" s="2">
        <v>8</v>
      </c>
      <c r="K1659" s="2">
        <v>10208</v>
      </c>
      <c r="L1659" s="2">
        <v>81664</v>
      </c>
      <c r="M1659" s="2">
        <v>71152.28</v>
      </c>
      <c r="N1659" s="2">
        <v>10511.72</v>
      </c>
      <c r="O1659" s="2">
        <v>32</v>
      </c>
      <c r="P1659" s="2">
        <v>95</v>
      </c>
      <c r="Q1659" s="2" t="s">
        <v>42</v>
      </c>
      <c r="R1659" s="2">
        <v>10</v>
      </c>
      <c r="S1659" s="5">
        <f>IFERROR(Table1[[#This Row],[Profit]]/Table1[[#This Row],[Sales]],0)</f>
        <v>0.12871914184952976</v>
      </c>
      <c r="T1659" s="2" t="str">
        <f t="shared" si="25"/>
        <v>Sufficient</v>
      </c>
    </row>
    <row r="1660" spans="1:20" x14ac:dyDescent="0.3">
      <c r="A1660" s="2">
        <v>2659</v>
      </c>
      <c r="B1660" s="3">
        <v>45388</v>
      </c>
      <c r="C1660" s="2" t="s">
        <v>1518</v>
      </c>
      <c r="D1660" s="2" t="s">
        <v>2441</v>
      </c>
      <c r="E1660" s="2" t="s">
        <v>36</v>
      </c>
      <c r="F1660" s="2" t="s">
        <v>37</v>
      </c>
      <c r="G1660" s="2" t="s">
        <v>97</v>
      </c>
      <c r="H1660" s="2" t="s">
        <v>98</v>
      </c>
      <c r="I1660" s="2" t="s">
        <v>32</v>
      </c>
      <c r="J1660" s="2">
        <v>9</v>
      </c>
      <c r="K1660" s="2">
        <v>13554</v>
      </c>
      <c r="L1660" s="2">
        <v>121986</v>
      </c>
      <c r="M1660" s="2">
        <v>81319.81</v>
      </c>
      <c r="N1660" s="2">
        <v>40666.19</v>
      </c>
      <c r="O1660" s="2">
        <v>42</v>
      </c>
      <c r="P1660" s="2">
        <v>91</v>
      </c>
      <c r="Q1660" s="2" t="s">
        <v>99</v>
      </c>
      <c r="R1660" s="2">
        <v>15</v>
      </c>
      <c r="S1660" s="5">
        <f>IFERROR(Table1[[#This Row],[Profit]]/Table1[[#This Row],[Sales]],0)</f>
        <v>0.33336768153722562</v>
      </c>
      <c r="T1660" s="2" t="str">
        <f t="shared" si="25"/>
        <v>Sufficient</v>
      </c>
    </row>
    <row r="1661" spans="1:20" x14ac:dyDescent="0.3">
      <c r="A1661" s="2">
        <v>2660</v>
      </c>
      <c r="B1661" s="3">
        <v>45600</v>
      </c>
      <c r="C1661" s="2" t="s">
        <v>1186</v>
      </c>
      <c r="D1661" s="2" t="s">
        <v>2442</v>
      </c>
      <c r="E1661" s="2" t="s">
        <v>20</v>
      </c>
      <c r="F1661" s="2" t="s">
        <v>21</v>
      </c>
      <c r="G1661" s="2" t="s">
        <v>49</v>
      </c>
      <c r="H1661" s="2" t="s">
        <v>50</v>
      </c>
      <c r="I1661" s="2" t="s">
        <v>51</v>
      </c>
      <c r="J1661" s="2">
        <v>3</v>
      </c>
      <c r="K1661" s="2">
        <v>15661</v>
      </c>
      <c r="L1661" s="2">
        <v>46983</v>
      </c>
      <c r="M1661" s="2">
        <v>39127.47</v>
      </c>
      <c r="N1661" s="2">
        <v>7855.53</v>
      </c>
      <c r="O1661" s="2">
        <v>494</v>
      </c>
      <c r="P1661" s="2">
        <v>86</v>
      </c>
      <c r="Q1661" s="2" t="s">
        <v>52</v>
      </c>
      <c r="R1661" s="2">
        <v>20</v>
      </c>
      <c r="S1661" s="5">
        <f>IFERROR(Table1[[#This Row],[Profit]]/Table1[[#This Row],[Sales]],0)</f>
        <v>0.16719941255347678</v>
      </c>
      <c r="T1661" s="2" t="str">
        <f t="shared" si="25"/>
        <v>Reorder Needed</v>
      </c>
    </row>
    <row r="1662" spans="1:20" x14ac:dyDescent="0.3">
      <c r="A1662" s="2">
        <v>2661</v>
      </c>
      <c r="B1662" s="3">
        <v>45621</v>
      </c>
      <c r="C1662" s="2" t="s">
        <v>2443</v>
      </c>
      <c r="D1662" s="2" t="s">
        <v>2444</v>
      </c>
      <c r="E1662" s="2" t="s">
        <v>36</v>
      </c>
      <c r="F1662" s="2" t="s">
        <v>37</v>
      </c>
      <c r="G1662" s="2" t="s">
        <v>49</v>
      </c>
      <c r="H1662" s="2" t="s">
        <v>50</v>
      </c>
      <c r="I1662" s="2" t="s">
        <v>51</v>
      </c>
      <c r="J1662" s="2">
        <v>4</v>
      </c>
      <c r="K1662" s="2">
        <v>33503</v>
      </c>
      <c r="L1662" s="2">
        <v>134012</v>
      </c>
      <c r="M1662" s="2">
        <v>109646.03</v>
      </c>
      <c r="N1662" s="2">
        <v>24365.97</v>
      </c>
      <c r="O1662" s="2">
        <v>131</v>
      </c>
      <c r="P1662" s="2">
        <v>18</v>
      </c>
      <c r="Q1662" s="2" t="s">
        <v>52</v>
      </c>
      <c r="R1662" s="2">
        <v>0</v>
      </c>
      <c r="S1662" s="5">
        <f>IFERROR(Table1[[#This Row],[Profit]]/Table1[[#This Row],[Sales]],0)</f>
        <v>0.18181931468823689</v>
      </c>
      <c r="T1662" s="2" t="str">
        <f t="shared" si="25"/>
        <v>Reorder Needed</v>
      </c>
    </row>
    <row r="1663" spans="1:20" x14ac:dyDescent="0.3">
      <c r="A1663" s="2">
        <v>2662</v>
      </c>
      <c r="B1663" s="3">
        <v>45310</v>
      </c>
      <c r="C1663" s="2" t="s">
        <v>555</v>
      </c>
      <c r="D1663" s="2" t="s">
        <v>2445</v>
      </c>
      <c r="E1663" s="2" t="s">
        <v>20</v>
      </c>
      <c r="F1663" s="2" t="s">
        <v>21</v>
      </c>
      <c r="G1663" s="2" t="s">
        <v>67</v>
      </c>
      <c r="H1663" s="2" t="s">
        <v>68</v>
      </c>
      <c r="I1663" s="2" t="s">
        <v>24</v>
      </c>
      <c r="J1663" s="2">
        <v>5</v>
      </c>
      <c r="K1663" s="2">
        <v>4472</v>
      </c>
      <c r="L1663" s="2">
        <v>22360</v>
      </c>
      <c r="M1663" s="2">
        <v>14009.85</v>
      </c>
      <c r="N1663" s="2">
        <v>8350.15</v>
      </c>
      <c r="O1663" s="2">
        <v>266</v>
      </c>
      <c r="P1663" s="2">
        <v>79</v>
      </c>
      <c r="Q1663" s="2" t="s">
        <v>42</v>
      </c>
      <c r="R1663" s="2">
        <v>0</v>
      </c>
      <c r="S1663" s="5">
        <f>IFERROR(Table1[[#This Row],[Profit]]/Table1[[#This Row],[Sales]],0)</f>
        <v>0.37344141323792485</v>
      </c>
      <c r="T1663" s="2" t="str">
        <f t="shared" si="25"/>
        <v>Reorder Needed</v>
      </c>
    </row>
    <row r="1664" spans="1:20" x14ac:dyDescent="0.3">
      <c r="A1664" s="2">
        <v>2663</v>
      </c>
      <c r="B1664" s="3">
        <v>45343</v>
      </c>
      <c r="C1664" s="2" t="s">
        <v>1616</v>
      </c>
      <c r="D1664" s="2" t="s">
        <v>2446</v>
      </c>
      <c r="E1664" s="2" t="s">
        <v>20</v>
      </c>
      <c r="F1664" s="2" t="s">
        <v>21</v>
      </c>
      <c r="G1664" s="2" t="s">
        <v>67</v>
      </c>
      <c r="H1664" s="2" t="s">
        <v>68</v>
      </c>
      <c r="I1664" s="2" t="s">
        <v>24</v>
      </c>
      <c r="J1664" s="2">
        <v>1</v>
      </c>
      <c r="K1664" s="2">
        <v>33020</v>
      </c>
      <c r="L1664" s="2">
        <v>33020</v>
      </c>
      <c r="M1664" s="2">
        <v>22269.52</v>
      </c>
      <c r="N1664" s="2">
        <v>10750.48</v>
      </c>
      <c r="O1664" s="2">
        <v>354</v>
      </c>
      <c r="P1664" s="2">
        <v>91</v>
      </c>
      <c r="Q1664" s="2" t="s">
        <v>42</v>
      </c>
      <c r="R1664" s="2">
        <v>20</v>
      </c>
      <c r="S1664" s="5">
        <f>IFERROR(Table1[[#This Row],[Profit]]/Table1[[#This Row],[Sales]],0)</f>
        <v>0.3255748031496063</v>
      </c>
      <c r="T1664" s="2" t="str">
        <f t="shared" si="25"/>
        <v>Reorder Needed</v>
      </c>
    </row>
    <row r="1665" spans="1:20" x14ac:dyDescent="0.3">
      <c r="A1665" s="2">
        <v>2664</v>
      </c>
      <c r="B1665" s="3">
        <v>45544</v>
      </c>
      <c r="C1665" s="2" t="s">
        <v>1640</v>
      </c>
      <c r="D1665" s="2" t="s">
        <v>2447</v>
      </c>
      <c r="E1665" s="2" t="s">
        <v>28</v>
      </c>
      <c r="F1665" s="2" t="s">
        <v>29</v>
      </c>
      <c r="G1665" s="2" t="s">
        <v>22</v>
      </c>
      <c r="H1665" s="2" t="s">
        <v>23</v>
      </c>
      <c r="I1665" s="2" t="s">
        <v>24</v>
      </c>
      <c r="J1665" s="2">
        <v>10</v>
      </c>
      <c r="K1665" s="2">
        <v>47589</v>
      </c>
      <c r="L1665" s="2">
        <v>475890</v>
      </c>
      <c r="M1665" s="2">
        <v>354903.61</v>
      </c>
      <c r="N1665" s="2">
        <v>120986.39</v>
      </c>
      <c r="O1665" s="2">
        <v>89</v>
      </c>
      <c r="P1665" s="2">
        <v>46</v>
      </c>
      <c r="Q1665" s="2" t="s">
        <v>25</v>
      </c>
      <c r="R1665" s="2">
        <v>15</v>
      </c>
      <c r="S1665" s="5">
        <f>IFERROR(Table1[[#This Row],[Profit]]/Table1[[#This Row],[Sales]],0)</f>
        <v>0.25423183929059234</v>
      </c>
      <c r="T1665" s="2" t="str">
        <f t="shared" si="25"/>
        <v>Reorder Needed</v>
      </c>
    </row>
    <row r="1666" spans="1:20" x14ac:dyDescent="0.3">
      <c r="A1666" s="2">
        <v>2665</v>
      </c>
      <c r="B1666" s="3">
        <v>45562</v>
      </c>
      <c r="C1666" s="2" t="s">
        <v>216</v>
      </c>
      <c r="D1666" s="2" t="s">
        <v>2448</v>
      </c>
      <c r="E1666" s="2" t="s">
        <v>28</v>
      </c>
      <c r="F1666" s="2" t="s">
        <v>29</v>
      </c>
      <c r="G1666" s="2" t="s">
        <v>75</v>
      </c>
      <c r="H1666" s="2" t="s">
        <v>76</v>
      </c>
      <c r="I1666" s="2" t="s">
        <v>77</v>
      </c>
      <c r="J1666" s="2">
        <v>9</v>
      </c>
      <c r="K1666" s="2">
        <v>52872</v>
      </c>
      <c r="L1666" s="2">
        <v>475848</v>
      </c>
      <c r="M1666" s="2">
        <v>308083.38</v>
      </c>
      <c r="N1666" s="2">
        <v>167764.62</v>
      </c>
      <c r="O1666" s="2">
        <v>220</v>
      </c>
      <c r="P1666" s="2">
        <v>89</v>
      </c>
      <c r="Q1666" s="2" t="s">
        <v>78</v>
      </c>
      <c r="R1666" s="2">
        <v>15</v>
      </c>
      <c r="S1666" s="5">
        <f>IFERROR(Table1[[#This Row],[Profit]]/Table1[[#This Row],[Sales]],0)</f>
        <v>0.35255926262167753</v>
      </c>
      <c r="T1666" s="2" t="str">
        <f t="shared" ref="T1666:T1729" si="26">IF(O1666&gt;P1666,"Reorder Needed","Sufficient")</f>
        <v>Reorder Needed</v>
      </c>
    </row>
    <row r="1667" spans="1:20" x14ac:dyDescent="0.3">
      <c r="A1667" s="2">
        <v>2666</v>
      </c>
      <c r="B1667" s="3">
        <v>45499</v>
      </c>
      <c r="C1667" s="2" t="s">
        <v>1651</v>
      </c>
      <c r="D1667" s="2" t="s">
        <v>2449</v>
      </c>
      <c r="E1667" s="2" t="s">
        <v>45</v>
      </c>
      <c r="F1667" s="2" t="s">
        <v>46</v>
      </c>
      <c r="G1667" s="2" t="s">
        <v>67</v>
      </c>
      <c r="H1667" s="2" t="s">
        <v>68</v>
      </c>
      <c r="I1667" s="2" t="s">
        <v>24</v>
      </c>
      <c r="J1667" s="2">
        <v>6</v>
      </c>
      <c r="K1667" s="2">
        <v>45713</v>
      </c>
      <c r="L1667" s="2">
        <v>274278</v>
      </c>
      <c r="M1667" s="2">
        <v>232982.36</v>
      </c>
      <c r="N1667" s="2">
        <v>41295.64</v>
      </c>
      <c r="O1667" s="2">
        <v>219</v>
      </c>
      <c r="P1667" s="2">
        <v>57</v>
      </c>
      <c r="Q1667" s="2" t="s">
        <v>42</v>
      </c>
      <c r="R1667" s="2">
        <v>5</v>
      </c>
      <c r="S1667" s="5">
        <f>IFERROR(Table1[[#This Row],[Profit]]/Table1[[#This Row],[Sales]],0)</f>
        <v>0.15056125536864057</v>
      </c>
      <c r="T1667" s="2" t="str">
        <f t="shared" si="26"/>
        <v>Reorder Needed</v>
      </c>
    </row>
    <row r="1668" spans="1:20" x14ac:dyDescent="0.3">
      <c r="A1668" s="2">
        <v>2667</v>
      </c>
      <c r="B1668" s="3">
        <v>45644</v>
      </c>
      <c r="C1668" s="2" t="s">
        <v>160</v>
      </c>
      <c r="D1668" s="2" t="s">
        <v>2450</v>
      </c>
      <c r="E1668" s="2" t="s">
        <v>36</v>
      </c>
      <c r="F1668" s="2" t="s">
        <v>37</v>
      </c>
      <c r="G1668" s="2" t="s">
        <v>97</v>
      </c>
      <c r="H1668" s="2" t="s">
        <v>98</v>
      </c>
      <c r="I1668" s="2" t="s">
        <v>32</v>
      </c>
      <c r="J1668" s="2">
        <v>6</v>
      </c>
      <c r="K1668" s="2">
        <v>33370</v>
      </c>
      <c r="L1668" s="2">
        <v>200220</v>
      </c>
      <c r="M1668" s="2">
        <v>139515.97</v>
      </c>
      <c r="N1668" s="2">
        <v>60704.03</v>
      </c>
      <c r="O1668" s="2">
        <v>243</v>
      </c>
      <c r="P1668" s="2">
        <v>14</v>
      </c>
      <c r="Q1668" s="2" t="s">
        <v>99</v>
      </c>
      <c r="R1668" s="2">
        <v>0</v>
      </c>
      <c r="S1668" s="5">
        <f>IFERROR(Table1[[#This Row],[Profit]]/Table1[[#This Row],[Sales]],0)</f>
        <v>0.30318664469084006</v>
      </c>
      <c r="T1668" s="2" t="str">
        <f t="shared" si="26"/>
        <v>Reorder Needed</v>
      </c>
    </row>
    <row r="1669" spans="1:20" x14ac:dyDescent="0.3">
      <c r="A1669" s="2">
        <v>2668</v>
      </c>
      <c r="B1669" s="3">
        <v>45540</v>
      </c>
      <c r="C1669" s="2" t="s">
        <v>2451</v>
      </c>
      <c r="D1669" s="2" t="s">
        <v>2452</v>
      </c>
      <c r="E1669" s="2" t="s">
        <v>36</v>
      </c>
      <c r="F1669" s="2" t="s">
        <v>37</v>
      </c>
      <c r="G1669" s="2" t="s">
        <v>49</v>
      </c>
      <c r="H1669" s="2" t="s">
        <v>50</v>
      </c>
      <c r="I1669" s="2" t="s">
        <v>51</v>
      </c>
      <c r="J1669" s="2">
        <v>2</v>
      </c>
      <c r="K1669" s="2">
        <v>22085</v>
      </c>
      <c r="L1669" s="2">
        <v>44170</v>
      </c>
      <c r="M1669" s="2">
        <v>28405.53</v>
      </c>
      <c r="N1669" s="2">
        <v>15764.47</v>
      </c>
      <c r="O1669" s="2">
        <v>112</v>
      </c>
      <c r="P1669" s="2">
        <v>53</v>
      </c>
      <c r="Q1669" s="2" t="s">
        <v>52</v>
      </c>
      <c r="R1669" s="2">
        <v>15</v>
      </c>
      <c r="S1669" s="5">
        <f>IFERROR(Table1[[#This Row],[Profit]]/Table1[[#This Row],[Sales]],0)</f>
        <v>0.3569044600407516</v>
      </c>
      <c r="T1669" s="2" t="str">
        <f t="shared" si="26"/>
        <v>Reorder Needed</v>
      </c>
    </row>
    <row r="1670" spans="1:20" x14ac:dyDescent="0.3">
      <c r="A1670" s="2">
        <v>2669</v>
      </c>
      <c r="B1670" s="3">
        <v>45337</v>
      </c>
      <c r="C1670" s="2" t="s">
        <v>1460</v>
      </c>
      <c r="D1670" s="2" t="s">
        <v>2453</v>
      </c>
      <c r="E1670" s="2" t="s">
        <v>20</v>
      </c>
      <c r="F1670" s="2" t="s">
        <v>21</v>
      </c>
      <c r="G1670" s="2" t="s">
        <v>67</v>
      </c>
      <c r="H1670" s="2" t="s">
        <v>68</v>
      </c>
      <c r="I1670" s="2" t="s">
        <v>24</v>
      </c>
      <c r="J1670" s="2">
        <v>5</v>
      </c>
      <c r="K1670" s="2">
        <v>27563</v>
      </c>
      <c r="L1670" s="2">
        <v>137815</v>
      </c>
      <c r="M1670" s="2">
        <v>105430.1</v>
      </c>
      <c r="N1670" s="2">
        <v>32384.9</v>
      </c>
      <c r="O1670" s="2">
        <v>441</v>
      </c>
      <c r="P1670" s="2">
        <v>13</v>
      </c>
      <c r="Q1670" s="2" t="s">
        <v>42</v>
      </c>
      <c r="R1670" s="2">
        <v>5</v>
      </c>
      <c r="S1670" s="5">
        <f>IFERROR(Table1[[#This Row],[Profit]]/Table1[[#This Row],[Sales]],0)</f>
        <v>0.23498820883067881</v>
      </c>
      <c r="T1670" s="2" t="str">
        <f t="shared" si="26"/>
        <v>Reorder Needed</v>
      </c>
    </row>
    <row r="1671" spans="1:20" x14ac:dyDescent="0.3">
      <c r="A1671" s="2">
        <v>2670</v>
      </c>
      <c r="B1671" s="3">
        <v>45322</v>
      </c>
      <c r="C1671" s="2" t="s">
        <v>2454</v>
      </c>
      <c r="D1671" s="2" t="s">
        <v>2455</v>
      </c>
      <c r="E1671" s="2" t="s">
        <v>20</v>
      </c>
      <c r="F1671" s="2" t="s">
        <v>21</v>
      </c>
      <c r="G1671" s="2" t="s">
        <v>22</v>
      </c>
      <c r="H1671" s="2" t="s">
        <v>23</v>
      </c>
      <c r="I1671" s="2" t="s">
        <v>24</v>
      </c>
      <c r="J1671" s="2">
        <v>8</v>
      </c>
      <c r="K1671" s="2">
        <v>53714</v>
      </c>
      <c r="L1671" s="2">
        <v>429712</v>
      </c>
      <c r="M1671" s="2">
        <v>357412.07</v>
      </c>
      <c r="N1671" s="2">
        <v>72299.929999999993</v>
      </c>
      <c r="O1671" s="2">
        <v>113</v>
      </c>
      <c r="P1671" s="2">
        <v>91</v>
      </c>
      <c r="Q1671" s="2" t="s">
        <v>25</v>
      </c>
      <c r="R1671" s="2">
        <v>15</v>
      </c>
      <c r="S1671" s="5">
        <f>IFERROR(Table1[[#This Row],[Profit]]/Table1[[#This Row],[Sales]],0)</f>
        <v>0.16825206184607364</v>
      </c>
      <c r="T1671" s="2" t="str">
        <f t="shared" si="26"/>
        <v>Reorder Needed</v>
      </c>
    </row>
    <row r="1672" spans="1:20" x14ac:dyDescent="0.3">
      <c r="A1672" s="2">
        <v>2671</v>
      </c>
      <c r="B1672" s="3">
        <v>45493</v>
      </c>
      <c r="C1672" s="2" t="s">
        <v>1201</v>
      </c>
      <c r="D1672" s="2" t="s">
        <v>2456</v>
      </c>
      <c r="E1672" s="2" t="s">
        <v>28</v>
      </c>
      <c r="F1672" s="2" t="s">
        <v>29</v>
      </c>
      <c r="G1672" s="2" t="s">
        <v>40</v>
      </c>
      <c r="H1672" s="2" t="s">
        <v>41</v>
      </c>
      <c r="I1672" s="2" t="s">
        <v>24</v>
      </c>
      <c r="J1672" s="2">
        <v>10</v>
      </c>
      <c r="K1672" s="2">
        <v>56330</v>
      </c>
      <c r="L1672" s="2">
        <v>563300</v>
      </c>
      <c r="M1672" s="2">
        <v>396136.5</v>
      </c>
      <c r="N1672" s="2">
        <v>167163.5</v>
      </c>
      <c r="O1672" s="2">
        <v>68</v>
      </c>
      <c r="P1672" s="2">
        <v>27</v>
      </c>
      <c r="Q1672" s="2" t="s">
        <v>42</v>
      </c>
      <c r="R1672" s="2">
        <v>20</v>
      </c>
      <c r="S1672" s="5">
        <f>IFERROR(Table1[[#This Row],[Profit]]/Table1[[#This Row],[Sales]],0)</f>
        <v>0.29675750044381322</v>
      </c>
      <c r="T1672" s="2" t="str">
        <f t="shared" si="26"/>
        <v>Reorder Needed</v>
      </c>
    </row>
    <row r="1673" spans="1:20" x14ac:dyDescent="0.3">
      <c r="A1673" s="2">
        <v>2672</v>
      </c>
      <c r="B1673" s="3">
        <v>45643</v>
      </c>
      <c r="C1673" s="2" t="s">
        <v>2457</v>
      </c>
      <c r="D1673" s="2" t="s">
        <v>2458</v>
      </c>
      <c r="E1673" s="2" t="s">
        <v>28</v>
      </c>
      <c r="F1673" s="2" t="s">
        <v>29</v>
      </c>
      <c r="G1673" s="2" t="s">
        <v>75</v>
      </c>
      <c r="H1673" s="2" t="s">
        <v>76</v>
      </c>
      <c r="I1673" s="2" t="s">
        <v>77</v>
      </c>
      <c r="J1673" s="2">
        <v>9</v>
      </c>
      <c r="K1673" s="2">
        <v>20751</v>
      </c>
      <c r="L1673" s="2">
        <v>186759</v>
      </c>
      <c r="M1673" s="2">
        <v>131417.75</v>
      </c>
      <c r="N1673" s="2">
        <v>55341.25</v>
      </c>
      <c r="O1673" s="2">
        <v>43</v>
      </c>
      <c r="P1673" s="2">
        <v>56</v>
      </c>
      <c r="Q1673" s="2" t="s">
        <v>78</v>
      </c>
      <c r="R1673" s="2">
        <v>20</v>
      </c>
      <c r="S1673" s="5">
        <f>IFERROR(Table1[[#This Row],[Profit]]/Table1[[#This Row],[Sales]],0)</f>
        <v>0.29632440739134391</v>
      </c>
      <c r="T1673" s="2" t="str">
        <f t="shared" si="26"/>
        <v>Sufficient</v>
      </c>
    </row>
    <row r="1674" spans="1:20" x14ac:dyDescent="0.3">
      <c r="A1674" s="2">
        <v>2673</v>
      </c>
      <c r="B1674" s="3">
        <v>45629</v>
      </c>
      <c r="C1674" s="2" t="s">
        <v>830</v>
      </c>
      <c r="D1674" s="2" t="s">
        <v>2459</v>
      </c>
      <c r="E1674" s="2" t="s">
        <v>28</v>
      </c>
      <c r="F1674" s="2" t="s">
        <v>29</v>
      </c>
      <c r="G1674" s="2" t="s">
        <v>40</v>
      </c>
      <c r="H1674" s="2" t="s">
        <v>41</v>
      </c>
      <c r="I1674" s="2" t="s">
        <v>24</v>
      </c>
      <c r="J1674" s="2">
        <v>4</v>
      </c>
      <c r="K1674" s="2">
        <v>16297</v>
      </c>
      <c r="L1674" s="2">
        <v>65188</v>
      </c>
      <c r="M1674" s="2">
        <v>49901.01</v>
      </c>
      <c r="N1674" s="2">
        <v>15286.99</v>
      </c>
      <c r="O1674" s="2">
        <v>346</v>
      </c>
      <c r="P1674" s="2">
        <v>86</v>
      </c>
      <c r="Q1674" s="2" t="s">
        <v>42</v>
      </c>
      <c r="R1674" s="2">
        <v>10</v>
      </c>
      <c r="S1674" s="5">
        <f>IFERROR(Table1[[#This Row],[Profit]]/Table1[[#This Row],[Sales]],0)</f>
        <v>0.23450619745965515</v>
      </c>
      <c r="T1674" s="2" t="str">
        <f t="shared" si="26"/>
        <v>Reorder Needed</v>
      </c>
    </row>
    <row r="1675" spans="1:20" x14ac:dyDescent="0.3">
      <c r="A1675" s="2">
        <v>2674</v>
      </c>
      <c r="B1675" s="3">
        <v>45531</v>
      </c>
      <c r="C1675" s="2" t="s">
        <v>682</v>
      </c>
      <c r="D1675" s="2" t="s">
        <v>980</v>
      </c>
      <c r="E1675" s="2" t="s">
        <v>28</v>
      </c>
      <c r="F1675" s="2" t="s">
        <v>29</v>
      </c>
      <c r="G1675" s="2" t="s">
        <v>49</v>
      </c>
      <c r="H1675" s="2" t="s">
        <v>50</v>
      </c>
      <c r="I1675" s="2" t="s">
        <v>51</v>
      </c>
      <c r="J1675" s="2">
        <v>1</v>
      </c>
      <c r="K1675" s="2">
        <v>6759</v>
      </c>
      <c r="L1675" s="2">
        <v>6759</v>
      </c>
      <c r="M1675" s="2">
        <v>6072.72</v>
      </c>
      <c r="N1675" s="2">
        <v>686.28</v>
      </c>
      <c r="O1675" s="2">
        <v>242</v>
      </c>
      <c r="P1675" s="2">
        <v>54</v>
      </c>
      <c r="Q1675" s="2" t="s">
        <v>52</v>
      </c>
      <c r="R1675" s="2">
        <v>0</v>
      </c>
      <c r="S1675" s="5">
        <f>IFERROR(Table1[[#This Row],[Profit]]/Table1[[#This Row],[Sales]],0)</f>
        <v>0.10153573013759432</v>
      </c>
      <c r="T1675" s="2" t="str">
        <f t="shared" si="26"/>
        <v>Reorder Needed</v>
      </c>
    </row>
    <row r="1676" spans="1:20" x14ac:dyDescent="0.3">
      <c r="A1676" s="2">
        <v>2675</v>
      </c>
      <c r="B1676" s="3">
        <v>45570</v>
      </c>
      <c r="C1676" s="2" t="s">
        <v>1431</v>
      </c>
      <c r="D1676" s="2" t="s">
        <v>2460</v>
      </c>
      <c r="E1676" s="2" t="s">
        <v>20</v>
      </c>
      <c r="F1676" s="2" t="s">
        <v>21</v>
      </c>
      <c r="G1676" s="2" t="s">
        <v>81</v>
      </c>
      <c r="H1676" s="2" t="s">
        <v>82</v>
      </c>
      <c r="I1676" s="2" t="s">
        <v>24</v>
      </c>
      <c r="J1676" s="2">
        <v>3</v>
      </c>
      <c r="K1676" s="2">
        <v>58856</v>
      </c>
      <c r="L1676" s="2">
        <v>176568</v>
      </c>
      <c r="M1676" s="2">
        <v>148725.9</v>
      </c>
      <c r="N1676" s="2">
        <v>27842.1</v>
      </c>
      <c r="O1676" s="2">
        <v>419</v>
      </c>
      <c r="P1676" s="2">
        <v>78</v>
      </c>
      <c r="Q1676" s="2" t="s">
        <v>42</v>
      </c>
      <c r="R1676" s="2">
        <v>10</v>
      </c>
      <c r="S1676" s="5">
        <f>IFERROR(Table1[[#This Row],[Profit]]/Table1[[#This Row],[Sales]],0)</f>
        <v>0.15768485795840695</v>
      </c>
      <c r="T1676" s="2" t="str">
        <f t="shared" si="26"/>
        <v>Reorder Needed</v>
      </c>
    </row>
    <row r="1677" spans="1:20" x14ac:dyDescent="0.3">
      <c r="A1677" s="2">
        <v>2676</v>
      </c>
      <c r="B1677" s="3">
        <v>45548</v>
      </c>
      <c r="C1677" s="2" t="s">
        <v>911</v>
      </c>
      <c r="D1677" s="2" t="s">
        <v>2461</v>
      </c>
      <c r="E1677" s="2" t="s">
        <v>28</v>
      </c>
      <c r="F1677" s="2" t="s">
        <v>29</v>
      </c>
      <c r="G1677" s="2" t="s">
        <v>40</v>
      </c>
      <c r="H1677" s="2" t="s">
        <v>41</v>
      </c>
      <c r="I1677" s="2" t="s">
        <v>24</v>
      </c>
      <c r="J1677" s="2">
        <v>3</v>
      </c>
      <c r="K1677" s="2">
        <v>20749</v>
      </c>
      <c r="L1677" s="2">
        <v>62247</v>
      </c>
      <c r="M1677" s="2">
        <v>46475.61</v>
      </c>
      <c r="N1677" s="2">
        <v>15771.39</v>
      </c>
      <c r="O1677" s="2">
        <v>94</v>
      </c>
      <c r="P1677" s="2">
        <v>99</v>
      </c>
      <c r="Q1677" s="2" t="s">
        <v>42</v>
      </c>
      <c r="R1677" s="2">
        <v>5</v>
      </c>
      <c r="S1677" s="5">
        <f>IFERROR(Table1[[#This Row],[Profit]]/Table1[[#This Row],[Sales]],0)</f>
        <v>0.25336787315051329</v>
      </c>
      <c r="T1677" s="2" t="str">
        <f t="shared" si="26"/>
        <v>Sufficient</v>
      </c>
    </row>
    <row r="1678" spans="1:20" x14ac:dyDescent="0.3">
      <c r="A1678" s="2">
        <v>2677</v>
      </c>
      <c r="B1678" s="3">
        <v>45575</v>
      </c>
      <c r="C1678" s="2" t="s">
        <v>561</v>
      </c>
      <c r="D1678" s="2" t="s">
        <v>2462</v>
      </c>
      <c r="E1678" s="2" t="s">
        <v>20</v>
      </c>
      <c r="F1678" s="2" t="s">
        <v>21</v>
      </c>
      <c r="G1678" s="2" t="s">
        <v>81</v>
      </c>
      <c r="H1678" s="2" t="s">
        <v>82</v>
      </c>
      <c r="I1678" s="2" t="s">
        <v>24</v>
      </c>
      <c r="J1678" s="2">
        <v>3</v>
      </c>
      <c r="K1678" s="2">
        <v>59462</v>
      </c>
      <c r="L1678" s="2">
        <v>178386</v>
      </c>
      <c r="M1678" s="2">
        <v>155377.21</v>
      </c>
      <c r="N1678" s="2">
        <v>23008.79</v>
      </c>
      <c r="O1678" s="2">
        <v>416</v>
      </c>
      <c r="P1678" s="2">
        <v>48</v>
      </c>
      <c r="Q1678" s="2" t="s">
        <v>42</v>
      </c>
      <c r="R1678" s="2">
        <v>5</v>
      </c>
      <c r="S1678" s="5">
        <f>IFERROR(Table1[[#This Row],[Profit]]/Table1[[#This Row],[Sales]],0)</f>
        <v>0.12898316011346184</v>
      </c>
      <c r="T1678" s="2" t="str">
        <f t="shared" si="26"/>
        <v>Reorder Needed</v>
      </c>
    </row>
    <row r="1679" spans="1:20" x14ac:dyDescent="0.3">
      <c r="A1679" s="2">
        <v>2678</v>
      </c>
      <c r="B1679" s="3">
        <v>45634</v>
      </c>
      <c r="C1679" s="2" t="s">
        <v>1812</v>
      </c>
      <c r="D1679" s="2" t="s">
        <v>2463</v>
      </c>
      <c r="E1679" s="2" t="s">
        <v>28</v>
      </c>
      <c r="F1679" s="2" t="s">
        <v>29</v>
      </c>
      <c r="G1679" s="2" t="s">
        <v>97</v>
      </c>
      <c r="H1679" s="2" t="s">
        <v>98</v>
      </c>
      <c r="I1679" s="2" t="s">
        <v>32</v>
      </c>
      <c r="J1679" s="2">
        <v>5</v>
      </c>
      <c r="K1679" s="2">
        <v>30156</v>
      </c>
      <c r="L1679" s="2">
        <v>150780</v>
      </c>
      <c r="M1679" s="2">
        <v>106839.05</v>
      </c>
      <c r="N1679" s="2">
        <v>43940.95</v>
      </c>
      <c r="O1679" s="2">
        <v>282</v>
      </c>
      <c r="P1679" s="2">
        <v>58</v>
      </c>
      <c r="Q1679" s="2" t="s">
        <v>99</v>
      </c>
      <c r="R1679" s="2">
        <v>5</v>
      </c>
      <c r="S1679" s="5">
        <f>IFERROR(Table1[[#This Row],[Profit]]/Table1[[#This Row],[Sales]],0)</f>
        <v>0.29142426051200421</v>
      </c>
      <c r="T1679" s="2" t="str">
        <f t="shared" si="26"/>
        <v>Reorder Needed</v>
      </c>
    </row>
    <row r="1680" spans="1:20" x14ac:dyDescent="0.3">
      <c r="A1680" s="2">
        <v>2679</v>
      </c>
      <c r="B1680" s="3">
        <v>45375</v>
      </c>
      <c r="C1680" s="2" t="s">
        <v>1172</v>
      </c>
      <c r="D1680" s="2" t="s">
        <v>2464</v>
      </c>
      <c r="E1680" s="2" t="s">
        <v>36</v>
      </c>
      <c r="F1680" s="2" t="s">
        <v>37</v>
      </c>
      <c r="G1680" s="2" t="s">
        <v>22</v>
      </c>
      <c r="H1680" s="2" t="s">
        <v>23</v>
      </c>
      <c r="I1680" s="2" t="s">
        <v>24</v>
      </c>
      <c r="J1680" s="2">
        <v>9</v>
      </c>
      <c r="K1680" s="2">
        <v>23855</v>
      </c>
      <c r="L1680" s="2">
        <v>214695</v>
      </c>
      <c r="M1680" s="2">
        <v>153483.54</v>
      </c>
      <c r="N1680" s="2">
        <v>61211.46</v>
      </c>
      <c r="O1680" s="2">
        <v>193</v>
      </c>
      <c r="P1680" s="2">
        <v>33</v>
      </c>
      <c r="Q1680" s="2" t="s">
        <v>25</v>
      </c>
      <c r="R1680" s="2">
        <v>15</v>
      </c>
      <c r="S1680" s="5">
        <f>IFERROR(Table1[[#This Row],[Profit]]/Table1[[#This Row],[Sales]],0)</f>
        <v>0.28510892195905818</v>
      </c>
      <c r="T1680" s="2" t="str">
        <f t="shared" si="26"/>
        <v>Reorder Needed</v>
      </c>
    </row>
    <row r="1681" spans="1:20" x14ac:dyDescent="0.3">
      <c r="A1681" s="2">
        <v>2680</v>
      </c>
      <c r="B1681" s="3">
        <v>45373</v>
      </c>
      <c r="C1681" s="2" t="s">
        <v>2352</v>
      </c>
      <c r="D1681" s="2" t="s">
        <v>2465</v>
      </c>
      <c r="E1681" s="2" t="s">
        <v>36</v>
      </c>
      <c r="F1681" s="2" t="s">
        <v>37</v>
      </c>
      <c r="G1681" s="2" t="s">
        <v>67</v>
      </c>
      <c r="H1681" s="2" t="s">
        <v>68</v>
      </c>
      <c r="I1681" s="2" t="s">
        <v>24</v>
      </c>
      <c r="J1681" s="2">
        <v>9</v>
      </c>
      <c r="K1681" s="2">
        <v>12590</v>
      </c>
      <c r="L1681" s="2">
        <v>113310</v>
      </c>
      <c r="M1681" s="2">
        <v>83551.850000000006</v>
      </c>
      <c r="N1681" s="2">
        <v>29758.15</v>
      </c>
      <c r="O1681" s="2">
        <v>363</v>
      </c>
      <c r="P1681" s="2">
        <v>74</v>
      </c>
      <c r="Q1681" s="2" t="s">
        <v>42</v>
      </c>
      <c r="R1681" s="2">
        <v>0</v>
      </c>
      <c r="S1681" s="5">
        <f>IFERROR(Table1[[#This Row],[Profit]]/Table1[[#This Row],[Sales]],0)</f>
        <v>0.26262598181978641</v>
      </c>
      <c r="T1681" s="2" t="str">
        <f t="shared" si="26"/>
        <v>Reorder Needed</v>
      </c>
    </row>
    <row r="1682" spans="1:20" x14ac:dyDescent="0.3">
      <c r="A1682" s="2">
        <v>2681</v>
      </c>
      <c r="B1682" s="3">
        <v>45375</v>
      </c>
      <c r="C1682" s="2" t="s">
        <v>1959</v>
      </c>
      <c r="D1682" s="2" t="s">
        <v>2466</v>
      </c>
      <c r="E1682" s="2" t="s">
        <v>28</v>
      </c>
      <c r="F1682" s="2" t="s">
        <v>29</v>
      </c>
      <c r="G1682" s="2" t="s">
        <v>81</v>
      </c>
      <c r="H1682" s="2" t="s">
        <v>82</v>
      </c>
      <c r="I1682" s="2" t="s">
        <v>24</v>
      </c>
      <c r="J1682" s="2">
        <v>6</v>
      </c>
      <c r="K1682" s="2">
        <v>9873</v>
      </c>
      <c r="L1682" s="2">
        <v>59238</v>
      </c>
      <c r="M1682" s="2">
        <v>49136.71</v>
      </c>
      <c r="N1682" s="2">
        <v>10101.290000000001</v>
      </c>
      <c r="O1682" s="2">
        <v>467</v>
      </c>
      <c r="P1682" s="2">
        <v>22</v>
      </c>
      <c r="Q1682" s="2" t="s">
        <v>42</v>
      </c>
      <c r="R1682" s="2">
        <v>10</v>
      </c>
      <c r="S1682" s="5">
        <f>IFERROR(Table1[[#This Row],[Profit]]/Table1[[#This Row],[Sales]],0)</f>
        <v>0.17052044295891153</v>
      </c>
      <c r="T1682" s="2" t="str">
        <f t="shared" si="26"/>
        <v>Reorder Needed</v>
      </c>
    </row>
    <row r="1683" spans="1:20" x14ac:dyDescent="0.3">
      <c r="A1683" s="2">
        <v>2682</v>
      </c>
      <c r="B1683" s="3">
        <v>45321</v>
      </c>
      <c r="C1683" s="2" t="s">
        <v>2467</v>
      </c>
      <c r="D1683" s="2" t="s">
        <v>2468</v>
      </c>
      <c r="E1683" s="2" t="s">
        <v>20</v>
      </c>
      <c r="F1683" s="2" t="s">
        <v>21</v>
      </c>
      <c r="G1683" s="2" t="s">
        <v>67</v>
      </c>
      <c r="H1683" s="2" t="s">
        <v>68</v>
      </c>
      <c r="I1683" s="2" t="s">
        <v>24</v>
      </c>
      <c r="J1683" s="2">
        <v>1</v>
      </c>
      <c r="K1683" s="2">
        <v>18111</v>
      </c>
      <c r="L1683" s="2">
        <v>18111</v>
      </c>
      <c r="M1683" s="2">
        <v>14936.29</v>
      </c>
      <c r="N1683" s="2">
        <v>3174.71</v>
      </c>
      <c r="O1683" s="2">
        <v>359</v>
      </c>
      <c r="P1683" s="2">
        <v>53</v>
      </c>
      <c r="Q1683" s="2" t="s">
        <v>42</v>
      </c>
      <c r="R1683" s="2">
        <v>0</v>
      </c>
      <c r="S1683" s="5">
        <f>IFERROR(Table1[[#This Row],[Profit]]/Table1[[#This Row],[Sales]],0)</f>
        <v>0.17529181160620619</v>
      </c>
      <c r="T1683" s="2" t="str">
        <f t="shared" si="26"/>
        <v>Reorder Needed</v>
      </c>
    </row>
    <row r="1684" spans="1:20" x14ac:dyDescent="0.3">
      <c r="A1684" s="2">
        <v>2683</v>
      </c>
      <c r="B1684" s="3">
        <v>45464</v>
      </c>
      <c r="C1684" s="2" t="s">
        <v>893</v>
      </c>
      <c r="D1684" s="2" t="s">
        <v>2469</v>
      </c>
      <c r="E1684" s="2" t="s">
        <v>45</v>
      </c>
      <c r="F1684" s="2" t="s">
        <v>46</v>
      </c>
      <c r="G1684" s="2" t="s">
        <v>30</v>
      </c>
      <c r="H1684" s="2" t="s">
        <v>31</v>
      </c>
      <c r="I1684" s="2" t="s">
        <v>32</v>
      </c>
      <c r="J1684" s="2">
        <v>10</v>
      </c>
      <c r="K1684" s="2">
        <v>44994</v>
      </c>
      <c r="L1684" s="2">
        <v>449940</v>
      </c>
      <c r="M1684" s="2">
        <v>332012.63</v>
      </c>
      <c r="N1684" s="2">
        <v>117927.37</v>
      </c>
      <c r="O1684" s="2">
        <v>312</v>
      </c>
      <c r="P1684" s="2">
        <v>77</v>
      </c>
      <c r="Q1684" s="2" t="s">
        <v>33</v>
      </c>
      <c r="R1684" s="2">
        <v>5</v>
      </c>
      <c r="S1684" s="5">
        <f>IFERROR(Table1[[#This Row],[Profit]]/Table1[[#This Row],[Sales]],0)</f>
        <v>0.26209576832466552</v>
      </c>
      <c r="T1684" s="2" t="str">
        <f t="shared" si="26"/>
        <v>Reorder Needed</v>
      </c>
    </row>
    <row r="1685" spans="1:20" x14ac:dyDescent="0.3">
      <c r="A1685" s="2">
        <v>2684</v>
      </c>
      <c r="B1685" s="3">
        <v>45311</v>
      </c>
      <c r="C1685" s="2" t="s">
        <v>2085</v>
      </c>
      <c r="D1685" s="2" t="s">
        <v>2470</v>
      </c>
      <c r="E1685" s="2" t="s">
        <v>28</v>
      </c>
      <c r="F1685" s="2" t="s">
        <v>29</v>
      </c>
      <c r="G1685" s="2" t="s">
        <v>55</v>
      </c>
      <c r="H1685" s="2" t="s">
        <v>56</v>
      </c>
      <c r="I1685" s="2" t="s">
        <v>32</v>
      </c>
      <c r="J1685" s="2">
        <v>9</v>
      </c>
      <c r="K1685" s="2">
        <v>50982</v>
      </c>
      <c r="L1685" s="2">
        <v>458838</v>
      </c>
      <c r="M1685" s="2">
        <v>337331.69</v>
      </c>
      <c r="N1685" s="2">
        <v>121506.31</v>
      </c>
      <c r="O1685" s="2">
        <v>365</v>
      </c>
      <c r="P1685" s="2">
        <v>66</v>
      </c>
      <c r="Q1685" s="2" t="s">
        <v>57</v>
      </c>
      <c r="R1685" s="2">
        <v>5</v>
      </c>
      <c r="S1685" s="5">
        <f>IFERROR(Table1[[#This Row],[Profit]]/Table1[[#This Row],[Sales]],0)</f>
        <v>0.26481309307424405</v>
      </c>
      <c r="T1685" s="2" t="str">
        <f t="shared" si="26"/>
        <v>Reorder Needed</v>
      </c>
    </row>
    <row r="1686" spans="1:20" x14ac:dyDescent="0.3">
      <c r="A1686" s="2">
        <v>2685</v>
      </c>
      <c r="B1686" s="3">
        <v>45336</v>
      </c>
      <c r="C1686" s="2" t="s">
        <v>2131</v>
      </c>
      <c r="D1686" s="2" t="s">
        <v>2471</v>
      </c>
      <c r="E1686" s="2" t="s">
        <v>28</v>
      </c>
      <c r="F1686" s="2" t="s">
        <v>29</v>
      </c>
      <c r="G1686" s="2" t="s">
        <v>81</v>
      </c>
      <c r="H1686" s="2" t="s">
        <v>82</v>
      </c>
      <c r="I1686" s="2" t="s">
        <v>24</v>
      </c>
      <c r="J1686" s="2">
        <v>8</v>
      </c>
      <c r="K1686" s="2">
        <v>9742</v>
      </c>
      <c r="L1686" s="2">
        <v>77936</v>
      </c>
      <c r="M1686" s="2">
        <v>66867.97</v>
      </c>
      <c r="N1686" s="2">
        <v>11068.03</v>
      </c>
      <c r="O1686" s="2">
        <v>81</v>
      </c>
      <c r="P1686" s="2">
        <v>75</v>
      </c>
      <c r="Q1686" s="2" t="s">
        <v>42</v>
      </c>
      <c r="R1686" s="2">
        <v>15</v>
      </c>
      <c r="S1686" s="5">
        <f>IFERROR(Table1[[#This Row],[Profit]]/Table1[[#This Row],[Sales]],0)</f>
        <v>0.14201434510367481</v>
      </c>
      <c r="T1686" s="2" t="str">
        <f t="shared" si="26"/>
        <v>Reorder Needed</v>
      </c>
    </row>
    <row r="1687" spans="1:20" x14ac:dyDescent="0.3">
      <c r="A1687" s="2">
        <v>2686</v>
      </c>
      <c r="B1687" s="3">
        <v>45402</v>
      </c>
      <c r="C1687" s="2" t="s">
        <v>2257</v>
      </c>
      <c r="D1687" s="2" t="s">
        <v>2472</v>
      </c>
      <c r="E1687" s="2" t="s">
        <v>36</v>
      </c>
      <c r="F1687" s="2" t="s">
        <v>37</v>
      </c>
      <c r="G1687" s="2" t="s">
        <v>67</v>
      </c>
      <c r="H1687" s="2" t="s">
        <v>68</v>
      </c>
      <c r="I1687" s="2" t="s">
        <v>24</v>
      </c>
      <c r="J1687" s="2">
        <v>10</v>
      </c>
      <c r="K1687" s="2">
        <v>20736</v>
      </c>
      <c r="L1687" s="2">
        <v>207360</v>
      </c>
      <c r="M1687" s="2">
        <v>157765.29999999999</v>
      </c>
      <c r="N1687" s="2">
        <v>49594.7</v>
      </c>
      <c r="O1687" s="2">
        <v>57</v>
      </c>
      <c r="P1687" s="2">
        <v>30</v>
      </c>
      <c r="Q1687" s="2" t="s">
        <v>42</v>
      </c>
      <c r="R1687" s="2">
        <v>15</v>
      </c>
      <c r="S1687" s="5">
        <f>IFERROR(Table1[[#This Row],[Profit]]/Table1[[#This Row],[Sales]],0)</f>
        <v>0.23917197145061728</v>
      </c>
      <c r="T1687" s="2" t="str">
        <f t="shared" si="26"/>
        <v>Reorder Needed</v>
      </c>
    </row>
    <row r="1688" spans="1:20" x14ac:dyDescent="0.3">
      <c r="A1688" s="2">
        <v>2687</v>
      </c>
      <c r="B1688" s="3">
        <v>45401</v>
      </c>
      <c r="C1688" s="2" t="s">
        <v>2473</v>
      </c>
      <c r="D1688" s="2" t="s">
        <v>2474</v>
      </c>
      <c r="E1688" s="2" t="s">
        <v>45</v>
      </c>
      <c r="F1688" s="2" t="s">
        <v>46</v>
      </c>
      <c r="G1688" s="2" t="s">
        <v>60</v>
      </c>
      <c r="H1688" s="2" t="s">
        <v>61</v>
      </c>
      <c r="I1688" s="2" t="s">
        <v>32</v>
      </c>
      <c r="J1688" s="2">
        <v>6</v>
      </c>
      <c r="K1688" s="2">
        <v>32114</v>
      </c>
      <c r="L1688" s="2">
        <v>192684</v>
      </c>
      <c r="M1688" s="2">
        <v>133547.63</v>
      </c>
      <c r="N1688" s="2">
        <v>59136.37</v>
      </c>
      <c r="O1688" s="2">
        <v>47</v>
      </c>
      <c r="P1688" s="2">
        <v>61</v>
      </c>
      <c r="Q1688" s="2" t="s">
        <v>62</v>
      </c>
      <c r="R1688" s="2">
        <v>10</v>
      </c>
      <c r="S1688" s="5">
        <f>IFERROR(Table1[[#This Row],[Profit]]/Table1[[#This Row],[Sales]],0)</f>
        <v>0.30690856531938304</v>
      </c>
      <c r="T1688" s="2" t="str">
        <f t="shared" si="26"/>
        <v>Sufficient</v>
      </c>
    </row>
    <row r="1689" spans="1:20" x14ac:dyDescent="0.3">
      <c r="A1689" s="2">
        <v>2688</v>
      </c>
      <c r="B1689" s="3">
        <v>45398</v>
      </c>
      <c r="C1689" s="2" t="s">
        <v>2475</v>
      </c>
      <c r="D1689" s="2" t="s">
        <v>2476</v>
      </c>
      <c r="E1689" s="2" t="s">
        <v>28</v>
      </c>
      <c r="F1689" s="2" t="s">
        <v>29</v>
      </c>
      <c r="G1689" s="2" t="s">
        <v>55</v>
      </c>
      <c r="H1689" s="2" t="s">
        <v>56</v>
      </c>
      <c r="I1689" s="2" t="s">
        <v>32</v>
      </c>
      <c r="J1689" s="2">
        <v>10</v>
      </c>
      <c r="K1689" s="2">
        <v>29163</v>
      </c>
      <c r="L1689" s="2">
        <v>291630</v>
      </c>
      <c r="M1689" s="2">
        <v>224712.91</v>
      </c>
      <c r="N1689" s="2">
        <v>66917.09</v>
      </c>
      <c r="O1689" s="2">
        <v>11</v>
      </c>
      <c r="P1689" s="2">
        <v>76</v>
      </c>
      <c r="Q1689" s="2" t="s">
        <v>57</v>
      </c>
      <c r="R1689" s="2">
        <v>20</v>
      </c>
      <c r="S1689" s="5">
        <f>IFERROR(Table1[[#This Row],[Profit]]/Table1[[#This Row],[Sales]],0)</f>
        <v>0.22945886911497443</v>
      </c>
      <c r="T1689" s="2" t="str">
        <f t="shared" si="26"/>
        <v>Sufficient</v>
      </c>
    </row>
    <row r="1690" spans="1:20" x14ac:dyDescent="0.3">
      <c r="A1690" s="2">
        <v>2689</v>
      </c>
      <c r="B1690" s="3">
        <v>45570</v>
      </c>
      <c r="C1690" s="2" t="s">
        <v>1556</v>
      </c>
      <c r="D1690" s="2" t="s">
        <v>2477</v>
      </c>
      <c r="E1690" s="2" t="s">
        <v>45</v>
      </c>
      <c r="F1690" s="2" t="s">
        <v>46</v>
      </c>
      <c r="G1690" s="2" t="s">
        <v>97</v>
      </c>
      <c r="H1690" s="2" t="s">
        <v>98</v>
      </c>
      <c r="I1690" s="2" t="s">
        <v>32</v>
      </c>
      <c r="J1690" s="2">
        <v>10</v>
      </c>
      <c r="K1690" s="2">
        <v>19425</v>
      </c>
      <c r="L1690" s="2">
        <v>194250</v>
      </c>
      <c r="M1690" s="2">
        <v>126627.55</v>
      </c>
      <c r="N1690" s="2">
        <v>67622.45</v>
      </c>
      <c r="O1690" s="2">
        <v>96</v>
      </c>
      <c r="P1690" s="2">
        <v>36</v>
      </c>
      <c r="Q1690" s="2" t="s">
        <v>99</v>
      </c>
      <c r="R1690" s="2">
        <v>10</v>
      </c>
      <c r="S1690" s="5">
        <f>IFERROR(Table1[[#This Row],[Profit]]/Table1[[#This Row],[Sales]],0)</f>
        <v>0.3481207207207207</v>
      </c>
      <c r="T1690" s="2" t="str">
        <f t="shared" si="26"/>
        <v>Reorder Needed</v>
      </c>
    </row>
    <row r="1691" spans="1:20" x14ac:dyDescent="0.3">
      <c r="A1691" s="2">
        <v>2690</v>
      </c>
      <c r="B1691" s="3">
        <v>45592</v>
      </c>
      <c r="C1691" s="2" t="s">
        <v>1368</v>
      </c>
      <c r="D1691" s="2" t="s">
        <v>2478</v>
      </c>
      <c r="E1691" s="2" t="s">
        <v>20</v>
      </c>
      <c r="F1691" s="2" t="s">
        <v>21</v>
      </c>
      <c r="G1691" s="2" t="s">
        <v>60</v>
      </c>
      <c r="H1691" s="2" t="s">
        <v>61</v>
      </c>
      <c r="I1691" s="2" t="s">
        <v>32</v>
      </c>
      <c r="J1691" s="2">
        <v>8</v>
      </c>
      <c r="K1691" s="2">
        <v>13199</v>
      </c>
      <c r="L1691" s="2">
        <v>105592</v>
      </c>
      <c r="M1691" s="2">
        <v>74243.73</v>
      </c>
      <c r="N1691" s="2">
        <v>31348.27</v>
      </c>
      <c r="O1691" s="2">
        <v>78</v>
      </c>
      <c r="P1691" s="2">
        <v>12</v>
      </c>
      <c r="Q1691" s="2" t="s">
        <v>62</v>
      </c>
      <c r="R1691" s="2">
        <v>20</v>
      </c>
      <c r="S1691" s="5">
        <f>IFERROR(Table1[[#This Row],[Profit]]/Table1[[#This Row],[Sales]],0)</f>
        <v>0.29688110841730436</v>
      </c>
      <c r="T1691" s="2" t="str">
        <f t="shared" si="26"/>
        <v>Reorder Needed</v>
      </c>
    </row>
    <row r="1692" spans="1:20" x14ac:dyDescent="0.3">
      <c r="A1692" s="2">
        <v>2691</v>
      </c>
      <c r="B1692" s="3">
        <v>45429</v>
      </c>
      <c r="C1692" s="2" t="s">
        <v>746</v>
      </c>
      <c r="D1692" s="2" t="s">
        <v>2479</v>
      </c>
      <c r="E1692" s="2" t="s">
        <v>28</v>
      </c>
      <c r="F1692" s="2" t="s">
        <v>29</v>
      </c>
      <c r="G1692" s="2" t="s">
        <v>55</v>
      </c>
      <c r="H1692" s="2" t="s">
        <v>56</v>
      </c>
      <c r="I1692" s="2" t="s">
        <v>32</v>
      </c>
      <c r="J1692" s="2">
        <v>5</v>
      </c>
      <c r="K1692" s="2">
        <v>19215</v>
      </c>
      <c r="L1692" s="2">
        <v>96075</v>
      </c>
      <c r="M1692" s="2">
        <v>83440.75</v>
      </c>
      <c r="N1692" s="2">
        <v>12634.25</v>
      </c>
      <c r="O1692" s="2">
        <v>458</v>
      </c>
      <c r="P1692" s="2">
        <v>91</v>
      </c>
      <c r="Q1692" s="2" t="s">
        <v>57</v>
      </c>
      <c r="R1692" s="2">
        <v>5</v>
      </c>
      <c r="S1692" s="5">
        <f>IFERROR(Table1[[#This Row],[Profit]]/Table1[[#This Row],[Sales]],0)</f>
        <v>0.131504033307312</v>
      </c>
      <c r="T1692" s="2" t="str">
        <f t="shared" si="26"/>
        <v>Reorder Needed</v>
      </c>
    </row>
    <row r="1693" spans="1:20" x14ac:dyDescent="0.3">
      <c r="A1693" s="2">
        <v>2692</v>
      </c>
      <c r="B1693" s="3">
        <v>45617</v>
      </c>
      <c r="C1693" s="2" t="s">
        <v>592</v>
      </c>
      <c r="D1693" s="2" t="s">
        <v>2480</v>
      </c>
      <c r="E1693" s="2" t="s">
        <v>36</v>
      </c>
      <c r="F1693" s="2" t="s">
        <v>37</v>
      </c>
      <c r="G1693" s="2" t="s">
        <v>81</v>
      </c>
      <c r="H1693" s="2" t="s">
        <v>82</v>
      </c>
      <c r="I1693" s="2" t="s">
        <v>24</v>
      </c>
      <c r="J1693" s="2">
        <v>6</v>
      </c>
      <c r="K1693" s="2">
        <v>17689</v>
      </c>
      <c r="L1693" s="2">
        <v>106134</v>
      </c>
      <c r="M1693" s="2">
        <v>75549.16</v>
      </c>
      <c r="N1693" s="2">
        <v>30584.84</v>
      </c>
      <c r="O1693" s="2">
        <v>193</v>
      </c>
      <c r="P1693" s="2">
        <v>98</v>
      </c>
      <c r="Q1693" s="2" t="s">
        <v>42</v>
      </c>
      <c r="R1693" s="2">
        <v>5</v>
      </c>
      <c r="S1693" s="5">
        <f>IFERROR(Table1[[#This Row],[Profit]]/Table1[[#This Row],[Sales]],0)</f>
        <v>0.28817193359338195</v>
      </c>
      <c r="T1693" s="2" t="str">
        <f t="shared" si="26"/>
        <v>Reorder Needed</v>
      </c>
    </row>
    <row r="1694" spans="1:20" x14ac:dyDescent="0.3">
      <c r="A1694" s="2">
        <v>2693</v>
      </c>
      <c r="B1694" s="3">
        <v>45438</v>
      </c>
      <c r="C1694" s="2" t="s">
        <v>1464</v>
      </c>
      <c r="D1694" s="2" t="s">
        <v>2481</v>
      </c>
      <c r="E1694" s="2" t="s">
        <v>28</v>
      </c>
      <c r="F1694" s="2" t="s">
        <v>29</v>
      </c>
      <c r="G1694" s="2" t="s">
        <v>97</v>
      </c>
      <c r="H1694" s="2" t="s">
        <v>98</v>
      </c>
      <c r="I1694" s="2" t="s">
        <v>32</v>
      </c>
      <c r="J1694" s="2">
        <v>10</v>
      </c>
      <c r="K1694" s="2">
        <v>18471</v>
      </c>
      <c r="L1694" s="2">
        <v>184710</v>
      </c>
      <c r="M1694" s="2">
        <v>147129.56</v>
      </c>
      <c r="N1694" s="2">
        <v>37580.44</v>
      </c>
      <c r="O1694" s="2">
        <v>433</v>
      </c>
      <c r="P1694" s="2">
        <v>50</v>
      </c>
      <c r="Q1694" s="2" t="s">
        <v>99</v>
      </c>
      <c r="R1694" s="2">
        <v>15</v>
      </c>
      <c r="S1694" s="5">
        <f>IFERROR(Table1[[#This Row],[Profit]]/Table1[[#This Row],[Sales]],0)</f>
        <v>0.20345644523848197</v>
      </c>
      <c r="T1694" s="2" t="str">
        <f t="shared" si="26"/>
        <v>Reorder Needed</v>
      </c>
    </row>
    <row r="1695" spans="1:20" x14ac:dyDescent="0.3">
      <c r="A1695" s="2">
        <v>2694</v>
      </c>
      <c r="B1695" s="3">
        <v>45438</v>
      </c>
      <c r="C1695" s="2" t="s">
        <v>1180</v>
      </c>
      <c r="D1695" s="2" t="s">
        <v>1733</v>
      </c>
      <c r="E1695" s="2" t="s">
        <v>45</v>
      </c>
      <c r="F1695" s="2" t="s">
        <v>46</v>
      </c>
      <c r="G1695" s="2" t="s">
        <v>40</v>
      </c>
      <c r="H1695" s="2" t="s">
        <v>41</v>
      </c>
      <c r="I1695" s="2" t="s">
        <v>24</v>
      </c>
      <c r="J1695" s="2">
        <v>6</v>
      </c>
      <c r="K1695" s="2">
        <v>21244</v>
      </c>
      <c r="L1695" s="2">
        <v>127464</v>
      </c>
      <c r="M1695" s="2">
        <v>77960.78</v>
      </c>
      <c r="N1695" s="2">
        <v>49503.22</v>
      </c>
      <c r="O1695" s="2">
        <v>415</v>
      </c>
      <c r="P1695" s="2">
        <v>63</v>
      </c>
      <c r="Q1695" s="2" t="s">
        <v>42</v>
      </c>
      <c r="R1695" s="2">
        <v>0</v>
      </c>
      <c r="S1695" s="5">
        <f>IFERROR(Table1[[#This Row],[Profit]]/Table1[[#This Row],[Sales]],0)</f>
        <v>0.38837020648967552</v>
      </c>
      <c r="T1695" s="2" t="str">
        <f t="shared" si="26"/>
        <v>Reorder Needed</v>
      </c>
    </row>
    <row r="1696" spans="1:20" x14ac:dyDescent="0.3">
      <c r="A1696" s="2">
        <v>2695</v>
      </c>
      <c r="B1696" s="3">
        <v>45615</v>
      </c>
      <c r="C1696" s="2" t="s">
        <v>2482</v>
      </c>
      <c r="D1696" s="2" t="s">
        <v>2483</v>
      </c>
      <c r="E1696" s="2" t="s">
        <v>36</v>
      </c>
      <c r="F1696" s="2" t="s">
        <v>37</v>
      </c>
      <c r="G1696" s="2" t="s">
        <v>22</v>
      </c>
      <c r="H1696" s="2" t="s">
        <v>23</v>
      </c>
      <c r="I1696" s="2" t="s">
        <v>24</v>
      </c>
      <c r="J1696" s="2">
        <v>4</v>
      </c>
      <c r="K1696" s="2">
        <v>46169</v>
      </c>
      <c r="L1696" s="2">
        <v>184676</v>
      </c>
      <c r="M1696" s="2">
        <v>149116.65</v>
      </c>
      <c r="N1696" s="2">
        <v>35559.35</v>
      </c>
      <c r="O1696" s="2">
        <v>345</v>
      </c>
      <c r="P1696" s="2">
        <v>48</v>
      </c>
      <c r="Q1696" s="2" t="s">
        <v>25</v>
      </c>
      <c r="R1696" s="2">
        <v>5</v>
      </c>
      <c r="S1696" s="5">
        <f>IFERROR(Table1[[#This Row],[Profit]]/Table1[[#This Row],[Sales]],0)</f>
        <v>0.19254992527453485</v>
      </c>
      <c r="T1696" s="2" t="str">
        <f t="shared" si="26"/>
        <v>Reorder Needed</v>
      </c>
    </row>
    <row r="1697" spans="1:20" x14ac:dyDescent="0.3">
      <c r="A1697" s="2">
        <v>2696</v>
      </c>
      <c r="B1697" s="3">
        <v>45370</v>
      </c>
      <c r="C1697" s="2" t="s">
        <v>537</v>
      </c>
      <c r="D1697" s="2" t="s">
        <v>2484</v>
      </c>
      <c r="E1697" s="2" t="s">
        <v>28</v>
      </c>
      <c r="F1697" s="2" t="s">
        <v>29</v>
      </c>
      <c r="G1697" s="2" t="s">
        <v>22</v>
      </c>
      <c r="H1697" s="2" t="s">
        <v>23</v>
      </c>
      <c r="I1697" s="2" t="s">
        <v>24</v>
      </c>
      <c r="J1697" s="2">
        <v>9</v>
      </c>
      <c r="K1697" s="2">
        <v>20978</v>
      </c>
      <c r="L1697" s="2">
        <v>188802</v>
      </c>
      <c r="M1697" s="2">
        <v>135747</v>
      </c>
      <c r="N1697" s="2">
        <v>53055</v>
      </c>
      <c r="O1697" s="2">
        <v>378</v>
      </c>
      <c r="P1697" s="2">
        <v>72</v>
      </c>
      <c r="Q1697" s="2" t="s">
        <v>25</v>
      </c>
      <c r="R1697" s="2">
        <v>15</v>
      </c>
      <c r="S1697" s="5">
        <f>IFERROR(Table1[[#This Row],[Profit]]/Table1[[#This Row],[Sales]],0)</f>
        <v>0.28100867575555344</v>
      </c>
      <c r="T1697" s="2" t="str">
        <f t="shared" si="26"/>
        <v>Reorder Needed</v>
      </c>
    </row>
    <row r="1698" spans="1:20" x14ac:dyDescent="0.3">
      <c r="A1698" s="2">
        <v>2697</v>
      </c>
      <c r="B1698" s="3">
        <v>45511</v>
      </c>
      <c r="C1698" s="2" t="s">
        <v>1449</v>
      </c>
      <c r="D1698" s="2" t="s">
        <v>2485</v>
      </c>
      <c r="E1698" s="2" t="s">
        <v>20</v>
      </c>
      <c r="F1698" s="2" t="s">
        <v>21</v>
      </c>
      <c r="G1698" s="2" t="s">
        <v>60</v>
      </c>
      <c r="H1698" s="2" t="s">
        <v>61</v>
      </c>
      <c r="I1698" s="2" t="s">
        <v>32</v>
      </c>
      <c r="J1698" s="2">
        <v>4</v>
      </c>
      <c r="K1698" s="2">
        <v>34386</v>
      </c>
      <c r="L1698" s="2">
        <v>137544</v>
      </c>
      <c r="M1698" s="2">
        <v>89905.17</v>
      </c>
      <c r="N1698" s="2">
        <v>47638.83</v>
      </c>
      <c r="O1698" s="2">
        <v>315</v>
      </c>
      <c r="P1698" s="2">
        <v>80</v>
      </c>
      <c r="Q1698" s="2" t="s">
        <v>62</v>
      </c>
      <c r="R1698" s="2">
        <v>10</v>
      </c>
      <c r="S1698" s="5">
        <f>IFERROR(Table1[[#This Row],[Profit]]/Table1[[#This Row],[Sales]],0)</f>
        <v>0.34635338509858665</v>
      </c>
      <c r="T1698" s="2" t="str">
        <f t="shared" si="26"/>
        <v>Reorder Needed</v>
      </c>
    </row>
    <row r="1699" spans="1:20" x14ac:dyDescent="0.3">
      <c r="A1699" s="2">
        <v>2698</v>
      </c>
      <c r="B1699" s="3">
        <v>45609</v>
      </c>
      <c r="C1699" s="2" t="s">
        <v>1042</v>
      </c>
      <c r="D1699" s="2" t="s">
        <v>1422</v>
      </c>
      <c r="E1699" s="2" t="s">
        <v>20</v>
      </c>
      <c r="F1699" s="2" t="s">
        <v>21</v>
      </c>
      <c r="G1699" s="2" t="s">
        <v>49</v>
      </c>
      <c r="H1699" s="2" t="s">
        <v>50</v>
      </c>
      <c r="I1699" s="2" t="s">
        <v>51</v>
      </c>
      <c r="J1699" s="2">
        <v>1</v>
      </c>
      <c r="K1699" s="2">
        <v>48237</v>
      </c>
      <c r="L1699" s="2">
        <v>48237</v>
      </c>
      <c r="M1699" s="2">
        <v>29404.5</v>
      </c>
      <c r="N1699" s="2">
        <v>18832.5</v>
      </c>
      <c r="O1699" s="2">
        <v>52</v>
      </c>
      <c r="P1699" s="2">
        <v>61</v>
      </c>
      <c r="Q1699" s="2" t="s">
        <v>52</v>
      </c>
      <c r="R1699" s="2">
        <v>15</v>
      </c>
      <c r="S1699" s="5">
        <f>IFERROR(Table1[[#This Row],[Profit]]/Table1[[#This Row],[Sales]],0)</f>
        <v>0.39041607065115991</v>
      </c>
      <c r="T1699" s="2" t="str">
        <f t="shared" si="26"/>
        <v>Sufficient</v>
      </c>
    </row>
    <row r="1700" spans="1:20" x14ac:dyDescent="0.3">
      <c r="A1700" s="2">
        <v>2699</v>
      </c>
      <c r="B1700" s="3">
        <v>45359</v>
      </c>
      <c r="C1700" s="2" t="s">
        <v>2241</v>
      </c>
      <c r="D1700" s="2" t="s">
        <v>2486</v>
      </c>
      <c r="E1700" s="2" t="s">
        <v>20</v>
      </c>
      <c r="F1700" s="2" t="s">
        <v>21</v>
      </c>
      <c r="G1700" s="2" t="s">
        <v>67</v>
      </c>
      <c r="H1700" s="2" t="s">
        <v>68</v>
      </c>
      <c r="I1700" s="2" t="s">
        <v>24</v>
      </c>
      <c r="J1700" s="2">
        <v>2</v>
      </c>
      <c r="K1700" s="2">
        <v>51506</v>
      </c>
      <c r="L1700" s="2">
        <v>103012</v>
      </c>
      <c r="M1700" s="2">
        <v>85106.54</v>
      </c>
      <c r="N1700" s="2">
        <v>17905.46</v>
      </c>
      <c r="O1700" s="2">
        <v>445</v>
      </c>
      <c r="P1700" s="2">
        <v>47</v>
      </c>
      <c r="Q1700" s="2" t="s">
        <v>42</v>
      </c>
      <c r="R1700" s="2">
        <v>20</v>
      </c>
      <c r="S1700" s="5">
        <f>IFERROR(Table1[[#This Row],[Profit]]/Table1[[#This Row],[Sales]],0)</f>
        <v>0.17381916669902533</v>
      </c>
      <c r="T1700" s="2" t="str">
        <f t="shared" si="26"/>
        <v>Reorder Needed</v>
      </c>
    </row>
    <row r="1701" spans="1:20" x14ac:dyDescent="0.3">
      <c r="A1701" s="2">
        <v>2700</v>
      </c>
      <c r="B1701" s="3">
        <v>45363</v>
      </c>
      <c r="C1701" s="2" t="s">
        <v>1001</v>
      </c>
      <c r="D1701" s="2" t="s">
        <v>2487</v>
      </c>
      <c r="E1701" s="2" t="s">
        <v>45</v>
      </c>
      <c r="F1701" s="2" t="s">
        <v>46</v>
      </c>
      <c r="G1701" s="2" t="s">
        <v>55</v>
      </c>
      <c r="H1701" s="2" t="s">
        <v>56</v>
      </c>
      <c r="I1701" s="2" t="s">
        <v>32</v>
      </c>
      <c r="J1701" s="2">
        <v>8</v>
      </c>
      <c r="K1701" s="2">
        <v>20303</v>
      </c>
      <c r="L1701" s="2">
        <v>162424</v>
      </c>
      <c r="M1701" s="2">
        <v>118371.17</v>
      </c>
      <c r="N1701" s="2">
        <v>44052.83</v>
      </c>
      <c r="O1701" s="2">
        <v>10</v>
      </c>
      <c r="P1701" s="2">
        <v>43</v>
      </c>
      <c r="Q1701" s="2" t="s">
        <v>57</v>
      </c>
      <c r="R1701" s="2">
        <v>10</v>
      </c>
      <c r="S1701" s="5">
        <f>IFERROR(Table1[[#This Row],[Profit]]/Table1[[#This Row],[Sales]],0)</f>
        <v>0.271221186524159</v>
      </c>
      <c r="T1701" s="2" t="str">
        <f t="shared" si="26"/>
        <v>Sufficient</v>
      </c>
    </row>
    <row r="1702" spans="1:20" x14ac:dyDescent="0.3">
      <c r="A1702" s="2">
        <v>2701</v>
      </c>
      <c r="B1702" s="3">
        <v>45390</v>
      </c>
      <c r="C1702" s="2" t="s">
        <v>2488</v>
      </c>
      <c r="D1702" s="2" t="s">
        <v>2489</v>
      </c>
      <c r="E1702" s="2" t="s">
        <v>45</v>
      </c>
      <c r="F1702" s="2" t="s">
        <v>46</v>
      </c>
      <c r="G1702" s="2" t="s">
        <v>40</v>
      </c>
      <c r="H1702" s="2" t="s">
        <v>41</v>
      </c>
      <c r="I1702" s="2" t="s">
        <v>24</v>
      </c>
      <c r="J1702" s="2">
        <v>4</v>
      </c>
      <c r="K1702" s="2">
        <v>48398</v>
      </c>
      <c r="L1702" s="2">
        <v>193592</v>
      </c>
      <c r="M1702" s="2">
        <v>129608.7</v>
      </c>
      <c r="N1702" s="2">
        <v>63983.3</v>
      </c>
      <c r="O1702" s="2">
        <v>233</v>
      </c>
      <c r="P1702" s="2">
        <v>82</v>
      </c>
      <c r="Q1702" s="2" t="s">
        <v>42</v>
      </c>
      <c r="R1702" s="2">
        <v>5</v>
      </c>
      <c r="S1702" s="5">
        <f>IFERROR(Table1[[#This Row],[Profit]]/Table1[[#This Row],[Sales]],0)</f>
        <v>0.33050590933509649</v>
      </c>
      <c r="T1702" s="2" t="str">
        <f t="shared" si="26"/>
        <v>Reorder Needed</v>
      </c>
    </row>
    <row r="1703" spans="1:20" x14ac:dyDescent="0.3">
      <c r="A1703" s="2">
        <v>2702</v>
      </c>
      <c r="B1703" s="3">
        <v>45526</v>
      </c>
      <c r="C1703" s="2" t="s">
        <v>351</v>
      </c>
      <c r="D1703" s="2" t="s">
        <v>2490</v>
      </c>
      <c r="E1703" s="2" t="s">
        <v>20</v>
      </c>
      <c r="F1703" s="2" t="s">
        <v>21</v>
      </c>
      <c r="G1703" s="2" t="s">
        <v>75</v>
      </c>
      <c r="H1703" s="2" t="s">
        <v>76</v>
      </c>
      <c r="I1703" s="2" t="s">
        <v>77</v>
      </c>
      <c r="J1703" s="2">
        <v>9</v>
      </c>
      <c r="K1703" s="2">
        <v>1897</v>
      </c>
      <c r="L1703" s="2">
        <v>17073</v>
      </c>
      <c r="M1703" s="2">
        <v>14253.05</v>
      </c>
      <c r="N1703" s="2">
        <v>2819.95</v>
      </c>
      <c r="O1703" s="2">
        <v>191</v>
      </c>
      <c r="P1703" s="2">
        <v>11</v>
      </c>
      <c r="Q1703" s="2" t="s">
        <v>78</v>
      </c>
      <c r="R1703" s="2">
        <v>5</v>
      </c>
      <c r="S1703" s="5">
        <f>IFERROR(Table1[[#This Row],[Profit]]/Table1[[#This Row],[Sales]],0)</f>
        <v>0.165170151701517</v>
      </c>
      <c r="T1703" s="2" t="str">
        <f t="shared" si="26"/>
        <v>Reorder Needed</v>
      </c>
    </row>
    <row r="1704" spans="1:20" x14ac:dyDescent="0.3">
      <c r="A1704" s="2">
        <v>2703</v>
      </c>
      <c r="B1704" s="3">
        <v>45373</v>
      </c>
      <c r="C1704" s="2" t="s">
        <v>1048</v>
      </c>
      <c r="D1704" s="2" t="s">
        <v>2491</v>
      </c>
      <c r="E1704" s="2" t="s">
        <v>36</v>
      </c>
      <c r="F1704" s="2" t="s">
        <v>37</v>
      </c>
      <c r="G1704" s="2" t="s">
        <v>22</v>
      </c>
      <c r="H1704" s="2" t="s">
        <v>23</v>
      </c>
      <c r="I1704" s="2" t="s">
        <v>24</v>
      </c>
      <c r="J1704" s="2">
        <v>4</v>
      </c>
      <c r="K1704" s="2">
        <v>45210</v>
      </c>
      <c r="L1704" s="2">
        <v>180840</v>
      </c>
      <c r="M1704" s="2">
        <v>116208.3</v>
      </c>
      <c r="N1704" s="2">
        <v>64631.7</v>
      </c>
      <c r="O1704" s="2">
        <v>284</v>
      </c>
      <c r="P1704" s="2">
        <v>42</v>
      </c>
      <c r="Q1704" s="2" t="s">
        <v>25</v>
      </c>
      <c r="R1704" s="2">
        <v>0</v>
      </c>
      <c r="S1704" s="5">
        <f>IFERROR(Table1[[#This Row],[Profit]]/Table1[[#This Row],[Sales]],0)</f>
        <v>0.35739714664897143</v>
      </c>
      <c r="T1704" s="2" t="str">
        <f t="shared" si="26"/>
        <v>Reorder Needed</v>
      </c>
    </row>
    <row r="1705" spans="1:20" x14ac:dyDescent="0.3">
      <c r="A1705" s="2">
        <v>2704</v>
      </c>
      <c r="B1705" s="3">
        <v>45578</v>
      </c>
      <c r="C1705" s="2" t="s">
        <v>2492</v>
      </c>
      <c r="D1705" s="2" t="s">
        <v>2493</v>
      </c>
      <c r="E1705" s="2" t="s">
        <v>20</v>
      </c>
      <c r="F1705" s="2" t="s">
        <v>21</v>
      </c>
      <c r="G1705" s="2" t="s">
        <v>81</v>
      </c>
      <c r="H1705" s="2" t="s">
        <v>82</v>
      </c>
      <c r="I1705" s="2" t="s">
        <v>24</v>
      </c>
      <c r="J1705" s="2">
        <v>8</v>
      </c>
      <c r="K1705" s="2">
        <v>20191</v>
      </c>
      <c r="L1705" s="2">
        <v>161528</v>
      </c>
      <c r="M1705" s="2">
        <v>140994.76999999999</v>
      </c>
      <c r="N1705" s="2">
        <v>20533.23</v>
      </c>
      <c r="O1705" s="2">
        <v>110</v>
      </c>
      <c r="P1705" s="2">
        <v>52</v>
      </c>
      <c r="Q1705" s="2" t="s">
        <v>42</v>
      </c>
      <c r="R1705" s="2">
        <v>0</v>
      </c>
      <c r="S1705" s="5">
        <f>IFERROR(Table1[[#This Row],[Profit]]/Table1[[#This Row],[Sales]],0)</f>
        <v>0.12711870387796542</v>
      </c>
      <c r="T1705" s="2" t="str">
        <f t="shared" si="26"/>
        <v>Reorder Needed</v>
      </c>
    </row>
    <row r="1706" spans="1:20" x14ac:dyDescent="0.3">
      <c r="A1706" s="2">
        <v>2705</v>
      </c>
      <c r="B1706" s="3">
        <v>45628</v>
      </c>
      <c r="C1706" s="2" t="s">
        <v>2311</v>
      </c>
      <c r="D1706" s="2" t="s">
        <v>2494</v>
      </c>
      <c r="E1706" s="2" t="s">
        <v>45</v>
      </c>
      <c r="F1706" s="2" t="s">
        <v>46</v>
      </c>
      <c r="G1706" s="2" t="s">
        <v>30</v>
      </c>
      <c r="H1706" s="2" t="s">
        <v>31</v>
      </c>
      <c r="I1706" s="2" t="s">
        <v>32</v>
      </c>
      <c r="J1706" s="2">
        <v>5</v>
      </c>
      <c r="K1706" s="2">
        <v>12622</v>
      </c>
      <c r="L1706" s="2">
        <v>63110</v>
      </c>
      <c r="M1706" s="2">
        <v>39502.18</v>
      </c>
      <c r="N1706" s="2">
        <v>23607.82</v>
      </c>
      <c r="O1706" s="2">
        <v>315</v>
      </c>
      <c r="P1706" s="2">
        <v>15</v>
      </c>
      <c r="Q1706" s="2" t="s">
        <v>33</v>
      </c>
      <c r="R1706" s="2">
        <v>5</v>
      </c>
      <c r="S1706" s="5">
        <f>IFERROR(Table1[[#This Row],[Profit]]/Table1[[#This Row],[Sales]],0)</f>
        <v>0.37407415623514501</v>
      </c>
      <c r="T1706" s="2" t="str">
        <f t="shared" si="26"/>
        <v>Reorder Needed</v>
      </c>
    </row>
    <row r="1707" spans="1:20" x14ac:dyDescent="0.3">
      <c r="A1707" s="2">
        <v>2706</v>
      </c>
      <c r="B1707" s="3">
        <v>45376</v>
      </c>
      <c r="C1707" s="2" t="s">
        <v>1582</v>
      </c>
      <c r="D1707" s="2" t="s">
        <v>2495</v>
      </c>
      <c r="E1707" s="2" t="s">
        <v>20</v>
      </c>
      <c r="F1707" s="2" t="s">
        <v>21</v>
      </c>
      <c r="G1707" s="2" t="s">
        <v>97</v>
      </c>
      <c r="H1707" s="2" t="s">
        <v>98</v>
      </c>
      <c r="I1707" s="2" t="s">
        <v>32</v>
      </c>
      <c r="J1707" s="2">
        <v>3</v>
      </c>
      <c r="K1707" s="2">
        <v>8784</v>
      </c>
      <c r="L1707" s="2">
        <v>26352</v>
      </c>
      <c r="M1707" s="2">
        <v>21794.26</v>
      </c>
      <c r="N1707" s="2">
        <v>4557.74</v>
      </c>
      <c r="O1707" s="2">
        <v>349</v>
      </c>
      <c r="P1707" s="2">
        <v>44</v>
      </c>
      <c r="Q1707" s="2" t="s">
        <v>99</v>
      </c>
      <c r="R1707" s="2">
        <v>20</v>
      </c>
      <c r="S1707" s="5">
        <f>IFERROR(Table1[[#This Row],[Profit]]/Table1[[#This Row],[Sales]],0)</f>
        <v>0.17295613236187005</v>
      </c>
      <c r="T1707" s="2" t="str">
        <f t="shared" si="26"/>
        <v>Reorder Needed</v>
      </c>
    </row>
    <row r="1708" spans="1:20" x14ac:dyDescent="0.3">
      <c r="A1708" s="2">
        <v>2707</v>
      </c>
      <c r="B1708" s="3">
        <v>45559</v>
      </c>
      <c r="C1708" s="2" t="s">
        <v>79</v>
      </c>
      <c r="D1708" s="2" t="s">
        <v>2496</v>
      </c>
      <c r="E1708" s="2" t="s">
        <v>45</v>
      </c>
      <c r="F1708" s="2" t="s">
        <v>46</v>
      </c>
      <c r="G1708" s="2" t="s">
        <v>55</v>
      </c>
      <c r="H1708" s="2" t="s">
        <v>56</v>
      </c>
      <c r="I1708" s="2" t="s">
        <v>32</v>
      </c>
      <c r="J1708" s="2">
        <v>10</v>
      </c>
      <c r="K1708" s="2">
        <v>5231</v>
      </c>
      <c r="L1708" s="2">
        <v>52310</v>
      </c>
      <c r="M1708" s="2">
        <v>33372.300000000003</v>
      </c>
      <c r="N1708" s="2">
        <v>18937.7</v>
      </c>
      <c r="O1708" s="2">
        <v>99</v>
      </c>
      <c r="P1708" s="2">
        <v>90</v>
      </c>
      <c r="Q1708" s="2" t="s">
        <v>57</v>
      </c>
      <c r="R1708" s="2">
        <v>15</v>
      </c>
      <c r="S1708" s="5">
        <f>IFERROR(Table1[[#This Row],[Profit]]/Table1[[#This Row],[Sales]],0)</f>
        <v>0.36202829286943222</v>
      </c>
      <c r="T1708" s="2" t="str">
        <f t="shared" si="26"/>
        <v>Reorder Needed</v>
      </c>
    </row>
    <row r="1709" spans="1:20" x14ac:dyDescent="0.3">
      <c r="A1709" s="2">
        <v>2708</v>
      </c>
      <c r="B1709" s="3">
        <v>45418</v>
      </c>
      <c r="C1709" s="2" t="s">
        <v>1323</v>
      </c>
      <c r="D1709" s="2" t="s">
        <v>2497</v>
      </c>
      <c r="E1709" s="2" t="s">
        <v>45</v>
      </c>
      <c r="F1709" s="2" t="s">
        <v>46</v>
      </c>
      <c r="G1709" s="2" t="s">
        <v>60</v>
      </c>
      <c r="H1709" s="2" t="s">
        <v>61</v>
      </c>
      <c r="I1709" s="2" t="s">
        <v>32</v>
      </c>
      <c r="J1709" s="2">
        <v>5</v>
      </c>
      <c r="K1709" s="2">
        <v>50747</v>
      </c>
      <c r="L1709" s="2">
        <v>253735</v>
      </c>
      <c r="M1709" s="2">
        <v>177850.05</v>
      </c>
      <c r="N1709" s="2">
        <v>75884.95</v>
      </c>
      <c r="O1709" s="2">
        <v>253</v>
      </c>
      <c r="P1709" s="2">
        <v>96</v>
      </c>
      <c r="Q1709" s="2" t="s">
        <v>62</v>
      </c>
      <c r="R1709" s="2">
        <v>0</v>
      </c>
      <c r="S1709" s="5">
        <f>IFERROR(Table1[[#This Row],[Profit]]/Table1[[#This Row],[Sales]],0)</f>
        <v>0.29907166926123713</v>
      </c>
      <c r="T1709" s="2" t="str">
        <f t="shared" si="26"/>
        <v>Reorder Needed</v>
      </c>
    </row>
    <row r="1710" spans="1:20" x14ac:dyDescent="0.3">
      <c r="A1710" s="2">
        <v>2709</v>
      </c>
      <c r="B1710" s="3">
        <v>45613</v>
      </c>
      <c r="C1710" s="2" t="s">
        <v>1044</v>
      </c>
      <c r="D1710" s="2" t="s">
        <v>2498</v>
      </c>
      <c r="E1710" s="2" t="s">
        <v>28</v>
      </c>
      <c r="F1710" s="2" t="s">
        <v>29</v>
      </c>
      <c r="G1710" s="2" t="s">
        <v>49</v>
      </c>
      <c r="H1710" s="2" t="s">
        <v>50</v>
      </c>
      <c r="I1710" s="2" t="s">
        <v>51</v>
      </c>
      <c r="J1710" s="2">
        <v>8</v>
      </c>
      <c r="K1710" s="2">
        <v>26804</v>
      </c>
      <c r="L1710" s="2">
        <v>214432</v>
      </c>
      <c r="M1710" s="2">
        <v>156498.82</v>
      </c>
      <c r="N1710" s="2">
        <v>57933.18</v>
      </c>
      <c r="O1710" s="2">
        <v>221</v>
      </c>
      <c r="P1710" s="2">
        <v>42</v>
      </c>
      <c r="Q1710" s="2" t="s">
        <v>52</v>
      </c>
      <c r="R1710" s="2">
        <v>0</v>
      </c>
      <c r="S1710" s="5">
        <f>IFERROR(Table1[[#This Row],[Profit]]/Table1[[#This Row],[Sales]],0)</f>
        <v>0.27017040367109385</v>
      </c>
      <c r="T1710" s="2" t="str">
        <f t="shared" si="26"/>
        <v>Reorder Needed</v>
      </c>
    </row>
    <row r="1711" spans="1:20" x14ac:dyDescent="0.3">
      <c r="A1711" s="2">
        <v>2710</v>
      </c>
      <c r="B1711" s="3">
        <v>45335</v>
      </c>
      <c r="C1711" s="2" t="s">
        <v>1111</v>
      </c>
      <c r="D1711" s="2" t="s">
        <v>2499</v>
      </c>
      <c r="E1711" s="2" t="s">
        <v>28</v>
      </c>
      <c r="F1711" s="2" t="s">
        <v>29</v>
      </c>
      <c r="G1711" s="2" t="s">
        <v>67</v>
      </c>
      <c r="H1711" s="2" t="s">
        <v>68</v>
      </c>
      <c r="I1711" s="2" t="s">
        <v>24</v>
      </c>
      <c r="J1711" s="2">
        <v>8</v>
      </c>
      <c r="K1711" s="2">
        <v>10128</v>
      </c>
      <c r="L1711" s="2">
        <v>81024</v>
      </c>
      <c r="M1711" s="2">
        <v>58690.28</v>
      </c>
      <c r="N1711" s="2">
        <v>22333.72</v>
      </c>
      <c r="O1711" s="2">
        <v>243</v>
      </c>
      <c r="P1711" s="2">
        <v>67</v>
      </c>
      <c r="Q1711" s="2" t="s">
        <v>42</v>
      </c>
      <c r="R1711" s="2">
        <v>5</v>
      </c>
      <c r="S1711" s="5">
        <f>IFERROR(Table1[[#This Row],[Profit]]/Table1[[#This Row],[Sales]],0)</f>
        <v>0.27564326619273305</v>
      </c>
      <c r="T1711" s="2" t="str">
        <f t="shared" si="26"/>
        <v>Reorder Needed</v>
      </c>
    </row>
    <row r="1712" spans="1:20" x14ac:dyDescent="0.3">
      <c r="A1712" s="2">
        <v>2711</v>
      </c>
      <c r="B1712" s="3">
        <v>45305</v>
      </c>
      <c r="C1712" s="2" t="s">
        <v>1759</v>
      </c>
      <c r="D1712" s="2" t="s">
        <v>2500</v>
      </c>
      <c r="E1712" s="2" t="s">
        <v>45</v>
      </c>
      <c r="F1712" s="2" t="s">
        <v>46</v>
      </c>
      <c r="G1712" s="2" t="s">
        <v>40</v>
      </c>
      <c r="H1712" s="2" t="s">
        <v>41</v>
      </c>
      <c r="I1712" s="2" t="s">
        <v>24</v>
      </c>
      <c r="J1712" s="2">
        <v>8</v>
      </c>
      <c r="K1712" s="2">
        <v>24590</v>
      </c>
      <c r="L1712" s="2">
        <v>196720</v>
      </c>
      <c r="M1712" s="2">
        <v>135760.41</v>
      </c>
      <c r="N1712" s="2">
        <v>60959.59</v>
      </c>
      <c r="O1712" s="2">
        <v>356</v>
      </c>
      <c r="P1712" s="2">
        <v>38</v>
      </c>
      <c r="Q1712" s="2" t="s">
        <v>42</v>
      </c>
      <c r="R1712" s="2">
        <v>15</v>
      </c>
      <c r="S1712" s="5">
        <f>IFERROR(Table1[[#This Row],[Profit]]/Table1[[#This Row],[Sales]],0)</f>
        <v>0.30987998169987796</v>
      </c>
      <c r="T1712" s="2" t="str">
        <f t="shared" si="26"/>
        <v>Reorder Needed</v>
      </c>
    </row>
    <row r="1713" spans="1:20" x14ac:dyDescent="0.3">
      <c r="A1713" s="2">
        <v>2712</v>
      </c>
      <c r="B1713" s="3">
        <v>45325</v>
      </c>
      <c r="C1713" s="2" t="s">
        <v>38</v>
      </c>
      <c r="D1713" s="2" t="s">
        <v>2501</v>
      </c>
      <c r="E1713" s="2" t="s">
        <v>36</v>
      </c>
      <c r="F1713" s="2" t="s">
        <v>37</v>
      </c>
      <c r="G1713" s="2" t="s">
        <v>55</v>
      </c>
      <c r="H1713" s="2" t="s">
        <v>56</v>
      </c>
      <c r="I1713" s="2" t="s">
        <v>32</v>
      </c>
      <c r="J1713" s="2">
        <v>6</v>
      </c>
      <c r="K1713" s="2">
        <v>20042</v>
      </c>
      <c r="L1713" s="2">
        <v>120252</v>
      </c>
      <c r="M1713" s="2">
        <v>77004.63</v>
      </c>
      <c r="N1713" s="2">
        <v>43247.37</v>
      </c>
      <c r="O1713" s="2">
        <v>410</v>
      </c>
      <c r="P1713" s="2">
        <v>47</v>
      </c>
      <c r="Q1713" s="2" t="s">
        <v>57</v>
      </c>
      <c r="R1713" s="2">
        <v>10</v>
      </c>
      <c r="S1713" s="5">
        <f>IFERROR(Table1[[#This Row],[Profit]]/Table1[[#This Row],[Sales]],0)</f>
        <v>0.35963950703522607</v>
      </c>
      <c r="T1713" s="2" t="str">
        <f t="shared" si="26"/>
        <v>Reorder Needed</v>
      </c>
    </row>
    <row r="1714" spans="1:20" x14ac:dyDescent="0.3">
      <c r="A1714" s="2">
        <v>2713</v>
      </c>
      <c r="B1714" s="3">
        <v>45656</v>
      </c>
      <c r="C1714" s="2" t="s">
        <v>1929</v>
      </c>
      <c r="D1714" s="2" t="s">
        <v>2502</v>
      </c>
      <c r="E1714" s="2" t="s">
        <v>28</v>
      </c>
      <c r="F1714" s="2" t="s">
        <v>29</v>
      </c>
      <c r="G1714" s="2" t="s">
        <v>49</v>
      </c>
      <c r="H1714" s="2" t="s">
        <v>50</v>
      </c>
      <c r="I1714" s="2" t="s">
        <v>51</v>
      </c>
      <c r="J1714" s="2">
        <v>5</v>
      </c>
      <c r="K1714" s="2">
        <v>42318</v>
      </c>
      <c r="L1714" s="2">
        <v>211590</v>
      </c>
      <c r="M1714" s="2">
        <v>170552.98</v>
      </c>
      <c r="N1714" s="2">
        <v>41037.019999999997</v>
      </c>
      <c r="O1714" s="2">
        <v>106</v>
      </c>
      <c r="P1714" s="2">
        <v>98</v>
      </c>
      <c r="Q1714" s="2" t="s">
        <v>52</v>
      </c>
      <c r="R1714" s="2">
        <v>10</v>
      </c>
      <c r="S1714" s="5">
        <f>IFERROR(Table1[[#This Row],[Profit]]/Table1[[#This Row],[Sales]],0)</f>
        <v>0.19394593317264519</v>
      </c>
      <c r="T1714" s="2" t="str">
        <f t="shared" si="26"/>
        <v>Reorder Needed</v>
      </c>
    </row>
    <row r="1715" spans="1:20" x14ac:dyDescent="0.3">
      <c r="A1715" s="2">
        <v>2714</v>
      </c>
      <c r="B1715" s="3">
        <v>45305</v>
      </c>
      <c r="C1715" s="2" t="s">
        <v>1589</v>
      </c>
      <c r="D1715" s="2" t="s">
        <v>2503</v>
      </c>
      <c r="E1715" s="2" t="s">
        <v>36</v>
      </c>
      <c r="F1715" s="2" t="s">
        <v>37</v>
      </c>
      <c r="G1715" s="2" t="s">
        <v>75</v>
      </c>
      <c r="H1715" s="2" t="s">
        <v>76</v>
      </c>
      <c r="I1715" s="2" t="s">
        <v>77</v>
      </c>
      <c r="J1715" s="2">
        <v>2</v>
      </c>
      <c r="K1715" s="2">
        <v>58956</v>
      </c>
      <c r="L1715" s="2">
        <v>117912</v>
      </c>
      <c r="M1715" s="2">
        <v>83222.460000000006</v>
      </c>
      <c r="N1715" s="2">
        <v>34689.54</v>
      </c>
      <c r="O1715" s="2">
        <v>465</v>
      </c>
      <c r="P1715" s="2">
        <v>85</v>
      </c>
      <c r="Q1715" s="2" t="s">
        <v>78</v>
      </c>
      <c r="R1715" s="2">
        <v>15</v>
      </c>
      <c r="S1715" s="5">
        <f>IFERROR(Table1[[#This Row],[Profit]]/Table1[[#This Row],[Sales]],0)</f>
        <v>0.29419855485446772</v>
      </c>
      <c r="T1715" s="2" t="str">
        <f t="shared" si="26"/>
        <v>Reorder Needed</v>
      </c>
    </row>
    <row r="1716" spans="1:20" x14ac:dyDescent="0.3">
      <c r="A1716" s="2">
        <v>2715</v>
      </c>
      <c r="B1716" s="3">
        <v>45340</v>
      </c>
      <c r="C1716" s="2" t="s">
        <v>540</v>
      </c>
      <c r="D1716" s="2" t="s">
        <v>2504</v>
      </c>
      <c r="E1716" s="2" t="s">
        <v>28</v>
      </c>
      <c r="F1716" s="2" t="s">
        <v>29</v>
      </c>
      <c r="G1716" s="2" t="s">
        <v>81</v>
      </c>
      <c r="H1716" s="2" t="s">
        <v>82</v>
      </c>
      <c r="I1716" s="2" t="s">
        <v>24</v>
      </c>
      <c r="J1716" s="2">
        <v>9</v>
      </c>
      <c r="K1716" s="2">
        <v>31175</v>
      </c>
      <c r="L1716" s="2">
        <v>280575</v>
      </c>
      <c r="M1716" s="2">
        <v>240988.51</v>
      </c>
      <c r="N1716" s="2">
        <v>39586.49</v>
      </c>
      <c r="O1716" s="2">
        <v>169</v>
      </c>
      <c r="P1716" s="2">
        <v>49</v>
      </c>
      <c r="Q1716" s="2" t="s">
        <v>42</v>
      </c>
      <c r="R1716" s="2">
        <v>10</v>
      </c>
      <c r="S1716" s="5">
        <f>IFERROR(Table1[[#This Row],[Profit]]/Table1[[#This Row],[Sales]],0)</f>
        <v>0.14109058184086251</v>
      </c>
      <c r="T1716" s="2" t="str">
        <f t="shared" si="26"/>
        <v>Reorder Needed</v>
      </c>
    </row>
    <row r="1717" spans="1:20" x14ac:dyDescent="0.3">
      <c r="A1717" s="2">
        <v>2716</v>
      </c>
      <c r="B1717" s="3">
        <v>45445</v>
      </c>
      <c r="C1717" s="2" t="s">
        <v>440</v>
      </c>
      <c r="D1717" s="2" t="s">
        <v>2505</v>
      </c>
      <c r="E1717" s="2" t="s">
        <v>45</v>
      </c>
      <c r="F1717" s="2" t="s">
        <v>46</v>
      </c>
      <c r="G1717" s="2" t="s">
        <v>49</v>
      </c>
      <c r="H1717" s="2" t="s">
        <v>50</v>
      </c>
      <c r="I1717" s="2" t="s">
        <v>51</v>
      </c>
      <c r="J1717" s="2">
        <v>6</v>
      </c>
      <c r="K1717" s="2">
        <v>22329</v>
      </c>
      <c r="L1717" s="2">
        <v>133974</v>
      </c>
      <c r="M1717" s="2">
        <v>83043.69</v>
      </c>
      <c r="N1717" s="2">
        <v>50930.31</v>
      </c>
      <c r="O1717" s="2">
        <v>311</v>
      </c>
      <c r="P1717" s="2">
        <v>60</v>
      </c>
      <c r="Q1717" s="2" t="s">
        <v>52</v>
      </c>
      <c r="R1717" s="2">
        <v>20</v>
      </c>
      <c r="S1717" s="5">
        <f>IFERROR(Table1[[#This Row],[Profit]]/Table1[[#This Row],[Sales]],0)</f>
        <v>0.38015070088226072</v>
      </c>
      <c r="T1717" s="2" t="str">
        <f t="shared" si="26"/>
        <v>Reorder Needed</v>
      </c>
    </row>
    <row r="1718" spans="1:20" x14ac:dyDescent="0.3">
      <c r="A1718" s="2">
        <v>2717</v>
      </c>
      <c r="B1718" s="3">
        <v>45649</v>
      </c>
      <c r="C1718" s="2" t="s">
        <v>108</v>
      </c>
      <c r="D1718" s="2" t="s">
        <v>2506</v>
      </c>
      <c r="E1718" s="2" t="s">
        <v>20</v>
      </c>
      <c r="F1718" s="2" t="s">
        <v>21</v>
      </c>
      <c r="G1718" s="2" t="s">
        <v>97</v>
      </c>
      <c r="H1718" s="2" t="s">
        <v>98</v>
      </c>
      <c r="I1718" s="2" t="s">
        <v>32</v>
      </c>
      <c r="J1718" s="2">
        <v>9</v>
      </c>
      <c r="K1718" s="2">
        <v>52206</v>
      </c>
      <c r="L1718" s="2">
        <v>469854</v>
      </c>
      <c r="M1718" s="2">
        <v>309132.78999999998</v>
      </c>
      <c r="N1718" s="2">
        <v>160721.21</v>
      </c>
      <c r="O1718" s="2">
        <v>140</v>
      </c>
      <c r="P1718" s="2">
        <v>88</v>
      </c>
      <c r="Q1718" s="2" t="s">
        <v>99</v>
      </c>
      <c r="R1718" s="2">
        <v>10</v>
      </c>
      <c r="S1718" s="5">
        <f>IFERROR(Table1[[#This Row],[Profit]]/Table1[[#This Row],[Sales]],0)</f>
        <v>0.34206628016362528</v>
      </c>
      <c r="T1718" s="2" t="str">
        <f t="shared" si="26"/>
        <v>Reorder Needed</v>
      </c>
    </row>
    <row r="1719" spans="1:20" x14ac:dyDescent="0.3">
      <c r="A1719" s="2">
        <v>2718</v>
      </c>
      <c r="B1719" s="3">
        <v>45585</v>
      </c>
      <c r="C1719" s="2" t="s">
        <v>503</v>
      </c>
      <c r="D1719" s="2" t="s">
        <v>2507</v>
      </c>
      <c r="E1719" s="2" t="s">
        <v>28</v>
      </c>
      <c r="F1719" s="2" t="s">
        <v>29</v>
      </c>
      <c r="G1719" s="2" t="s">
        <v>40</v>
      </c>
      <c r="H1719" s="2" t="s">
        <v>41</v>
      </c>
      <c r="I1719" s="2" t="s">
        <v>24</v>
      </c>
      <c r="J1719" s="2">
        <v>10</v>
      </c>
      <c r="K1719" s="2">
        <v>9501</v>
      </c>
      <c r="L1719" s="2">
        <v>95010</v>
      </c>
      <c r="M1719" s="2">
        <v>77936.83</v>
      </c>
      <c r="N1719" s="2">
        <v>17073.169999999998</v>
      </c>
      <c r="O1719" s="2">
        <v>302</v>
      </c>
      <c r="P1719" s="2">
        <v>68</v>
      </c>
      <c r="Q1719" s="2" t="s">
        <v>42</v>
      </c>
      <c r="R1719" s="2">
        <v>15</v>
      </c>
      <c r="S1719" s="5">
        <f>IFERROR(Table1[[#This Row],[Profit]]/Table1[[#This Row],[Sales]],0)</f>
        <v>0.17969866329860013</v>
      </c>
      <c r="T1719" s="2" t="str">
        <f t="shared" si="26"/>
        <v>Reorder Needed</v>
      </c>
    </row>
    <row r="1720" spans="1:20" x14ac:dyDescent="0.3">
      <c r="A1720" s="2">
        <v>2719</v>
      </c>
      <c r="B1720" s="3">
        <v>45422</v>
      </c>
      <c r="C1720" s="2" t="s">
        <v>303</v>
      </c>
      <c r="D1720" s="2" t="s">
        <v>2508</v>
      </c>
      <c r="E1720" s="2" t="s">
        <v>20</v>
      </c>
      <c r="F1720" s="2" t="s">
        <v>21</v>
      </c>
      <c r="G1720" s="2" t="s">
        <v>30</v>
      </c>
      <c r="H1720" s="2" t="s">
        <v>31</v>
      </c>
      <c r="I1720" s="2" t="s">
        <v>32</v>
      </c>
      <c r="J1720" s="2">
        <v>5</v>
      </c>
      <c r="K1720" s="2">
        <v>20055</v>
      </c>
      <c r="L1720" s="2">
        <v>100275</v>
      </c>
      <c r="M1720" s="2">
        <v>80385.440000000002</v>
      </c>
      <c r="N1720" s="2">
        <v>19889.560000000001</v>
      </c>
      <c r="O1720" s="2">
        <v>439</v>
      </c>
      <c r="P1720" s="2">
        <v>29</v>
      </c>
      <c r="Q1720" s="2" t="s">
        <v>33</v>
      </c>
      <c r="R1720" s="2">
        <v>10</v>
      </c>
      <c r="S1720" s="5">
        <f>IFERROR(Table1[[#This Row],[Profit]]/Table1[[#This Row],[Sales]],0)</f>
        <v>0.198350137122912</v>
      </c>
      <c r="T1720" s="2" t="str">
        <f t="shared" si="26"/>
        <v>Reorder Needed</v>
      </c>
    </row>
    <row r="1721" spans="1:20" x14ac:dyDescent="0.3">
      <c r="A1721" s="2">
        <v>2720</v>
      </c>
      <c r="B1721" s="3">
        <v>45456</v>
      </c>
      <c r="C1721" s="2" t="s">
        <v>1312</v>
      </c>
      <c r="D1721" s="2" t="s">
        <v>862</v>
      </c>
      <c r="E1721" s="2" t="s">
        <v>20</v>
      </c>
      <c r="F1721" s="2" t="s">
        <v>21</v>
      </c>
      <c r="G1721" s="2" t="s">
        <v>97</v>
      </c>
      <c r="H1721" s="2" t="s">
        <v>98</v>
      </c>
      <c r="I1721" s="2" t="s">
        <v>32</v>
      </c>
      <c r="J1721" s="2">
        <v>6</v>
      </c>
      <c r="K1721" s="2">
        <v>15903</v>
      </c>
      <c r="L1721" s="2">
        <v>95418</v>
      </c>
      <c r="M1721" s="2">
        <v>65598.69</v>
      </c>
      <c r="N1721" s="2">
        <v>29819.31</v>
      </c>
      <c r="O1721" s="2">
        <v>499</v>
      </c>
      <c r="P1721" s="2">
        <v>63</v>
      </c>
      <c r="Q1721" s="2" t="s">
        <v>99</v>
      </c>
      <c r="R1721" s="2">
        <v>5</v>
      </c>
      <c r="S1721" s="5">
        <f>IFERROR(Table1[[#This Row],[Profit]]/Table1[[#This Row],[Sales]],0)</f>
        <v>0.31251241904043264</v>
      </c>
      <c r="T1721" s="2" t="str">
        <f t="shared" si="26"/>
        <v>Reorder Needed</v>
      </c>
    </row>
    <row r="1722" spans="1:20" x14ac:dyDescent="0.3">
      <c r="A1722" s="2">
        <v>2721</v>
      </c>
      <c r="B1722" s="3">
        <v>45504</v>
      </c>
      <c r="C1722" s="2" t="s">
        <v>1018</v>
      </c>
      <c r="D1722" s="2" t="s">
        <v>2509</v>
      </c>
      <c r="E1722" s="2" t="s">
        <v>20</v>
      </c>
      <c r="F1722" s="2" t="s">
        <v>21</v>
      </c>
      <c r="G1722" s="2" t="s">
        <v>40</v>
      </c>
      <c r="H1722" s="2" t="s">
        <v>41</v>
      </c>
      <c r="I1722" s="2" t="s">
        <v>24</v>
      </c>
      <c r="J1722" s="2">
        <v>2</v>
      </c>
      <c r="K1722" s="2">
        <v>20809</v>
      </c>
      <c r="L1722" s="2">
        <v>41618</v>
      </c>
      <c r="M1722" s="2">
        <v>33020.21</v>
      </c>
      <c r="N1722" s="2">
        <v>8597.7900000000009</v>
      </c>
      <c r="O1722" s="2">
        <v>233</v>
      </c>
      <c r="P1722" s="2">
        <v>48</v>
      </c>
      <c r="Q1722" s="2" t="s">
        <v>42</v>
      </c>
      <c r="R1722" s="2">
        <v>5</v>
      </c>
      <c r="S1722" s="5">
        <f>IFERROR(Table1[[#This Row],[Profit]]/Table1[[#This Row],[Sales]],0)</f>
        <v>0.20658825508193573</v>
      </c>
      <c r="T1722" s="2" t="str">
        <f t="shared" si="26"/>
        <v>Reorder Needed</v>
      </c>
    </row>
    <row r="1723" spans="1:20" x14ac:dyDescent="0.3">
      <c r="A1723" s="2">
        <v>2722</v>
      </c>
      <c r="B1723" s="3">
        <v>45350</v>
      </c>
      <c r="C1723" s="2" t="s">
        <v>2510</v>
      </c>
      <c r="D1723" s="2" t="s">
        <v>2511</v>
      </c>
      <c r="E1723" s="2" t="s">
        <v>36</v>
      </c>
      <c r="F1723" s="2" t="s">
        <v>37</v>
      </c>
      <c r="G1723" s="2" t="s">
        <v>75</v>
      </c>
      <c r="H1723" s="2" t="s">
        <v>76</v>
      </c>
      <c r="I1723" s="2" t="s">
        <v>77</v>
      </c>
      <c r="J1723" s="2">
        <v>5</v>
      </c>
      <c r="K1723" s="2">
        <v>43631</v>
      </c>
      <c r="L1723" s="2">
        <v>218155</v>
      </c>
      <c r="M1723" s="2">
        <v>165951.66</v>
      </c>
      <c r="N1723" s="2">
        <v>52203.34</v>
      </c>
      <c r="O1723" s="2">
        <v>284</v>
      </c>
      <c r="P1723" s="2">
        <v>47</v>
      </c>
      <c r="Q1723" s="2" t="s">
        <v>78</v>
      </c>
      <c r="R1723" s="2">
        <v>0</v>
      </c>
      <c r="S1723" s="5">
        <f>IFERROR(Table1[[#This Row],[Profit]]/Table1[[#This Row],[Sales]],0)</f>
        <v>0.23929472164286858</v>
      </c>
      <c r="T1723" s="2" t="str">
        <f t="shared" si="26"/>
        <v>Reorder Needed</v>
      </c>
    </row>
    <row r="1724" spans="1:20" x14ac:dyDescent="0.3">
      <c r="A1724" s="2">
        <v>2723</v>
      </c>
      <c r="B1724" s="3">
        <v>45614</v>
      </c>
      <c r="C1724" s="2" t="s">
        <v>116</v>
      </c>
      <c r="D1724" s="2" t="s">
        <v>2512</v>
      </c>
      <c r="E1724" s="2" t="s">
        <v>45</v>
      </c>
      <c r="F1724" s="2" t="s">
        <v>46</v>
      </c>
      <c r="G1724" s="2" t="s">
        <v>67</v>
      </c>
      <c r="H1724" s="2" t="s">
        <v>68</v>
      </c>
      <c r="I1724" s="2" t="s">
        <v>24</v>
      </c>
      <c r="J1724" s="2">
        <v>4</v>
      </c>
      <c r="K1724" s="2">
        <v>5817</v>
      </c>
      <c r="L1724" s="2">
        <v>23268</v>
      </c>
      <c r="M1724" s="2">
        <v>14705.82</v>
      </c>
      <c r="N1724" s="2">
        <v>8562.18</v>
      </c>
      <c r="O1724" s="2">
        <v>460</v>
      </c>
      <c r="P1724" s="2">
        <v>100</v>
      </c>
      <c r="Q1724" s="2" t="s">
        <v>42</v>
      </c>
      <c r="R1724" s="2">
        <v>20</v>
      </c>
      <c r="S1724" s="5">
        <f>IFERROR(Table1[[#This Row],[Profit]]/Table1[[#This Row],[Sales]],0)</f>
        <v>0.36798091799896854</v>
      </c>
      <c r="T1724" s="2" t="str">
        <f t="shared" si="26"/>
        <v>Reorder Needed</v>
      </c>
    </row>
    <row r="1725" spans="1:20" x14ac:dyDescent="0.3">
      <c r="A1725" s="2">
        <v>2724</v>
      </c>
      <c r="B1725" s="3">
        <v>45503</v>
      </c>
      <c r="C1725" s="2" t="s">
        <v>1371</v>
      </c>
      <c r="D1725" s="2" t="s">
        <v>2513</v>
      </c>
      <c r="E1725" s="2" t="s">
        <v>36</v>
      </c>
      <c r="F1725" s="2" t="s">
        <v>37</v>
      </c>
      <c r="G1725" s="2" t="s">
        <v>60</v>
      </c>
      <c r="H1725" s="2" t="s">
        <v>61</v>
      </c>
      <c r="I1725" s="2" t="s">
        <v>32</v>
      </c>
      <c r="J1725" s="2">
        <v>5</v>
      </c>
      <c r="K1725" s="2">
        <v>16862</v>
      </c>
      <c r="L1725" s="2">
        <v>84310</v>
      </c>
      <c r="M1725" s="2">
        <v>61720.04</v>
      </c>
      <c r="N1725" s="2">
        <v>22589.96</v>
      </c>
      <c r="O1725" s="2">
        <v>236</v>
      </c>
      <c r="P1725" s="2">
        <v>73</v>
      </c>
      <c r="Q1725" s="2" t="s">
        <v>62</v>
      </c>
      <c r="R1725" s="2">
        <v>5</v>
      </c>
      <c r="S1725" s="5">
        <f>IFERROR(Table1[[#This Row],[Profit]]/Table1[[#This Row],[Sales]],0)</f>
        <v>0.26793927173526272</v>
      </c>
      <c r="T1725" s="2" t="str">
        <f t="shared" si="26"/>
        <v>Reorder Needed</v>
      </c>
    </row>
    <row r="1726" spans="1:20" x14ac:dyDescent="0.3">
      <c r="A1726" s="2">
        <v>2725</v>
      </c>
      <c r="B1726" s="3">
        <v>45332</v>
      </c>
      <c r="C1726" s="2" t="s">
        <v>411</v>
      </c>
      <c r="D1726" s="2" t="s">
        <v>2514</v>
      </c>
      <c r="E1726" s="2" t="s">
        <v>28</v>
      </c>
      <c r="F1726" s="2" t="s">
        <v>29</v>
      </c>
      <c r="G1726" s="2" t="s">
        <v>30</v>
      </c>
      <c r="H1726" s="2" t="s">
        <v>31</v>
      </c>
      <c r="I1726" s="2" t="s">
        <v>32</v>
      </c>
      <c r="J1726" s="2">
        <v>8</v>
      </c>
      <c r="K1726" s="2">
        <v>17758</v>
      </c>
      <c r="L1726" s="2">
        <v>142064</v>
      </c>
      <c r="M1726" s="2">
        <v>109957.6</v>
      </c>
      <c r="N1726" s="2">
        <v>32106.400000000001</v>
      </c>
      <c r="O1726" s="2">
        <v>449</v>
      </c>
      <c r="P1726" s="2">
        <v>66</v>
      </c>
      <c r="Q1726" s="2" t="s">
        <v>33</v>
      </c>
      <c r="R1726" s="2">
        <v>15</v>
      </c>
      <c r="S1726" s="5">
        <f>IFERROR(Table1[[#This Row],[Profit]]/Table1[[#This Row],[Sales]],0)</f>
        <v>0.22599954949881745</v>
      </c>
      <c r="T1726" s="2" t="str">
        <f t="shared" si="26"/>
        <v>Reorder Needed</v>
      </c>
    </row>
    <row r="1727" spans="1:20" x14ac:dyDescent="0.3">
      <c r="A1727" s="2">
        <v>2726</v>
      </c>
      <c r="B1727" s="3">
        <v>45639</v>
      </c>
      <c r="C1727" s="2" t="s">
        <v>2515</v>
      </c>
      <c r="D1727" s="2" t="s">
        <v>2516</v>
      </c>
      <c r="E1727" s="2" t="s">
        <v>45</v>
      </c>
      <c r="F1727" s="2" t="s">
        <v>46</v>
      </c>
      <c r="G1727" s="2" t="s">
        <v>40</v>
      </c>
      <c r="H1727" s="2" t="s">
        <v>41</v>
      </c>
      <c r="I1727" s="2" t="s">
        <v>24</v>
      </c>
      <c r="J1727" s="2">
        <v>3</v>
      </c>
      <c r="K1727" s="2">
        <v>32886</v>
      </c>
      <c r="L1727" s="2">
        <v>98658</v>
      </c>
      <c r="M1727" s="2">
        <v>84075.32</v>
      </c>
      <c r="N1727" s="2">
        <v>14582.68</v>
      </c>
      <c r="O1727" s="2">
        <v>355</v>
      </c>
      <c r="P1727" s="2">
        <v>100</v>
      </c>
      <c r="Q1727" s="2" t="s">
        <v>42</v>
      </c>
      <c r="R1727" s="2">
        <v>20</v>
      </c>
      <c r="S1727" s="5">
        <f>IFERROR(Table1[[#This Row],[Profit]]/Table1[[#This Row],[Sales]],0)</f>
        <v>0.14781041577976445</v>
      </c>
      <c r="T1727" s="2" t="str">
        <f t="shared" si="26"/>
        <v>Reorder Needed</v>
      </c>
    </row>
    <row r="1728" spans="1:20" x14ac:dyDescent="0.3">
      <c r="A1728" s="2">
        <v>2727</v>
      </c>
      <c r="B1728" s="3">
        <v>45457</v>
      </c>
      <c r="C1728" s="2" t="s">
        <v>525</v>
      </c>
      <c r="D1728" s="2" t="s">
        <v>2517</v>
      </c>
      <c r="E1728" s="2" t="s">
        <v>20</v>
      </c>
      <c r="F1728" s="2" t="s">
        <v>21</v>
      </c>
      <c r="G1728" s="2" t="s">
        <v>49</v>
      </c>
      <c r="H1728" s="2" t="s">
        <v>50</v>
      </c>
      <c r="I1728" s="2" t="s">
        <v>51</v>
      </c>
      <c r="J1728" s="2">
        <v>1</v>
      </c>
      <c r="K1728" s="2">
        <v>44027</v>
      </c>
      <c r="L1728" s="2">
        <v>44027</v>
      </c>
      <c r="M1728" s="2">
        <v>28454.79</v>
      </c>
      <c r="N1728" s="2">
        <v>15572.21</v>
      </c>
      <c r="O1728" s="2">
        <v>248</v>
      </c>
      <c r="P1728" s="2">
        <v>24</v>
      </c>
      <c r="Q1728" s="2" t="s">
        <v>52</v>
      </c>
      <c r="R1728" s="2">
        <v>20</v>
      </c>
      <c r="S1728" s="5">
        <f>IFERROR(Table1[[#This Row],[Profit]]/Table1[[#This Row],[Sales]],0)</f>
        <v>0.35369682240443362</v>
      </c>
      <c r="T1728" s="2" t="str">
        <f t="shared" si="26"/>
        <v>Reorder Needed</v>
      </c>
    </row>
    <row r="1729" spans="1:20" x14ac:dyDescent="0.3">
      <c r="A1729" s="2">
        <v>2728</v>
      </c>
      <c r="B1729" s="3">
        <v>45480</v>
      </c>
      <c r="C1729" s="2" t="s">
        <v>176</v>
      </c>
      <c r="D1729" s="2" t="s">
        <v>2518</v>
      </c>
      <c r="E1729" s="2" t="s">
        <v>36</v>
      </c>
      <c r="F1729" s="2" t="s">
        <v>37</v>
      </c>
      <c r="G1729" s="2" t="s">
        <v>49</v>
      </c>
      <c r="H1729" s="2" t="s">
        <v>50</v>
      </c>
      <c r="I1729" s="2" t="s">
        <v>51</v>
      </c>
      <c r="J1729" s="2">
        <v>3</v>
      </c>
      <c r="K1729" s="2">
        <v>57183</v>
      </c>
      <c r="L1729" s="2">
        <v>171549</v>
      </c>
      <c r="M1729" s="2">
        <v>144032.07</v>
      </c>
      <c r="N1729" s="2">
        <v>27516.93</v>
      </c>
      <c r="O1729" s="2">
        <v>103</v>
      </c>
      <c r="P1729" s="2">
        <v>56</v>
      </c>
      <c r="Q1729" s="2" t="s">
        <v>52</v>
      </c>
      <c r="R1729" s="2">
        <v>10</v>
      </c>
      <c r="S1729" s="5">
        <f>IFERROR(Table1[[#This Row],[Profit]]/Table1[[#This Row],[Sales]],0)</f>
        <v>0.16040274207369323</v>
      </c>
      <c r="T1729" s="2" t="str">
        <f t="shared" si="26"/>
        <v>Reorder Needed</v>
      </c>
    </row>
    <row r="1730" spans="1:20" x14ac:dyDescent="0.3">
      <c r="A1730" s="2">
        <v>2729</v>
      </c>
      <c r="B1730" s="3">
        <v>45431</v>
      </c>
      <c r="C1730" s="2" t="s">
        <v>861</v>
      </c>
      <c r="D1730" s="2" t="s">
        <v>2519</v>
      </c>
      <c r="E1730" s="2" t="s">
        <v>20</v>
      </c>
      <c r="F1730" s="2" t="s">
        <v>21</v>
      </c>
      <c r="G1730" s="2" t="s">
        <v>81</v>
      </c>
      <c r="H1730" s="2" t="s">
        <v>82</v>
      </c>
      <c r="I1730" s="2" t="s">
        <v>24</v>
      </c>
      <c r="J1730" s="2">
        <v>4</v>
      </c>
      <c r="K1730" s="2">
        <v>35544</v>
      </c>
      <c r="L1730" s="2">
        <v>142176</v>
      </c>
      <c r="M1730" s="2">
        <v>126825.99</v>
      </c>
      <c r="N1730" s="2">
        <v>15350.01</v>
      </c>
      <c r="O1730" s="2">
        <v>195</v>
      </c>
      <c r="P1730" s="2">
        <v>99</v>
      </c>
      <c r="Q1730" s="2" t="s">
        <v>42</v>
      </c>
      <c r="R1730" s="2">
        <v>5</v>
      </c>
      <c r="S1730" s="5">
        <f>IFERROR(Table1[[#This Row],[Profit]]/Table1[[#This Row],[Sales]],0)</f>
        <v>0.10796484638757596</v>
      </c>
      <c r="T1730" s="2" t="str">
        <f t="shared" ref="T1730:T1793" si="27">IF(O1730&gt;P1730,"Reorder Needed","Sufficient")</f>
        <v>Reorder Needed</v>
      </c>
    </row>
    <row r="1731" spans="1:20" x14ac:dyDescent="0.3">
      <c r="A1731" s="2">
        <v>2730</v>
      </c>
      <c r="B1731" s="3">
        <v>45555</v>
      </c>
      <c r="C1731" s="2" t="s">
        <v>133</v>
      </c>
      <c r="D1731" s="2" t="s">
        <v>2520</v>
      </c>
      <c r="E1731" s="2" t="s">
        <v>45</v>
      </c>
      <c r="F1731" s="2" t="s">
        <v>46</v>
      </c>
      <c r="G1731" s="2" t="s">
        <v>75</v>
      </c>
      <c r="H1731" s="2" t="s">
        <v>76</v>
      </c>
      <c r="I1731" s="2" t="s">
        <v>77</v>
      </c>
      <c r="J1731" s="2">
        <v>5</v>
      </c>
      <c r="K1731" s="2">
        <v>37798</v>
      </c>
      <c r="L1731" s="2">
        <v>188990</v>
      </c>
      <c r="M1731" s="2">
        <v>120254.67</v>
      </c>
      <c r="N1731" s="2">
        <v>68735.33</v>
      </c>
      <c r="O1731" s="2">
        <v>492</v>
      </c>
      <c r="P1731" s="2">
        <v>94</v>
      </c>
      <c r="Q1731" s="2" t="s">
        <v>78</v>
      </c>
      <c r="R1731" s="2">
        <v>5</v>
      </c>
      <c r="S1731" s="5">
        <f>IFERROR(Table1[[#This Row],[Profit]]/Table1[[#This Row],[Sales]],0)</f>
        <v>0.36369823800201068</v>
      </c>
      <c r="T1731" s="2" t="str">
        <f t="shared" si="27"/>
        <v>Reorder Needed</v>
      </c>
    </row>
    <row r="1732" spans="1:20" x14ac:dyDescent="0.3">
      <c r="A1732" s="2">
        <v>2731</v>
      </c>
      <c r="B1732" s="3">
        <v>45351</v>
      </c>
      <c r="C1732" s="2" t="s">
        <v>1093</v>
      </c>
      <c r="D1732" s="2" t="s">
        <v>2521</v>
      </c>
      <c r="E1732" s="2" t="s">
        <v>36</v>
      </c>
      <c r="F1732" s="2" t="s">
        <v>37</v>
      </c>
      <c r="G1732" s="2" t="s">
        <v>49</v>
      </c>
      <c r="H1732" s="2" t="s">
        <v>50</v>
      </c>
      <c r="I1732" s="2" t="s">
        <v>51</v>
      </c>
      <c r="J1732" s="2">
        <v>8</v>
      </c>
      <c r="K1732" s="2">
        <v>10197</v>
      </c>
      <c r="L1732" s="2">
        <v>81576</v>
      </c>
      <c r="M1732" s="2">
        <v>60504.32</v>
      </c>
      <c r="N1732" s="2">
        <v>21071.68</v>
      </c>
      <c r="O1732" s="2">
        <v>300</v>
      </c>
      <c r="P1732" s="2">
        <v>82</v>
      </c>
      <c r="Q1732" s="2" t="s">
        <v>52</v>
      </c>
      <c r="R1732" s="2">
        <v>10</v>
      </c>
      <c r="S1732" s="5">
        <f>IFERROR(Table1[[#This Row],[Profit]]/Table1[[#This Row],[Sales]],0)</f>
        <v>0.25830734529763655</v>
      </c>
      <c r="T1732" s="2" t="str">
        <f t="shared" si="27"/>
        <v>Reorder Needed</v>
      </c>
    </row>
    <row r="1733" spans="1:20" x14ac:dyDescent="0.3">
      <c r="A1733" s="2">
        <v>2732</v>
      </c>
      <c r="B1733" s="3">
        <v>45634</v>
      </c>
      <c r="C1733" s="2" t="s">
        <v>2522</v>
      </c>
      <c r="D1733" s="2" t="s">
        <v>2523</v>
      </c>
      <c r="E1733" s="2" t="s">
        <v>36</v>
      </c>
      <c r="F1733" s="2" t="s">
        <v>37</v>
      </c>
      <c r="G1733" s="2" t="s">
        <v>81</v>
      </c>
      <c r="H1733" s="2" t="s">
        <v>82</v>
      </c>
      <c r="I1733" s="2" t="s">
        <v>24</v>
      </c>
      <c r="J1733" s="2">
        <v>5</v>
      </c>
      <c r="K1733" s="2">
        <v>16252</v>
      </c>
      <c r="L1733" s="2">
        <v>81260</v>
      </c>
      <c r="M1733" s="2">
        <v>66064.52</v>
      </c>
      <c r="N1733" s="2">
        <v>15195.48</v>
      </c>
      <c r="O1733" s="2">
        <v>460</v>
      </c>
      <c r="P1733" s="2">
        <v>100</v>
      </c>
      <c r="Q1733" s="2" t="s">
        <v>42</v>
      </c>
      <c r="R1733" s="2">
        <v>20</v>
      </c>
      <c r="S1733" s="5">
        <f>IFERROR(Table1[[#This Row],[Profit]]/Table1[[#This Row],[Sales]],0)</f>
        <v>0.18699827713512182</v>
      </c>
      <c r="T1733" s="2" t="str">
        <f t="shared" si="27"/>
        <v>Reorder Needed</v>
      </c>
    </row>
    <row r="1734" spans="1:20" x14ac:dyDescent="0.3">
      <c r="A1734" s="2">
        <v>2733</v>
      </c>
      <c r="B1734" s="3">
        <v>45440</v>
      </c>
      <c r="C1734" s="2" t="s">
        <v>1042</v>
      </c>
      <c r="D1734" s="2" t="s">
        <v>2524</v>
      </c>
      <c r="E1734" s="2" t="s">
        <v>28</v>
      </c>
      <c r="F1734" s="2" t="s">
        <v>29</v>
      </c>
      <c r="G1734" s="2" t="s">
        <v>67</v>
      </c>
      <c r="H1734" s="2" t="s">
        <v>68</v>
      </c>
      <c r="I1734" s="2" t="s">
        <v>24</v>
      </c>
      <c r="J1734" s="2">
        <v>3</v>
      </c>
      <c r="K1734" s="2">
        <v>29108</v>
      </c>
      <c r="L1734" s="2">
        <v>87324</v>
      </c>
      <c r="M1734" s="2">
        <v>77599.509999999995</v>
      </c>
      <c r="N1734" s="2">
        <v>9724.49</v>
      </c>
      <c r="O1734" s="2">
        <v>45</v>
      </c>
      <c r="P1734" s="2">
        <v>92</v>
      </c>
      <c r="Q1734" s="2" t="s">
        <v>42</v>
      </c>
      <c r="R1734" s="2">
        <v>15</v>
      </c>
      <c r="S1734" s="5">
        <f>IFERROR(Table1[[#This Row],[Profit]]/Table1[[#This Row],[Sales]],0)</f>
        <v>0.11136102331546882</v>
      </c>
      <c r="T1734" s="2" t="str">
        <f t="shared" si="27"/>
        <v>Sufficient</v>
      </c>
    </row>
    <row r="1735" spans="1:20" x14ac:dyDescent="0.3">
      <c r="A1735" s="2">
        <v>2734</v>
      </c>
      <c r="B1735" s="3">
        <v>45618</v>
      </c>
      <c r="C1735" s="2" t="s">
        <v>182</v>
      </c>
      <c r="D1735" s="2" t="s">
        <v>2525</v>
      </c>
      <c r="E1735" s="2" t="s">
        <v>45</v>
      </c>
      <c r="F1735" s="2" t="s">
        <v>46</v>
      </c>
      <c r="G1735" s="2" t="s">
        <v>75</v>
      </c>
      <c r="H1735" s="2" t="s">
        <v>76</v>
      </c>
      <c r="I1735" s="2" t="s">
        <v>77</v>
      </c>
      <c r="J1735" s="2">
        <v>5</v>
      </c>
      <c r="K1735" s="2">
        <v>40190</v>
      </c>
      <c r="L1735" s="2">
        <v>200950</v>
      </c>
      <c r="M1735" s="2">
        <v>159179.26</v>
      </c>
      <c r="N1735" s="2">
        <v>41770.74</v>
      </c>
      <c r="O1735" s="2">
        <v>387</v>
      </c>
      <c r="P1735" s="2">
        <v>36</v>
      </c>
      <c r="Q1735" s="2" t="s">
        <v>78</v>
      </c>
      <c r="R1735" s="2">
        <v>10</v>
      </c>
      <c r="S1735" s="5">
        <f>IFERROR(Table1[[#This Row],[Profit]]/Table1[[#This Row],[Sales]],0)</f>
        <v>0.20786633490918138</v>
      </c>
      <c r="T1735" s="2" t="str">
        <f t="shared" si="27"/>
        <v>Reorder Needed</v>
      </c>
    </row>
    <row r="1736" spans="1:20" x14ac:dyDescent="0.3">
      <c r="A1736" s="2">
        <v>2735</v>
      </c>
      <c r="B1736" s="3">
        <v>45444</v>
      </c>
      <c r="C1736" s="2" t="s">
        <v>1565</v>
      </c>
      <c r="D1736" s="2" t="s">
        <v>2526</v>
      </c>
      <c r="E1736" s="2" t="s">
        <v>20</v>
      </c>
      <c r="F1736" s="2" t="s">
        <v>21</v>
      </c>
      <c r="G1736" s="2" t="s">
        <v>55</v>
      </c>
      <c r="H1736" s="2" t="s">
        <v>56</v>
      </c>
      <c r="I1736" s="2" t="s">
        <v>32</v>
      </c>
      <c r="J1736" s="2">
        <v>6</v>
      </c>
      <c r="K1736" s="2">
        <v>29083</v>
      </c>
      <c r="L1736" s="2">
        <v>174498</v>
      </c>
      <c r="M1736" s="2">
        <v>152098.03</v>
      </c>
      <c r="N1736" s="2">
        <v>22399.97</v>
      </c>
      <c r="O1736" s="2">
        <v>144</v>
      </c>
      <c r="P1736" s="2">
        <v>54</v>
      </c>
      <c r="Q1736" s="2" t="s">
        <v>57</v>
      </c>
      <c r="R1736" s="2">
        <v>5</v>
      </c>
      <c r="S1736" s="5">
        <f>IFERROR(Table1[[#This Row],[Profit]]/Table1[[#This Row],[Sales]],0)</f>
        <v>0.12836806152506047</v>
      </c>
      <c r="T1736" s="2" t="str">
        <f t="shared" si="27"/>
        <v>Reorder Needed</v>
      </c>
    </row>
    <row r="1737" spans="1:20" x14ac:dyDescent="0.3">
      <c r="A1737" s="2">
        <v>2736</v>
      </c>
      <c r="B1737" s="3">
        <v>45348</v>
      </c>
      <c r="C1737" s="2" t="s">
        <v>225</v>
      </c>
      <c r="D1737" s="2" t="s">
        <v>2527</v>
      </c>
      <c r="E1737" s="2" t="s">
        <v>20</v>
      </c>
      <c r="F1737" s="2" t="s">
        <v>21</v>
      </c>
      <c r="G1737" s="2" t="s">
        <v>22</v>
      </c>
      <c r="H1737" s="2" t="s">
        <v>23</v>
      </c>
      <c r="I1737" s="2" t="s">
        <v>24</v>
      </c>
      <c r="J1737" s="2">
        <v>8</v>
      </c>
      <c r="K1737" s="2">
        <v>9356</v>
      </c>
      <c r="L1737" s="2">
        <v>74848</v>
      </c>
      <c r="M1737" s="2">
        <v>57532.6</v>
      </c>
      <c r="N1737" s="2">
        <v>17315.400000000001</v>
      </c>
      <c r="O1737" s="2">
        <v>86</v>
      </c>
      <c r="P1737" s="2">
        <v>23</v>
      </c>
      <c r="Q1737" s="2" t="s">
        <v>25</v>
      </c>
      <c r="R1737" s="2">
        <v>10</v>
      </c>
      <c r="S1737" s="5">
        <f>IFERROR(Table1[[#This Row],[Profit]]/Table1[[#This Row],[Sales]],0)</f>
        <v>0.2313408507909363</v>
      </c>
      <c r="T1737" s="2" t="str">
        <f t="shared" si="27"/>
        <v>Reorder Needed</v>
      </c>
    </row>
    <row r="1738" spans="1:20" x14ac:dyDescent="0.3">
      <c r="A1738" s="2">
        <v>2737</v>
      </c>
      <c r="B1738" s="3">
        <v>45486</v>
      </c>
      <c r="C1738" s="2" t="s">
        <v>1125</v>
      </c>
      <c r="D1738" s="2" t="s">
        <v>2528</v>
      </c>
      <c r="E1738" s="2" t="s">
        <v>28</v>
      </c>
      <c r="F1738" s="2" t="s">
        <v>29</v>
      </c>
      <c r="G1738" s="2" t="s">
        <v>75</v>
      </c>
      <c r="H1738" s="2" t="s">
        <v>76</v>
      </c>
      <c r="I1738" s="2" t="s">
        <v>77</v>
      </c>
      <c r="J1738" s="2">
        <v>3</v>
      </c>
      <c r="K1738" s="2">
        <v>3772</v>
      </c>
      <c r="L1738" s="2">
        <v>11316</v>
      </c>
      <c r="M1738" s="2">
        <v>7230.56</v>
      </c>
      <c r="N1738" s="2">
        <v>4085.44</v>
      </c>
      <c r="O1738" s="2">
        <v>51</v>
      </c>
      <c r="P1738" s="2">
        <v>72</v>
      </c>
      <c r="Q1738" s="2" t="s">
        <v>78</v>
      </c>
      <c r="R1738" s="2">
        <v>10</v>
      </c>
      <c r="S1738" s="5">
        <f>IFERROR(Table1[[#This Row],[Profit]]/Table1[[#This Row],[Sales]],0)</f>
        <v>0.36103216684340755</v>
      </c>
      <c r="T1738" s="2" t="str">
        <f t="shared" si="27"/>
        <v>Sufficient</v>
      </c>
    </row>
    <row r="1739" spans="1:20" x14ac:dyDescent="0.3">
      <c r="A1739" s="2">
        <v>2738</v>
      </c>
      <c r="B1739" s="3">
        <v>45595</v>
      </c>
      <c r="C1739" s="2" t="s">
        <v>511</v>
      </c>
      <c r="D1739" s="2" t="s">
        <v>2529</v>
      </c>
      <c r="E1739" s="2" t="s">
        <v>45</v>
      </c>
      <c r="F1739" s="2" t="s">
        <v>46</v>
      </c>
      <c r="G1739" s="2" t="s">
        <v>55</v>
      </c>
      <c r="H1739" s="2" t="s">
        <v>56</v>
      </c>
      <c r="I1739" s="2" t="s">
        <v>32</v>
      </c>
      <c r="J1739" s="2">
        <v>8</v>
      </c>
      <c r="K1739" s="2">
        <v>35787</v>
      </c>
      <c r="L1739" s="2">
        <v>286296</v>
      </c>
      <c r="M1739" s="2">
        <v>251908.82</v>
      </c>
      <c r="N1739" s="2">
        <v>34387.18</v>
      </c>
      <c r="O1739" s="2">
        <v>265</v>
      </c>
      <c r="P1739" s="2">
        <v>28</v>
      </c>
      <c r="Q1739" s="2" t="s">
        <v>57</v>
      </c>
      <c r="R1739" s="2">
        <v>15</v>
      </c>
      <c r="S1739" s="5">
        <f>IFERROR(Table1[[#This Row],[Profit]]/Table1[[#This Row],[Sales]],0)</f>
        <v>0.12011058484924693</v>
      </c>
      <c r="T1739" s="2" t="str">
        <f t="shared" si="27"/>
        <v>Reorder Needed</v>
      </c>
    </row>
    <row r="1740" spans="1:20" x14ac:dyDescent="0.3">
      <c r="A1740" s="2">
        <v>2739</v>
      </c>
      <c r="B1740" s="3">
        <v>45595</v>
      </c>
      <c r="C1740" s="2" t="s">
        <v>2241</v>
      </c>
      <c r="D1740" s="2" t="s">
        <v>2530</v>
      </c>
      <c r="E1740" s="2" t="s">
        <v>45</v>
      </c>
      <c r="F1740" s="2" t="s">
        <v>46</v>
      </c>
      <c r="G1740" s="2" t="s">
        <v>75</v>
      </c>
      <c r="H1740" s="2" t="s">
        <v>76</v>
      </c>
      <c r="I1740" s="2" t="s">
        <v>77</v>
      </c>
      <c r="J1740" s="2">
        <v>5</v>
      </c>
      <c r="K1740" s="2">
        <v>43626</v>
      </c>
      <c r="L1740" s="2">
        <v>218130</v>
      </c>
      <c r="M1740" s="2">
        <v>142920.01</v>
      </c>
      <c r="N1740" s="2">
        <v>75209.990000000005</v>
      </c>
      <c r="O1740" s="2">
        <v>402</v>
      </c>
      <c r="P1740" s="2">
        <v>14</v>
      </c>
      <c r="Q1740" s="2" t="s">
        <v>78</v>
      </c>
      <c r="R1740" s="2">
        <v>5</v>
      </c>
      <c r="S1740" s="5">
        <f>IFERROR(Table1[[#This Row],[Profit]]/Table1[[#This Row],[Sales]],0)</f>
        <v>0.34479434282308719</v>
      </c>
      <c r="T1740" s="2" t="str">
        <f t="shared" si="27"/>
        <v>Reorder Needed</v>
      </c>
    </row>
    <row r="1741" spans="1:20" x14ac:dyDescent="0.3">
      <c r="A1741" s="2">
        <v>2740</v>
      </c>
      <c r="B1741" s="3">
        <v>45364</v>
      </c>
      <c r="C1741" s="2" t="s">
        <v>584</v>
      </c>
      <c r="D1741" s="2" t="s">
        <v>2531</v>
      </c>
      <c r="E1741" s="2" t="s">
        <v>28</v>
      </c>
      <c r="F1741" s="2" t="s">
        <v>29</v>
      </c>
      <c r="G1741" s="2" t="s">
        <v>75</v>
      </c>
      <c r="H1741" s="2" t="s">
        <v>76</v>
      </c>
      <c r="I1741" s="2" t="s">
        <v>77</v>
      </c>
      <c r="J1741" s="2">
        <v>6</v>
      </c>
      <c r="K1741" s="2">
        <v>55495</v>
      </c>
      <c r="L1741" s="2">
        <v>332970</v>
      </c>
      <c r="M1741" s="2">
        <v>205281.64</v>
      </c>
      <c r="N1741" s="2">
        <v>127688.36</v>
      </c>
      <c r="O1741" s="2">
        <v>275</v>
      </c>
      <c r="P1741" s="2">
        <v>91</v>
      </c>
      <c r="Q1741" s="2" t="s">
        <v>78</v>
      </c>
      <c r="R1741" s="2">
        <v>20</v>
      </c>
      <c r="S1741" s="5">
        <f>IFERROR(Table1[[#This Row],[Profit]]/Table1[[#This Row],[Sales]],0)</f>
        <v>0.38348307655344327</v>
      </c>
      <c r="T1741" s="2" t="str">
        <f t="shared" si="27"/>
        <v>Reorder Needed</v>
      </c>
    </row>
    <row r="1742" spans="1:20" x14ac:dyDescent="0.3">
      <c r="A1742" s="2">
        <v>2741</v>
      </c>
      <c r="B1742" s="3">
        <v>45634</v>
      </c>
      <c r="C1742" s="2" t="s">
        <v>909</v>
      </c>
      <c r="D1742" s="2" t="s">
        <v>2532</v>
      </c>
      <c r="E1742" s="2" t="s">
        <v>20</v>
      </c>
      <c r="F1742" s="2" t="s">
        <v>21</v>
      </c>
      <c r="G1742" s="2" t="s">
        <v>75</v>
      </c>
      <c r="H1742" s="2" t="s">
        <v>76</v>
      </c>
      <c r="I1742" s="2" t="s">
        <v>77</v>
      </c>
      <c r="J1742" s="2">
        <v>6</v>
      </c>
      <c r="K1742" s="2">
        <v>19399</v>
      </c>
      <c r="L1742" s="2">
        <v>116394</v>
      </c>
      <c r="M1742" s="2">
        <v>88923.24</v>
      </c>
      <c r="N1742" s="2">
        <v>27470.76</v>
      </c>
      <c r="O1742" s="2">
        <v>381</v>
      </c>
      <c r="P1742" s="2">
        <v>12</v>
      </c>
      <c r="Q1742" s="2" t="s">
        <v>78</v>
      </c>
      <c r="R1742" s="2">
        <v>5</v>
      </c>
      <c r="S1742" s="5">
        <f>IFERROR(Table1[[#This Row],[Profit]]/Table1[[#This Row],[Sales]],0)</f>
        <v>0.23601525851848032</v>
      </c>
      <c r="T1742" s="2" t="str">
        <f t="shared" si="27"/>
        <v>Reorder Needed</v>
      </c>
    </row>
    <row r="1743" spans="1:20" x14ac:dyDescent="0.3">
      <c r="A1743" s="2">
        <v>2742</v>
      </c>
      <c r="B1743" s="3">
        <v>45481</v>
      </c>
      <c r="C1743" s="2" t="s">
        <v>1013</v>
      </c>
      <c r="D1743" s="2" t="s">
        <v>2533</v>
      </c>
      <c r="E1743" s="2" t="s">
        <v>36</v>
      </c>
      <c r="F1743" s="2" t="s">
        <v>37</v>
      </c>
      <c r="G1743" s="2" t="s">
        <v>81</v>
      </c>
      <c r="H1743" s="2" t="s">
        <v>82</v>
      </c>
      <c r="I1743" s="2" t="s">
        <v>24</v>
      </c>
      <c r="J1743" s="2">
        <v>2</v>
      </c>
      <c r="K1743" s="2">
        <v>29079</v>
      </c>
      <c r="L1743" s="2">
        <v>58158</v>
      </c>
      <c r="M1743" s="2">
        <v>51116.639999999999</v>
      </c>
      <c r="N1743" s="2">
        <v>7041.36</v>
      </c>
      <c r="O1743" s="2">
        <v>239</v>
      </c>
      <c r="P1743" s="2">
        <v>17</v>
      </c>
      <c r="Q1743" s="2" t="s">
        <v>42</v>
      </c>
      <c r="R1743" s="2">
        <v>5</v>
      </c>
      <c r="S1743" s="5">
        <f>IFERROR(Table1[[#This Row],[Profit]]/Table1[[#This Row],[Sales]],0)</f>
        <v>0.12107293923449912</v>
      </c>
      <c r="T1743" s="2" t="str">
        <f t="shared" si="27"/>
        <v>Reorder Needed</v>
      </c>
    </row>
    <row r="1744" spans="1:20" x14ac:dyDescent="0.3">
      <c r="A1744" s="2">
        <v>2743</v>
      </c>
      <c r="B1744" s="3">
        <v>45491</v>
      </c>
      <c r="C1744" s="2" t="s">
        <v>1846</v>
      </c>
      <c r="D1744" s="2" t="s">
        <v>2534</v>
      </c>
      <c r="E1744" s="2" t="s">
        <v>45</v>
      </c>
      <c r="F1744" s="2" t="s">
        <v>46</v>
      </c>
      <c r="G1744" s="2" t="s">
        <v>75</v>
      </c>
      <c r="H1744" s="2" t="s">
        <v>76</v>
      </c>
      <c r="I1744" s="2" t="s">
        <v>77</v>
      </c>
      <c r="J1744" s="2">
        <v>2</v>
      </c>
      <c r="K1744" s="2">
        <v>23438</v>
      </c>
      <c r="L1744" s="2">
        <v>46876</v>
      </c>
      <c r="M1744" s="2">
        <v>33497.519999999997</v>
      </c>
      <c r="N1744" s="2">
        <v>13378.48</v>
      </c>
      <c r="O1744" s="2">
        <v>270</v>
      </c>
      <c r="P1744" s="2">
        <v>59</v>
      </c>
      <c r="Q1744" s="2" t="s">
        <v>78</v>
      </c>
      <c r="R1744" s="2">
        <v>5</v>
      </c>
      <c r="S1744" s="5">
        <f>IFERROR(Table1[[#This Row],[Profit]]/Table1[[#This Row],[Sales]],0)</f>
        <v>0.28540148476832494</v>
      </c>
      <c r="T1744" s="2" t="str">
        <f t="shared" si="27"/>
        <v>Reorder Needed</v>
      </c>
    </row>
    <row r="1745" spans="1:20" x14ac:dyDescent="0.3">
      <c r="A1745" s="2">
        <v>2744</v>
      </c>
      <c r="B1745" s="3">
        <v>45399</v>
      </c>
      <c r="C1745" s="2" t="s">
        <v>1201</v>
      </c>
      <c r="D1745" s="2" t="s">
        <v>2535</v>
      </c>
      <c r="E1745" s="2" t="s">
        <v>45</v>
      </c>
      <c r="F1745" s="2" t="s">
        <v>46</v>
      </c>
      <c r="G1745" s="2" t="s">
        <v>67</v>
      </c>
      <c r="H1745" s="2" t="s">
        <v>68</v>
      </c>
      <c r="I1745" s="2" t="s">
        <v>24</v>
      </c>
      <c r="J1745" s="2">
        <v>2</v>
      </c>
      <c r="K1745" s="2">
        <v>40092</v>
      </c>
      <c r="L1745" s="2">
        <v>80184</v>
      </c>
      <c r="M1745" s="2">
        <v>48299.37</v>
      </c>
      <c r="N1745" s="2">
        <v>31884.63</v>
      </c>
      <c r="O1745" s="2">
        <v>349</v>
      </c>
      <c r="P1745" s="2">
        <v>54</v>
      </c>
      <c r="Q1745" s="2" t="s">
        <v>42</v>
      </c>
      <c r="R1745" s="2">
        <v>0</v>
      </c>
      <c r="S1745" s="5">
        <f>IFERROR(Table1[[#This Row],[Profit]]/Table1[[#This Row],[Sales]],0)</f>
        <v>0.39764329542053278</v>
      </c>
      <c r="T1745" s="2" t="str">
        <f t="shared" si="27"/>
        <v>Reorder Needed</v>
      </c>
    </row>
    <row r="1746" spans="1:20" x14ac:dyDescent="0.3">
      <c r="A1746" s="2">
        <v>2745</v>
      </c>
      <c r="B1746" s="3">
        <v>45622</v>
      </c>
      <c r="C1746" s="2" t="s">
        <v>1040</v>
      </c>
      <c r="D1746" s="2" t="s">
        <v>2536</v>
      </c>
      <c r="E1746" s="2" t="s">
        <v>36</v>
      </c>
      <c r="F1746" s="2" t="s">
        <v>37</v>
      </c>
      <c r="G1746" s="2" t="s">
        <v>75</v>
      </c>
      <c r="H1746" s="2" t="s">
        <v>76</v>
      </c>
      <c r="I1746" s="2" t="s">
        <v>77</v>
      </c>
      <c r="J1746" s="2">
        <v>2</v>
      </c>
      <c r="K1746" s="2">
        <v>41954</v>
      </c>
      <c r="L1746" s="2">
        <v>83908</v>
      </c>
      <c r="M1746" s="2">
        <v>64871.67</v>
      </c>
      <c r="N1746" s="2">
        <v>19036.330000000002</v>
      </c>
      <c r="O1746" s="2">
        <v>87</v>
      </c>
      <c r="P1746" s="2">
        <v>48</v>
      </c>
      <c r="Q1746" s="2" t="s">
        <v>78</v>
      </c>
      <c r="R1746" s="2">
        <v>15</v>
      </c>
      <c r="S1746" s="5">
        <f>IFERROR(Table1[[#This Row],[Profit]]/Table1[[#This Row],[Sales]],0)</f>
        <v>0.22687145445011206</v>
      </c>
      <c r="T1746" s="2" t="str">
        <f t="shared" si="27"/>
        <v>Reorder Needed</v>
      </c>
    </row>
    <row r="1747" spans="1:20" x14ac:dyDescent="0.3">
      <c r="A1747" s="2">
        <v>2746</v>
      </c>
      <c r="B1747" s="3">
        <v>45382</v>
      </c>
      <c r="C1747" s="2" t="s">
        <v>1381</v>
      </c>
      <c r="D1747" s="2" t="s">
        <v>2537</v>
      </c>
      <c r="E1747" s="2" t="s">
        <v>28</v>
      </c>
      <c r="F1747" s="2" t="s">
        <v>29</v>
      </c>
      <c r="G1747" s="2" t="s">
        <v>49</v>
      </c>
      <c r="H1747" s="2" t="s">
        <v>50</v>
      </c>
      <c r="I1747" s="2" t="s">
        <v>51</v>
      </c>
      <c r="J1747" s="2">
        <v>1</v>
      </c>
      <c r="K1747" s="2">
        <v>9448</v>
      </c>
      <c r="L1747" s="2">
        <v>9448</v>
      </c>
      <c r="M1747" s="2">
        <v>8302.61</v>
      </c>
      <c r="N1747" s="2">
        <v>1145.3900000000001</v>
      </c>
      <c r="O1747" s="2">
        <v>463</v>
      </c>
      <c r="P1747" s="2">
        <v>57</v>
      </c>
      <c r="Q1747" s="2" t="s">
        <v>52</v>
      </c>
      <c r="R1747" s="2">
        <v>15</v>
      </c>
      <c r="S1747" s="5">
        <f>IFERROR(Table1[[#This Row],[Profit]]/Table1[[#This Row],[Sales]],0)</f>
        <v>0.12123094834885691</v>
      </c>
      <c r="T1747" s="2" t="str">
        <f t="shared" si="27"/>
        <v>Reorder Needed</v>
      </c>
    </row>
    <row r="1748" spans="1:20" x14ac:dyDescent="0.3">
      <c r="A1748" s="2">
        <v>2747</v>
      </c>
      <c r="B1748" s="3">
        <v>45553</v>
      </c>
      <c r="C1748" s="2" t="s">
        <v>2538</v>
      </c>
      <c r="D1748" s="2" t="s">
        <v>2539</v>
      </c>
      <c r="E1748" s="2" t="s">
        <v>28</v>
      </c>
      <c r="F1748" s="2" t="s">
        <v>29</v>
      </c>
      <c r="G1748" s="2" t="s">
        <v>40</v>
      </c>
      <c r="H1748" s="2" t="s">
        <v>41</v>
      </c>
      <c r="I1748" s="2" t="s">
        <v>24</v>
      </c>
      <c r="J1748" s="2">
        <v>9</v>
      </c>
      <c r="K1748" s="2">
        <v>29397</v>
      </c>
      <c r="L1748" s="2">
        <v>264573</v>
      </c>
      <c r="M1748" s="2">
        <v>215782.36</v>
      </c>
      <c r="N1748" s="2">
        <v>48790.64</v>
      </c>
      <c r="O1748" s="2">
        <v>90</v>
      </c>
      <c r="P1748" s="2">
        <v>53</v>
      </c>
      <c r="Q1748" s="2" t="s">
        <v>42</v>
      </c>
      <c r="R1748" s="2">
        <v>15</v>
      </c>
      <c r="S1748" s="5">
        <f>IFERROR(Table1[[#This Row],[Profit]]/Table1[[#This Row],[Sales]],0)</f>
        <v>0.18441277076648033</v>
      </c>
      <c r="T1748" s="2" t="str">
        <f t="shared" si="27"/>
        <v>Reorder Needed</v>
      </c>
    </row>
    <row r="1749" spans="1:20" x14ac:dyDescent="0.3">
      <c r="A1749" s="2">
        <v>2748</v>
      </c>
      <c r="B1749" s="3">
        <v>45654</v>
      </c>
      <c r="C1749" s="2" t="s">
        <v>1467</v>
      </c>
      <c r="D1749" s="2" t="s">
        <v>2540</v>
      </c>
      <c r="E1749" s="2" t="s">
        <v>36</v>
      </c>
      <c r="F1749" s="2" t="s">
        <v>37</v>
      </c>
      <c r="G1749" s="2" t="s">
        <v>30</v>
      </c>
      <c r="H1749" s="2" t="s">
        <v>31</v>
      </c>
      <c r="I1749" s="2" t="s">
        <v>32</v>
      </c>
      <c r="J1749" s="2">
        <v>6</v>
      </c>
      <c r="K1749" s="2">
        <v>32867</v>
      </c>
      <c r="L1749" s="2">
        <v>197202</v>
      </c>
      <c r="M1749" s="2">
        <v>159952.59</v>
      </c>
      <c r="N1749" s="2">
        <v>37249.410000000003</v>
      </c>
      <c r="O1749" s="2">
        <v>203</v>
      </c>
      <c r="P1749" s="2">
        <v>65</v>
      </c>
      <c r="Q1749" s="2" t="s">
        <v>33</v>
      </c>
      <c r="R1749" s="2">
        <v>20</v>
      </c>
      <c r="S1749" s="5">
        <f>IFERROR(Table1[[#This Row],[Profit]]/Table1[[#This Row],[Sales]],0)</f>
        <v>0.18888961572397847</v>
      </c>
      <c r="T1749" s="2" t="str">
        <f t="shared" si="27"/>
        <v>Reorder Needed</v>
      </c>
    </row>
    <row r="1750" spans="1:20" x14ac:dyDescent="0.3">
      <c r="A1750" s="2">
        <v>2749</v>
      </c>
      <c r="B1750" s="3">
        <v>45447</v>
      </c>
      <c r="C1750" s="2" t="s">
        <v>1578</v>
      </c>
      <c r="D1750" s="2" t="s">
        <v>2541</v>
      </c>
      <c r="E1750" s="2" t="s">
        <v>45</v>
      </c>
      <c r="F1750" s="2" t="s">
        <v>46</v>
      </c>
      <c r="G1750" s="2" t="s">
        <v>97</v>
      </c>
      <c r="H1750" s="2" t="s">
        <v>98</v>
      </c>
      <c r="I1750" s="2" t="s">
        <v>32</v>
      </c>
      <c r="J1750" s="2">
        <v>3</v>
      </c>
      <c r="K1750" s="2">
        <v>24983</v>
      </c>
      <c r="L1750" s="2">
        <v>74949</v>
      </c>
      <c r="M1750" s="2">
        <v>66244.509999999995</v>
      </c>
      <c r="N1750" s="2">
        <v>8704.49</v>
      </c>
      <c r="O1750" s="2">
        <v>210</v>
      </c>
      <c r="P1750" s="2">
        <v>77</v>
      </c>
      <c r="Q1750" s="2" t="s">
        <v>99</v>
      </c>
      <c r="R1750" s="2">
        <v>10</v>
      </c>
      <c r="S1750" s="5">
        <f>IFERROR(Table1[[#This Row],[Profit]]/Table1[[#This Row],[Sales]],0)</f>
        <v>0.11613884107860011</v>
      </c>
      <c r="T1750" s="2" t="str">
        <f t="shared" si="27"/>
        <v>Reorder Needed</v>
      </c>
    </row>
    <row r="1751" spans="1:20" x14ac:dyDescent="0.3">
      <c r="A1751" s="2">
        <v>2750</v>
      </c>
      <c r="B1751" s="3">
        <v>45457</v>
      </c>
      <c r="C1751" s="2" t="s">
        <v>2542</v>
      </c>
      <c r="D1751" s="2" t="s">
        <v>2543</v>
      </c>
      <c r="E1751" s="2" t="s">
        <v>45</v>
      </c>
      <c r="F1751" s="2" t="s">
        <v>46</v>
      </c>
      <c r="G1751" s="2" t="s">
        <v>49</v>
      </c>
      <c r="H1751" s="2" t="s">
        <v>50</v>
      </c>
      <c r="I1751" s="2" t="s">
        <v>51</v>
      </c>
      <c r="J1751" s="2">
        <v>1</v>
      </c>
      <c r="K1751" s="2">
        <v>919</v>
      </c>
      <c r="L1751" s="2">
        <v>919</v>
      </c>
      <c r="M1751" s="2">
        <v>622.64</v>
      </c>
      <c r="N1751" s="2">
        <v>296.36</v>
      </c>
      <c r="O1751" s="2">
        <v>109</v>
      </c>
      <c r="P1751" s="2">
        <v>25</v>
      </c>
      <c r="Q1751" s="2" t="s">
        <v>52</v>
      </c>
      <c r="R1751" s="2">
        <v>15</v>
      </c>
      <c r="S1751" s="5">
        <f>IFERROR(Table1[[#This Row],[Profit]]/Table1[[#This Row],[Sales]],0)</f>
        <v>0.322480957562568</v>
      </c>
      <c r="T1751" s="2" t="str">
        <f t="shared" si="27"/>
        <v>Reorder Needed</v>
      </c>
    </row>
    <row r="1752" spans="1:20" x14ac:dyDescent="0.3">
      <c r="A1752" s="2">
        <v>2751</v>
      </c>
      <c r="B1752" s="3">
        <v>45507</v>
      </c>
      <c r="C1752" s="2" t="s">
        <v>815</v>
      </c>
      <c r="D1752" s="2" t="s">
        <v>2544</v>
      </c>
      <c r="E1752" s="2" t="s">
        <v>20</v>
      </c>
      <c r="F1752" s="2" t="s">
        <v>21</v>
      </c>
      <c r="G1752" s="2" t="s">
        <v>30</v>
      </c>
      <c r="H1752" s="2" t="s">
        <v>31</v>
      </c>
      <c r="I1752" s="2" t="s">
        <v>32</v>
      </c>
      <c r="J1752" s="2">
        <v>1</v>
      </c>
      <c r="K1752" s="2">
        <v>40304</v>
      </c>
      <c r="L1752" s="2">
        <v>40304</v>
      </c>
      <c r="M1752" s="2">
        <v>29183.75</v>
      </c>
      <c r="N1752" s="2">
        <v>11120.25</v>
      </c>
      <c r="O1752" s="2">
        <v>54</v>
      </c>
      <c r="P1752" s="2">
        <v>18</v>
      </c>
      <c r="Q1752" s="2" t="s">
        <v>33</v>
      </c>
      <c r="R1752" s="2">
        <v>20</v>
      </c>
      <c r="S1752" s="5">
        <f>IFERROR(Table1[[#This Row],[Profit]]/Table1[[#This Row],[Sales]],0)</f>
        <v>0.27590933902342202</v>
      </c>
      <c r="T1752" s="2" t="str">
        <f t="shared" si="27"/>
        <v>Reorder Needed</v>
      </c>
    </row>
    <row r="1753" spans="1:20" x14ac:dyDescent="0.3">
      <c r="A1753" s="2">
        <v>2752</v>
      </c>
      <c r="B1753" s="3">
        <v>45630</v>
      </c>
      <c r="C1753" s="2" t="s">
        <v>725</v>
      </c>
      <c r="D1753" s="2" t="s">
        <v>2545</v>
      </c>
      <c r="E1753" s="2" t="s">
        <v>20</v>
      </c>
      <c r="F1753" s="2" t="s">
        <v>21</v>
      </c>
      <c r="G1753" s="2" t="s">
        <v>40</v>
      </c>
      <c r="H1753" s="2" t="s">
        <v>41</v>
      </c>
      <c r="I1753" s="2" t="s">
        <v>24</v>
      </c>
      <c r="J1753" s="2">
        <v>7</v>
      </c>
      <c r="K1753" s="2">
        <v>32537</v>
      </c>
      <c r="L1753" s="2">
        <v>227759</v>
      </c>
      <c r="M1753" s="2">
        <v>145182.96</v>
      </c>
      <c r="N1753" s="2">
        <v>82576.039999999994</v>
      </c>
      <c r="O1753" s="2">
        <v>231</v>
      </c>
      <c r="P1753" s="2">
        <v>21</v>
      </c>
      <c r="Q1753" s="2" t="s">
        <v>42</v>
      </c>
      <c r="R1753" s="2">
        <v>20</v>
      </c>
      <c r="S1753" s="5">
        <f>IFERROR(Table1[[#This Row],[Profit]]/Table1[[#This Row],[Sales]],0)</f>
        <v>0.36255884509503461</v>
      </c>
      <c r="T1753" s="2" t="str">
        <f t="shared" si="27"/>
        <v>Reorder Needed</v>
      </c>
    </row>
    <row r="1754" spans="1:20" x14ac:dyDescent="0.3">
      <c r="A1754" s="2">
        <v>2753</v>
      </c>
      <c r="B1754" s="3">
        <v>45349</v>
      </c>
      <c r="C1754" s="2" t="s">
        <v>2546</v>
      </c>
      <c r="D1754" s="2" t="s">
        <v>2547</v>
      </c>
      <c r="E1754" s="2" t="s">
        <v>36</v>
      </c>
      <c r="F1754" s="2" t="s">
        <v>37</v>
      </c>
      <c r="G1754" s="2" t="s">
        <v>30</v>
      </c>
      <c r="H1754" s="2" t="s">
        <v>31</v>
      </c>
      <c r="I1754" s="2" t="s">
        <v>32</v>
      </c>
      <c r="J1754" s="2">
        <v>5</v>
      </c>
      <c r="K1754" s="2">
        <v>54951</v>
      </c>
      <c r="L1754" s="2">
        <v>274755</v>
      </c>
      <c r="M1754" s="2">
        <v>234127.06</v>
      </c>
      <c r="N1754" s="2">
        <v>40627.94</v>
      </c>
      <c r="O1754" s="2">
        <v>438</v>
      </c>
      <c r="P1754" s="2">
        <v>99</v>
      </c>
      <c r="Q1754" s="2" t="s">
        <v>33</v>
      </c>
      <c r="R1754" s="2">
        <v>0</v>
      </c>
      <c r="S1754" s="5">
        <f>IFERROR(Table1[[#This Row],[Profit]]/Table1[[#This Row],[Sales]],0)</f>
        <v>0.14786970209823297</v>
      </c>
      <c r="T1754" s="2" t="str">
        <f t="shared" si="27"/>
        <v>Reorder Needed</v>
      </c>
    </row>
    <row r="1755" spans="1:20" x14ac:dyDescent="0.3">
      <c r="A1755" s="2">
        <v>2754</v>
      </c>
      <c r="B1755" s="3">
        <v>45464</v>
      </c>
      <c r="C1755" s="2" t="s">
        <v>2548</v>
      </c>
      <c r="D1755" s="2" t="s">
        <v>2549</v>
      </c>
      <c r="E1755" s="2" t="s">
        <v>20</v>
      </c>
      <c r="F1755" s="2" t="s">
        <v>21</v>
      </c>
      <c r="G1755" s="2" t="s">
        <v>67</v>
      </c>
      <c r="H1755" s="2" t="s">
        <v>68</v>
      </c>
      <c r="I1755" s="2" t="s">
        <v>24</v>
      </c>
      <c r="J1755" s="2">
        <v>5</v>
      </c>
      <c r="K1755" s="2">
        <v>8736</v>
      </c>
      <c r="L1755" s="2">
        <v>43680</v>
      </c>
      <c r="M1755" s="2">
        <v>32107.34</v>
      </c>
      <c r="N1755" s="2">
        <v>11572.66</v>
      </c>
      <c r="O1755" s="2">
        <v>373</v>
      </c>
      <c r="P1755" s="2">
        <v>39</v>
      </c>
      <c r="Q1755" s="2" t="s">
        <v>42</v>
      </c>
      <c r="R1755" s="2">
        <v>5</v>
      </c>
      <c r="S1755" s="5">
        <f>IFERROR(Table1[[#This Row],[Profit]]/Table1[[#This Row],[Sales]],0)</f>
        <v>0.26494184981684982</v>
      </c>
      <c r="T1755" s="2" t="str">
        <f t="shared" si="27"/>
        <v>Reorder Needed</v>
      </c>
    </row>
    <row r="1756" spans="1:20" x14ac:dyDescent="0.3">
      <c r="A1756" s="2">
        <v>2755</v>
      </c>
      <c r="B1756" s="3">
        <v>45327</v>
      </c>
      <c r="C1756" s="2" t="s">
        <v>2550</v>
      </c>
      <c r="D1756" s="2" t="s">
        <v>2551</v>
      </c>
      <c r="E1756" s="2" t="s">
        <v>28</v>
      </c>
      <c r="F1756" s="2" t="s">
        <v>29</v>
      </c>
      <c r="G1756" s="2" t="s">
        <v>49</v>
      </c>
      <c r="H1756" s="2" t="s">
        <v>50</v>
      </c>
      <c r="I1756" s="2" t="s">
        <v>51</v>
      </c>
      <c r="J1756" s="2">
        <v>6</v>
      </c>
      <c r="K1756" s="2">
        <v>5103</v>
      </c>
      <c r="L1756" s="2">
        <v>30618</v>
      </c>
      <c r="M1756" s="2">
        <v>20683.900000000001</v>
      </c>
      <c r="N1756" s="2">
        <v>9934.1</v>
      </c>
      <c r="O1756" s="2">
        <v>85</v>
      </c>
      <c r="P1756" s="2">
        <v>11</v>
      </c>
      <c r="Q1756" s="2" t="s">
        <v>52</v>
      </c>
      <c r="R1756" s="2">
        <v>5</v>
      </c>
      <c r="S1756" s="5">
        <f>IFERROR(Table1[[#This Row],[Profit]]/Table1[[#This Row],[Sales]],0)</f>
        <v>0.32445293618133125</v>
      </c>
      <c r="T1756" s="2" t="str">
        <f t="shared" si="27"/>
        <v>Reorder Needed</v>
      </c>
    </row>
    <row r="1757" spans="1:20" x14ac:dyDescent="0.3">
      <c r="A1757" s="2">
        <v>2756</v>
      </c>
      <c r="B1757" s="3">
        <v>45599</v>
      </c>
      <c r="C1757" s="2" t="s">
        <v>607</v>
      </c>
      <c r="D1757" s="2" t="s">
        <v>2552</v>
      </c>
      <c r="E1757" s="2" t="s">
        <v>20</v>
      </c>
      <c r="F1757" s="2" t="s">
        <v>21</v>
      </c>
      <c r="G1757" s="2" t="s">
        <v>97</v>
      </c>
      <c r="H1757" s="2" t="s">
        <v>98</v>
      </c>
      <c r="I1757" s="2" t="s">
        <v>32</v>
      </c>
      <c r="J1757" s="2">
        <v>2</v>
      </c>
      <c r="K1757" s="2">
        <v>19329</v>
      </c>
      <c r="L1757" s="2">
        <v>38658</v>
      </c>
      <c r="M1757" s="2">
        <v>29341.17</v>
      </c>
      <c r="N1757" s="2">
        <v>9316.83</v>
      </c>
      <c r="O1757" s="2">
        <v>137</v>
      </c>
      <c r="P1757" s="2">
        <v>13</v>
      </c>
      <c r="Q1757" s="2" t="s">
        <v>99</v>
      </c>
      <c r="R1757" s="2">
        <v>10</v>
      </c>
      <c r="S1757" s="5">
        <f>IFERROR(Table1[[#This Row],[Profit]]/Table1[[#This Row],[Sales]],0)</f>
        <v>0.24100651870246778</v>
      </c>
      <c r="T1757" s="2" t="str">
        <f t="shared" si="27"/>
        <v>Reorder Needed</v>
      </c>
    </row>
    <row r="1758" spans="1:20" x14ac:dyDescent="0.3">
      <c r="A1758" s="2">
        <v>2757</v>
      </c>
      <c r="B1758" s="3">
        <v>45434</v>
      </c>
      <c r="C1758" s="2" t="s">
        <v>190</v>
      </c>
      <c r="D1758" s="2" t="s">
        <v>2553</v>
      </c>
      <c r="E1758" s="2" t="s">
        <v>45</v>
      </c>
      <c r="F1758" s="2" t="s">
        <v>46</v>
      </c>
      <c r="G1758" s="2" t="s">
        <v>81</v>
      </c>
      <c r="H1758" s="2" t="s">
        <v>82</v>
      </c>
      <c r="I1758" s="2" t="s">
        <v>24</v>
      </c>
      <c r="J1758" s="2">
        <v>10</v>
      </c>
      <c r="K1758" s="2">
        <v>14972</v>
      </c>
      <c r="L1758" s="2">
        <v>149720</v>
      </c>
      <c r="M1758" s="2">
        <v>93661.43</v>
      </c>
      <c r="N1758" s="2">
        <v>56058.57</v>
      </c>
      <c r="O1758" s="2">
        <v>358</v>
      </c>
      <c r="P1758" s="2">
        <v>63</v>
      </c>
      <c r="Q1758" s="2" t="s">
        <v>42</v>
      </c>
      <c r="R1758" s="2">
        <v>5</v>
      </c>
      <c r="S1758" s="5">
        <f>IFERROR(Table1[[#This Row],[Profit]]/Table1[[#This Row],[Sales]],0)</f>
        <v>0.37442272241517499</v>
      </c>
      <c r="T1758" s="2" t="str">
        <f t="shared" si="27"/>
        <v>Reorder Needed</v>
      </c>
    </row>
    <row r="1759" spans="1:20" x14ac:dyDescent="0.3">
      <c r="A1759" s="2">
        <v>2758</v>
      </c>
      <c r="B1759" s="3">
        <v>45585</v>
      </c>
      <c r="C1759" s="2" t="s">
        <v>2554</v>
      </c>
      <c r="D1759" s="2" t="s">
        <v>2555</v>
      </c>
      <c r="E1759" s="2" t="s">
        <v>45</v>
      </c>
      <c r="F1759" s="2" t="s">
        <v>46</v>
      </c>
      <c r="G1759" s="2" t="s">
        <v>97</v>
      </c>
      <c r="H1759" s="2" t="s">
        <v>98</v>
      </c>
      <c r="I1759" s="2" t="s">
        <v>32</v>
      </c>
      <c r="J1759" s="2">
        <v>8</v>
      </c>
      <c r="K1759" s="2">
        <v>57059</v>
      </c>
      <c r="L1759" s="2">
        <v>456472</v>
      </c>
      <c r="M1759" s="2">
        <v>352240.61</v>
      </c>
      <c r="N1759" s="2">
        <v>104231.39</v>
      </c>
      <c r="O1759" s="2">
        <v>236</v>
      </c>
      <c r="P1759" s="2">
        <v>76</v>
      </c>
      <c r="Q1759" s="2" t="s">
        <v>99</v>
      </c>
      <c r="R1759" s="2">
        <v>5</v>
      </c>
      <c r="S1759" s="5">
        <f>IFERROR(Table1[[#This Row],[Profit]]/Table1[[#This Row],[Sales]],0)</f>
        <v>0.22834125641879457</v>
      </c>
      <c r="T1759" s="2" t="str">
        <f t="shared" si="27"/>
        <v>Reorder Needed</v>
      </c>
    </row>
    <row r="1760" spans="1:20" x14ac:dyDescent="0.3">
      <c r="A1760" s="2">
        <v>2759</v>
      </c>
      <c r="B1760" s="3">
        <v>45486</v>
      </c>
      <c r="C1760" s="2" t="s">
        <v>284</v>
      </c>
      <c r="D1760" s="2" t="s">
        <v>2556</v>
      </c>
      <c r="E1760" s="2" t="s">
        <v>28</v>
      </c>
      <c r="F1760" s="2" t="s">
        <v>29</v>
      </c>
      <c r="G1760" s="2" t="s">
        <v>97</v>
      </c>
      <c r="H1760" s="2" t="s">
        <v>98</v>
      </c>
      <c r="I1760" s="2" t="s">
        <v>32</v>
      </c>
      <c r="J1760" s="2">
        <v>1</v>
      </c>
      <c r="K1760" s="2">
        <v>42137</v>
      </c>
      <c r="L1760" s="2">
        <v>42137</v>
      </c>
      <c r="M1760" s="2">
        <v>34574.74</v>
      </c>
      <c r="N1760" s="2">
        <v>7562.26</v>
      </c>
      <c r="O1760" s="2">
        <v>306</v>
      </c>
      <c r="P1760" s="2">
        <v>47</v>
      </c>
      <c r="Q1760" s="2" t="s">
        <v>99</v>
      </c>
      <c r="R1760" s="2">
        <v>0</v>
      </c>
      <c r="S1760" s="5">
        <f>IFERROR(Table1[[#This Row],[Profit]]/Table1[[#This Row],[Sales]],0)</f>
        <v>0.17946840069297768</v>
      </c>
      <c r="T1760" s="2" t="str">
        <f t="shared" si="27"/>
        <v>Reorder Needed</v>
      </c>
    </row>
    <row r="1761" spans="1:20" x14ac:dyDescent="0.3">
      <c r="A1761" s="2">
        <v>2760</v>
      </c>
      <c r="B1761" s="3">
        <v>45307</v>
      </c>
      <c r="C1761" s="2" t="s">
        <v>2557</v>
      </c>
      <c r="D1761" s="2" t="s">
        <v>2558</v>
      </c>
      <c r="E1761" s="2" t="s">
        <v>20</v>
      </c>
      <c r="F1761" s="2" t="s">
        <v>21</v>
      </c>
      <c r="G1761" s="2" t="s">
        <v>55</v>
      </c>
      <c r="H1761" s="2" t="s">
        <v>56</v>
      </c>
      <c r="I1761" s="2" t="s">
        <v>32</v>
      </c>
      <c r="J1761" s="2">
        <v>8</v>
      </c>
      <c r="K1761" s="2">
        <v>21718</v>
      </c>
      <c r="L1761" s="2">
        <v>173744</v>
      </c>
      <c r="M1761" s="2">
        <v>121146.4</v>
      </c>
      <c r="N1761" s="2">
        <v>52597.599999999999</v>
      </c>
      <c r="O1761" s="2">
        <v>363</v>
      </c>
      <c r="P1761" s="2">
        <v>21</v>
      </c>
      <c r="Q1761" s="2" t="s">
        <v>57</v>
      </c>
      <c r="R1761" s="2">
        <v>0</v>
      </c>
      <c r="S1761" s="5">
        <f>IFERROR(Table1[[#This Row],[Profit]]/Table1[[#This Row],[Sales]],0)</f>
        <v>0.30273045400128923</v>
      </c>
      <c r="T1761" s="2" t="str">
        <f t="shared" si="27"/>
        <v>Reorder Needed</v>
      </c>
    </row>
    <row r="1762" spans="1:20" x14ac:dyDescent="0.3">
      <c r="A1762" s="2">
        <v>2761</v>
      </c>
      <c r="B1762" s="3">
        <v>45321</v>
      </c>
      <c r="C1762" s="2" t="s">
        <v>104</v>
      </c>
      <c r="D1762" s="2" t="s">
        <v>2559</v>
      </c>
      <c r="E1762" s="2" t="s">
        <v>45</v>
      </c>
      <c r="F1762" s="2" t="s">
        <v>46</v>
      </c>
      <c r="G1762" s="2" t="s">
        <v>75</v>
      </c>
      <c r="H1762" s="2" t="s">
        <v>76</v>
      </c>
      <c r="I1762" s="2" t="s">
        <v>77</v>
      </c>
      <c r="J1762" s="2">
        <v>3</v>
      </c>
      <c r="K1762" s="2">
        <v>4338</v>
      </c>
      <c r="L1762" s="2">
        <v>13014</v>
      </c>
      <c r="M1762" s="2">
        <v>9046.92</v>
      </c>
      <c r="N1762" s="2">
        <v>3967.08</v>
      </c>
      <c r="O1762" s="2">
        <v>334</v>
      </c>
      <c r="P1762" s="2">
        <v>45</v>
      </c>
      <c r="Q1762" s="2" t="s">
        <v>78</v>
      </c>
      <c r="R1762" s="2">
        <v>20</v>
      </c>
      <c r="S1762" s="5">
        <f>IFERROR(Table1[[#This Row],[Profit]]/Table1[[#This Row],[Sales]],0)</f>
        <v>0.30483171968649148</v>
      </c>
      <c r="T1762" s="2" t="str">
        <f t="shared" si="27"/>
        <v>Reorder Needed</v>
      </c>
    </row>
    <row r="1763" spans="1:20" x14ac:dyDescent="0.3">
      <c r="A1763" s="2">
        <v>2762</v>
      </c>
      <c r="B1763" s="3">
        <v>45429</v>
      </c>
      <c r="C1763" s="2" t="s">
        <v>2560</v>
      </c>
      <c r="D1763" s="2" t="s">
        <v>2561</v>
      </c>
      <c r="E1763" s="2" t="s">
        <v>20</v>
      </c>
      <c r="F1763" s="2" t="s">
        <v>21</v>
      </c>
      <c r="G1763" s="2" t="s">
        <v>60</v>
      </c>
      <c r="H1763" s="2" t="s">
        <v>61</v>
      </c>
      <c r="I1763" s="2" t="s">
        <v>32</v>
      </c>
      <c r="J1763" s="2">
        <v>5</v>
      </c>
      <c r="K1763" s="2">
        <v>55158</v>
      </c>
      <c r="L1763" s="2">
        <v>275790</v>
      </c>
      <c r="M1763" s="2">
        <v>190745.69</v>
      </c>
      <c r="N1763" s="2">
        <v>85044.31</v>
      </c>
      <c r="O1763" s="2">
        <v>15</v>
      </c>
      <c r="P1763" s="2">
        <v>48</v>
      </c>
      <c r="Q1763" s="2" t="s">
        <v>62</v>
      </c>
      <c r="R1763" s="2">
        <v>15</v>
      </c>
      <c r="S1763" s="5">
        <f>IFERROR(Table1[[#This Row],[Profit]]/Table1[[#This Row],[Sales]],0)</f>
        <v>0.30836618441567859</v>
      </c>
      <c r="T1763" s="2" t="str">
        <f t="shared" si="27"/>
        <v>Sufficient</v>
      </c>
    </row>
    <row r="1764" spans="1:20" x14ac:dyDescent="0.3">
      <c r="A1764" s="2">
        <v>2763</v>
      </c>
      <c r="B1764" s="3">
        <v>45635</v>
      </c>
      <c r="C1764" s="2" t="s">
        <v>1180</v>
      </c>
      <c r="D1764" s="2" t="s">
        <v>2562</v>
      </c>
      <c r="E1764" s="2" t="s">
        <v>36</v>
      </c>
      <c r="F1764" s="2" t="s">
        <v>37</v>
      </c>
      <c r="G1764" s="2" t="s">
        <v>40</v>
      </c>
      <c r="H1764" s="2" t="s">
        <v>41</v>
      </c>
      <c r="I1764" s="2" t="s">
        <v>24</v>
      </c>
      <c r="J1764" s="2">
        <v>3</v>
      </c>
      <c r="K1764" s="2">
        <v>11562</v>
      </c>
      <c r="L1764" s="2">
        <v>34686</v>
      </c>
      <c r="M1764" s="2">
        <v>22135.23</v>
      </c>
      <c r="N1764" s="2">
        <v>12550.77</v>
      </c>
      <c r="O1764" s="2">
        <v>361</v>
      </c>
      <c r="P1764" s="2">
        <v>40</v>
      </c>
      <c r="Q1764" s="2" t="s">
        <v>42</v>
      </c>
      <c r="R1764" s="2">
        <v>0</v>
      </c>
      <c r="S1764" s="5">
        <f>IFERROR(Table1[[#This Row],[Profit]]/Table1[[#This Row],[Sales]],0)</f>
        <v>0.36183964711987548</v>
      </c>
      <c r="T1764" s="2" t="str">
        <f t="shared" si="27"/>
        <v>Reorder Needed</v>
      </c>
    </row>
    <row r="1765" spans="1:20" x14ac:dyDescent="0.3">
      <c r="A1765" s="2">
        <v>2764</v>
      </c>
      <c r="B1765" s="3">
        <v>45471</v>
      </c>
      <c r="C1765" s="2" t="s">
        <v>1084</v>
      </c>
      <c r="D1765" s="2" t="s">
        <v>2563</v>
      </c>
      <c r="E1765" s="2" t="s">
        <v>45</v>
      </c>
      <c r="F1765" s="2" t="s">
        <v>46</v>
      </c>
      <c r="G1765" s="2" t="s">
        <v>81</v>
      </c>
      <c r="H1765" s="2" t="s">
        <v>82</v>
      </c>
      <c r="I1765" s="2" t="s">
        <v>24</v>
      </c>
      <c r="J1765" s="2">
        <v>9</v>
      </c>
      <c r="K1765" s="2">
        <v>28843</v>
      </c>
      <c r="L1765" s="2">
        <v>259587</v>
      </c>
      <c r="M1765" s="2">
        <v>199398.7</v>
      </c>
      <c r="N1765" s="2">
        <v>60188.3</v>
      </c>
      <c r="O1765" s="2">
        <v>437</v>
      </c>
      <c r="P1765" s="2">
        <v>25</v>
      </c>
      <c r="Q1765" s="2" t="s">
        <v>42</v>
      </c>
      <c r="R1765" s="2">
        <v>20</v>
      </c>
      <c r="S1765" s="5">
        <f>IFERROR(Table1[[#This Row],[Profit]]/Table1[[#This Row],[Sales]],0)</f>
        <v>0.2318617650344586</v>
      </c>
      <c r="T1765" s="2" t="str">
        <f t="shared" si="27"/>
        <v>Reorder Needed</v>
      </c>
    </row>
    <row r="1766" spans="1:20" x14ac:dyDescent="0.3">
      <c r="A1766" s="2">
        <v>2765</v>
      </c>
      <c r="B1766" s="3">
        <v>45413</v>
      </c>
      <c r="C1766" s="2" t="s">
        <v>1284</v>
      </c>
      <c r="D1766" s="2" t="s">
        <v>2564</v>
      </c>
      <c r="E1766" s="2" t="s">
        <v>36</v>
      </c>
      <c r="F1766" s="2" t="s">
        <v>37</v>
      </c>
      <c r="G1766" s="2" t="s">
        <v>22</v>
      </c>
      <c r="H1766" s="2" t="s">
        <v>23</v>
      </c>
      <c r="I1766" s="2" t="s">
        <v>24</v>
      </c>
      <c r="J1766" s="2">
        <v>1</v>
      </c>
      <c r="K1766" s="2">
        <v>10834</v>
      </c>
      <c r="L1766" s="2">
        <v>10834</v>
      </c>
      <c r="M1766" s="2">
        <v>9057.33</v>
      </c>
      <c r="N1766" s="2">
        <v>1776.67</v>
      </c>
      <c r="O1766" s="2">
        <v>489</v>
      </c>
      <c r="P1766" s="2">
        <v>98</v>
      </c>
      <c r="Q1766" s="2" t="s">
        <v>25</v>
      </c>
      <c r="R1766" s="2">
        <v>15</v>
      </c>
      <c r="S1766" s="5">
        <f>IFERROR(Table1[[#This Row],[Profit]]/Table1[[#This Row],[Sales]],0)</f>
        <v>0.16399021598670852</v>
      </c>
      <c r="T1766" s="2" t="str">
        <f t="shared" si="27"/>
        <v>Reorder Needed</v>
      </c>
    </row>
    <row r="1767" spans="1:20" x14ac:dyDescent="0.3">
      <c r="A1767" s="2">
        <v>2766</v>
      </c>
      <c r="B1767" s="3">
        <v>45335</v>
      </c>
      <c r="C1767" s="2" t="s">
        <v>2565</v>
      </c>
      <c r="D1767" s="2" t="s">
        <v>2566</v>
      </c>
      <c r="E1767" s="2" t="s">
        <v>36</v>
      </c>
      <c r="F1767" s="2" t="s">
        <v>37</v>
      </c>
      <c r="G1767" s="2" t="s">
        <v>30</v>
      </c>
      <c r="H1767" s="2" t="s">
        <v>31</v>
      </c>
      <c r="I1767" s="2" t="s">
        <v>32</v>
      </c>
      <c r="J1767" s="2">
        <v>7</v>
      </c>
      <c r="K1767" s="2">
        <v>48168</v>
      </c>
      <c r="L1767" s="2">
        <v>337176</v>
      </c>
      <c r="M1767" s="2">
        <v>203483.26</v>
      </c>
      <c r="N1767" s="2">
        <v>133692.74</v>
      </c>
      <c r="O1767" s="2">
        <v>161</v>
      </c>
      <c r="P1767" s="2">
        <v>35</v>
      </c>
      <c r="Q1767" s="2" t="s">
        <v>33</v>
      </c>
      <c r="R1767" s="2">
        <v>10</v>
      </c>
      <c r="S1767" s="5">
        <f>IFERROR(Table1[[#This Row],[Profit]]/Table1[[#This Row],[Sales]],0)</f>
        <v>0.39650728402970553</v>
      </c>
      <c r="T1767" s="2" t="str">
        <f t="shared" si="27"/>
        <v>Reorder Needed</v>
      </c>
    </row>
    <row r="1768" spans="1:20" x14ac:dyDescent="0.3">
      <c r="A1768" s="2">
        <v>2767</v>
      </c>
      <c r="B1768" s="3">
        <v>45627</v>
      </c>
      <c r="C1768" s="2" t="s">
        <v>1108</v>
      </c>
      <c r="D1768" s="2" t="s">
        <v>2567</v>
      </c>
      <c r="E1768" s="2" t="s">
        <v>20</v>
      </c>
      <c r="F1768" s="2" t="s">
        <v>21</v>
      </c>
      <c r="G1768" s="2" t="s">
        <v>75</v>
      </c>
      <c r="H1768" s="2" t="s">
        <v>76</v>
      </c>
      <c r="I1768" s="2" t="s">
        <v>77</v>
      </c>
      <c r="J1768" s="2">
        <v>5</v>
      </c>
      <c r="K1768" s="2">
        <v>38668</v>
      </c>
      <c r="L1768" s="2">
        <v>193340</v>
      </c>
      <c r="M1768" s="2">
        <v>127437.65</v>
      </c>
      <c r="N1768" s="2">
        <v>65902.350000000006</v>
      </c>
      <c r="O1768" s="2">
        <v>313</v>
      </c>
      <c r="P1768" s="2">
        <v>34</v>
      </c>
      <c r="Q1768" s="2" t="s">
        <v>78</v>
      </c>
      <c r="R1768" s="2">
        <v>0</v>
      </c>
      <c r="S1768" s="5">
        <f>IFERROR(Table1[[#This Row],[Profit]]/Table1[[#This Row],[Sales]],0)</f>
        <v>0.34086247025964622</v>
      </c>
      <c r="T1768" s="2" t="str">
        <f t="shared" si="27"/>
        <v>Reorder Needed</v>
      </c>
    </row>
    <row r="1769" spans="1:20" x14ac:dyDescent="0.3">
      <c r="A1769" s="2">
        <v>2768</v>
      </c>
      <c r="B1769" s="3">
        <v>45626</v>
      </c>
      <c r="C1769" s="2" t="s">
        <v>509</v>
      </c>
      <c r="D1769" s="2" t="s">
        <v>2568</v>
      </c>
      <c r="E1769" s="2" t="s">
        <v>20</v>
      </c>
      <c r="F1769" s="2" t="s">
        <v>21</v>
      </c>
      <c r="G1769" s="2" t="s">
        <v>60</v>
      </c>
      <c r="H1769" s="2" t="s">
        <v>61</v>
      </c>
      <c r="I1769" s="2" t="s">
        <v>32</v>
      </c>
      <c r="J1769" s="2">
        <v>3</v>
      </c>
      <c r="K1769" s="2">
        <v>58843</v>
      </c>
      <c r="L1769" s="2">
        <v>176529</v>
      </c>
      <c r="M1769" s="2">
        <v>146755.19</v>
      </c>
      <c r="N1769" s="2">
        <v>29773.81</v>
      </c>
      <c r="O1769" s="2">
        <v>499</v>
      </c>
      <c r="P1769" s="2">
        <v>96</v>
      </c>
      <c r="Q1769" s="2" t="s">
        <v>62</v>
      </c>
      <c r="R1769" s="2">
        <v>0</v>
      </c>
      <c r="S1769" s="5">
        <f>IFERROR(Table1[[#This Row],[Profit]]/Table1[[#This Row],[Sales]],0)</f>
        <v>0.16866242940253443</v>
      </c>
      <c r="T1769" s="2" t="str">
        <f t="shared" si="27"/>
        <v>Reorder Needed</v>
      </c>
    </row>
    <row r="1770" spans="1:20" x14ac:dyDescent="0.3">
      <c r="A1770" s="2">
        <v>2769</v>
      </c>
      <c r="B1770" s="3">
        <v>45312</v>
      </c>
      <c r="C1770" s="2" t="s">
        <v>1735</v>
      </c>
      <c r="D1770" s="2" t="s">
        <v>2569</v>
      </c>
      <c r="E1770" s="2" t="s">
        <v>45</v>
      </c>
      <c r="F1770" s="2" t="s">
        <v>46</v>
      </c>
      <c r="G1770" s="2" t="s">
        <v>40</v>
      </c>
      <c r="H1770" s="2" t="s">
        <v>41</v>
      </c>
      <c r="I1770" s="2" t="s">
        <v>24</v>
      </c>
      <c r="J1770" s="2">
        <v>4</v>
      </c>
      <c r="K1770" s="2">
        <v>46023</v>
      </c>
      <c r="L1770" s="2">
        <v>184092</v>
      </c>
      <c r="M1770" s="2">
        <v>152264.66</v>
      </c>
      <c r="N1770" s="2">
        <v>31827.34</v>
      </c>
      <c r="O1770" s="2">
        <v>311</v>
      </c>
      <c r="P1770" s="2">
        <v>31</v>
      </c>
      <c r="Q1770" s="2" t="s">
        <v>42</v>
      </c>
      <c r="R1770" s="2">
        <v>0</v>
      </c>
      <c r="S1770" s="5">
        <f>IFERROR(Table1[[#This Row],[Profit]]/Table1[[#This Row],[Sales]],0)</f>
        <v>0.17288822979814442</v>
      </c>
      <c r="T1770" s="2" t="str">
        <f t="shared" si="27"/>
        <v>Reorder Needed</v>
      </c>
    </row>
    <row r="1771" spans="1:20" x14ac:dyDescent="0.3">
      <c r="A1771" s="2">
        <v>2770</v>
      </c>
      <c r="B1771" s="3">
        <v>45545</v>
      </c>
      <c r="C1771" s="2" t="s">
        <v>2436</v>
      </c>
      <c r="D1771" s="2" t="s">
        <v>2570</v>
      </c>
      <c r="E1771" s="2" t="s">
        <v>36</v>
      </c>
      <c r="F1771" s="2" t="s">
        <v>37</v>
      </c>
      <c r="G1771" s="2" t="s">
        <v>67</v>
      </c>
      <c r="H1771" s="2" t="s">
        <v>68</v>
      </c>
      <c r="I1771" s="2" t="s">
        <v>24</v>
      </c>
      <c r="J1771" s="2">
        <v>4</v>
      </c>
      <c r="K1771" s="2">
        <v>7124</v>
      </c>
      <c r="L1771" s="2">
        <v>28496</v>
      </c>
      <c r="M1771" s="2">
        <v>17245.48</v>
      </c>
      <c r="N1771" s="2">
        <v>11250.52</v>
      </c>
      <c r="O1771" s="2">
        <v>272</v>
      </c>
      <c r="P1771" s="2">
        <v>100</v>
      </c>
      <c r="Q1771" s="2" t="s">
        <v>42</v>
      </c>
      <c r="R1771" s="2">
        <v>20</v>
      </c>
      <c r="S1771" s="5">
        <f>IFERROR(Table1[[#This Row],[Profit]]/Table1[[#This Row],[Sales]],0)</f>
        <v>0.39481049971925886</v>
      </c>
      <c r="T1771" s="2" t="str">
        <f t="shared" si="27"/>
        <v>Reorder Needed</v>
      </c>
    </row>
    <row r="1772" spans="1:20" x14ac:dyDescent="0.3">
      <c r="A1772" s="2">
        <v>2771</v>
      </c>
      <c r="B1772" s="3">
        <v>45347</v>
      </c>
      <c r="C1772" s="2" t="s">
        <v>2571</v>
      </c>
      <c r="D1772" s="2" t="s">
        <v>2572</v>
      </c>
      <c r="E1772" s="2" t="s">
        <v>20</v>
      </c>
      <c r="F1772" s="2" t="s">
        <v>21</v>
      </c>
      <c r="G1772" s="2" t="s">
        <v>97</v>
      </c>
      <c r="H1772" s="2" t="s">
        <v>98</v>
      </c>
      <c r="I1772" s="2" t="s">
        <v>32</v>
      </c>
      <c r="J1772" s="2">
        <v>10</v>
      </c>
      <c r="K1772" s="2">
        <v>1113</v>
      </c>
      <c r="L1772" s="2">
        <v>11130</v>
      </c>
      <c r="M1772" s="2">
        <v>8130.72</v>
      </c>
      <c r="N1772" s="2">
        <v>2999.28</v>
      </c>
      <c r="O1772" s="2">
        <v>98</v>
      </c>
      <c r="P1772" s="2">
        <v>62</v>
      </c>
      <c r="Q1772" s="2" t="s">
        <v>99</v>
      </c>
      <c r="R1772" s="2">
        <v>10</v>
      </c>
      <c r="S1772" s="5">
        <f>IFERROR(Table1[[#This Row],[Profit]]/Table1[[#This Row],[Sales]],0)</f>
        <v>0.26947708894878708</v>
      </c>
      <c r="T1772" s="2" t="str">
        <f t="shared" si="27"/>
        <v>Reorder Needed</v>
      </c>
    </row>
    <row r="1773" spans="1:20" x14ac:dyDescent="0.3">
      <c r="A1773" s="2">
        <v>2772</v>
      </c>
      <c r="B1773" s="3">
        <v>45425</v>
      </c>
      <c r="C1773" s="2" t="s">
        <v>58</v>
      </c>
      <c r="D1773" s="2" t="s">
        <v>2573</v>
      </c>
      <c r="E1773" s="2" t="s">
        <v>36</v>
      </c>
      <c r="F1773" s="2" t="s">
        <v>37</v>
      </c>
      <c r="G1773" s="2" t="s">
        <v>60</v>
      </c>
      <c r="H1773" s="2" t="s">
        <v>61</v>
      </c>
      <c r="I1773" s="2" t="s">
        <v>32</v>
      </c>
      <c r="J1773" s="2">
        <v>9</v>
      </c>
      <c r="K1773" s="2">
        <v>13116</v>
      </c>
      <c r="L1773" s="2">
        <v>118044</v>
      </c>
      <c r="M1773" s="2">
        <v>98362.59</v>
      </c>
      <c r="N1773" s="2">
        <v>19681.41</v>
      </c>
      <c r="O1773" s="2">
        <v>155</v>
      </c>
      <c r="P1773" s="2">
        <v>39</v>
      </c>
      <c r="Q1773" s="2" t="s">
        <v>62</v>
      </c>
      <c r="R1773" s="2">
        <v>10</v>
      </c>
      <c r="S1773" s="5">
        <f>IFERROR(Table1[[#This Row],[Profit]]/Table1[[#This Row],[Sales]],0)</f>
        <v>0.16672943986987904</v>
      </c>
      <c r="T1773" s="2" t="str">
        <f t="shared" si="27"/>
        <v>Reorder Needed</v>
      </c>
    </row>
    <row r="1774" spans="1:20" x14ac:dyDescent="0.3">
      <c r="A1774" s="2">
        <v>2773</v>
      </c>
      <c r="B1774" s="3">
        <v>45651</v>
      </c>
      <c r="C1774" s="2" t="s">
        <v>2574</v>
      </c>
      <c r="D1774" s="2" t="s">
        <v>2575</v>
      </c>
      <c r="E1774" s="2" t="s">
        <v>45</v>
      </c>
      <c r="F1774" s="2" t="s">
        <v>46</v>
      </c>
      <c r="G1774" s="2" t="s">
        <v>60</v>
      </c>
      <c r="H1774" s="2" t="s">
        <v>61</v>
      </c>
      <c r="I1774" s="2" t="s">
        <v>32</v>
      </c>
      <c r="J1774" s="2">
        <v>2</v>
      </c>
      <c r="K1774" s="2">
        <v>43923</v>
      </c>
      <c r="L1774" s="2">
        <v>87846</v>
      </c>
      <c r="M1774" s="2">
        <v>74111.53</v>
      </c>
      <c r="N1774" s="2">
        <v>13734.47</v>
      </c>
      <c r="O1774" s="2">
        <v>390</v>
      </c>
      <c r="P1774" s="2">
        <v>48</v>
      </c>
      <c r="Q1774" s="2" t="s">
        <v>62</v>
      </c>
      <c r="R1774" s="2">
        <v>20</v>
      </c>
      <c r="S1774" s="5">
        <f>IFERROR(Table1[[#This Row],[Profit]]/Table1[[#This Row],[Sales]],0)</f>
        <v>0.15634713020513169</v>
      </c>
      <c r="T1774" s="2" t="str">
        <f t="shared" si="27"/>
        <v>Reorder Needed</v>
      </c>
    </row>
    <row r="1775" spans="1:20" x14ac:dyDescent="0.3">
      <c r="A1775" s="2">
        <v>2774</v>
      </c>
      <c r="B1775" s="3">
        <v>45608</v>
      </c>
      <c r="C1775" s="2" t="s">
        <v>647</v>
      </c>
      <c r="D1775" s="2" t="s">
        <v>2576</v>
      </c>
      <c r="E1775" s="2" t="s">
        <v>20</v>
      </c>
      <c r="F1775" s="2" t="s">
        <v>21</v>
      </c>
      <c r="G1775" s="2" t="s">
        <v>60</v>
      </c>
      <c r="H1775" s="2" t="s">
        <v>61</v>
      </c>
      <c r="I1775" s="2" t="s">
        <v>32</v>
      </c>
      <c r="J1775" s="2">
        <v>7</v>
      </c>
      <c r="K1775" s="2">
        <v>53932</v>
      </c>
      <c r="L1775" s="2">
        <v>377524</v>
      </c>
      <c r="M1775" s="2">
        <v>337549.57</v>
      </c>
      <c r="N1775" s="2">
        <v>39974.43</v>
      </c>
      <c r="O1775" s="2">
        <v>290</v>
      </c>
      <c r="P1775" s="2">
        <v>42</v>
      </c>
      <c r="Q1775" s="2" t="s">
        <v>62</v>
      </c>
      <c r="R1775" s="2">
        <v>10</v>
      </c>
      <c r="S1775" s="5">
        <f>IFERROR(Table1[[#This Row],[Profit]]/Table1[[#This Row],[Sales]],0)</f>
        <v>0.10588579798900202</v>
      </c>
      <c r="T1775" s="2" t="str">
        <f t="shared" si="27"/>
        <v>Reorder Needed</v>
      </c>
    </row>
    <row r="1776" spans="1:20" x14ac:dyDescent="0.3">
      <c r="A1776" s="2">
        <v>2775</v>
      </c>
      <c r="B1776" s="3">
        <v>45390</v>
      </c>
      <c r="C1776" s="2" t="s">
        <v>1561</v>
      </c>
      <c r="D1776" s="2" t="s">
        <v>2577</v>
      </c>
      <c r="E1776" s="2" t="s">
        <v>45</v>
      </c>
      <c r="F1776" s="2" t="s">
        <v>46</v>
      </c>
      <c r="G1776" s="2" t="s">
        <v>81</v>
      </c>
      <c r="H1776" s="2" t="s">
        <v>82</v>
      </c>
      <c r="I1776" s="2" t="s">
        <v>24</v>
      </c>
      <c r="J1776" s="2">
        <v>5</v>
      </c>
      <c r="K1776" s="2">
        <v>7862</v>
      </c>
      <c r="L1776" s="2">
        <v>39310</v>
      </c>
      <c r="M1776" s="2">
        <v>30971.96</v>
      </c>
      <c r="N1776" s="2">
        <v>8338.0400000000009</v>
      </c>
      <c r="O1776" s="2">
        <v>90</v>
      </c>
      <c r="P1776" s="2">
        <v>36</v>
      </c>
      <c r="Q1776" s="2" t="s">
        <v>42</v>
      </c>
      <c r="R1776" s="2">
        <v>15</v>
      </c>
      <c r="S1776" s="5">
        <f>IFERROR(Table1[[#This Row],[Profit]]/Table1[[#This Row],[Sales]],0)</f>
        <v>0.21210989570083949</v>
      </c>
      <c r="T1776" s="2" t="str">
        <f t="shared" si="27"/>
        <v>Reorder Needed</v>
      </c>
    </row>
    <row r="1777" spans="1:20" x14ac:dyDescent="0.3">
      <c r="A1777" s="2">
        <v>2776</v>
      </c>
      <c r="B1777" s="3">
        <v>45597</v>
      </c>
      <c r="C1777" s="2" t="s">
        <v>346</v>
      </c>
      <c r="D1777" s="2" t="s">
        <v>2578</v>
      </c>
      <c r="E1777" s="2" t="s">
        <v>28</v>
      </c>
      <c r="F1777" s="2" t="s">
        <v>29</v>
      </c>
      <c r="G1777" s="2" t="s">
        <v>97</v>
      </c>
      <c r="H1777" s="2" t="s">
        <v>98</v>
      </c>
      <c r="I1777" s="2" t="s">
        <v>32</v>
      </c>
      <c r="J1777" s="2">
        <v>9</v>
      </c>
      <c r="K1777" s="2">
        <v>41994</v>
      </c>
      <c r="L1777" s="2">
        <v>377946</v>
      </c>
      <c r="M1777" s="2">
        <v>229340.65</v>
      </c>
      <c r="N1777" s="2">
        <v>148605.35</v>
      </c>
      <c r="O1777" s="2">
        <v>271</v>
      </c>
      <c r="P1777" s="2">
        <v>99</v>
      </c>
      <c r="Q1777" s="2" t="s">
        <v>99</v>
      </c>
      <c r="R1777" s="2">
        <v>15</v>
      </c>
      <c r="S1777" s="5">
        <f>IFERROR(Table1[[#This Row],[Profit]]/Table1[[#This Row],[Sales]],0)</f>
        <v>0.39319201684896787</v>
      </c>
      <c r="T1777" s="2" t="str">
        <f t="shared" si="27"/>
        <v>Reorder Needed</v>
      </c>
    </row>
    <row r="1778" spans="1:20" x14ac:dyDescent="0.3">
      <c r="A1778" s="2">
        <v>2777</v>
      </c>
      <c r="B1778" s="3">
        <v>45559</v>
      </c>
      <c r="C1778" s="2" t="s">
        <v>198</v>
      </c>
      <c r="D1778" s="2" t="s">
        <v>2579</v>
      </c>
      <c r="E1778" s="2" t="s">
        <v>28</v>
      </c>
      <c r="F1778" s="2" t="s">
        <v>29</v>
      </c>
      <c r="G1778" s="2" t="s">
        <v>49</v>
      </c>
      <c r="H1778" s="2" t="s">
        <v>50</v>
      </c>
      <c r="I1778" s="2" t="s">
        <v>51</v>
      </c>
      <c r="J1778" s="2">
        <v>6</v>
      </c>
      <c r="K1778" s="2">
        <v>43136</v>
      </c>
      <c r="L1778" s="2">
        <v>258816</v>
      </c>
      <c r="M1778" s="2">
        <v>209703.27</v>
      </c>
      <c r="N1778" s="2">
        <v>49112.73</v>
      </c>
      <c r="O1778" s="2">
        <v>291</v>
      </c>
      <c r="P1778" s="2">
        <v>93</v>
      </c>
      <c r="Q1778" s="2" t="s">
        <v>52</v>
      </c>
      <c r="R1778" s="2">
        <v>10</v>
      </c>
      <c r="S1778" s="5">
        <f>IFERROR(Table1[[#This Row],[Profit]]/Table1[[#This Row],[Sales]],0)</f>
        <v>0.18975924981454007</v>
      </c>
      <c r="T1778" s="2" t="str">
        <f t="shared" si="27"/>
        <v>Reorder Needed</v>
      </c>
    </row>
    <row r="1779" spans="1:20" x14ac:dyDescent="0.3">
      <c r="A1779" s="2">
        <v>2778</v>
      </c>
      <c r="B1779" s="3">
        <v>45370</v>
      </c>
      <c r="C1779" s="2" t="s">
        <v>718</v>
      </c>
      <c r="D1779" s="2" t="s">
        <v>2580</v>
      </c>
      <c r="E1779" s="2" t="s">
        <v>28</v>
      </c>
      <c r="F1779" s="2" t="s">
        <v>29</v>
      </c>
      <c r="G1779" s="2" t="s">
        <v>49</v>
      </c>
      <c r="H1779" s="2" t="s">
        <v>50</v>
      </c>
      <c r="I1779" s="2" t="s">
        <v>51</v>
      </c>
      <c r="J1779" s="2">
        <v>10</v>
      </c>
      <c r="K1779" s="2">
        <v>3417</v>
      </c>
      <c r="L1779" s="2">
        <v>34170</v>
      </c>
      <c r="M1779" s="2">
        <v>26063.82</v>
      </c>
      <c r="N1779" s="2">
        <v>8106.18</v>
      </c>
      <c r="O1779" s="2">
        <v>374</v>
      </c>
      <c r="P1779" s="2">
        <v>24</v>
      </c>
      <c r="Q1779" s="2" t="s">
        <v>52</v>
      </c>
      <c r="R1779" s="2">
        <v>10</v>
      </c>
      <c r="S1779" s="5">
        <f>IFERROR(Table1[[#This Row],[Profit]]/Table1[[#This Row],[Sales]],0)</f>
        <v>0.23723090430201932</v>
      </c>
      <c r="T1779" s="2" t="str">
        <f t="shared" si="27"/>
        <v>Reorder Needed</v>
      </c>
    </row>
    <row r="1780" spans="1:20" x14ac:dyDescent="0.3">
      <c r="A1780" s="2">
        <v>2779</v>
      </c>
      <c r="B1780" s="3">
        <v>45343</v>
      </c>
      <c r="C1780" s="2" t="s">
        <v>1297</v>
      </c>
      <c r="D1780" s="2" t="s">
        <v>2581</v>
      </c>
      <c r="E1780" s="2" t="s">
        <v>28</v>
      </c>
      <c r="F1780" s="2" t="s">
        <v>29</v>
      </c>
      <c r="G1780" s="2" t="s">
        <v>55</v>
      </c>
      <c r="H1780" s="2" t="s">
        <v>56</v>
      </c>
      <c r="I1780" s="2" t="s">
        <v>32</v>
      </c>
      <c r="J1780" s="2">
        <v>6</v>
      </c>
      <c r="K1780" s="2">
        <v>10669</v>
      </c>
      <c r="L1780" s="2">
        <v>64014</v>
      </c>
      <c r="M1780" s="2">
        <v>46335.92</v>
      </c>
      <c r="N1780" s="2">
        <v>17678.080000000002</v>
      </c>
      <c r="O1780" s="2">
        <v>350</v>
      </c>
      <c r="P1780" s="2">
        <v>18</v>
      </c>
      <c r="Q1780" s="2" t="s">
        <v>57</v>
      </c>
      <c r="R1780" s="2">
        <v>15</v>
      </c>
      <c r="S1780" s="5">
        <f>IFERROR(Table1[[#This Row],[Profit]]/Table1[[#This Row],[Sales]],0)</f>
        <v>0.27615959008966789</v>
      </c>
      <c r="T1780" s="2" t="str">
        <f t="shared" si="27"/>
        <v>Reorder Needed</v>
      </c>
    </row>
    <row r="1781" spans="1:20" x14ac:dyDescent="0.3">
      <c r="A1781" s="2">
        <v>2780</v>
      </c>
      <c r="B1781" s="3">
        <v>45411</v>
      </c>
      <c r="C1781" s="2" t="s">
        <v>2582</v>
      </c>
      <c r="D1781" s="2" t="s">
        <v>2583</v>
      </c>
      <c r="E1781" s="2" t="s">
        <v>28</v>
      </c>
      <c r="F1781" s="2" t="s">
        <v>29</v>
      </c>
      <c r="G1781" s="2" t="s">
        <v>97</v>
      </c>
      <c r="H1781" s="2" t="s">
        <v>98</v>
      </c>
      <c r="I1781" s="2" t="s">
        <v>32</v>
      </c>
      <c r="J1781" s="2">
        <v>7</v>
      </c>
      <c r="K1781" s="2">
        <v>57573</v>
      </c>
      <c r="L1781" s="2">
        <v>403011</v>
      </c>
      <c r="M1781" s="2">
        <v>271383.65999999997</v>
      </c>
      <c r="N1781" s="2">
        <v>131627.34</v>
      </c>
      <c r="O1781" s="2">
        <v>50</v>
      </c>
      <c r="P1781" s="2">
        <v>69</v>
      </c>
      <c r="Q1781" s="2" t="s">
        <v>99</v>
      </c>
      <c r="R1781" s="2">
        <v>5</v>
      </c>
      <c r="S1781" s="5">
        <f>IFERROR(Table1[[#This Row],[Profit]]/Table1[[#This Row],[Sales]],0)</f>
        <v>0.32660979476986979</v>
      </c>
      <c r="T1781" s="2" t="str">
        <f t="shared" si="27"/>
        <v>Sufficient</v>
      </c>
    </row>
    <row r="1782" spans="1:20" x14ac:dyDescent="0.3">
      <c r="A1782" s="2">
        <v>2781</v>
      </c>
      <c r="B1782" s="3">
        <v>45306</v>
      </c>
      <c r="C1782" s="2" t="s">
        <v>2433</v>
      </c>
      <c r="D1782" s="2" t="s">
        <v>2584</v>
      </c>
      <c r="E1782" s="2" t="s">
        <v>45</v>
      </c>
      <c r="F1782" s="2" t="s">
        <v>46</v>
      </c>
      <c r="G1782" s="2" t="s">
        <v>30</v>
      </c>
      <c r="H1782" s="2" t="s">
        <v>31</v>
      </c>
      <c r="I1782" s="2" t="s">
        <v>32</v>
      </c>
      <c r="J1782" s="2">
        <v>4</v>
      </c>
      <c r="K1782" s="2">
        <v>36855</v>
      </c>
      <c r="L1782" s="2">
        <v>147420</v>
      </c>
      <c r="M1782" s="2">
        <v>107345.16</v>
      </c>
      <c r="N1782" s="2">
        <v>40074.839999999997</v>
      </c>
      <c r="O1782" s="2">
        <v>462</v>
      </c>
      <c r="P1782" s="2">
        <v>31</v>
      </c>
      <c r="Q1782" s="2" t="s">
        <v>33</v>
      </c>
      <c r="R1782" s="2">
        <v>20</v>
      </c>
      <c r="S1782" s="5">
        <f>IFERROR(Table1[[#This Row],[Profit]]/Table1[[#This Row],[Sales]],0)</f>
        <v>0.27184126984126983</v>
      </c>
      <c r="T1782" s="2" t="str">
        <f t="shared" si="27"/>
        <v>Reorder Needed</v>
      </c>
    </row>
    <row r="1783" spans="1:20" x14ac:dyDescent="0.3">
      <c r="A1783" s="2">
        <v>2782</v>
      </c>
      <c r="B1783" s="3">
        <v>45398</v>
      </c>
      <c r="C1783" s="2" t="s">
        <v>2585</v>
      </c>
      <c r="D1783" s="2" t="s">
        <v>2586</v>
      </c>
      <c r="E1783" s="2" t="s">
        <v>45</v>
      </c>
      <c r="F1783" s="2" t="s">
        <v>46</v>
      </c>
      <c r="G1783" s="2" t="s">
        <v>67</v>
      </c>
      <c r="H1783" s="2" t="s">
        <v>68</v>
      </c>
      <c r="I1783" s="2" t="s">
        <v>24</v>
      </c>
      <c r="J1783" s="2">
        <v>6</v>
      </c>
      <c r="K1783" s="2">
        <v>50666</v>
      </c>
      <c r="L1783" s="2">
        <v>303996</v>
      </c>
      <c r="M1783" s="2">
        <v>269338.61</v>
      </c>
      <c r="N1783" s="2">
        <v>34657.39</v>
      </c>
      <c r="O1783" s="2">
        <v>103</v>
      </c>
      <c r="P1783" s="2">
        <v>81</v>
      </c>
      <c r="Q1783" s="2" t="s">
        <v>42</v>
      </c>
      <c r="R1783" s="2">
        <v>15</v>
      </c>
      <c r="S1783" s="5">
        <f>IFERROR(Table1[[#This Row],[Profit]]/Table1[[#This Row],[Sales]],0)</f>
        <v>0.11400607244832169</v>
      </c>
      <c r="T1783" s="2" t="str">
        <f t="shared" si="27"/>
        <v>Reorder Needed</v>
      </c>
    </row>
    <row r="1784" spans="1:20" x14ac:dyDescent="0.3">
      <c r="A1784" s="2">
        <v>2783</v>
      </c>
      <c r="B1784" s="3">
        <v>45576</v>
      </c>
      <c r="C1784" s="2" t="s">
        <v>947</v>
      </c>
      <c r="D1784" s="2" t="s">
        <v>2587</v>
      </c>
      <c r="E1784" s="2" t="s">
        <v>45</v>
      </c>
      <c r="F1784" s="2" t="s">
        <v>46</v>
      </c>
      <c r="G1784" s="2" t="s">
        <v>60</v>
      </c>
      <c r="H1784" s="2" t="s">
        <v>61</v>
      </c>
      <c r="I1784" s="2" t="s">
        <v>32</v>
      </c>
      <c r="J1784" s="2">
        <v>8</v>
      </c>
      <c r="K1784" s="2">
        <v>52231</v>
      </c>
      <c r="L1784" s="2">
        <v>417848</v>
      </c>
      <c r="M1784" s="2">
        <v>259550.88</v>
      </c>
      <c r="N1784" s="2">
        <v>158297.12</v>
      </c>
      <c r="O1784" s="2">
        <v>404</v>
      </c>
      <c r="P1784" s="2">
        <v>83</v>
      </c>
      <c r="Q1784" s="2" t="s">
        <v>62</v>
      </c>
      <c r="R1784" s="2">
        <v>5</v>
      </c>
      <c r="S1784" s="5">
        <f>IFERROR(Table1[[#This Row],[Profit]]/Table1[[#This Row],[Sales]],0)</f>
        <v>0.37883900365683215</v>
      </c>
      <c r="T1784" s="2" t="str">
        <f t="shared" si="27"/>
        <v>Reorder Needed</v>
      </c>
    </row>
    <row r="1785" spans="1:20" x14ac:dyDescent="0.3">
      <c r="A1785" s="2">
        <v>2784</v>
      </c>
      <c r="B1785" s="3">
        <v>45629</v>
      </c>
      <c r="C1785" s="2" t="s">
        <v>588</v>
      </c>
      <c r="D1785" s="2" t="s">
        <v>2588</v>
      </c>
      <c r="E1785" s="2" t="s">
        <v>36</v>
      </c>
      <c r="F1785" s="2" t="s">
        <v>37</v>
      </c>
      <c r="G1785" s="2" t="s">
        <v>30</v>
      </c>
      <c r="H1785" s="2" t="s">
        <v>31</v>
      </c>
      <c r="I1785" s="2" t="s">
        <v>32</v>
      </c>
      <c r="J1785" s="2">
        <v>7</v>
      </c>
      <c r="K1785" s="2">
        <v>32387</v>
      </c>
      <c r="L1785" s="2">
        <v>226709</v>
      </c>
      <c r="M1785" s="2">
        <v>167495.39000000001</v>
      </c>
      <c r="N1785" s="2">
        <v>59213.61</v>
      </c>
      <c r="O1785" s="2">
        <v>17</v>
      </c>
      <c r="P1785" s="2">
        <v>27</v>
      </c>
      <c r="Q1785" s="2" t="s">
        <v>33</v>
      </c>
      <c r="R1785" s="2">
        <v>0</v>
      </c>
      <c r="S1785" s="5">
        <f>IFERROR(Table1[[#This Row],[Profit]]/Table1[[#This Row],[Sales]],0)</f>
        <v>0.2611877340555514</v>
      </c>
      <c r="T1785" s="2" t="str">
        <f t="shared" si="27"/>
        <v>Sufficient</v>
      </c>
    </row>
    <row r="1786" spans="1:20" x14ac:dyDescent="0.3">
      <c r="A1786" s="2">
        <v>2785</v>
      </c>
      <c r="B1786" s="3">
        <v>45624</v>
      </c>
      <c r="C1786" s="2" t="s">
        <v>329</v>
      </c>
      <c r="D1786" s="2" t="s">
        <v>2589</v>
      </c>
      <c r="E1786" s="2" t="s">
        <v>28</v>
      </c>
      <c r="F1786" s="2" t="s">
        <v>29</v>
      </c>
      <c r="G1786" s="2" t="s">
        <v>60</v>
      </c>
      <c r="H1786" s="2" t="s">
        <v>61</v>
      </c>
      <c r="I1786" s="2" t="s">
        <v>32</v>
      </c>
      <c r="J1786" s="2">
        <v>10</v>
      </c>
      <c r="K1786" s="2">
        <v>33881</v>
      </c>
      <c r="L1786" s="2">
        <v>338810</v>
      </c>
      <c r="M1786" s="2">
        <v>236957.49</v>
      </c>
      <c r="N1786" s="2">
        <v>101852.51</v>
      </c>
      <c r="O1786" s="2">
        <v>274</v>
      </c>
      <c r="P1786" s="2">
        <v>78</v>
      </c>
      <c r="Q1786" s="2" t="s">
        <v>62</v>
      </c>
      <c r="R1786" s="2">
        <v>10</v>
      </c>
      <c r="S1786" s="5">
        <f>IFERROR(Table1[[#This Row],[Profit]]/Table1[[#This Row],[Sales]],0)</f>
        <v>0.30061837017797582</v>
      </c>
      <c r="T1786" s="2" t="str">
        <f t="shared" si="27"/>
        <v>Reorder Needed</v>
      </c>
    </row>
    <row r="1787" spans="1:20" x14ac:dyDescent="0.3">
      <c r="A1787" s="2">
        <v>2786</v>
      </c>
      <c r="B1787" s="3">
        <v>45484</v>
      </c>
      <c r="C1787" s="2" t="s">
        <v>1125</v>
      </c>
      <c r="D1787" s="2" t="s">
        <v>2590</v>
      </c>
      <c r="E1787" s="2" t="s">
        <v>28</v>
      </c>
      <c r="F1787" s="2" t="s">
        <v>29</v>
      </c>
      <c r="G1787" s="2" t="s">
        <v>40</v>
      </c>
      <c r="H1787" s="2" t="s">
        <v>41</v>
      </c>
      <c r="I1787" s="2" t="s">
        <v>24</v>
      </c>
      <c r="J1787" s="2">
        <v>1</v>
      </c>
      <c r="K1787" s="2">
        <v>37112</v>
      </c>
      <c r="L1787" s="2">
        <v>37112</v>
      </c>
      <c r="M1787" s="2">
        <v>22500.2</v>
      </c>
      <c r="N1787" s="2">
        <v>14611.8</v>
      </c>
      <c r="O1787" s="2">
        <v>277</v>
      </c>
      <c r="P1787" s="2">
        <v>78</v>
      </c>
      <c r="Q1787" s="2" t="s">
        <v>42</v>
      </c>
      <c r="R1787" s="2">
        <v>15</v>
      </c>
      <c r="S1787" s="5">
        <f>IFERROR(Table1[[#This Row],[Profit]]/Table1[[#This Row],[Sales]],0)</f>
        <v>0.39372170726449662</v>
      </c>
      <c r="T1787" s="2" t="str">
        <f t="shared" si="27"/>
        <v>Reorder Needed</v>
      </c>
    </row>
    <row r="1788" spans="1:20" x14ac:dyDescent="0.3">
      <c r="A1788" s="2">
        <v>2787</v>
      </c>
      <c r="B1788" s="3">
        <v>45623</v>
      </c>
      <c r="C1788" s="2" t="s">
        <v>582</v>
      </c>
      <c r="D1788" s="2" t="s">
        <v>2591</v>
      </c>
      <c r="E1788" s="2" t="s">
        <v>45</v>
      </c>
      <c r="F1788" s="2" t="s">
        <v>46</v>
      </c>
      <c r="G1788" s="2" t="s">
        <v>97</v>
      </c>
      <c r="H1788" s="2" t="s">
        <v>98</v>
      </c>
      <c r="I1788" s="2" t="s">
        <v>32</v>
      </c>
      <c r="J1788" s="2">
        <v>1</v>
      </c>
      <c r="K1788" s="2">
        <v>34482</v>
      </c>
      <c r="L1788" s="2">
        <v>34482</v>
      </c>
      <c r="M1788" s="2">
        <v>26582.05</v>
      </c>
      <c r="N1788" s="2">
        <v>7899.95</v>
      </c>
      <c r="O1788" s="2">
        <v>495</v>
      </c>
      <c r="P1788" s="2">
        <v>48</v>
      </c>
      <c r="Q1788" s="2" t="s">
        <v>99</v>
      </c>
      <c r="R1788" s="2">
        <v>10</v>
      </c>
      <c r="S1788" s="5">
        <f>IFERROR(Table1[[#This Row],[Profit]]/Table1[[#This Row],[Sales]],0)</f>
        <v>0.22910359027898614</v>
      </c>
      <c r="T1788" s="2" t="str">
        <f t="shared" si="27"/>
        <v>Reorder Needed</v>
      </c>
    </row>
    <row r="1789" spans="1:20" x14ac:dyDescent="0.3">
      <c r="A1789" s="2">
        <v>2788</v>
      </c>
      <c r="B1789" s="3">
        <v>45459</v>
      </c>
      <c r="C1789" s="2" t="s">
        <v>468</v>
      </c>
      <c r="D1789" s="2" t="s">
        <v>2592</v>
      </c>
      <c r="E1789" s="2" t="s">
        <v>36</v>
      </c>
      <c r="F1789" s="2" t="s">
        <v>37</v>
      </c>
      <c r="G1789" s="2" t="s">
        <v>30</v>
      </c>
      <c r="H1789" s="2" t="s">
        <v>31</v>
      </c>
      <c r="I1789" s="2" t="s">
        <v>32</v>
      </c>
      <c r="J1789" s="2">
        <v>5</v>
      </c>
      <c r="K1789" s="2">
        <v>13920</v>
      </c>
      <c r="L1789" s="2">
        <v>69600</v>
      </c>
      <c r="M1789" s="2">
        <v>45262.85</v>
      </c>
      <c r="N1789" s="2">
        <v>24337.15</v>
      </c>
      <c r="O1789" s="2">
        <v>67</v>
      </c>
      <c r="P1789" s="2">
        <v>69</v>
      </c>
      <c r="Q1789" s="2" t="s">
        <v>33</v>
      </c>
      <c r="R1789" s="2">
        <v>5</v>
      </c>
      <c r="S1789" s="5">
        <f>IFERROR(Table1[[#This Row],[Profit]]/Table1[[#This Row],[Sales]],0)</f>
        <v>0.34967169540229887</v>
      </c>
      <c r="T1789" s="2" t="str">
        <f t="shared" si="27"/>
        <v>Sufficient</v>
      </c>
    </row>
    <row r="1790" spans="1:20" x14ac:dyDescent="0.3">
      <c r="A1790" s="2">
        <v>2789</v>
      </c>
      <c r="B1790" s="3">
        <v>45570</v>
      </c>
      <c r="C1790" s="2" t="s">
        <v>1589</v>
      </c>
      <c r="D1790" s="2" t="s">
        <v>2593</v>
      </c>
      <c r="E1790" s="2" t="s">
        <v>45</v>
      </c>
      <c r="F1790" s="2" t="s">
        <v>46</v>
      </c>
      <c r="G1790" s="2" t="s">
        <v>60</v>
      </c>
      <c r="H1790" s="2" t="s">
        <v>61</v>
      </c>
      <c r="I1790" s="2" t="s">
        <v>32</v>
      </c>
      <c r="J1790" s="2">
        <v>2</v>
      </c>
      <c r="K1790" s="2">
        <v>55100</v>
      </c>
      <c r="L1790" s="2">
        <v>110200</v>
      </c>
      <c r="M1790" s="2">
        <v>68844.23</v>
      </c>
      <c r="N1790" s="2">
        <v>41355.769999999997</v>
      </c>
      <c r="O1790" s="2">
        <v>262</v>
      </c>
      <c r="P1790" s="2">
        <v>42</v>
      </c>
      <c r="Q1790" s="2" t="s">
        <v>62</v>
      </c>
      <c r="R1790" s="2">
        <v>15</v>
      </c>
      <c r="S1790" s="5">
        <f>IFERROR(Table1[[#This Row],[Profit]]/Table1[[#This Row],[Sales]],0)</f>
        <v>0.37527921960072591</v>
      </c>
      <c r="T1790" s="2" t="str">
        <f t="shared" si="27"/>
        <v>Reorder Needed</v>
      </c>
    </row>
    <row r="1791" spans="1:20" x14ac:dyDescent="0.3">
      <c r="A1791" s="2">
        <v>2790</v>
      </c>
      <c r="B1791" s="3">
        <v>45605</v>
      </c>
      <c r="C1791" s="2" t="s">
        <v>798</v>
      </c>
      <c r="D1791" s="2" t="s">
        <v>2594</v>
      </c>
      <c r="E1791" s="2" t="s">
        <v>20</v>
      </c>
      <c r="F1791" s="2" t="s">
        <v>21</v>
      </c>
      <c r="G1791" s="2" t="s">
        <v>49</v>
      </c>
      <c r="H1791" s="2" t="s">
        <v>50</v>
      </c>
      <c r="I1791" s="2" t="s">
        <v>51</v>
      </c>
      <c r="J1791" s="2">
        <v>5</v>
      </c>
      <c r="K1791" s="2">
        <v>24456</v>
      </c>
      <c r="L1791" s="2">
        <v>122280</v>
      </c>
      <c r="M1791" s="2">
        <v>96756.35</v>
      </c>
      <c r="N1791" s="2">
        <v>25523.65</v>
      </c>
      <c r="O1791" s="2">
        <v>126</v>
      </c>
      <c r="P1791" s="2">
        <v>38</v>
      </c>
      <c r="Q1791" s="2" t="s">
        <v>52</v>
      </c>
      <c r="R1791" s="2">
        <v>15</v>
      </c>
      <c r="S1791" s="5">
        <f>IFERROR(Table1[[#This Row],[Profit]]/Table1[[#This Row],[Sales]],0)</f>
        <v>0.20873119070984628</v>
      </c>
      <c r="T1791" s="2" t="str">
        <f t="shared" si="27"/>
        <v>Reorder Needed</v>
      </c>
    </row>
    <row r="1792" spans="1:20" x14ac:dyDescent="0.3">
      <c r="A1792" s="2">
        <v>2791</v>
      </c>
      <c r="B1792" s="3">
        <v>45409</v>
      </c>
      <c r="C1792" s="2" t="s">
        <v>592</v>
      </c>
      <c r="D1792" s="2" t="s">
        <v>2595</v>
      </c>
      <c r="E1792" s="2" t="s">
        <v>36</v>
      </c>
      <c r="F1792" s="2" t="s">
        <v>37</v>
      </c>
      <c r="G1792" s="2" t="s">
        <v>40</v>
      </c>
      <c r="H1792" s="2" t="s">
        <v>41</v>
      </c>
      <c r="I1792" s="2" t="s">
        <v>24</v>
      </c>
      <c r="J1792" s="2">
        <v>1</v>
      </c>
      <c r="K1792" s="2">
        <v>5797</v>
      </c>
      <c r="L1792" s="2">
        <v>5797</v>
      </c>
      <c r="M1792" s="2">
        <v>3973.53</v>
      </c>
      <c r="N1792" s="2">
        <v>1823.47</v>
      </c>
      <c r="O1792" s="2">
        <v>335</v>
      </c>
      <c r="P1792" s="2">
        <v>15</v>
      </c>
      <c r="Q1792" s="2" t="s">
        <v>42</v>
      </c>
      <c r="R1792" s="2">
        <v>5</v>
      </c>
      <c r="S1792" s="5">
        <f>IFERROR(Table1[[#This Row],[Profit]]/Table1[[#This Row],[Sales]],0)</f>
        <v>0.31455407969639471</v>
      </c>
      <c r="T1792" s="2" t="str">
        <f t="shared" si="27"/>
        <v>Reorder Needed</v>
      </c>
    </row>
    <row r="1793" spans="1:20" x14ac:dyDescent="0.3">
      <c r="A1793" s="2">
        <v>2792</v>
      </c>
      <c r="B1793" s="3">
        <v>45411</v>
      </c>
      <c r="C1793" s="2" t="s">
        <v>2032</v>
      </c>
      <c r="D1793" s="2" t="s">
        <v>2596</v>
      </c>
      <c r="E1793" s="2" t="s">
        <v>20</v>
      </c>
      <c r="F1793" s="2" t="s">
        <v>21</v>
      </c>
      <c r="G1793" s="2" t="s">
        <v>75</v>
      </c>
      <c r="H1793" s="2" t="s">
        <v>76</v>
      </c>
      <c r="I1793" s="2" t="s">
        <v>77</v>
      </c>
      <c r="J1793" s="2">
        <v>2</v>
      </c>
      <c r="K1793" s="2">
        <v>30786</v>
      </c>
      <c r="L1793" s="2">
        <v>61572</v>
      </c>
      <c r="M1793" s="2">
        <v>44287.37</v>
      </c>
      <c r="N1793" s="2">
        <v>17284.63</v>
      </c>
      <c r="O1793" s="2">
        <v>272</v>
      </c>
      <c r="P1793" s="2">
        <v>80</v>
      </c>
      <c r="Q1793" s="2" t="s">
        <v>78</v>
      </c>
      <c r="R1793" s="2">
        <v>10</v>
      </c>
      <c r="S1793" s="5">
        <f>IFERROR(Table1[[#This Row],[Profit]]/Table1[[#This Row],[Sales]],0)</f>
        <v>0.280722243877087</v>
      </c>
      <c r="T1793" s="2" t="str">
        <f t="shared" si="27"/>
        <v>Reorder Needed</v>
      </c>
    </row>
    <row r="1794" spans="1:20" x14ac:dyDescent="0.3">
      <c r="A1794" s="2">
        <v>2793</v>
      </c>
      <c r="B1794" s="3">
        <v>45298</v>
      </c>
      <c r="C1794" s="2" t="s">
        <v>142</v>
      </c>
      <c r="D1794" s="2" t="s">
        <v>2597</v>
      </c>
      <c r="E1794" s="2" t="s">
        <v>45</v>
      </c>
      <c r="F1794" s="2" t="s">
        <v>46</v>
      </c>
      <c r="G1794" s="2" t="s">
        <v>49</v>
      </c>
      <c r="H1794" s="2" t="s">
        <v>50</v>
      </c>
      <c r="I1794" s="2" t="s">
        <v>51</v>
      </c>
      <c r="J1794" s="2">
        <v>4</v>
      </c>
      <c r="K1794" s="2">
        <v>58664</v>
      </c>
      <c r="L1794" s="2">
        <v>234656</v>
      </c>
      <c r="M1794" s="2">
        <v>179034.79</v>
      </c>
      <c r="N1794" s="2">
        <v>55621.21</v>
      </c>
      <c r="O1794" s="2">
        <v>474</v>
      </c>
      <c r="P1794" s="2">
        <v>93</v>
      </c>
      <c r="Q1794" s="2" t="s">
        <v>52</v>
      </c>
      <c r="R1794" s="2">
        <v>20</v>
      </c>
      <c r="S1794" s="5">
        <f>IFERROR(Table1[[#This Row],[Profit]]/Table1[[#This Row],[Sales]],0)</f>
        <v>0.23703297593072412</v>
      </c>
      <c r="T1794" s="2" t="str">
        <f t="shared" ref="T1794:T1857" si="28">IF(O1794&gt;P1794,"Reorder Needed","Sufficient")</f>
        <v>Reorder Needed</v>
      </c>
    </row>
    <row r="1795" spans="1:20" x14ac:dyDescent="0.3">
      <c r="A1795" s="2">
        <v>2794</v>
      </c>
      <c r="B1795" s="3">
        <v>45319</v>
      </c>
      <c r="C1795" s="2" t="s">
        <v>154</v>
      </c>
      <c r="D1795" s="2" t="s">
        <v>2598</v>
      </c>
      <c r="E1795" s="2" t="s">
        <v>36</v>
      </c>
      <c r="F1795" s="2" t="s">
        <v>37</v>
      </c>
      <c r="G1795" s="2" t="s">
        <v>81</v>
      </c>
      <c r="H1795" s="2" t="s">
        <v>82</v>
      </c>
      <c r="I1795" s="2" t="s">
        <v>24</v>
      </c>
      <c r="J1795" s="2">
        <v>8</v>
      </c>
      <c r="K1795" s="2">
        <v>10062</v>
      </c>
      <c r="L1795" s="2">
        <v>80496</v>
      </c>
      <c r="M1795" s="2">
        <v>49656.73</v>
      </c>
      <c r="N1795" s="2">
        <v>30839.27</v>
      </c>
      <c r="O1795" s="2">
        <v>217</v>
      </c>
      <c r="P1795" s="2">
        <v>33</v>
      </c>
      <c r="Q1795" s="2" t="s">
        <v>42</v>
      </c>
      <c r="R1795" s="2">
        <v>10</v>
      </c>
      <c r="S1795" s="5">
        <f>IFERROR(Table1[[#This Row],[Profit]]/Table1[[#This Row],[Sales]],0)</f>
        <v>0.38311555853707019</v>
      </c>
      <c r="T1795" s="2" t="str">
        <f t="shared" si="28"/>
        <v>Reorder Needed</v>
      </c>
    </row>
    <row r="1796" spans="1:20" x14ac:dyDescent="0.3">
      <c r="A1796" s="2">
        <v>2795</v>
      </c>
      <c r="B1796" s="3">
        <v>45578</v>
      </c>
      <c r="C1796" s="2" t="s">
        <v>1271</v>
      </c>
      <c r="D1796" s="2" t="s">
        <v>2599</v>
      </c>
      <c r="E1796" s="2" t="s">
        <v>36</v>
      </c>
      <c r="F1796" s="2" t="s">
        <v>37</v>
      </c>
      <c r="G1796" s="2" t="s">
        <v>30</v>
      </c>
      <c r="H1796" s="2" t="s">
        <v>31</v>
      </c>
      <c r="I1796" s="2" t="s">
        <v>32</v>
      </c>
      <c r="J1796" s="2">
        <v>1</v>
      </c>
      <c r="K1796" s="2">
        <v>11655</v>
      </c>
      <c r="L1796" s="2">
        <v>11655</v>
      </c>
      <c r="M1796" s="2">
        <v>8056.68</v>
      </c>
      <c r="N1796" s="2">
        <v>3598.32</v>
      </c>
      <c r="O1796" s="2">
        <v>459</v>
      </c>
      <c r="P1796" s="2">
        <v>63</v>
      </c>
      <c r="Q1796" s="2" t="s">
        <v>33</v>
      </c>
      <c r="R1796" s="2">
        <v>0</v>
      </c>
      <c r="S1796" s="5">
        <f>IFERROR(Table1[[#This Row],[Profit]]/Table1[[#This Row],[Sales]],0)</f>
        <v>0.30873616473616478</v>
      </c>
      <c r="T1796" s="2" t="str">
        <f t="shared" si="28"/>
        <v>Reorder Needed</v>
      </c>
    </row>
    <row r="1797" spans="1:20" x14ac:dyDescent="0.3">
      <c r="A1797" s="2">
        <v>2796</v>
      </c>
      <c r="B1797" s="3">
        <v>45574</v>
      </c>
      <c r="C1797" s="2" t="s">
        <v>2102</v>
      </c>
      <c r="D1797" s="2" t="s">
        <v>2600</v>
      </c>
      <c r="E1797" s="2" t="s">
        <v>45</v>
      </c>
      <c r="F1797" s="2" t="s">
        <v>46</v>
      </c>
      <c r="G1797" s="2" t="s">
        <v>67</v>
      </c>
      <c r="H1797" s="2" t="s">
        <v>68</v>
      </c>
      <c r="I1797" s="2" t="s">
        <v>24</v>
      </c>
      <c r="J1797" s="2">
        <v>5</v>
      </c>
      <c r="K1797" s="2">
        <v>15928</v>
      </c>
      <c r="L1797" s="2">
        <v>79640</v>
      </c>
      <c r="M1797" s="2">
        <v>62222.5</v>
      </c>
      <c r="N1797" s="2">
        <v>17417.5</v>
      </c>
      <c r="O1797" s="2">
        <v>98</v>
      </c>
      <c r="P1797" s="2">
        <v>72</v>
      </c>
      <c r="Q1797" s="2" t="s">
        <v>42</v>
      </c>
      <c r="R1797" s="2">
        <v>15</v>
      </c>
      <c r="S1797" s="5">
        <f>IFERROR(Table1[[#This Row],[Profit]]/Table1[[#This Row],[Sales]],0)</f>
        <v>0.21870291310899045</v>
      </c>
      <c r="T1797" s="2" t="str">
        <f t="shared" si="28"/>
        <v>Reorder Needed</v>
      </c>
    </row>
    <row r="1798" spans="1:20" x14ac:dyDescent="0.3">
      <c r="A1798" s="2">
        <v>2797</v>
      </c>
      <c r="B1798" s="3">
        <v>45303</v>
      </c>
      <c r="C1798" s="2" t="s">
        <v>1791</v>
      </c>
      <c r="D1798" s="2" t="s">
        <v>2601</v>
      </c>
      <c r="E1798" s="2" t="s">
        <v>20</v>
      </c>
      <c r="F1798" s="2" t="s">
        <v>21</v>
      </c>
      <c r="G1798" s="2" t="s">
        <v>22</v>
      </c>
      <c r="H1798" s="2" t="s">
        <v>23</v>
      </c>
      <c r="I1798" s="2" t="s">
        <v>24</v>
      </c>
      <c r="J1798" s="2">
        <v>1</v>
      </c>
      <c r="K1798" s="2">
        <v>12802</v>
      </c>
      <c r="L1798" s="2">
        <v>12802</v>
      </c>
      <c r="M1798" s="2">
        <v>11384.74</v>
      </c>
      <c r="N1798" s="2">
        <v>1417.26</v>
      </c>
      <c r="O1798" s="2">
        <v>71</v>
      </c>
      <c r="P1798" s="2">
        <v>93</v>
      </c>
      <c r="Q1798" s="2" t="s">
        <v>25</v>
      </c>
      <c r="R1798" s="2">
        <v>0</v>
      </c>
      <c r="S1798" s="5">
        <f>IFERROR(Table1[[#This Row],[Profit]]/Table1[[#This Row],[Sales]],0)</f>
        <v>0.11070613966567723</v>
      </c>
      <c r="T1798" s="2" t="str">
        <f t="shared" si="28"/>
        <v>Sufficient</v>
      </c>
    </row>
    <row r="1799" spans="1:20" x14ac:dyDescent="0.3">
      <c r="A1799" s="2">
        <v>2798</v>
      </c>
      <c r="B1799" s="3">
        <v>45320</v>
      </c>
      <c r="C1799" s="2" t="s">
        <v>450</v>
      </c>
      <c r="D1799" s="2" t="s">
        <v>2602</v>
      </c>
      <c r="E1799" s="2" t="s">
        <v>45</v>
      </c>
      <c r="F1799" s="2" t="s">
        <v>46</v>
      </c>
      <c r="G1799" s="2" t="s">
        <v>49</v>
      </c>
      <c r="H1799" s="2" t="s">
        <v>50</v>
      </c>
      <c r="I1799" s="2" t="s">
        <v>51</v>
      </c>
      <c r="J1799" s="2">
        <v>1</v>
      </c>
      <c r="K1799" s="2">
        <v>57072</v>
      </c>
      <c r="L1799" s="2">
        <v>57072</v>
      </c>
      <c r="M1799" s="2">
        <v>47457.599999999999</v>
      </c>
      <c r="N1799" s="2">
        <v>9614.4</v>
      </c>
      <c r="O1799" s="2">
        <v>106</v>
      </c>
      <c r="P1799" s="2">
        <v>96</v>
      </c>
      <c r="Q1799" s="2" t="s">
        <v>52</v>
      </c>
      <c r="R1799" s="2">
        <v>0</v>
      </c>
      <c r="S1799" s="5">
        <f>IFERROR(Table1[[#This Row],[Profit]]/Table1[[#This Row],[Sales]],0)</f>
        <v>0.16846089150546678</v>
      </c>
      <c r="T1799" s="2" t="str">
        <f t="shared" si="28"/>
        <v>Reorder Needed</v>
      </c>
    </row>
    <row r="1800" spans="1:20" x14ac:dyDescent="0.3">
      <c r="A1800" s="2">
        <v>2799</v>
      </c>
      <c r="B1800" s="3">
        <v>45464</v>
      </c>
      <c r="C1800" s="2" t="s">
        <v>2603</v>
      </c>
      <c r="D1800" s="2" t="s">
        <v>2604</v>
      </c>
      <c r="E1800" s="2" t="s">
        <v>36</v>
      </c>
      <c r="F1800" s="2" t="s">
        <v>37</v>
      </c>
      <c r="G1800" s="2" t="s">
        <v>40</v>
      </c>
      <c r="H1800" s="2" t="s">
        <v>41</v>
      </c>
      <c r="I1800" s="2" t="s">
        <v>24</v>
      </c>
      <c r="J1800" s="2">
        <v>7</v>
      </c>
      <c r="K1800" s="2">
        <v>18819</v>
      </c>
      <c r="L1800" s="2">
        <v>131733</v>
      </c>
      <c r="M1800" s="2">
        <v>105251.95</v>
      </c>
      <c r="N1800" s="2">
        <v>26481.05</v>
      </c>
      <c r="O1800" s="2">
        <v>471</v>
      </c>
      <c r="P1800" s="2">
        <v>87</v>
      </c>
      <c r="Q1800" s="2" t="s">
        <v>42</v>
      </c>
      <c r="R1800" s="2">
        <v>10</v>
      </c>
      <c r="S1800" s="5">
        <f>IFERROR(Table1[[#This Row],[Profit]]/Table1[[#This Row],[Sales]],0)</f>
        <v>0.2010206250521889</v>
      </c>
      <c r="T1800" s="2" t="str">
        <f t="shared" si="28"/>
        <v>Reorder Needed</v>
      </c>
    </row>
    <row r="1801" spans="1:20" x14ac:dyDescent="0.3">
      <c r="A1801" s="2">
        <v>2800</v>
      </c>
      <c r="B1801" s="3">
        <v>45641</v>
      </c>
      <c r="C1801" s="2" t="s">
        <v>981</v>
      </c>
      <c r="D1801" s="2" t="s">
        <v>2605</v>
      </c>
      <c r="E1801" s="2" t="s">
        <v>36</v>
      </c>
      <c r="F1801" s="2" t="s">
        <v>37</v>
      </c>
      <c r="G1801" s="2" t="s">
        <v>67</v>
      </c>
      <c r="H1801" s="2" t="s">
        <v>68</v>
      </c>
      <c r="I1801" s="2" t="s">
        <v>24</v>
      </c>
      <c r="J1801" s="2">
        <v>7</v>
      </c>
      <c r="K1801" s="2">
        <v>17352</v>
      </c>
      <c r="L1801" s="2">
        <v>121464</v>
      </c>
      <c r="M1801" s="2">
        <v>86862.74</v>
      </c>
      <c r="N1801" s="2">
        <v>34601.26</v>
      </c>
      <c r="O1801" s="2">
        <v>293</v>
      </c>
      <c r="P1801" s="2">
        <v>29</v>
      </c>
      <c r="Q1801" s="2" t="s">
        <v>42</v>
      </c>
      <c r="R1801" s="2">
        <v>15</v>
      </c>
      <c r="S1801" s="5">
        <f>IFERROR(Table1[[#This Row],[Profit]]/Table1[[#This Row],[Sales]],0)</f>
        <v>0.28486843838503589</v>
      </c>
      <c r="T1801" s="2" t="str">
        <f t="shared" si="28"/>
        <v>Reorder Needed</v>
      </c>
    </row>
    <row r="1802" spans="1:20" x14ac:dyDescent="0.3">
      <c r="A1802" s="2">
        <v>2801</v>
      </c>
      <c r="B1802" s="3">
        <v>45383</v>
      </c>
      <c r="C1802" s="2" t="s">
        <v>367</v>
      </c>
      <c r="D1802" s="2" t="s">
        <v>2606</v>
      </c>
      <c r="E1802" s="2" t="s">
        <v>36</v>
      </c>
      <c r="F1802" s="2" t="s">
        <v>37</v>
      </c>
      <c r="G1802" s="2" t="s">
        <v>67</v>
      </c>
      <c r="H1802" s="2" t="s">
        <v>68</v>
      </c>
      <c r="I1802" s="2" t="s">
        <v>24</v>
      </c>
      <c r="J1802" s="2">
        <v>9</v>
      </c>
      <c r="K1802" s="2">
        <v>26648</v>
      </c>
      <c r="L1802" s="2">
        <v>239832</v>
      </c>
      <c r="M1802" s="2">
        <v>145103.25</v>
      </c>
      <c r="N1802" s="2">
        <v>94728.75</v>
      </c>
      <c r="O1802" s="2">
        <v>410</v>
      </c>
      <c r="P1802" s="2">
        <v>12</v>
      </c>
      <c r="Q1802" s="2" t="s">
        <v>42</v>
      </c>
      <c r="R1802" s="2">
        <v>0</v>
      </c>
      <c r="S1802" s="5">
        <f>IFERROR(Table1[[#This Row],[Profit]]/Table1[[#This Row],[Sales]],0)</f>
        <v>0.39497961072750926</v>
      </c>
      <c r="T1802" s="2" t="str">
        <f t="shared" si="28"/>
        <v>Reorder Needed</v>
      </c>
    </row>
    <row r="1803" spans="1:20" x14ac:dyDescent="0.3">
      <c r="A1803" s="2">
        <v>2802</v>
      </c>
      <c r="B1803" s="3">
        <v>45406</v>
      </c>
      <c r="C1803" s="2" t="s">
        <v>2257</v>
      </c>
      <c r="D1803" s="2" t="s">
        <v>2607</v>
      </c>
      <c r="E1803" s="2" t="s">
        <v>20</v>
      </c>
      <c r="F1803" s="2" t="s">
        <v>21</v>
      </c>
      <c r="G1803" s="2" t="s">
        <v>22</v>
      </c>
      <c r="H1803" s="2" t="s">
        <v>23</v>
      </c>
      <c r="I1803" s="2" t="s">
        <v>24</v>
      </c>
      <c r="J1803" s="2">
        <v>7</v>
      </c>
      <c r="K1803" s="2">
        <v>10769</v>
      </c>
      <c r="L1803" s="2">
        <v>75383</v>
      </c>
      <c r="M1803" s="2">
        <v>64180.03</v>
      </c>
      <c r="N1803" s="2">
        <v>11202.97</v>
      </c>
      <c r="O1803" s="2">
        <v>205</v>
      </c>
      <c r="P1803" s="2">
        <v>53</v>
      </c>
      <c r="Q1803" s="2" t="s">
        <v>25</v>
      </c>
      <c r="R1803" s="2">
        <v>20</v>
      </c>
      <c r="S1803" s="5">
        <f>IFERROR(Table1[[#This Row],[Profit]]/Table1[[#This Row],[Sales]],0)</f>
        <v>0.14861401111656472</v>
      </c>
      <c r="T1803" s="2" t="str">
        <f t="shared" si="28"/>
        <v>Reorder Needed</v>
      </c>
    </row>
    <row r="1804" spans="1:20" x14ac:dyDescent="0.3">
      <c r="A1804" s="2">
        <v>2803</v>
      </c>
      <c r="B1804" s="3">
        <v>45332</v>
      </c>
      <c r="C1804" s="2" t="s">
        <v>1246</v>
      </c>
      <c r="D1804" s="2" t="s">
        <v>2608</v>
      </c>
      <c r="E1804" s="2" t="s">
        <v>45</v>
      </c>
      <c r="F1804" s="2" t="s">
        <v>46</v>
      </c>
      <c r="G1804" s="2" t="s">
        <v>22</v>
      </c>
      <c r="H1804" s="2" t="s">
        <v>23</v>
      </c>
      <c r="I1804" s="2" t="s">
        <v>24</v>
      </c>
      <c r="J1804" s="2">
        <v>3</v>
      </c>
      <c r="K1804" s="2">
        <v>4110</v>
      </c>
      <c r="L1804" s="2">
        <v>12330</v>
      </c>
      <c r="M1804" s="2">
        <v>10904.67</v>
      </c>
      <c r="N1804" s="2">
        <v>1425.33</v>
      </c>
      <c r="O1804" s="2">
        <v>282</v>
      </c>
      <c r="P1804" s="2">
        <v>63</v>
      </c>
      <c r="Q1804" s="2" t="s">
        <v>25</v>
      </c>
      <c r="R1804" s="2">
        <v>5</v>
      </c>
      <c r="S1804" s="5">
        <f>IFERROR(Table1[[#This Row],[Profit]]/Table1[[#This Row],[Sales]],0)</f>
        <v>0.11559854014598539</v>
      </c>
      <c r="T1804" s="2" t="str">
        <f t="shared" si="28"/>
        <v>Reorder Needed</v>
      </c>
    </row>
    <row r="1805" spans="1:20" x14ac:dyDescent="0.3">
      <c r="A1805" s="2">
        <v>2804</v>
      </c>
      <c r="B1805" s="3">
        <v>45347</v>
      </c>
      <c r="C1805" s="2" t="s">
        <v>2609</v>
      </c>
      <c r="D1805" s="2" t="s">
        <v>2610</v>
      </c>
      <c r="E1805" s="2" t="s">
        <v>36</v>
      </c>
      <c r="F1805" s="2" t="s">
        <v>37</v>
      </c>
      <c r="G1805" s="2" t="s">
        <v>55</v>
      </c>
      <c r="H1805" s="2" t="s">
        <v>56</v>
      </c>
      <c r="I1805" s="2" t="s">
        <v>32</v>
      </c>
      <c r="J1805" s="2">
        <v>9</v>
      </c>
      <c r="K1805" s="2">
        <v>25110</v>
      </c>
      <c r="L1805" s="2">
        <v>225990</v>
      </c>
      <c r="M1805" s="2">
        <v>196963.16</v>
      </c>
      <c r="N1805" s="2">
        <v>29026.84</v>
      </c>
      <c r="O1805" s="2">
        <v>380</v>
      </c>
      <c r="P1805" s="2">
        <v>36</v>
      </c>
      <c r="Q1805" s="2" t="s">
        <v>57</v>
      </c>
      <c r="R1805" s="2">
        <v>15</v>
      </c>
      <c r="S1805" s="5">
        <f>IFERROR(Table1[[#This Row],[Profit]]/Table1[[#This Row],[Sales]],0)</f>
        <v>0.1284430284525864</v>
      </c>
      <c r="T1805" s="2" t="str">
        <f t="shared" si="28"/>
        <v>Reorder Needed</v>
      </c>
    </row>
    <row r="1806" spans="1:20" x14ac:dyDescent="0.3">
      <c r="A1806" s="2">
        <v>2805</v>
      </c>
      <c r="B1806" s="3">
        <v>45516</v>
      </c>
      <c r="C1806" s="2" t="s">
        <v>2611</v>
      </c>
      <c r="D1806" s="2" t="s">
        <v>2612</v>
      </c>
      <c r="E1806" s="2" t="s">
        <v>28</v>
      </c>
      <c r="F1806" s="2" t="s">
        <v>29</v>
      </c>
      <c r="G1806" s="2" t="s">
        <v>49</v>
      </c>
      <c r="H1806" s="2" t="s">
        <v>50</v>
      </c>
      <c r="I1806" s="2" t="s">
        <v>51</v>
      </c>
      <c r="J1806" s="2">
        <v>8</v>
      </c>
      <c r="K1806" s="2">
        <v>34024</v>
      </c>
      <c r="L1806" s="2">
        <v>272192</v>
      </c>
      <c r="M1806" s="2">
        <v>221307.66</v>
      </c>
      <c r="N1806" s="2">
        <v>50884.34</v>
      </c>
      <c r="O1806" s="2">
        <v>273</v>
      </c>
      <c r="P1806" s="2">
        <v>60</v>
      </c>
      <c r="Q1806" s="2" t="s">
        <v>52</v>
      </c>
      <c r="R1806" s="2">
        <v>5</v>
      </c>
      <c r="S1806" s="5">
        <f>IFERROR(Table1[[#This Row],[Profit]]/Table1[[#This Row],[Sales]],0)</f>
        <v>0.18694281977427696</v>
      </c>
      <c r="T1806" s="2" t="str">
        <f t="shared" si="28"/>
        <v>Reorder Needed</v>
      </c>
    </row>
    <row r="1807" spans="1:20" x14ac:dyDescent="0.3">
      <c r="A1807" s="2">
        <v>2806</v>
      </c>
      <c r="B1807" s="3">
        <v>45584</v>
      </c>
      <c r="C1807" s="2" t="s">
        <v>2613</v>
      </c>
      <c r="D1807" s="2" t="s">
        <v>2614</v>
      </c>
      <c r="E1807" s="2" t="s">
        <v>45</v>
      </c>
      <c r="F1807" s="2" t="s">
        <v>46</v>
      </c>
      <c r="G1807" s="2" t="s">
        <v>75</v>
      </c>
      <c r="H1807" s="2" t="s">
        <v>76</v>
      </c>
      <c r="I1807" s="2" t="s">
        <v>77</v>
      </c>
      <c r="J1807" s="2">
        <v>8</v>
      </c>
      <c r="K1807" s="2">
        <v>56677</v>
      </c>
      <c r="L1807" s="2">
        <v>453416</v>
      </c>
      <c r="M1807" s="2">
        <v>354102.33</v>
      </c>
      <c r="N1807" s="2">
        <v>99313.67</v>
      </c>
      <c r="O1807" s="2">
        <v>420</v>
      </c>
      <c r="P1807" s="2">
        <v>39</v>
      </c>
      <c r="Q1807" s="2" t="s">
        <v>78</v>
      </c>
      <c r="R1807" s="2">
        <v>15</v>
      </c>
      <c r="S1807" s="5">
        <f>IFERROR(Table1[[#This Row],[Profit]]/Table1[[#This Row],[Sales]],0)</f>
        <v>0.21903433050443744</v>
      </c>
      <c r="T1807" s="2" t="str">
        <f t="shared" si="28"/>
        <v>Reorder Needed</v>
      </c>
    </row>
    <row r="1808" spans="1:20" x14ac:dyDescent="0.3">
      <c r="A1808" s="2">
        <v>2807</v>
      </c>
      <c r="B1808" s="3">
        <v>45571</v>
      </c>
      <c r="C1808" s="2" t="s">
        <v>603</v>
      </c>
      <c r="D1808" s="2" t="s">
        <v>2615</v>
      </c>
      <c r="E1808" s="2" t="s">
        <v>36</v>
      </c>
      <c r="F1808" s="2" t="s">
        <v>37</v>
      </c>
      <c r="G1808" s="2" t="s">
        <v>30</v>
      </c>
      <c r="H1808" s="2" t="s">
        <v>31</v>
      </c>
      <c r="I1808" s="2" t="s">
        <v>32</v>
      </c>
      <c r="J1808" s="2">
        <v>4</v>
      </c>
      <c r="K1808" s="2">
        <v>40070</v>
      </c>
      <c r="L1808" s="2">
        <v>160280</v>
      </c>
      <c r="M1808" s="2">
        <v>131800.62</v>
      </c>
      <c r="N1808" s="2">
        <v>28479.38</v>
      </c>
      <c r="O1808" s="2">
        <v>469</v>
      </c>
      <c r="P1808" s="2">
        <v>99</v>
      </c>
      <c r="Q1808" s="2" t="s">
        <v>33</v>
      </c>
      <c r="R1808" s="2">
        <v>20</v>
      </c>
      <c r="S1808" s="5">
        <f>IFERROR(Table1[[#This Row],[Profit]]/Table1[[#This Row],[Sales]],0)</f>
        <v>0.17768517594210134</v>
      </c>
      <c r="T1808" s="2" t="str">
        <f t="shared" si="28"/>
        <v>Reorder Needed</v>
      </c>
    </row>
    <row r="1809" spans="1:20" x14ac:dyDescent="0.3">
      <c r="A1809" s="2">
        <v>2808</v>
      </c>
      <c r="B1809" s="3">
        <v>45627</v>
      </c>
      <c r="C1809" s="2" t="s">
        <v>1791</v>
      </c>
      <c r="D1809" s="2" t="s">
        <v>2616</v>
      </c>
      <c r="E1809" s="2" t="s">
        <v>36</v>
      </c>
      <c r="F1809" s="2" t="s">
        <v>37</v>
      </c>
      <c r="G1809" s="2" t="s">
        <v>81</v>
      </c>
      <c r="H1809" s="2" t="s">
        <v>82</v>
      </c>
      <c r="I1809" s="2" t="s">
        <v>24</v>
      </c>
      <c r="J1809" s="2">
        <v>8</v>
      </c>
      <c r="K1809" s="2">
        <v>32479</v>
      </c>
      <c r="L1809" s="2">
        <v>259832</v>
      </c>
      <c r="M1809" s="2">
        <v>175209.75</v>
      </c>
      <c r="N1809" s="2">
        <v>84622.25</v>
      </c>
      <c r="O1809" s="2">
        <v>418</v>
      </c>
      <c r="P1809" s="2">
        <v>82</v>
      </c>
      <c r="Q1809" s="2" t="s">
        <v>42</v>
      </c>
      <c r="R1809" s="2">
        <v>5</v>
      </c>
      <c r="S1809" s="5">
        <f>IFERROR(Table1[[#This Row],[Profit]]/Table1[[#This Row],[Sales]],0)</f>
        <v>0.325680632100742</v>
      </c>
      <c r="T1809" s="2" t="str">
        <f t="shared" si="28"/>
        <v>Reorder Needed</v>
      </c>
    </row>
    <row r="1810" spans="1:20" x14ac:dyDescent="0.3">
      <c r="A1810" s="2">
        <v>2809</v>
      </c>
      <c r="B1810" s="3">
        <v>45376</v>
      </c>
      <c r="C1810" s="2" t="s">
        <v>981</v>
      </c>
      <c r="D1810" s="2" t="s">
        <v>2617</v>
      </c>
      <c r="E1810" s="2" t="s">
        <v>36</v>
      </c>
      <c r="F1810" s="2" t="s">
        <v>37</v>
      </c>
      <c r="G1810" s="2" t="s">
        <v>97</v>
      </c>
      <c r="H1810" s="2" t="s">
        <v>98</v>
      </c>
      <c r="I1810" s="2" t="s">
        <v>32</v>
      </c>
      <c r="J1810" s="2">
        <v>2</v>
      </c>
      <c r="K1810" s="2">
        <v>15646</v>
      </c>
      <c r="L1810" s="2">
        <v>31292</v>
      </c>
      <c r="M1810" s="2">
        <v>25918.720000000001</v>
      </c>
      <c r="N1810" s="2">
        <v>5373.28</v>
      </c>
      <c r="O1810" s="2">
        <v>283</v>
      </c>
      <c r="P1810" s="2">
        <v>90</v>
      </c>
      <c r="Q1810" s="2" t="s">
        <v>99</v>
      </c>
      <c r="R1810" s="2">
        <v>20</v>
      </c>
      <c r="S1810" s="5">
        <f>IFERROR(Table1[[#This Row],[Profit]]/Table1[[#This Row],[Sales]],0)</f>
        <v>0.17171417614725809</v>
      </c>
      <c r="T1810" s="2" t="str">
        <f t="shared" si="28"/>
        <v>Reorder Needed</v>
      </c>
    </row>
    <row r="1811" spans="1:20" x14ac:dyDescent="0.3">
      <c r="A1811" s="2">
        <v>2810</v>
      </c>
      <c r="B1811" s="3">
        <v>45585</v>
      </c>
      <c r="C1811" s="2" t="s">
        <v>736</v>
      </c>
      <c r="D1811" s="2" t="s">
        <v>2618</v>
      </c>
      <c r="E1811" s="2" t="s">
        <v>28</v>
      </c>
      <c r="F1811" s="2" t="s">
        <v>29</v>
      </c>
      <c r="G1811" s="2" t="s">
        <v>22</v>
      </c>
      <c r="H1811" s="2" t="s">
        <v>23</v>
      </c>
      <c r="I1811" s="2" t="s">
        <v>24</v>
      </c>
      <c r="J1811" s="2">
        <v>3</v>
      </c>
      <c r="K1811" s="2">
        <v>31107</v>
      </c>
      <c r="L1811" s="2">
        <v>93321</v>
      </c>
      <c r="M1811" s="2">
        <v>67944.59</v>
      </c>
      <c r="N1811" s="2">
        <v>25376.41</v>
      </c>
      <c r="O1811" s="2">
        <v>200</v>
      </c>
      <c r="P1811" s="2">
        <v>43</v>
      </c>
      <c r="Q1811" s="2" t="s">
        <v>25</v>
      </c>
      <c r="R1811" s="2">
        <v>15</v>
      </c>
      <c r="S1811" s="5">
        <f>IFERROR(Table1[[#This Row],[Profit]]/Table1[[#This Row],[Sales]],0)</f>
        <v>0.27192604022674427</v>
      </c>
      <c r="T1811" s="2" t="str">
        <f t="shared" si="28"/>
        <v>Reorder Needed</v>
      </c>
    </row>
    <row r="1812" spans="1:20" x14ac:dyDescent="0.3">
      <c r="A1812" s="2">
        <v>2811</v>
      </c>
      <c r="B1812" s="3">
        <v>45394</v>
      </c>
      <c r="C1812" s="2" t="s">
        <v>2192</v>
      </c>
      <c r="D1812" s="2" t="s">
        <v>2619</v>
      </c>
      <c r="E1812" s="2" t="s">
        <v>36</v>
      </c>
      <c r="F1812" s="2" t="s">
        <v>37</v>
      </c>
      <c r="G1812" s="2" t="s">
        <v>60</v>
      </c>
      <c r="H1812" s="2" t="s">
        <v>61</v>
      </c>
      <c r="I1812" s="2" t="s">
        <v>32</v>
      </c>
      <c r="J1812" s="2">
        <v>5</v>
      </c>
      <c r="K1812" s="2">
        <v>6917</v>
      </c>
      <c r="L1812" s="2">
        <v>34585</v>
      </c>
      <c r="M1812" s="2">
        <v>30772.25</v>
      </c>
      <c r="N1812" s="2">
        <v>3812.75</v>
      </c>
      <c r="O1812" s="2">
        <v>187</v>
      </c>
      <c r="P1812" s="2">
        <v>11</v>
      </c>
      <c r="Q1812" s="2" t="s">
        <v>62</v>
      </c>
      <c r="R1812" s="2">
        <v>5</v>
      </c>
      <c r="S1812" s="5">
        <f>IFERROR(Table1[[#This Row],[Profit]]/Table1[[#This Row],[Sales]],0)</f>
        <v>0.11024287986121151</v>
      </c>
      <c r="T1812" s="2" t="str">
        <f t="shared" si="28"/>
        <v>Reorder Needed</v>
      </c>
    </row>
    <row r="1813" spans="1:20" x14ac:dyDescent="0.3">
      <c r="A1813" s="2">
        <v>2812</v>
      </c>
      <c r="B1813" s="3">
        <v>45425</v>
      </c>
      <c r="C1813" s="2" t="s">
        <v>1057</v>
      </c>
      <c r="D1813" s="2" t="s">
        <v>2620</v>
      </c>
      <c r="E1813" s="2" t="s">
        <v>36</v>
      </c>
      <c r="F1813" s="2" t="s">
        <v>37</v>
      </c>
      <c r="G1813" s="2" t="s">
        <v>30</v>
      </c>
      <c r="H1813" s="2" t="s">
        <v>31</v>
      </c>
      <c r="I1813" s="2" t="s">
        <v>32</v>
      </c>
      <c r="J1813" s="2">
        <v>3</v>
      </c>
      <c r="K1813" s="2">
        <v>52216</v>
      </c>
      <c r="L1813" s="2">
        <v>156648</v>
      </c>
      <c r="M1813" s="2">
        <v>128922.73</v>
      </c>
      <c r="N1813" s="2">
        <v>27725.27</v>
      </c>
      <c r="O1813" s="2">
        <v>132</v>
      </c>
      <c r="P1813" s="2">
        <v>57</v>
      </c>
      <c r="Q1813" s="2" t="s">
        <v>33</v>
      </c>
      <c r="R1813" s="2">
        <v>10</v>
      </c>
      <c r="S1813" s="5">
        <f>IFERROR(Table1[[#This Row],[Profit]]/Table1[[#This Row],[Sales]],0)</f>
        <v>0.17699089678770236</v>
      </c>
      <c r="T1813" s="2" t="str">
        <f t="shared" si="28"/>
        <v>Reorder Needed</v>
      </c>
    </row>
    <row r="1814" spans="1:20" x14ac:dyDescent="0.3">
      <c r="A1814" s="2">
        <v>2813</v>
      </c>
      <c r="B1814" s="3">
        <v>45380</v>
      </c>
      <c r="C1814" s="2" t="s">
        <v>1467</v>
      </c>
      <c r="D1814" s="2" t="s">
        <v>2621</v>
      </c>
      <c r="E1814" s="2" t="s">
        <v>20</v>
      </c>
      <c r="F1814" s="2" t="s">
        <v>21</v>
      </c>
      <c r="G1814" s="2" t="s">
        <v>40</v>
      </c>
      <c r="H1814" s="2" t="s">
        <v>41</v>
      </c>
      <c r="I1814" s="2" t="s">
        <v>24</v>
      </c>
      <c r="J1814" s="2">
        <v>8</v>
      </c>
      <c r="K1814" s="2">
        <v>48687</v>
      </c>
      <c r="L1814" s="2">
        <v>389496</v>
      </c>
      <c r="M1814" s="2">
        <v>301441.05</v>
      </c>
      <c r="N1814" s="2">
        <v>88054.95</v>
      </c>
      <c r="O1814" s="2">
        <v>244</v>
      </c>
      <c r="P1814" s="2">
        <v>15</v>
      </c>
      <c r="Q1814" s="2" t="s">
        <v>42</v>
      </c>
      <c r="R1814" s="2">
        <v>5</v>
      </c>
      <c r="S1814" s="5">
        <f>IFERROR(Table1[[#This Row],[Profit]]/Table1[[#This Row],[Sales]],0)</f>
        <v>0.22607408034999074</v>
      </c>
      <c r="T1814" s="2" t="str">
        <f t="shared" si="28"/>
        <v>Reorder Needed</v>
      </c>
    </row>
    <row r="1815" spans="1:20" x14ac:dyDescent="0.3">
      <c r="A1815" s="2">
        <v>2814</v>
      </c>
      <c r="B1815" s="3">
        <v>45573</v>
      </c>
      <c r="C1815" s="2" t="s">
        <v>913</v>
      </c>
      <c r="D1815" s="2" t="s">
        <v>2622</v>
      </c>
      <c r="E1815" s="2" t="s">
        <v>20</v>
      </c>
      <c r="F1815" s="2" t="s">
        <v>21</v>
      </c>
      <c r="G1815" s="2" t="s">
        <v>60</v>
      </c>
      <c r="H1815" s="2" t="s">
        <v>61</v>
      </c>
      <c r="I1815" s="2" t="s">
        <v>32</v>
      </c>
      <c r="J1815" s="2">
        <v>5</v>
      </c>
      <c r="K1815" s="2">
        <v>13630</v>
      </c>
      <c r="L1815" s="2">
        <v>68150</v>
      </c>
      <c r="M1815" s="2">
        <v>54506.400000000001</v>
      </c>
      <c r="N1815" s="2">
        <v>13643.6</v>
      </c>
      <c r="O1815" s="2">
        <v>117</v>
      </c>
      <c r="P1815" s="2">
        <v>46</v>
      </c>
      <c r="Q1815" s="2" t="s">
        <v>62</v>
      </c>
      <c r="R1815" s="2">
        <v>10</v>
      </c>
      <c r="S1815" s="5">
        <f>IFERROR(Table1[[#This Row],[Profit]]/Table1[[#This Row],[Sales]],0)</f>
        <v>0.2001995597945708</v>
      </c>
      <c r="T1815" s="2" t="str">
        <f t="shared" si="28"/>
        <v>Reorder Needed</v>
      </c>
    </row>
    <row r="1816" spans="1:20" x14ac:dyDescent="0.3">
      <c r="A1816" s="2">
        <v>2815</v>
      </c>
      <c r="B1816" s="3">
        <v>45396</v>
      </c>
      <c r="C1816" s="2" t="s">
        <v>898</v>
      </c>
      <c r="D1816" s="2" t="s">
        <v>2623</v>
      </c>
      <c r="E1816" s="2" t="s">
        <v>36</v>
      </c>
      <c r="F1816" s="2" t="s">
        <v>37</v>
      </c>
      <c r="G1816" s="2" t="s">
        <v>30</v>
      </c>
      <c r="H1816" s="2" t="s">
        <v>31</v>
      </c>
      <c r="I1816" s="2" t="s">
        <v>32</v>
      </c>
      <c r="J1816" s="2">
        <v>5</v>
      </c>
      <c r="K1816" s="2">
        <v>6847</v>
      </c>
      <c r="L1816" s="2">
        <v>34235</v>
      </c>
      <c r="M1816" s="2">
        <v>21277.81</v>
      </c>
      <c r="N1816" s="2">
        <v>12957.19</v>
      </c>
      <c r="O1816" s="2">
        <v>458</v>
      </c>
      <c r="P1816" s="2">
        <v>19</v>
      </c>
      <c r="Q1816" s="2" t="s">
        <v>33</v>
      </c>
      <c r="R1816" s="2">
        <v>10</v>
      </c>
      <c r="S1816" s="5">
        <f>IFERROR(Table1[[#This Row],[Profit]]/Table1[[#This Row],[Sales]],0)</f>
        <v>0.37847787352125017</v>
      </c>
      <c r="T1816" s="2" t="str">
        <f t="shared" si="28"/>
        <v>Reorder Needed</v>
      </c>
    </row>
    <row r="1817" spans="1:20" x14ac:dyDescent="0.3">
      <c r="A1817" s="2">
        <v>2816</v>
      </c>
      <c r="B1817" s="3">
        <v>45461</v>
      </c>
      <c r="C1817" s="2" t="s">
        <v>276</v>
      </c>
      <c r="D1817" s="2" t="s">
        <v>2624</v>
      </c>
      <c r="E1817" s="2" t="s">
        <v>36</v>
      </c>
      <c r="F1817" s="2" t="s">
        <v>37</v>
      </c>
      <c r="G1817" s="2" t="s">
        <v>49</v>
      </c>
      <c r="H1817" s="2" t="s">
        <v>50</v>
      </c>
      <c r="I1817" s="2" t="s">
        <v>51</v>
      </c>
      <c r="J1817" s="2">
        <v>7</v>
      </c>
      <c r="K1817" s="2">
        <v>3406</v>
      </c>
      <c r="L1817" s="2">
        <v>23842</v>
      </c>
      <c r="M1817" s="2">
        <v>20357</v>
      </c>
      <c r="N1817" s="2">
        <v>3485</v>
      </c>
      <c r="O1817" s="2">
        <v>63</v>
      </c>
      <c r="P1817" s="2">
        <v>57</v>
      </c>
      <c r="Q1817" s="2" t="s">
        <v>52</v>
      </c>
      <c r="R1817" s="2">
        <v>20</v>
      </c>
      <c r="S1817" s="5">
        <f>IFERROR(Table1[[#This Row],[Profit]]/Table1[[#This Row],[Sales]],0)</f>
        <v>0.14617062326985991</v>
      </c>
      <c r="T1817" s="2" t="str">
        <f t="shared" si="28"/>
        <v>Reorder Needed</v>
      </c>
    </row>
    <row r="1818" spans="1:20" x14ac:dyDescent="0.3">
      <c r="A1818" s="2">
        <v>2817</v>
      </c>
      <c r="B1818" s="3">
        <v>45309</v>
      </c>
      <c r="C1818" s="2" t="s">
        <v>1321</v>
      </c>
      <c r="D1818" s="2" t="s">
        <v>2625</v>
      </c>
      <c r="E1818" s="2" t="s">
        <v>36</v>
      </c>
      <c r="F1818" s="2" t="s">
        <v>37</v>
      </c>
      <c r="G1818" s="2" t="s">
        <v>22</v>
      </c>
      <c r="H1818" s="2" t="s">
        <v>23</v>
      </c>
      <c r="I1818" s="2" t="s">
        <v>24</v>
      </c>
      <c r="J1818" s="2">
        <v>4</v>
      </c>
      <c r="K1818" s="2">
        <v>56376</v>
      </c>
      <c r="L1818" s="2">
        <v>225504</v>
      </c>
      <c r="M1818" s="2">
        <v>192964.94</v>
      </c>
      <c r="N1818" s="2">
        <v>32539.06</v>
      </c>
      <c r="O1818" s="2">
        <v>500</v>
      </c>
      <c r="P1818" s="2">
        <v>28</v>
      </c>
      <c r="Q1818" s="2" t="s">
        <v>25</v>
      </c>
      <c r="R1818" s="2">
        <v>15</v>
      </c>
      <c r="S1818" s="5">
        <f>IFERROR(Table1[[#This Row],[Profit]]/Table1[[#This Row],[Sales]],0)</f>
        <v>0.144294824038598</v>
      </c>
      <c r="T1818" s="2" t="str">
        <f t="shared" si="28"/>
        <v>Reorder Needed</v>
      </c>
    </row>
    <row r="1819" spans="1:20" x14ac:dyDescent="0.3">
      <c r="A1819" s="2">
        <v>2818</v>
      </c>
      <c r="B1819" s="3">
        <v>45558</v>
      </c>
      <c r="C1819" s="2" t="s">
        <v>2257</v>
      </c>
      <c r="D1819" s="2" t="s">
        <v>2626</v>
      </c>
      <c r="E1819" s="2" t="s">
        <v>20</v>
      </c>
      <c r="F1819" s="2" t="s">
        <v>21</v>
      </c>
      <c r="G1819" s="2" t="s">
        <v>75</v>
      </c>
      <c r="H1819" s="2" t="s">
        <v>76</v>
      </c>
      <c r="I1819" s="2" t="s">
        <v>77</v>
      </c>
      <c r="J1819" s="2">
        <v>8</v>
      </c>
      <c r="K1819" s="2">
        <v>47821</v>
      </c>
      <c r="L1819" s="2">
        <v>382568</v>
      </c>
      <c r="M1819" s="2">
        <v>295658.15999999997</v>
      </c>
      <c r="N1819" s="2">
        <v>86909.84</v>
      </c>
      <c r="O1819" s="2">
        <v>26</v>
      </c>
      <c r="P1819" s="2">
        <v>16</v>
      </c>
      <c r="Q1819" s="2" t="s">
        <v>78</v>
      </c>
      <c r="R1819" s="2">
        <v>0</v>
      </c>
      <c r="S1819" s="5">
        <f>IFERROR(Table1[[#This Row],[Profit]]/Table1[[#This Row],[Sales]],0)</f>
        <v>0.22717488132828673</v>
      </c>
      <c r="T1819" s="2" t="str">
        <f t="shared" si="28"/>
        <v>Reorder Needed</v>
      </c>
    </row>
    <row r="1820" spans="1:20" x14ac:dyDescent="0.3">
      <c r="A1820" s="2">
        <v>2819</v>
      </c>
      <c r="B1820" s="3">
        <v>45530</v>
      </c>
      <c r="C1820" s="2" t="s">
        <v>720</v>
      </c>
      <c r="D1820" s="2" t="s">
        <v>2627</v>
      </c>
      <c r="E1820" s="2" t="s">
        <v>28</v>
      </c>
      <c r="F1820" s="2" t="s">
        <v>29</v>
      </c>
      <c r="G1820" s="2" t="s">
        <v>30</v>
      </c>
      <c r="H1820" s="2" t="s">
        <v>31</v>
      </c>
      <c r="I1820" s="2" t="s">
        <v>32</v>
      </c>
      <c r="J1820" s="2">
        <v>1</v>
      </c>
      <c r="K1820" s="2">
        <v>11621</v>
      </c>
      <c r="L1820" s="2">
        <v>11621</v>
      </c>
      <c r="M1820" s="2">
        <v>8875.82</v>
      </c>
      <c r="N1820" s="2">
        <v>2745.18</v>
      </c>
      <c r="O1820" s="2">
        <v>284</v>
      </c>
      <c r="P1820" s="2">
        <v>59</v>
      </c>
      <c r="Q1820" s="2" t="s">
        <v>33</v>
      </c>
      <c r="R1820" s="2">
        <v>5</v>
      </c>
      <c r="S1820" s="5">
        <f>IFERROR(Table1[[#This Row],[Profit]]/Table1[[#This Row],[Sales]],0)</f>
        <v>0.2362257981240857</v>
      </c>
      <c r="T1820" s="2" t="str">
        <f t="shared" si="28"/>
        <v>Reorder Needed</v>
      </c>
    </row>
    <row r="1821" spans="1:20" x14ac:dyDescent="0.3">
      <c r="A1821" s="2">
        <v>2820</v>
      </c>
      <c r="B1821" s="3">
        <v>45496</v>
      </c>
      <c r="C1821" s="2" t="s">
        <v>1630</v>
      </c>
      <c r="D1821" s="2" t="s">
        <v>2628</v>
      </c>
      <c r="E1821" s="2" t="s">
        <v>45</v>
      </c>
      <c r="F1821" s="2" t="s">
        <v>46</v>
      </c>
      <c r="G1821" s="2" t="s">
        <v>55</v>
      </c>
      <c r="H1821" s="2" t="s">
        <v>56</v>
      </c>
      <c r="I1821" s="2" t="s">
        <v>32</v>
      </c>
      <c r="J1821" s="2">
        <v>2</v>
      </c>
      <c r="K1821" s="2">
        <v>25677</v>
      </c>
      <c r="L1821" s="2">
        <v>51354</v>
      </c>
      <c r="M1821" s="2">
        <v>37165.58</v>
      </c>
      <c r="N1821" s="2">
        <v>14188.42</v>
      </c>
      <c r="O1821" s="2">
        <v>335</v>
      </c>
      <c r="P1821" s="2">
        <v>88</v>
      </c>
      <c r="Q1821" s="2" t="s">
        <v>57</v>
      </c>
      <c r="R1821" s="2">
        <v>5</v>
      </c>
      <c r="S1821" s="5">
        <f>IFERROR(Table1[[#This Row],[Profit]]/Table1[[#This Row],[Sales]],0)</f>
        <v>0.27628655995638118</v>
      </c>
      <c r="T1821" s="2" t="str">
        <f t="shared" si="28"/>
        <v>Reorder Needed</v>
      </c>
    </row>
    <row r="1822" spans="1:20" x14ac:dyDescent="0.3">
      <c r="A1822" s="2">
        <v>2821</v>
      </c>
      <c r="B1822" s="3">
        <v>45360</v>
      </c>
      <c r="C1822" s="2" t="s">
        <v>889</v>
      </c>
      <c r="D1822" s="2" t="s">
        <v>2629</v>
      </c>
      <c r="E1822" s="2" t="s">
        <v>28</v>
      </c>
      <c r="F1822" s="2" t="s">
        <v>29</v>
      </c>
      <c r="G1822" s="2" t="s">
        <v>60</v>
      </c>
      <c r="H1822" s="2" t="s">
        <v>61</v>
      </c>
      <c r="I1822" s="2" t="s">
        <v>32</v>
      </c>
      <c r="J1822" s="2">
        <v>10</v>
      </c>
      <c r="K1822" s="2">
        <v>47100</v>
      </c>
      <c r="L1822" s="2">
        <v>471000</v>
      </c>
      <c r="M1822" s="2">
        <v>308038.76</v>
      </c>
      <c r="N1822" s="2">
        <v>162961.24</v>
      </c>
      <c r="O1822" s="2">
        <v>444</v>
      </c>
      <c r="P1822" s="2">
        <v>42</v>
      </c>
      <c r="Q1822" s="2" t="s">
        <v>62</v>
      </c>
      <c r="R1822" s="2">
        <v>20</v>
      </c>
      <c r="S1822" s="5">
        <f>IFERROR(Table1[[#This Row],[Profit]]/Table1[[#This Row],[Sales]],0)</f>
        <v>0.34598989384288747</v>
      </c>
      <c r="T1822" s="2" t="str">
        <f t="shared" si="28"/>
        <v>Reorder Needed</v>
      </c>
    </row>
    <row r="1823" spans="1:20" x14ac:dyDescent="0.3">
      <c r="A1823" s="2">
        <v>2822</v>
      </c>
      <c r="B1823" s="3">
        <v>45453</v>
      </c>
      <c r="C1823" s="2" t="s">
        <v>164</v>
      </c>
      <c r="D1823" s="2" t="s">
        <v>2630</v>
      </c>
      <c r="E1823" s="2" t="s">
        <v>45</v>
      </c>
      <c r="F1823" s="2" t="s">
        <v>46</v>
      </c>
      <c r="G1823" s="2" t="s">
        <v>75</v>
      </c>
      <c r="H1823" s="2" t="s">
        <v>76</v>
      </c>
      <c r="I1823" s="2" t="s">
        <v>77</v>
      </c>
      <c r="J1823" s="2">
        <v>1</v>
      </c>
      <c r="K1823" s="2">
        <v>9092</v>
      </c>
      <c r="L1823" s="2">
        <v>9092</v>
      </c>
      <c r="M1823" s="2">
        <v>6778.3</v>
      </c>
      <c r="N1823" s="2">
        <v>2313.6999999999998</v>
      </c>
      <c r="O1823" s="2">
        <v>129</v>
      </c>
      <c r="P1823" s="2">
        <v>76</v>
      </c>
      <c r="Q1823" s="2" t="s">
        <v>78</v>
      </c>
      <c r="R1823" s="2">
        <v>10</v>
      </c>
      <c r="S1823" s="5">
        <f>IFERROR(Table1[[#This Row],[Profit]]/Table1[[#This Row],[Sales]],0)</f>
        <v>0.25447646282446107</v>
      </c>
      <c r="T1823" s="2" t="str">
        <f t="shared" si="28"/>
        <v>Reorder Needed</v>
      </c>
    </row>
    <row r="1824" spans="1:20" x14ac:dyDescent="0.3">
      <c r="A1824" s="2">
        <v>2823</v>
      </c>
      <c r="B1824" s="3">
        <v>45615</v>
      </c>
      <c r="C1824" s="2" t="s">
        <v>2631</v>
      </c>
      <c r="D1824" s="2" t="s">
        <v>2632</v>
      </c>
      <c r="E1824" s="2" t="s">
        <v>20</v>
      </c>
      <c r="F1824" s="2" t="s">
        <v>21</v>
      </c>
      <c r="G1824" s="2" t="s">
        <v>30</v>
      </c>
      <c r="H1824" s="2" t="s">
        <v>31</v>
      </c>
      <c r="I1824" s="2" t="s">
        <v>32</v>
      </c>
      <c r="J1824" s="2">
        <v>2</v>
      </c>
      <c r="K1824" s="2">
        <v>48084</v>
      </c>
      <c r="L1824" s="2">
        <v>96168</v>
      </c>
      <c r="M1824" s="2">
        <v>82762.490000000005</v>
      </c>
      <c r="N1824" s="2">
        <v>13405.51</v>
      </c>
      <c r="O1824" s="2">
        <v>262</v>
      </c>
      <c r="P1824" s="2">
        <v>92</v>
      </c>
      <c r="Q1824" s="2" t="s">
        <v>33</v>
      </c>
      <c r="R1824" s="2">
        <v>0</v>
      </c>
      <c r="S1824" s="5">
        <f>IFERROR(Table1[[#This Row],[Profit]]/Table1[[#This Row],[Sales]],0)</f>
        <v>0.13939678479327844</v>
      </c>
      <c r="T1824" s="2" t="str">
        <f t="shared" si="28"/>
        <v>Reorder Needed</v>
      </c>
    </row>
    <row r="1825" spans="1:20" x14ac:dyDescent="0.3">
      <c r="A1825" s="2">
        <v>2824</v>
      </c>
      <c r="B1825" s="3">
        <v>45443</v>
      </c>
      <c r="C1825" s="2" t="s">
        <v>118</v>
      </c>
      <c r="D1825" s="2" t="s">
        <v>2633</v>
      </c>
      <c r="E1825" s="2" t="s">
        <v>36</v>
      </c>
      <c r="F1825" s="2" t="s">
        <v>37</v>
      </c>
      <c r="G1825" s="2" t="s">
        <v>67</v>
      </c>
      <c r="H1825" s="2" t="s">
        <v>68</v>
      </c>
      <c r="I1825" s="2" t="s">
        <v>24</v>
      </c>
      <c r="J1825" s="2">
        <v>8</v>
      </c>
      <c r="K1825" s="2">
        <v>24668</v>
      </c>
      <c r="L1825" s="2">
        <v>197344</v>
      </c>
      <c r="M1825" s="2">
        <v>125885.19</v>
      </c>
      <c r="N1825" s="2">
        <v>71458.81</v>
      </c>
      <c r="O1825" s="2">
        <v>206</v>
      </c>
      <c r="P1825" s="2">
        <v>82</v>
      </c>
      <c r="Q1825" s="2" t="s">
        <v>42</v>
      </c>
      <c r="R1825" s="2">
        <v>0</v>
      </c>
      <c r="S1825" s="5">
        <f>IFERROR(Table1[[#This Row],[Profit]]/Table1[[#This Row],[Sales]],0)</f>
        <v>0.36210277485000808</v>
      </c>
      <c r="T1825" s="2" t="str">
        <f t="shared" si="28"/>
        <v>Reorder Needed</v>
      </c>
    </row>
    <row r="1826" spans="1:20" x14ac:dyDescent="0.3">
      <c r="A1826" s="2">
        <v>2825</v>
      </c>
      <c r="B1826" s="3">
        <v>45638</v>
      </c>
      <c r="C1826" s="2" t="s">
        <v>716</v>
      </c>
      <c r="D1826" s="2" t="s">
        <v>2634</v>
      </c>
      <c r="E1826" s="2" t="s">
        <v>36</v>
      </c>
      <c r="F1826" s="2" t="s">
        <v>37</v>
      </c>
      <c r="G1826" s="2" t="s">
        <v>30</v>
      </c>
      <c r="H1826" s="2" t="s">
        <v>31</v>
      </c>
      <c r="I1826" s="2" t="s">
        <v>32</v>
      </c>
      <c r="J1826" s="2">
        <v>5</v>
      </c>
      <c r="K1826" s="2">
        <v>41076</v>
      </c>
      <c r="L1826" s="2">
        <v>205380</v>
      </c>
      <c r="M1826" s="2">
        <v>151149.88</v>
      </c>
      <c r="N1826" s="2">
        <v>54230.12</v>
      </c>
      <c r="O1826" s="2">
        <v>47</v>
      </c>
      <c r="P1826" s="2">
        <v>82</v>
      </c>
      <c r="Q1826" s="2" t="s">
        <v>33</v>
      </c>
      <c r="R1826" s="2">
        <v>20</v>
      </c>
      <c r="S1826" s="5">
        <f>IFERROR(Table1[[#This Row],[Profit]]/Table1[[#This Row],[Sales]],0)</f>
        <v>0.26404771642808456</v>
      </c>
      <c r="T1826" s="2" t="str">
        <f t="shared" si="28"/>
        <v>Sufficient</v>
      </c>
    </row>
    <row r="1827" spans="1:20" x14ac:dyDescent="0.3">
      <c r="A1827" s="2">
        <v>2826</v>
      </c>
      <c r="B1827" s="3">
        <v>45493</v>
      </c>
      <c r="C1827" s="2" t="s">
        <v>2635</v>
      </c>
      <c r="D1827" s="2" t="s">
        <v>2636</v>
      </c>
      <c r="E1827" s="2" t="s">
        <v>20</v>
      </c>
      <c r="F1827" s="2" t="s">
        <v>21</v>
      </c>
      <c r="G1827" s="2" t="s">
        <v>30</v>
      </c>
      <c r="H1827" s="2" t="s">
        <v>31</v>
      </c>
      <c r="I1827" s="2" t="s">
        <v>32</v>
      </c>
      <c r="J1827" s="2">
        <v>1</v>
      </c>
      <c r="K1827" s="2">
        <v>36953</v>
      </c>
      <c r="L1827" s="2">
        <v>36953</v>
      </c>
      <c r="M1827" s="2">
        <v>26344.04</v>
      </c>
      <c r="N1827" s="2">
        <v>10608.96</v>
      </c>
      <c r="O1827" s="2">
        <v>65</v>
      </c>
      <c r="P1827" s="2">
        <v>71</v>
      </c>
      <c r="Q1827" s="2" t="s">
        <v>33</v>
      </c>
      <c r="R1827" s="2">
        <v>20</v>
      </c>
      <c r="S1827" s="5">
        <f>IFERROR(Table1[[#This Row],[Profit]]/Table1[[#This Row],[Sales]],0)</f>
        <v>0.28709333477660809</v>
      </c>
      <c r="T1827" s="2" t="str">
        <f t="shared" si="28"/>
        <v>Sufficient</v>
      </c>
    </row>
    <row r="1828" spans="1:20" x14ac:dyDescent="0.3">
      <c r="A1828" s="2">
        <v>2827</v>
      </c>
      <c r="B1828" s="3">
        <v>45565</v>
      </c>
      <c r="C1828" s="2" t="s">
        <v>1075</v>
      </c>
      <c r="D1828" s="2" t="s">
        <v>2637</v>
      </c>
      <c r="E1828" s="2" t="s">
        <v>36</v>
      </c>
      <c r="F1828" s="2" t="s">
        <v>37</v>
      </c>
      <c r="G1828" s="2" t="s">
        <v>55</v>
      </c>
      <c r="H1828" s="2" t="s">
        <v>56</v>
      </c>
      <c r="I1828" s="2" t="s">
        <v>32</v>
      </c>
      <c r="J1828" s="2">
        <v>7</v>
      </c>
      <c r="K1828" s="2">
        <v>7663</v>
      </c>
      <c r="L1828" s="2">
        <v>53641</v>
      </c>
      <c r="M1828" s="2">
        <v>38899.49</v>
      </c>
      <c r="N1828" s="2">
        <v>14741.51</v>
      </c>
      <c r="O1828" s="2">
        <v>179</v>
      </c>
      <c r="P1828" s="2">
        <v>15</v>
      </c>
      <c r="Q1828" s="2" t="s">
        <v>57</v>
      </c>
      <c r="R1828" s="2">
        <v>10</v>
      </c>
      <c r="S1828" s="5">
        <f>IFERROR(Table1[[#This Row],[Profit]]/Table1[[#This Row],[Sales]],0)</f>
        <v>0.27481795641393708</v>
      </c>
      <c r="T1828" s="2" t="str">
        <f t="shared" si="28"/>
        <v>Reorder Needed</v>
      </c>
    </row>
    <row r="1829" spans="1:20" x14ac:dyDescent="0.3">
      <c r="A1829" s="2">
        <v>2828</v>
      </c>
      <c r="B1829" s="3">
        <v>45540</v>
      </c>
      <c r="C1829" s="2" t="s">
        <v>468</v>
      </c>
      <c r="D1829" s="2" t="s">
        <v>2638</v>
      </c>
      <c r="E1829" s="2" t="s">
        <v>36</v>
      </c>
      <c r="F1829" s="2" t="s">
        <v>37</v>
      </c>
      <c r="G1829" s="2" t="s">
        <v>49</v>
      </c>
      <c r="H1829" s="2" t="s">
        <v>50</v>
      </c>
      <c r="I1829" s="2" t="s">
        <v>51</v>
      </c>
      <c r="J1829" s="2">
        <v>1</v>
      </c>
      <c r="K1829" s="2">
        <v>5016</v>
      </c>
      <c r="L1829" s="2">
        <v>5016</v>
      </c>
      <c r="M1829" s="2">
        <v>4185.59</v>
      </c>
      <c r="N1829" s="2">
        <v>830.41</v>
      </c>
      <c r="O1829" s="2">
        <v>91</v>
      </c>
      <c r="P1829" s="2">
        <v>37</v>
      </c>
      <c r="Q1829" s="2" t="s">
        <v>52</v>
      </c>
      <c r="R1829" s="2">
        <v>20</v>
      </c>
      <c r="S1829" s="5">
        <f>IFERROR(Table1[[#This Row],[Profit]]/Table1[[#This Row],[Sales]],0)</f>
        <v>0.16555223285486442</v>
      </c>
      <c r="T1829" s="2" t="str">
        <f t="shared" si="28"/>
        <v>Reorder Needed</v>
      </c>
    </row>
    <row r="1830" spans="1:20" x14ac:dyDescent="0.3">
      <c r="A1830" s="2">
        <v>2829</v>
      </c>
      <c r="B1830" s="3">
        <v>45384</v>
      </c>
      <c r="C1830" s="2" t="s">
        <v>1487</v>
      </c>
      <c r="D1830" s="2" t="s">
        <v>2639</v>
      </c>
      <c r="E1830" s="2" t="s">
        <v>45</v>
      </c>
      <c r="F1830" s="2" t="s">
        <v>46</v>
      </c>
      <c r="G1830" s="2" t="s">
        <v>81</v>
      </c>
      <c r="H1830" s="2" t="s">
        <v>82</v>
      </c>
      <c r="I1830" s="2" t="s">
        <v>24</v>
      </c>
      <c r="J1830" s="2">
        <v>9</v>
      </c>
      <c r="K1830" s="2">
        <v>30335</v>
      </c>
      <c r="L1830" s="2">
        <v>273015</v>
      </c>
      <c r="M1830" s="2">
        <v>240989.78</v>
      </c>
      <c r="N1830" s="2">
        <v>32025.22</v>
      </c>
      <c r="O1830" s="2">
        <v>99</v>
      </c>
      <c r="P1830" s="2">
        <v>49</v>
      </c>
      <c r="Q1830" s="2" t="s">
        <v>42</v>
      </c>
      <c r="R1830" s="2">
        <v>15</v>
      </c>
      <c r="S1830" s="5">
        <f>IFERROR(Table1[[#This Row],[Profit]]/Table1[[#This Row],[Sales]],0)</f>
        <v>0.11730205300075087</v>
      </c>
      <c r="T1830" s="2" t="str">
        <f t="shared" si="28"/>
        <v>Reorder Needed</v>
      </c>
    </row>
    <row r="1831" spans="1:20" x14ac:dyDescent="0.3">
      <c r="A1831" s="2">
        <v>2830</v>
      </c>
      <c r="B1831" s="3">
        <v>45635</v>
      </c>
      <c r="C1831" s="2" t="s">
        <v>1431</v>
      </c>
      <c r="D1831" s="2" t="s">
        <v>2640</v>
      </c>
      <c r="E1831" s="2" t="s">
        <v>28</v>
      </c>
      <c r="F1831" s="2" t="s">
        <v>29</v>
      </c>
      <c r="G1831" s="2" t="s">
        <v>30</v>
      </c>
      <c r="H1831" s="2" t="s">
        <v>31</v>
      </c>
      <c r="I1831" s="2" t="s">
        <v>32</v>
      </c>
      <c r="J1831" s="2">
        <v>8</v>
      </c>
      <c r="K1831" s="2">
        <v>47382</v>
      </c>
      <c r="L1831" s="2">
        <v>379056</v>
      </c>
      <c r="M1831" s="2">
        <v>275543.71000000002</v>
      </c>
      <c r="N1831" s="2">
        <v>103512.29</v>
      </c>
      <c r="O1831" s="2">
        <v>417</v>
      </c>
      <c r="P1831" s="2">
        <v>11</v>
      </c>
      <c r="Q1831" s="2" t="s">
        <v>33</v>
      </c>
      <c r="R1831" s="2">
        <v>5</v>
      </c>
      <c r="S1831" s="5">
        <f>IFERROR(Table1[[#This Row],[Profit]]/Table1[[#This Row],[Sales]],0)</f>
        <v>0.27307914925499133</v>
      </c>
      <c r="T1831" s="2" t="str">
        <f t="shared" si="28"/>
        <v>Reorder Needed</v>
      </c>
    </row>
    <row r="1832" spans="1:20" x14ac:dyDescent="0.3">
      <c r="A1832" s="2">
        <v>2831</v>
      </c>
      <c r="B1832" s="3">
        <v>45540</v>
      </c>
      <c r="C1832" s="2" t="s">
        <v>2510</v>
      </c>
      <c r="D1832" s="2" t="s">
        <v>2641</v>
      </c>
      <c r="E1832" s="2" t="s">
        <v>45</v>
      </c>
      <c r="F1832" s="2" t="s">
        <v>46</v>
      </c>
      <c r="G1832" s="2" t="s">
        <v>22</v>
      </c>
      <c r="H1832" s="2" t="s">
        <v>23</v>
      </c>
      <c r="I1832" s="2" t="s">
        <v>24</v>
      </c>
      <c r="J1832" s="2">
        <v>10</v>
      </c>
      <c r="K1832" s="2">
        <v>53016</v>
      </c>
      <c r="L1832" s="2">
        <v>530160</v>
      </c>
      <c r="M1832" s="2">
        <v>453150.63</v>
      </c>
      <c r="N1832" s="2">
        <v>77009.37</v>
      </c>
      <c r="O1832" s="2">
        <v>181</v>
      </c>
      <c r="P1832" s="2">
        <v>86</v>
      </c>
      <c r="Q1832" s="2" t="s">
        <v>25</v>
      </c>
      <c r="R1832" s="2">
        <v>5</v>
      </c>
      <c r="S1832" s="5">
        <f>IFERROR(Table1[[#This Row],[Profit]]/Table1[[#This Row],[Sales]],0)</f>
        <v>0.14525684698958805</v>
      </c>
      <c r="T1832" s="2" t="str">
        <f t="shared" si="28"/>
        <v>Reorder Needed</v>
      </c>
    </row>
    <row r="1833" spans="1:20" x14ac:dyDescent="0.3">
      <c r="A1833" s="2">
        <v>2832</v>
      </c>
      <c r="B1833" s="3">
        <v>45540</v>
      </c>
      <c r="C1833" s="2" t="s">
        <v>1042</v>
      </c>
      <c r="D1833" s="2" t="s">
        <v>2642</v>
      </c>
      <c r="E1833" s="2" t="s">
        <v>28</v>
      </c>
      <c r="F1833" s="2" t="s">
        <v>29</v>
      </c>
      <c r="G1833" s="2" t="s">
        <v>67</v>
      </c>
      <c r="H1833" s="2" t="s">
        <v>68</v>
      </c>
      <c r="I1833" s="2" t="s">
        <v>24</v>
      </c>
      <c r="J1833" s="2">
        <v>9</v>
      </c>
      <c r="K1833" s="2">
        <v>45051</v>
      </c>
      <c r="L1833" s="2">
        <v>405459</v>
      </c>
      <c r="M1833" s="2">
        <v>322982.23</v>
      </c>
      <c r="N1833" s="2">
        <v>82476.77</v>
      </c>
      <c r="O1833" s="2">
        <v>240</v>
      </c>
      <c r="P1833" s="2">
        <v>40</v>
      </c>
      <c r="Q1833" s="2" t="s">
        <v>42</v>
      </c>
      <c r="R1833" s="2">
        <v>10</v>
      </c>
      <c r="S1833" s="5">
        <f>IFERROR(Table1[[#This Row],[Profit]]/Table1[[#This Row],[Sales]],0)</f>
        <v>0.20341580776354701</v>
      </c>
      <c r="T1833" s="2" t="str">
        <f t="shared" si="28"/>
        <v>Reorder Needed</v>
      </c>
    </row>
    <row r="1834" spans="1:20" x14ac:dyDescent="0.3">
      <c r="A1834" s="2">
        <v>2833</v>
      </c>
      <c r="B1834" s="3">
        <v>45490</v>
      </c>
      <c r="C1834" s="2" t="s">
        <v>1027</v>
      </c>
      <c r="D1834" s="2" t="s">
        <v>2643</v>
      </c>
      <c r="E1834" s="2" t="s">
        <v>36</v>
      </c>
      <c r="F1834" s="2" t="s">
        <v>37</v>
      </c>
      <c r="G1834" s="2" t="s">
        <v>49</v>
      </c>
      <c r="H1834" s="2" t="s">
        <v>50</v>
      </c>
      <c r="I1834" s="2" t="s">
        <v>51</v>
      </c>
      <c r="J1834" s="2">
        <v>2</v>
      </c>
      <c r="K1834" s="2">
        <v>34911</v>
      </c>
      <c r="L1834" s="2">
        <v>69822</v>
      </c>
      <c r="M1834" s="2">
        <v>56054.18</v>
      </c>
      <c r="N1834" s="2">
        <v>13767.82</v>
      </c>
      <c r="O1834" s="2">
        <v>179</v>
      </c>
      <c r="P1834" s="2">
        <v>98</v>
      </c>
      <c r="Q1834" s="2" t="s">
        <v>52</v>
      </c>
      <c r="R1834" s="2">
        <v>5</v>
      </c>
      <c r="S1834" s="5">
        <f>IFERROR(Table1[[#This Row],[Profit]]/Table1[[#This Row],[Sales]],0)</f>
        <v>0.19718455501131449</v>
      </c>
      <c r="T1834" s="2" t="str">
        <f t="shared" si="28"/>
        <v>Reorder Needed</v>
      </c>
    </row>
    <row r="1835" spans="1:20" x14ac:dyDescent="0.3">
      <c r="A1835" s="2">
        <v>2834</v>
      </c>
      <c r="B1835" s="3">
        <v>45470</v>
      </c>
      <c r="C1835" s="2" t="s">
        <v>110</v>
      </c>
      <c r="D1835" s="2" t="s">
        <v>2644</v>
      </c>
      <c r="E1835" s="2" t="s">
        <v>20</v>
      </c>
      <c r="F1835" s="2" t="s">
        <v>21</v>
      </c>
      <c r="G1835" s="2" t="s">
        <v>81</v>
      </c>
      <c r="H1835" s="2" t="s">
        <v>82</v>
      </c>
      <c r="I1835" s="2" t="s">
        <v>24</v>
      </c>
      <c r="J1835" s="2">
        <v>4</v>
      </c>
      <c r="K1835" s="2">
        <v>39952</v>
      </c>
      <c r="L1835" s="2">
        <v>159808</v>
      </c>
      <c r="M1835" s="2">
        <v>117562.11</v>
      </c>
      <c r="N1835" s="2">
        <v>42245.89</v>
      </c>
      <c r="O1835" s="2">
        <v>470</v>
      </c>
      <c r="P1835" s="2">
        <v>41</v>
      </c>
      <c r="Q1835" s="2" t="s">
        <v>42</v>
      </c>
      <c r="R1835" s="2">
        <v>20</v>
      </c>
      <c r="S1835" s="5">
        <f>IFERROR(Table1[[#This Row],[Profit]]/Table1[[#This Row],[Sales]],0)</f>
        <v>0.26435403734481377</v>
      </c>
      <c r="T1835" s="2" t="str">
        <f t="shared" si="28"/>
        <v>Reorder Needed</v>
      </c>
    </row>
    <row r="1836" spans="1:20" x14ac:dyDescent="0.3">
      <c r="A1836" s="2">
        <v>2835</v>
      </c>
      <c r="B1836" s="3">
        <v>45601</v>
      </c>
      <c r="C1836" s="2" t="s">
        <v>2232</v>
      </c>
      <c r="D1836" s="2" t="s">
        <v>2645</v>
      </c>
      <c r="E1836" s="2" t="s">
        <v>20</v>
      </c>
      <c r="F1836" s="2" t="s">
        <v>21</v>
      </c>
      <c r="G1836" s="2" t="s">
        <v>81</v>
      </c>
      <c r="H1836" s="2" t="s">
        <v>82</v>
      </c>
      <c r="I1836" s="2" t="s">
        <v>24</v>
      </c>
      <c r="J1836" s="2">
        <v>4</v>
      </c>
      <c r="K1836" s="2">
        <v>31063</v>
      </c>
      <c r="L1836" s="2">
        <v>124252</v>
      </c>
      <c r="M1836" s="2">
        <v>103520.13</v>
      </c>
      <c r="N1836" s="2">
        <v>20731.87</v>
      </c>
      <c r="O1836" s="2">
        <v>330</v>
      </c>
      <c r="P1836" s="2">
        <v>85</v>
      </c>
      <c r="Q1836" s="2" t="s">
        <v>42</v>
      </c>
      <c r="R1836" s="2">
        <v>15</v>
      </c>
      <c r="S1836" s="5">
        <f>IFERROR(Table1[[#This Row],[Profit]]/Table1[[#This Row],[Sales]],0)</f>
        <v>0.16685341081028876</v>
      </c>
      <c r="T1836" s="2" t="str">
        <f t="shared" si="28"/>
        <v>Reorder Needed</v>
      </c>
    </row>
    <row r="1837" spans="1:20" x14ac:dyDescent="0.3">
      <c r="A1837" s="2">
        <v>2836</v>
      </c>
      <c r="B1837" s="3">
        <v>45391</v>
      </c>
      <c r="C1837" s="2" t="s">
        <v>1013</v>
      </c>
      <c r="D1837" s="2" t="s">
        <v>2646</v>
      </c>
      <c r="E1837" s="2" t="s">
        <v>45</v>
      </c>
      <c r="F1837" s="2" t="s">
        <v>46</v>
      </c>
      <c r="G1837" s="2" t="s">
        <v>97</v>
      </c>
      <c r="H1837" s="2" t="s">
        <v>98</v>
      </c>
      <c r="I1837" s="2" t="s">
        <v>32</v>
      </c>
      <c r="J1837" s="2">
        <v>10</v>
      </c>
      <c r="K1837" s="2">
        <v>24675</v>
      </c>
      <c r="L1837" s="2">
        <v>246750</v>
      </c>
      <c r="M1837" s="2">
        <v>172321.29</v>
      </c>
      <c r="N1837" s="2">
        <v>74428.710000000006</v>
      </c>
      <c r="O1837" s="2">
        <v>432</v>
      </c>
      <c r="P1837" s="2">
        <v>23</v>
      </c>
      <c r="Q1837" s="2" t="s">
        <v>99</v>
      </c>
      <c r="R1837" s="2">
        <v>10</v>
      </c>
      <c r="S1837" s="5">
        <f>IFERROR(Table1[[#This Row],[Profit]]/Table1[[#This Row],[Sales]],0)</f>
        <v>0.30163610942249242</v>
      </c>
      <c r="T1837" s="2" t="str">
        <f t="shared" si="28"/>
        <v>Reorder Needed</v>
      </c>
    </row>
    <row r="1838" spans="1:20" x14ac:dyDescent="0.3">
      <c r="A1838" s="2">
        <v>2837</v>
      </c>
      <c r="B1838" s="3">
        <v>45546</v>
      </c>
      <c r="C1838" s="2" t="s">
        <v>2647</v>
      </c>
      <c r="D1838" s="2" t="s">
        <v>2648</v>
      </c>
      <c r="E1838" s="2" t="s">
        <v>36</v>
      </c>
      <c r="F1838" s="2" t="s">
        <v>37</v>
      </c>
      <c r="G1838" s="2" t="s">
        <v>49</v>
      </c>
      <c r="H1838" s="2" t="s">
        <v>50</v>
      </c>
      <c r="I1838" s="2" t="s">
        <v>51</v>
      </c>
      <c r="J1838" s="2">
        <v>3</v>
      </c>
      <c r="K1838" s="2">
        <v>22700</v>
      </c>
      <c r="L1838" s="2">
        <v>68100</v>
      </c>
      <c r="M1838" s="2">
        <v>57955.72</v>
      </c>
      <c r="N1838" s="2">
        <v>10144.280000000001</v>
      </c>
      <c r="O1838" s="2">
        <v>165</v>
      </c>
      <c r="P1838" s="2">
        <v>79</v>
      </c>
      <c r="Q1838" s="2" t="s">
        <v>52</v>
      </c>
      <c r="R1838" s="2">
        <v>5</v>
      </c>
      <c r="S1838" s="5">
        <f>IFERROR(Table1[[#This Row],[Profit]]/Table1[[#This Row],[Sales]],0)</f>
        <v>0.14896152716593247</v>
      </c>
      <c r="T1838" s="2" t="str">
        <f t="shared" si="28"/>
        <v>Reorder Needed</v>
      </c>
    </row>
    <row r="1839" spans="1:20" x14ac:dyDescent="0.3">
      <c r="A1839" s="2">
        <v>2838</v>
      </c>
      <c r="B1839" s="3">
        <v>45320</v>
      </c>
      <c r="C1839" s="2" t="s">
        <v>1309</v>
      </c>
      <c r="D1839" s="2" t="s">
        <v>2649</v>
      </c>
      <c r="E1839" s="2" t="s">
        <v>36</v>
      </c>
      <c r="F1839" s="2" t="s">
        <v>37</v>
      </c>
      <c r="G1839" s="2" t="s">
        <v>60</v>
      </c>
      <c r="H1839" s="2" t="s">
        <v>61</v>
      </c>
      <c r="I1839" s="2" t="s">
        <v>32</v>
      </c>
      <c r="J1839" s="2">
        <v>5</v>
      </c>
      <c r="K1839" s="2">
        <v>43872</v>
      </c>
      <c r="L1839" s="2">
        <v>219360</v>
      </c>
      <c r="M1839" s="2">
        <v>136215.01999999999</v>
      </c>
      <c r="N1839" s="2">
        <v>83144.98</v>
      </c>
      <c r="O1839" s="2">
        <v>20</v>
      </c>
      <c r="P1839" s="2">
        <v>11</v>
      </c>
      <c r="Q1839" s="2" t="s">
        <v>62</v>
      </c>
      <c r="R1839" s="2">
        <v>5</v>
      </c>
      <c r="S1839" s="5">
        <f>IFERROR(Table1[[#This Row],[Profit]]/Table1[[#This Row],[Sales]],0)</f>
        <v>0.37903437272064183</v>
      </c>
      <c r="T1839" s="2" t="str">
        <f t="shared" si="28"/>
        <v>Reorder Needed</v>
      </c>
    </row>
    <row r="1840" spans="1:20" x14ac:dyDescent="0.3">
      <c r="A1840" s="2">
        <v>2839</v>
      </c>
      <c r="B1840" s="3">
        <v>45545</v>
      </c>
      <c r="C1840" s="2" t="s">
        <v>1948</v>
      </c>
      <c r="D1840" s="2" t="s">
        <v>2650</v>
      </c>
      <c r="E1840" s="2" t="s">
        <v>45</v>
      </c>
      <c r="F1840" s="2" t="s">
        <v>46</v>
      </c>
      <c r="G1840" s="2" t="s">
        <v>97</v>
      </c>
      <c r="H1840" s="2" t="s">
        <v>98</v>
      </c>
      <c r="I1840" s="2" t="s">
        <v>32</v>
      </c>
      <c r="J1840" s="2">
        <v>10</v>
      </c>
      <c r="K1840" s="2">
        <v>12637</v>
      </c>
      <c r="L1840" s="2">
        <v>126370</v>
      </c>
      <c r="M1840" s="2">
        <v>97207.47</v>
      </c>
      <c r="N1840" s="2">
        <v>29162.53</v>
      </c>
      <c r="O1840" s="2">
        <v>192</v>
      </c>
      <c r="P1840" s="2">
        <v>71</v>
      </c>
      <c r="Q1840" s="2" t="s">
        <v>99</v>
      </c>
      <c r="R1840" s="2">
        <v>5</v>
      </c>
      <c r="S1840" s="5">
        <f>IFERROR(Table1[[#This Row],[Profit]]/Table1[[#This Row],[Sales]],0)</f>
        <v>0.23077098995014639</v>
      </c>
      <c r="T1840" s="2" t="str">
        <f t="shared" si="28"/>
        <v>Reorder Needed</v>
      </c>
    </row>
    <row r="1841" spans="1:20" x14ac:dyDescent="0.3">
      <c r="A1841" s="2">
        <v>2840</v>
      </c>
      <c r="B1841" s="3">
        <v>45557</v>
      </c>
      <c r="C1841" s="2" t="s">
        <v>2651</v>
      </c>
      <c r="D1841" s="2" t="s">
        <v>2652</v>
      </c>
      <c r="E1841" s="2" t="s">
        <v>20</v>
      </c>
      <c r="F1841" s="2" t="s">
        <v>21</v>
      </c>
      <c r="G1841" s="2" t="s">
        <v>49</v>
      </c>
      <c r="H1841" s="2" t="s">
        <v>50</v>
      </c>
      <c r="I1841" s="2" t="s">
        <v>51</v>
      </c>
      <c r="J1841" s="2">
        <v>1</v>
      </c>
      <c r="K1841" s="2">
        <v>25292</v>
      </c>
      <c r="L1841" s="2">
        <v>25292</v>
      </c>
      <c r="M1841" s="2">
        <v>22552.85</v>
      </c>
      <c r="N1841" s="2">
        <v>2739.15</v>
      </c>
      <c r="O1841" s="2">
        <v>306</v>
      </c>
      <c r="P1841" s="2">
        <v>25</v>
      </c>
      <c r="Q1841" s="2" t="s">
        <v>52</v>
      </c>
      <c r="R1841" s="2">
        <v>20</v>
      </c>
      <c r="S1841" s="5">
        <f>IFERROR(Table1[[#This Row],[Profit]]/Table1[[#This Row],[Sales]],0)</f>
        <v>0.10830104380831884</v>
      </c>
      <c r="T1841" s="2" t="str">
        <f t="shared" si="28"/>
        <v>Reorder Needed</v>
      </c>
    </row>
    <row r="1842" spans="1:20" x14ac:dyDescent="0.3">
      <c r="A1842" s="2">
        <v>2841</v>
      </c>
      <c r="B1842" s="3">
        <v>45361</v>
      </c>
      <c r="C1842" s="2" t="s">
        <v>1915</v>
      </c>
      <c r="D1842" s="2" t="s">
        <v>2653</v>
      </c>
      <c r="E1842" s="2" t="s">
        <v>36</v>
      </c>
      <c r="F1842" s="2" t="s">
        <v>37</v>
      </c>
      <c r="G1842" s="2" t="s">
        <v>97</v>
      </c>
      <c r="H1842" s="2" t="s">
        <v>98</v>
      </c>
      <c r="I1842" s="2" t="s">
        <v>32</v>
      </c>
      <c r="J1842" s="2">
        <v>5</v>
      </c>
      <c r="K1842" s="2">
        <v>7981</v>
      </c>
      <c r="L1842" s="2">
        <v>39905</v>
      </c>
      <c r="M1842" s="2">
        <v>30232.36</v>
      </c>
      <c r="N1842" s="2">
        <v>9672.64</v>
      </c>
      <c r="O1842" s="2">
        <v>230</v>
      </c>
      <c r="P1842" s="2">
        <v>12</v>
      </c>
      <c r="Q1842" s="2" t="s">
        <v>99</v>
      </c>
      <c r="R1842" s="2">
        <v>5</v>
      </c>
      <c r="S1842" s="5">
        <f>IFERROR(Table1[[#This Row],[Profit]]/Table1[[#This Row],[Sales]],0)</f>
        <v>0.24239168024057134</v>
      </c>
      <c r="T1842" s="2" t="str">
        <f t="shared" si="28"/>
        <v>Reorder Needed</v>
      </c>
    </row>
    <row r="1843" spans="1:20" x14ac:dyDescent="0.3">
      <c r="A1843" s="2">
        <v>2842</v>
      </c>
      <c r="B1843" s="3">
        <v>45347</v>
      </c>
      <c r="C1843" s="2" t="s">
        <v>1567</v>
      </c>
      <c r="D1843" s="2" t="s">
        <v>2654</v>
      </c>
      <c r="E1843" s="2" t="s">
        <v>36</v>
      </c>
      <c r="F1843" s="2" t="s">
        <v>37</v>
      </c>
      <c r="G1843" s="2" t="s">
        <v>49</v>
      </c>
      <c r="H1843" s="2" t="s">
        <v>50</v>
      </c>
      <c r="I1843" s="2" t="s">
        <v>51</v>
      </c>
      <c r="J1843" s="2">
        <v>5</v>
      </c>
      <c r="K1843" s="2">
        <v>41756</v>
      </c>
      <c r="L1843" s="2">
        <v>208780</v>
      </c>
      <c r="M1843" s="2">
        <v>180686.55</v>
      </c>
      <c r="N1843" s="2">
        <v>28093.45</v>
      </c>
      <c r="O1843" s="2">
        <v>334</v>
      </c>
      <c r="P1843" s="2">
        <v>70</v>
      </c>
      <c r="Q1843" s="2" t="s">
        <v>52</v>
      </c>
      <c r="R1843" s="2">
        <v>15</v>
      </c>
      <c r="S1843" s="5">
        <f>IFERROR(Table1[[#This Row],[Profit]]/Table1[[#This Row],[Sales]],0)</f>
        <v>0.1345600632244468</v>
      </c>
      <c r="T1843" s="2" t="str">
        <f t="shared" si="28"/>
        <v>Reorder Needed</v>
      </c>
    </row>
    <row r="1844" spans="1:20" x14ac:dyDescent="0.3">
      <c r="A1844" s="2">
        <v>2843</v>
      </c>
      <c r="B1844" s="3">
        <v>45461</v>
      </c>
      <c r="C1844" s="2" t="s">
        <v>2655</v>
      </c>
      <c r="D1844" s="2" t="s">
        <v>2656</v>
      </c>
      <c r="E1844" s="2" t="s">
        <v>28</v>
      </c>
      <c r="F1844" s="2" t="s">
        <v>29</v>
      </c>
      <c r="G1844" s="2" t="s">
        <v>40</v>
      </c>
      <c r="H1844" s="2" t="s">
        <v>41</v>
      </c>
      <c r="I1844" s="2" t="s">
        <v>24</v>
      </c>
      <c r="J1844" s="2">
        <v>6</v>
      </c>
      <c r="K1844" s="2">
        <v>57785</v>
      </c>
      <c r="L1844" s="2">
        <v>346710</v>
      </c>
      <c r="M1844" s="2">
        <v>265076.33</v>
      </c>
      <c r="N1844" s="2">
        <v>81633.67</v>
      </c>
      <c r="O1844" s="2">
        <v>449</v>
      </c>
      <c r="P1844" s="2">
        <v>98</v>
      </c>
      <c r="Q1844" s="2" t="s">
        <v>42</v>
      </c>
      <c r="R1844" s="2">
        <v>15</v>
      </c>
      <c r="S1844" s="5">
        <f>IFERROR(Table1[[#This Row],[Profit]]/Table1[[#This Row],[Sales]],0)</f>
        <v>0.23545230884600962</v>
      </c>
      <c r="T1844" s="2" t="str">
        <f t="shared" si="28"/>
        <v>Reorder Needed</v>
      </c>
    </row>
    <row r="1845" spans="1:20" x14ac:dyDescent="0.3">
      <c r="A1845" s="2">
        <v>2844</v>
      </c>
      <c r="B1845" s="3">
        <v>45335</v>
      </c>
      <c r="C1845" s="2" t="s">
        <v>2482</v>
      </c>
      <c r="D1845" s="2" t="s">
        <v>2657</v>
      </c>
      <c r="E1845" s="2" t="s">
        <v>36</v>
      </c>
      <c r="F1845" s="2" t="s">
        <v>37</v>
      </c>
      <c r="G1845" s="2" t="s">
        <v>55</v>
      </c>
      <c r="H1845" s="2" t="s">
        <v>56</v>
      </c>
      <c r="I1845" s="2" t="s">
        <v>32</v>
      </c>
      <c r="J1845" s="2">
        <v>2</v>
      </c>
      <c r="K1845" s="2">
        <v>41884</v>
      </c>
      <c r="L1845" s="2">
        <v>83768</v>
      </c>
      <c r="M1845" s="2">
        <v>61404.56</v>
      </c>
      <c r="N1845" s="2">
        <v>22363.439999999999</v>
      </c>
      <c r="O1845" s="2">
        <v>352</v>
      </c>
      <c r="P1845" s="2">
        <v>90</v>
      </c>
      <c r="Q1845" s="2" t="s">
        <v>57</v>
      </c>
      <c r="R1845" s="2">
        <v>10</v>
      </c>
      <c r="S1845" s="5">
        <f>IFERROR(Table1[[#This Row],[Profit]]/Table1[[#This Row],[Sales]],0)</f>
        <v>0.26696877089103238</v>
      </c>
      <c r="T1845" s="2" t="str">
        <f t="shared" si="28"/>
        <v>Reorder Needed</v>
      </c>
    </row>
    <row r="1846" spans="1:20" x14ac:dyDescent="0.3">
      <c r="A1846" s="2">
        <v>2845</v>
      </c>
      <c r="B1846" s="3">
        <v>45560</v>
      </c>
      <c r="C1846" s="2" t="s">
        <v>147</v>
      </c>
      <c r="D1846" s="2" t="s">
        <v>2658</v>
      </c>
      <c r="E1846" s="2" t="s">
        <v>28</v>
      </c>
      <c r="F1846" s="2" t="s">
        <v>29</v>
      </c>
      <c r="G1846" s="2" t="s">
        <v>22</v>
      </c>
      <c r="H1846" s="2" t="s">
        <v>23</v>
      </c>
      <c r="I1846" s="2" t="s">
        <v>24</v>
      </c>
      <c r="J1846" s="2">
        <v>8</v>
      </c>
      <c r="K1846" s="2">
        <v>16346</v>
      </c>
      <c r="L1846" s="2">
        <v>130768</v>
      </c>
      <c r="M1846" s="2">
        <v>84248.29</v>
      </c>
      <c r="N1846" s="2">
        <v>46519.71</v>
      </c>
      <c r="O1846" s="2">
        <v>16</v>
      </c>
      <c r="P1846" s="2">
        <v>59</v>
      </c>
      <c r="Q1846" s="2" t="s">
        <v>25</v>
      </c>
      <c r="R1846" s="2">
        <v>20</v>
      </c>
      <c r="S1846" s="5">
        <f>IFERROR(Table1[[#This Row],[Profit]]/Table1[[#This Row],[Sales]],0)</f>
        <v>0.35574230698641868</v>
      </c>
      <c r="T1846" s="2" t="str">
        <f t="shared" si="28"/>
        <v>Sufficient</v>
      </c>
    </row>
    <row r="1847" spans="1:20" x14ac:dyDescent="0.3">
      <c r="A1847" s="2">
        <v>2846</v>
      </c>
      <c r="B1847" s="3">
        <v>45489</v>
      </c>
      <c r="C1847" s="2" t="s">
        <v>907</v>
      </c>
      <c r="D1847" s="2" t="s">
        <v>2659</v>
      </c>
      <c r="E1847" s="2" t="s">
        <v>20</v>
      </c>
      <c r="F1847" s="2" t="s">
        <v>21</v>
      </c>
      <c r="G1847" s="2" t="s">
        <v>22</v>
      </c>
      <c r="H1847" s="2" t="s">
        <v>23</v>
      </c>
      <c r="I1847" s="2" t="s">
        <v>24</v>
      </c>
      <c r="J1847" s="2">
        <v>4</v>
      </c>
      <c r="K1847" s="2">
        <v>22830</v>
      </c>
      <c r="L1847" s="2">
        <v>91320</v>
      </c>
      <c r="M1847" s="2">
        <v>80130.16</v>
      </c>
      <c r="N1847" s="2">
        <v>11189.84</v>
      </c>
      <c r="O1847" s="2">
        <v>231</v>
      </c>
      <c r="P1847" s="2">
        <v>83</v>
      </c>
      <c r="Q1847" s="2" t="s">
        <v>25</v>
      </c>
      <c r="R1847" s="2">
        <v>20</v>
      </c>
      <c r="S1847" s="5">
        <f>IFERROR(Table1[[#This Row],[Profit]]/Table1[[#This Row],[Sales]],0)</f>
        <v>0.12253438458169076</v>
      </c>
      <c r="T1847" s="2" t="str">
        <f t="shared" si="28"/>
        <v>Reorder Needed</v>
      </c>
    </row>
    <row r="1848" spans="1:20" x14ac:dyDescent="0.3">
      <c r="A1848" s="2">
        <v>2847</v>
      </c>
      <c r="B1848" s="3">
        <v>45651</v>
      </c>
      <c r="C1848" s="2" t="s">
        <v>1382</v>
      </c>
      <c r="D1848" s="2" t="s">
        <v>2660</v>
      </c>
      <c r="E1848" s="2" t="s">
        <v>45</v>
      </c>
      <c r="F1848" s="2" t="s">
        <v>46</v>
      </c>
      <c r="G1848" s="2" t="s">
        <v>22</v>
      </c>
      <c r="H1848" s="2" t="s">
        <v>23</v>
      </c>
      <c r="I1848" s="2" t="s">
        <v>24</v>
      </c>
      <c r="J1848" s="2">
        <v>1</v>
      </c>
      <c r="K1848" s="2">
        <v>4125</v>
      </c>
      <c r="L1848" s="2">
        <v>4125</v>
      </c>
      <c r="M1848" s="2">
        <v>3026.83</v>
      </c>
      <c r="N1848" s="2">
        <v>1098.17</v>
      </c>
      <c r="O1848" s="2">
        <v>450</v>
      </c>
      <c r="P1848" s="2">
        <v>35</v>
      </c>
      <c r="Q1848" s="2" t="s">
        <v>25</v>
      </c>
      <c r="R1848" s="2">
        <v>15</v>
      </c>
      <c r="S1848" s="5">
        <f>IFERROR(Table1[[#This Row],[Profit]]/Table1[[#This Row],[Sales]],0)</f>
        <v>0.26622303030303029</v>
      </c>
      <c r="T1848" s="2" t="str">
        <f t="shared" si="28"/>
        <v>Reorder Needed</v>
      </c>
    </row>
    <row r="1849" spans="1:20" x14ac:dyDescent="0.3">
      <c r="A1849" s="2">
        <v>2848</v>
      </c>
      <c r="B1849" s="3">
        <v>45566</v>
      </c>
      <c r="C1849" s="2" t="s">
        <v>71</v>
      </c>
      <c r="D1849" s="2" t="s">
        <v>2661</v>
      </c>
      <c r="E1849" s="2" t="s">
        <v>45</v>
      </c>
      <c r="F1849" s="2" t="s">
        <v>46</v>
      </c>
      <c r="G1849" s="2" t="s">
        <v>49</v>
      </c>
      <c r="H1849" s="2" t="s">
        <v>50</v>
      </c>
      <c r="I1849" s="2" t="s">
        <v>51</v>
      </c>
      <c r="J1849" s="2">
        <v>7</v>
      </c>
      <c r="K1849" s="2">
        <v>45412</v>
      </c>
      <c r="L1849" s="2">
        <v>317884</v>
      </c>
      <c r="M1849" s="2">
        <v>222861.52</v>
      </c>
      <c r="N1849" s="2">
        <v>95022.48</v>
      </c>
      <c r="O1849" s="2">
        <v>161</v>
      </c>
      <c r="P1849" s="2">
        <v>61</v>
      </c>
      <c r="Q1849" s="2" t="s">
        <v>52</v>
      </c>
      <c r="R1849" s="2">
        <v>5</v>
      </c>
      <c r="S1849" s="5">
        <f>IFERROR(Table1[[#This Row],[Profit]]/Table1[[#This Row],[Sales]],0)</f>
        <v>0.29892187087113536</v>
      </c>
      <c r="T1849" s="2" t="str">
        <f t="shared" si="28"/>
        <v>Reorder Needed</v>
      </c>
    </row>
    <row r="1850" spans="1:20" x14ac:dyDescent="0.3">
      <c r="A1850" s="2">
        <v>2849</v>
      </c>
      <c r="B1850" s="3">
        <v>45496</v>
      </c>
      <c r="C1850" s="2" t="s">
        <v>1286</v>
      </c>
      <c r="D1850" s="2" t="s">
        <v>2662</v>
      </c>
      <c r="E1850" s="2" t="s">
        <v>45</v>
      </c>
      <c r="F1850" s="2" t="s">
        <v>46</v>
      </c>
      <c r="G1850" s="2" t="s">
        <v>30</v>
      </c>
      <c r="H1850" s="2" t="s">
        <v>31</v>
      </c>
      <c r="I1850" s="2" t="s">
        <v>32</v>
      </c>
      <c r="J1850" s="2">
        <v>3</v>
      </c>
      <c r="K1850" s="2">
        <v>26039</v>
      </c>
      <c r="L1850" s="2">
        <v>78117</v>
      </c>
      <c r="M1850" s="2">
        <v>70146.539999999994</v>
      </c>
      <c r="N1850" s="2">
        <v>7970.46</v>
      </c>
      <c r="O1850" s="2">
        <v>248</v>
      </c>
      <c r="P1850" s="2">
        <v>25</v>
      </c>
      <c r="Q1850" s="2" t="s">
        <v>33</v>
      </c>
      <c r="R1850" s="2">
        <v>10</v>
      </c>
      <c r="S1850" s="5">
        <f>IFERROR(Table1[[#This Row],[Profit]]/Table1[[#This Row],[Sales]],0)</f>
        <v>0.10203233611121779</v>
      </c>
      <c r="T1850" s="2" t="str">
        <f t="shared" si="28"/>
        <v>Reorder Needed</v>
      </c>
    </row>
    <row r="1851" spans="1:20" x14ac:dyDescent="0.3">
      <c r="A1851" s="2">
        <v>2850</v>
      </c>
      <c r="B1851" s="3">
        <v>45656</v>
      </c>
      <c r="C1851" s="2" t="s">
        <v>2613</v>
      </c>
      <c r="D1851" s="2" t="s">
        <v>245</v>
      </c>
      <c r="E1851" s="2" t="s">
        <v>36</v>
      </c>
      <c r="F1851" s="2" t="s">
        <v>37</v>
      </c>
      <c r="G1851" s="2" t="s">
        <v>97</v>
      </c>
      <c r="H1851" s="2" t="s">
        <v>98</v>
      </c>
      <c r="I1851" s="2" t="s">
        <v>32</v>
      </c>
      <c r="J1851" s="2">
        <v>4</v>
      </c>
      <c r="K1851" s="2">
        <v>46538</v>
      </c>
      <c r="L1851" s="2">
        <v>186152</v>
      </c>
      <c r="M1851" s="2">
        <v>155802.98000000001</v>
      </c>
      <c r="N1851" s="2">
        <v>30349.02</v>
      </c>
      <c r="O1851" s="2">
        <v>148</v>
      </c>
      <c r="P1851" s="2">
        <v>85</v>
      </c>
      <c r="Q1851" s="2" t="s">
        <v>99</v>
      </c>
      <c r="R1851" s="2">
        <v>20</v>
      </c>
      <c r="S1851" s="5">
        <f>IFERROR(Table1[[#This Row],[Profit]]/Table1[[#This Row],[Sales]],0)</f>
        <v>0.16303354248141305</v>
      </c>
      <c r="T1851" s="2" t="str">
        <f t="shared" si="28"/>
        <v>Reorder Needed</v>
      </c>
    </row>
    <row r="1852" spans="1:20" x14ac:dyDescent="0.3">
      <c r="A1852" s="2">
        <v>2851</v>
      </c>
      <c r="B1852" s="3">
        <v>45536</v>
      </c>
      <c r="C1852" s="2" t="s">
        <v>809</v>
      </c>
      <c r="D1852" s="2" t="s">
        <v>2663</v>
      </c>
      <c r="E1852" s="2" t="s">
        <v>28</v>
      </c>
      <c r="F1852" s="2" t="s">
        <v>29</v>
      </c>
      <c r="G1852" s="2" t="s">
        <v>67</v>
      </c>
      <c r="H1852" s="2" t="s">
        <v>68</v>
      </c>
      <c r="I1852" s="2" t="s">
        <v>24</v>
      </c>
      <c r="J1852" s="2">
        <v>3</v>
      </c>
      <c r="K1852" s="2">
        <v>4240</v>
      </c>
      <c r="L1852" s="2">
        <v>12720</v>
      </c>
      <c r="M1852" s="2">
        <v>8987.1299999999992</v>
      </c>
      <c r="N1852" s="2">
        <v>3732.87</v>
      </c>
      <c r="O1852" s="2">
        <v>355</v>
      </c>
      <c r="P1852" s="2">
        <v>73</v>
      </c>
      <c r="Q1852" s="2" t="s">
        <v>42</v>
      </c>
      <c r="R1852" s="2">
        <v>0</v>
      </c>
      <c r="S1852" s="5">
        <f>IFERROR(Table1[[#This Row],[Profit]]/Table1[[#This Row],[Sales]],0)</f>
        <v>0.29346462264150941</v>
      </c>
      <c r="T1852" s="2" t="str">
        <f t="shared" si="28"/>
        <v>Reorder Needed</v>
      </c>
    </row>
    <row r="1853" spans="1:20" x14ac:dyDescent="0.3">
      <c r="A1853" s="2">
        <v>2852</v>
      </c>
      <c r="B1853" s="3">
        <v>45425</v>
      </c>
      <c r="C1853" s="2" t="s">
        <v>212</v>
      </c>
      <c r="D1853" s="2" t="s">
        <v>2664</v>
      </c>
      <c r="E1853" s="2" t="s">
        <v>36</v>
      </c>
      <c r="F1853" s="2" t="s">
        <v>37</v>
      </c>
      <c r="G1853" s="2" t="s">
        <v>55</v>
      </c>
      <c r="H1853" s="2" t="s">
        <v>56</v>
      </c>
      <c r="I1853" s="2" t="s">
        <v>32</v>
      </c>
      <c r="J1853" s="2">
        <v>7</v>
      </c>
      <c r="K1853" s="2">
        <v>8288</v>
      </c>
      <c r="L1853" s="2">
        <v>58016</v>
      </c>
      <c r="M1853" s="2">
        <v>47193.24</v>
      </c>
      <c r="N1853" s="2">
        <v>10822.76</v>
      </c>
      <c r="O1853" s="2">
        <v>98</v>
      </c>
      <c r="P1853" s="2">
        <v>85</v>
      </c>
      <c r="Q1853" s="2" t="s">
        <v>57</v>
      </c>
      <c r="R1853" s="2">
        <v>15</v>
      </c>
      <c r="S1853" s="5">
        <f>IFERROR(Table1[[#This Row],[Profit]]/Table1[[#This Row],[Sales]],0)</f>
        <v>0.18654784886927744</v>
      </c>
      <c r="T1853" s="2" t="str">
        <f t="shared" si="28"/>
        <v>Reorder Needed</v>
      </c>
    </row>
    <row r="1854" spans="1:20" x14ac:dyDescent="0.3">
      <c r="A1854" s="2">
        <v>2853</v>
      </c>
      <c r="B1854" s="3">
        <v>45609</v>
      </c>
      <c r="C1854" s="2" t="s">
        <v>1864</v>
      </c>
      <c r="D1854" s="2" t="s">
        <v>2665</v>
      </c>
      <c r="E1854" s="2" t="s">
        <v>28</v>
      </c>
      <c r="F1854" s="2" t="s">
        <v>29</v>
      </c>
      <c r="G1854" s="2" t="s">
        <v>22</v>
      </c>
      <c r="H1854" s="2" t="s">
        <v>23</v>
      </c>
      <c r="I1854" s="2" t="s">
        <v>24</v>
      </c>
      <c r="J1854" s="2">
        <v>2</v>
      </c>
      <c r="K1854" s="2">
        <v>36313</v>
      </c>
      <c r="L1854" s="2">
        <v>72626</v>
      </c>
      <c r="M1854" s="2">
        <v>54633.2</v>
      </c>
      <c r="N1854" s="2">
        <v>17992.8</v>
      </c>
      <c r="O1854" s="2">
        <v>324</v>
      </c>
      <c r="P1854" s="2">
        <v>43</v>
      </c>
      <c r="Q1854" s="2" t="s">
        <v>25</v>
      </c>
      <c r="R1854" s="2">
        <v>0</v>
      </c>
      <c r="S1854" s="5">
        <f>IFERROR(Table1[[#This Row],[Profit]]/Table1[[#This Row],[Sales]],0)</f>
        <v>0.24774598628590311</v>
      </c>
      <c r="T1854" s="2" t="str">
        <f t="shared" si="28"/>
        <v>Reorder Needed</v>
      </c>
    </row>
    <row r="1855" spans="1:20" x14ac:dyDescent="0.3">
      <c r="A1855" s="2">
        <v>2854</v>
      </c>
      <c r="B1855" s="3">
        <v>45379</v>
      </c>
      <c r="C1855" s="2" t="s">
        <v>1258</v>
      </c>
      <c r="D1855" s="2" t="s">
        <v>2666</v>
      </c>
      <c r="E1855" s="2" t="s">
        <v>28</v>
      </c>
      <c r="F1855" s="2" t="s">
        <v>29</v>
      </c>
      <c r="G1855" s="2" t="s">
        <v>67</v>
      </c>
      <c r="H1855" s="2" t="s">
        <v>68</v>
      </c>
      <c r="I1855" s="2" t="s">
        <v>24</v>
      </c>
      <c r="J1855" s="2">
        <v>2</v>
      </c>
      <c r="K1855" s="2">
        <v>35406</v>
      </c>
      <c r="L1855" s="2">
        <v>70812</v>
      </c>
      <c r="M1855" s="2">
        <v>44633.120000000003</v>
      </c>
      <c r="N1855" s="2">
        <v>26178.880000000001</v>
      </c>
      <c r="O1855" s="2">
        <v>143</v>
      </c>
      <c r="P1855" s="2">
        <v>12</v>
      </c>
      <c r="Q1855" s="2" t="s">
        <v>42</v>
      </c>
      <c r="R1855" s="2">
        <v>20</v>
      </c>
      <c r="S1855" s="5">
        <f>IFERROR(Table1[[#This Row],[Profit]]/Table1[[#This Row],[Sales]],0)</f>
        <v>0.36969553183076315</v>
      </c>
      <c r="T1855" s="2" t="str">
        <f t="shared" si="28"/>
        <v>Reorder Needed</v>
      </c>
    </row>
    <row r="1856" spans="1:20" x14ac:dyDescent="0.3">
      <c r="A1856" s="2">
        <v>2855</v>
      </c>
      <c r="B1856" s="3">
        <v>45544</v>
      </c>
      <c r="C1856" s="2" t="s">
        <v>2105</v>
      </c>
      <c r="D1856" s="2" t="s">
        <v>2667</v>
      </c>
      <c r="E1856" s="2" t="s">
        <v>36</v>
      </c>
      <c r="F1856" s="2" t="s">
        <v>37</v>
      </c>
      <c r="G1856" s="2" t="s">
        <v>75</v>
      </c>
      <c r="H1856" s="2" t="s">
        <v>76</v>
      </c>
      <c r="I1856" s="2" t="s">
        <v>77</v>
      </c>
      <c r="J1856" s="2">
        <v>1</v>
      </c>
      <c r="K1856" s="2">
        <v>1878</v>
      </c>
      <c r="L1856" s="2">
        <v>1878</v>
      </c>
      <c r="M1856" s="2">
        <v>1477.87</v>
      </c>
      <c r="N1856" s="2">
        <v>400.13</v>
      </c>
      <c r="O1856" s="2">
        <v>375</v>
      </c>
      <c r="P1856" s="2">
        <v>78</v>
      </c>
      <c r="Q1856" s="2" t="s">
        <v>78</v>
      </c>
      <c r="R1856" s="2">
        <v>15</v>
      </c>
      <c r="S1856" s="5">
        <f>IFERROR(Table1[[#This Row],[Profit]]/Table1[[#This Row],[Sales]],0)</f>
        <v>0.21306176783812567</v>
      </c>
      <c r="T1856" s="2" t="str">
        <f t="shared" si="28"/>
        <v>Reorder Needed</v>
      </c>
    </row>
    <row r="1857" spans="1:20" x14ac:dyDescent="0.3">
      <c r="A1857" s="2">
        <v>2856</v>
      </c>
      <c r="B1857" s="3">
        <v>45315</v>
      </c>
      <c r="C1857" s="2" t="s">
        <v>2668</v>
      </c>
      <c r="D1857" s="2" t="s">
        <v>2669</v>
      </c>
      <c r="E1857" s="2" t="s">
        <v>36</v>
      </c>
      <c r="F1857" s="2" t="s">
        <v>37</v>
      </c>
      <c r="G1857" s="2" t="s">
        <v>55</v>
      </c>
      <c r="H1857" s="2" t="s">
        <v>56</v>
      </c>
      <c r="I1857" s="2" t="s">
        <v>32</v>
      </c>
      <c r="J1857" s="2">
        <v>4</v>
      </c>
      <c r="K1857" s="2">
        <v>59429</v>
      </c>
      <c r="L1857" s="2">
        <v>237716</v>
      </c>
      <c r="M1857" s="2">
        <v>167207.21</v>
      </c>
      <c r="N1857" s="2">
        <v>70508.789999999994</v>
      </c>
      <c r="O1857" s="2">
        <v>22</v>
      </c>
      <c r="P1857" s="2">
        <v>80</v>
      </c>
      <c r="Q1857" s="2" t="s">
        <v>57</v>
      </c>
      <c r="R1857" s="2">
        <v>15</v>
      </c>
      <c r="S1857" s="5">
        <f>IFERROR(Table1[[#This Row],[Profit]]/Table1[[#This Row],[Sales]],0)</f>
        <v>0.29660935738444189</v>
      </c>
      <c r="T1857" s="2" t="str">
        <f t="shared" si="28"/>
        <v>Sufficient</v>
      </c>
    </row>
    <row r="1858" spans="1:20" x14ac:dyDescent="0.3">
      <c r="A1858" s="2">
        <v>2857</v>
      </c>
      <c r="B1858" s="3">
        <v>45527</v>
      </c>
      <c r="C1858" s="2" t="s">
        <v>688</v>
      </c>
      <c r="D1858" s="2" t="s">
        <v>2670</v>
      </c>
      <c r="E1858" s="2" t="s">
        <v>20</v>
      </c>
      <c r="F1858" s="2" t="s">
        <v>21</v>
      </c>
      <c r="G1858" s="2" t="s">
        <v>67</v>
      </c>
      <c r="H1858" s="2" t="s">
        <v>68</v>
      </c>
      <c r="I1858" s="2" t="s">
        <v>24</v>
      </c>
      <c r="J1858" s="2">
        <v>3</v>
      </c>
      <c r="K1858" s="2">
        <v>6523</v>
      </c>
      <c r="L1858" s="2">
        <v>19569</v>
      </c>
      <c r="M1858" s="2">
        <v>16710.96</v>
      </c>
      <c r="N1858" s="2">
        <v>2858.04</v>
      </c>
      <c r="O1858" s="2">
        <v>115</v>
      </c>
      <c r="P1858" s="2">
        <v>45</v>
      </c>
      <c r="Q1858" s="2" t="s">
        <v>42</v>
      </c>
      <c r="R1858" s="2">
        <v>5</v>
      </c>
      <c r="S1858" s="5">
        <f>IFERROR(Table1[[#This Row],[Profit]]/Table1[[#This Row],[Sales]],0)</f>
        <v>0.14604936378966732</v>
      </c>
      <c r="T1858" s="2" t="str">
        <f t="shared" ref="T1858:T1921" si="29">IF(O1858&gt;P1858,"Reorder Needed","Sufficient")</f>
        <v>Reorder Needed</v>
      </c>
    </row>
    <row r="1859" spans="1:20" x14ac:dyDescent="0.3">
      <c r="A1859" s="2">
        <v>2858</v>
      </c>
      <c r="B1859" s="3">
        <v>45416</v>
      </c>
      <c r="C1859" s="2" t="s">
        <v>951</v>
      </c>
      <c r="D1859" s="2" t="s">
        <v>2671</v>
      </c>
      <c r="E1859" s="2" t="s">
        <v>28</v>
      </c>
      <c r="F1859" s="2" t="s">
        <v>29</v>
      </c>
      <c r="G1859" s="2" t="s">
        <v>60</v>
      </c>
      <c r="H1859" s="2" t="s">
        <v>61</v>
      </c>
      <c r="I1859" s="2" t="s">
        <v>32</v>
      </c>
      <c r="J1859" s="2">
        <v>8</v>
      </c>
      <c r="K1859" s="2">
        <v>8283</v>
      </c>
      <c r="L1859" s="2">
        <v>66264</v>
      </c>
      <c r="M1859" s="2">
        <v>50220.34</v>
      </c>
      <c r="N1859" s="2">
        <v>16043.66</v>
      </c>
      <c r="O1859" s="2">
        <v>466</v>
      </c>
      <c r="P1859" s="2">
        <v>75</v>
      </c>
      <c r="Q1859" s="2" t="s">
        <v>62</v>
      </c>
      <c r="R1859" s="2">
        <v>0</v>
      </c>
      <c r="S1859" s="5">
        <f>IFERROR(Table1[[#This Row],[Profit]]/Table1[[#This Row],[Sales]],0)</f>
        <v>0.24211728842206931</v>
      </c>
      <c r="T1859" s="2" t="str">
        <f t="shared" si="29"/>
        <v>Reorder Needed</v>
      </c>
    </row>
    <row r="1860" spans="1:20" x14ac:dyDescent="0.3">
      <c r="A1860" s="2">
        <v>2859</v>
      </c>
      <c r="B1860" s="3">
        <v>45315</v>
      </c>
      <c r="C1860" s="2" t="s">
        <v>252</v>
      </c>
      <c r="D1860" s="2" t="s">
        <v>2672</v>
      </c>
      <c r="E1860" s="2" t="s">
        <v>45</v>
      </c>
      <c r="F1860" s="2" t="s">
        <v>46</v>
      </c>
      <c r="G1860" s="2" t="s">
        <v>30</v>
      </c>
      <c r="H1860" s="2" t="s">
        <v>31</v>
      </c>
      <c r="I1860" s="2" t="s">
        <v>32</v>
      </c>
      <c r="J1860" s="2">
        <v>1</v>
      </c>
      <c r="K1860" s="2">
        <v>2002</v>
      </c>
      <c r="L1860" s="2">
        <v>2002</v>
      </c>
      <c r="M1860" s="2">
        <v>1632.12</v>
      </c>
      <c r="N1860" s="2">
        <v>369.88</v>
      </c>
      <c r="O1860" s="2">
        <v>426</v>
      </c>
      <c r="P1860" s="2">
        <v>52</v>
      </c>
      <c r="Q1860" s="2" t="s">
        <v>33</v>
      </c>
      <c r="R1860" s="2">
        <v>15</v>
      </c>
      <c r="S1860" s="5">
        <f>IFERROR(Table1[[#This Row],[Profit]]/Table1[[#This Row],[Sales]],0)</f>
        <v>0.18475524475524474</v>
      </c>
      <c r="T1860" s="2" t="str">
        <f t="shared" si="29"/>
        <v>Reorder Needed</v>
      </c>
    </row>
    <row r="1861" spans="1:20" x14ac:dyDescent="0.3">
      <c r="A1861" s="2">
        <v>2860</v>
      </c>
      <c r="B1861" s="3">
        <v>45575</v>
      </c>
      <c r="C1861" s="2" t="s">
        <v>2438</v>
      </c>
      <c r="D1861" s="2" t="s">
        <v>2673</v>
      </c>
      <c r="E1861" s="2" t="s">
        <v>28</v>
      </c>
      <c r="F1861" s="2" t="s">
        <v>29</v>
      </c>
      <c r="G1861" s="2" t="s">
        <v>55</v>
      </c>
      <c r="H1861" s="2" t="s">
        <v>56</v>
      </c>
      <c r="I1861" s="2" t="s">
        <v>32</v>
      </c>
      <c r="J1861" s="2">
        <v>8</v>
      </c>
      <c r="K1861" s="2">
        <v>19114</v>
      </c>
      <c r="L1861" s="2">
        <v>152912</v>
      </c>
      <c r="M1861" s="2">
        <v>133028.35999999999</v>
      </c>
      <c r="N1861" s="2">
        <v>19883.64</v>
      </c>
      <c r="O1861" s="2">
        <v>149</v>
      </c>
      <c r="P1861" s="2">
        <v>95</v>
      </c>
      <c r="Q1861" s="2" t="s">
        <v>57</v>
      </c>
      <c r="R1861" s="2">
        <v>0</v>
      </c>
      <c r="S1861" s="5">
        <f>IFERROR(Table1[[#This Row],[Profit]]/Table1[[#This Row],[Sales]],0)</f>
        <v>0.13003322172229778</v>
      </c>
      <c r="T1861" s="2" t="str">
        <f t="shared" si="29"/>
        <v>Reorder Needed</v>
      </c>
    </row>
    <row r="1862" spans="1:20" x14ac:dyDescent="0.3">
      <c r="A1862" s="2">
        <v>2861</v>
      </c>
      <c r="B1862" s="3">
        <v>45634</v>
      </c>
      <c r="C1862" s="2" t="s">
        <v>2230</v>
      </c>
      <c r="D1862" s="2" t="s">
        <v>2674</v>
      </c>
      <c r="E1862" s="2" t="s">
        <v>28</v>
      </c>
      <c r="F1862" s="2" t="s">
        <v>29</v>
      </c>
      <c r="G1862" s="2" t="s">
        <v>75</v>
      </c>
      <c r="H1862" s="2" t="s">
        <v>76</v>
      </c>
      <c r="I1862" s="2" t="s">
        <v>77</v>
      </c>
      <c r="J1862" s="2">
        <v>10</v>
      </c>
      <c r="K1862" s="2">
        <v>26819</v>
      </c>
      <c r="L1862" s="2">
        <v>268190</v>
      </c>
      <c r="M1862" s="2">
        <v>175111.36</v>
      </c>
      <c r="N1862" s="2">
        <v>93078.64</v>
      </c>
      <c r="O1862" s="2">
        <v>367</v>
      </c>
      <c r="P1862" s="2">
        <v>20</v>
      </c>
      <c r="Q1862" s="2" t="s">
        <v>78</v>
      </c>
      <c r="R1862" s="2">
        <v>10</v>
      </c>
      <c r="S1862" s="5">
        <f>IFERROR(Table1[[#This Row],[Profit]]/Table1[[#This Row],[Sales]],0)</f>
        <v>0.34706230657369774</v>
      </c>
      <c r="T1862" s="2" t="str">
        <f t="shared" si="29"/>
        <v>Reorder Needed</v>
      </c>
    </row>
    <row r="1863" spans="1:20" x14ac:dyDescent="0.3">
      <c r="A1863" s="2">
        <v>2862</v>
      </c>
      <c r="B1863" s="3">
        <v>45629</v>
      </c>
      <c r="C1863" s="2" t="s">
        <v>2045</v>
      </c>
      <c r="D1863" s="2" t="s">
        <v>2675</v>
      </c>
      <c r="E1863" s="2" t="s">
        <v>20</v>
      </c>
      <c r="F1863" s="2" t="s">
        <v>21</v>
      </c>
      <c r="G1863" s="2" t="s">
        <v>75</v>
      </c>
      <c r="H1863" s="2" t="s">
        <v>76</v>
      </c>
      <c r="I1863" s="2" t="s">
        <v>77</v>
      </c>
      <c r="J1863" s="2">
        <v>6</v>
      </c>
      <c r="K1863" s="2">
        <v>24298</v>
      </c>
      <c r="L1863" s="2">
        <v>145788</v>
      </c>
      <c r="M1863" s="2">
        <v>92980.85</v>
      </c>
      <c r="N1863" s="2">
        <v>52807.15</v>
      </c>
      <c r="O1863" s="2">
        <v>151</v>
      </c>
      <c r="P1863" s="2">
        <v>50</v>
      </c>
      <c r="Q1863" s="2" t="s">
        <v>78</v>
      </c>
      <c r="R1863" s="2">
        <v>10</v>
      </c>
      <c r="S1863" s="5">
        <f>IFERROR(Table1[[#This Row],[Profit]]/Table1[[#This Row],[Sales]],0)</f>
        <v>0.36221876972041595</v>
      </c>
      <c r="T1863" s="2" t="str">
        <f t="shared" si="29"/>
        <v>Reorder Needed</v>
      </c>
    </row>
    <row r="1864" spans="1:20" x14ac:dyDescent="0.3">
      <c r="A1864" s="2">
        <v>2863</v>
      </c>
      <c r="B1864" s="3">
        <v>45592</v>
      </c>
      <c r="C1864" s="2" t="s">
        <v>158</v>
      </c>
      <c r="D1864" s="2" t="s">
        <v>2676</v>
      </c>
      <c r="E1864" s="2" t="s">
        <v>36</v>
      </c>
      <c r="F1864" s="2" t="s">
        <v>37</v>
      </c>
      <c r="G1864" s="2" t="s">
        <v>75</v>
      </c>
      <c r="H1864" s="2" t="s">
        <v>76</v>
      </c>
      <c r="I1864" s="2" t="s">
        <v>77</v>
      </c>
      <c r="J1864" s="2">
        <v>3</v>
      </c>
      <c r="K1864" s="2">
        <v>54036</v>
      </c>
      <c r="L1864" s="2">
        <v>162108</v>
      </c>
      <c r="M1864" s="2">
        <v>118718.34</v>
      </c>
      <c r="N1864" s="2">
        <v>43389.66</v>
      </c>
      <c r="O1864" s="2">
        <v>274</v>
      </c>
      <c r="P1864" s="2">
        <v>34</v>
      </c>
      <c r="Q1864" s="2" t="s">
        <v>78</v>
      </c>
      <c r="R1864" s="2">
        <v>10</v>
      </c>
      <c r="S1864" s="5">
        <f>IFERROR(Table1[[#This Row],[Profit]]/Table1[[#This Row],[Sales]],0)</f>
        <v>0.26765896809534384</v>
      </c>
      <c r="T1864" s="2" t="str">
        <f t="shared" si="29"/>
        <v>Reorder Needed</v>
      </c>
    </row>
    <row r="1865" spans="1:20" x14ac:dyDescent="0.3">
      <c r="A1865" s="2">
        <v>2864</v>
      </c>
      <c r="B1865" s="3">
        <v>45545</v>
      </c>
      <c r="C1865" s="2" t="s">
        <v>1390</v>
      </c>
      <c r="D1865" s="2" t="s">
        <v>2677</v>
      </c>
      <c r="E1865" s="2" t="s">
        <v>28</v>
      </c>
      <c r="F1865" s="2" t="s">
        <v>29</v>
      </c>
      <c r="G1865" s="2" t="s">
        <v>67</v>
      </c>
      <c r="H1865" s="2" t="s">
        <v>68</v>
      </c>
      <c r="I1865" s="2" t="s">
        <v>24</v>
      </c>
      <c r="J1865" s="2">
        <v>6</v>
      </c>
      <c r="K1865" s="2">
        <v>17053</v>
      </c>
      <c r="L1865" s="2">
        <v>102318</v>
      </c>
      <c r="M1865" s="2">
        <v>87425.11</v>
      </c>
      <c r="N1865" s="2">
        <v>14892.89</v>
      </c>
      <c r="O1865" s="2">
        <v>264</v>
      </c>
      <c r="P1865" s="2">
        <v>49</v>
      </c>
      <c r="Q1865" s="2" t="s">
        <v>42</v>
      </c>
      <c r="R1865" s="2">
        <v>0</v>
      </c>
      <c r="S1865" s="5">
        <f>IFERROR(Table1[[#This Row],[Profit]]/Table1[[#This Row],[Sales]],0)</f>
        <v>0.14555493657030044</v>
      </c>
      <c r="T1865" s="2" t="str">
        <f t="shared" si="29"/>
        <v>Reorder Needed</v>
      </c>
    </row>
    <row r="1866" spans="1:20" x14ac:dyDescent="0.3">
      <c r="A1866" s="2">
        <v>2865</v>
      </c>
      <c r="B1866" s="3">
        <v>45617</v>
      </c>
      <c r="C1866" s="2" t="s">
        <v>2251</v>
      </c>
      <c r="D1866" s="2" t="s">
        <v>2678</v>
      </c>
      <c r="E1866" s="2" t="s">
        <v>20</v>
      </c>
      <c r="F1866" s="2" t="s">
        <v>21</v>
      </c>
      <c r="G1866" s="2" t="s">
        <v>97</v>
      </c>
      <c r="H1866" s="2" t="s">
        <v>98</v>
      </c>
      <c r="I1866" s="2" t="s">
        <v>32</v>
      </c>
      <c r="J1866" s="2">
        <v>6</v>
      </c>
      <c r="K1866" s="2">
        <v>17736</v>
      </c>
      <c r="L1866" s="2">
        <v>106416</v>
      </c>
      <c r="M1866" s="2">
        <v>88303.26</v>
      </c>
      <c r="N1866" s="2">
        <v>18112.740000000002</v>
      </c>
      <c r="O1866" s="2">
        <v>21</v>
      </c>
      <c r="P1866" s="2">
        <v>35</v>
      </c>
      <c r="Q1866" s="2" t="s">
        <v>99</v>
      </c>
      <c r="R1866" s="2">
        <v>10</v>
      </c>
      <c r="S1866" s="5">
        <f>IFERROR(Table1[[#This Row],[Profit]]/Table1[[#This Row],[Sales]],0)</f>
        <v>0.17020692377086155</v>
      </c>
      <c r="T1866" s="2" t="str">
        <f t="shared" si="29"/>
        <v>Sufficient</v>
      </c>
    </row>
    <row r="1867" spans="1:20" x14ac:dyDescent="0.3">
      <c r="A1867" s="2">
        <v>2866</v>
      </c>
      <c r="B1867" s="3">
        <v>45324</v>
      </c>
      <c r="C1867" s="2" t="s">
        <v>959</v>
      </c>
      <c r="D1867" s="2" t="s">
        <v>2426</v>
      </c>
      <c r="E1867" s="2" t="s">
        <v>45</v>
      </c>
      <c r="F1867" s="2" t="s">
        <v>46</v>
      </c>
      <c r="G1867" s="2" t="s">
        <v>97</v>
      </c>
      <c r="H1867" s="2" t="s">
        <v>98</v>
      </c>
      <c r="I1867" s="2" t="s">
        <v>32</v>
      </c>
      <c r="J1867" s="2">
        <v>3</v>
      </c>
      <c r="K1867" s="2">
        <v>30040</v>
      </c>
      <c r="L1867" s="2">
        <v>90120</v>
      </c>
      <c r="M1867" s="2">
        <v>62015.96</v>
      </c>
      <c r="N1867" s="2">
        <v>28104.04</v>
      </c>
      <c r="O1867" s="2">
        <v>275</v>
      </c>
      <c r="P1867" s="2">
        <v>16</v>
      </c>
      <c r="Q1867" s="2" t="s">
        <v>99</v>
      </c>
      <c r="R1867" s="2">
        <v>0</v>
      </c>
      <c r="S1867" s="5">
        <f>IFERROR(Table1[[#This Row],[Profit]]/Table1[[#This Row],[Sales]],0)</f>
        <v>0.31185130936529071</v>
      </c>
      <c r="T1867" s="2" t="str">
        <f t="shared" si="29"/>
        <v>Reorder Needed</v>
      </c>
    </row>
    <row r="1868" spans="1:20" x14ac:dyDescent="0.3">
      <c r="A1868" s="2">
        <v>2867</v>
      </c>
      <c r="B1868" s="3">
        <v>45616</v>
      </c>
      <c r="C1868" s="2" t="s">
        <v>688</v>
      </c>
      <c r="D1868" s="2" t="s">
        <v>2679</v>
      </c>
      <c r="E1868" s="2" t="s">
        <v>20</v>
      </c>
      <c r="F1868" s="2" t="s">
        <v>21</v>
      </c>
      <c r="G1868" s="2" t="s">
        <v>75</v>
      </c>
      <c r="H1868" s="2" t="s">
        <v>76</v>
      </c>
      <c r="I1868" s="2" t="s">
        <v>77</v>
      </c>
      <c r="J1868" s="2">
        <v>4</v>
      </c>
      <c r="K1868" s="2">
        <v>48357</v>
      </c>
      <c r="L1868" s="2">
        <v>193428</v>
      </c>
      <c r="M1868" s="2">
        <v>133396.24</v>
      </c>
      <c r="N1868" s="2">
        <v>60031.76</v>
      </c>
      <c r="O1868" s="2">
        <v>86</v>
      </c>
      <c r="P1868" s="2">
        <v>19</v>
      </c>
      <c r="Q1868" s="2" t="s">
        <v>78</v>
      </c>
      <c r="R1868" s="2">
        <v>20</v>
      </c>
      <c r="S1868" s="5">
        <f>IFERROR(Table1[[#This Row],[Profit]]/Table1[[#This Row],[Sales]],0)</f>
        <v>0.31035713547159666</v>
      </c>
      <c r="T1868" s="2" t="str">
        <f t="shared" si="29"/>
        <v>Reorder Needed</v>
      </c>
    </row>
    <row r="1869" spans="1:20" x14ac:dyDescent="0.3">
      <c r="A1869" s="2">
        <v>2868</v>
      </c>
      <c r="B1869" s="3">
        <v>45593</v>
      </c>
      <c r="C1869" s="2" t="s">
        <v>208</v>
      </c>
      <c r="D1869" s="2" t="s">
        <v>2680</v>
      </c>
      <c r="E1869" s="2" t="s">
        <v>20</v>
      </c>
      <c r="F1869" s="2" t="s">
        <v>21</v>
      </c>
      <c r="G1869" s="2" t="s">
        <v>22</v>
      </c>
      <c r="H1869" s="2" t="s">
        <v>23</v>
      </c>
      <c r="I1869" s="2" t="s">
        <v>24</v>
      </c>
      <c r="J1869" s="2">
        <v>5</v>
      </c>
      <c r="K1869" s="2">
        <v>14528</v>
      </c>
      <c r="L1869" s="2">
        <v>72640</v>
      </c>
      <c r="M1869" s="2">
        <v>59523.33</v>
      </c>
      <c r="N1869" s="2">
        <v>13116.67</v>
      </c>
      <c r="O1869" s="2">
        <v>238</v>
      </c>
      <c r="P1869" s="2">
        <v>100</v>
      </c>
      <c r="Q1869" s="2" t="s">
        <v>25</v>
      </c>
      <c r="R1869" s="2">
        <v>0</v>
      </c>
      <c r="S1869" s="5">
        <f>IFERROR(Table1[[#This Row],[Profit]]/Table1[[#This Row],[Sales]],0)</f>
        <v>0.18057089757709252</v>
      </c>
      <c r="T1869" s="2" t="str">
        <f t="shared" si="29"/>
        <v>Reorder Needed</v>
      </c>
    </row>
    <row r="1870" spans="1:20" x14ac:dyDescent="0.3">
      <c r="A1870" s="2">
        <v>2869</v>
      </c>
      <c r="B1870" s="3">
        <v>45336</v>
      </c>
      <c r="C1870" s="2" t="s">
        <v>180</v>
      </c>
      <c r="D1870" s="2" t="s">
        <v>2681</v>
      </c>
      <c r="E1870" s="2" t="s">
        <v>28</v>
      </c>
      <c r="F1870" s="2" t="s">
        <v>29</v>
      </c>
      <c r="G1870" s="2" t="s">
        <v>81</v>
      </c>
      <c r="H1870" s="2" t="s">
        <v>82</v>
      </c>
      <c r="I1870" s="2" t="s">
        <v>24</v>
      </c>
      <c r="J1870" s="2">
        <v>6</v>
      </c>
      <c r="K1870" s="2">
        <v>54512</v>
      </c>
      <c r="L1870" s="2">
        <v>327072</v>
      </c>
      <c r="M1870" s="2">
        <v>198179.92</v>
      </c>
      <c r="N1870" s="2">
        <v>128892.08</v>
      </c>
      <c r="O1870" s="2">
        <v>262</v>
      </c>
      <c r="P1870" s="2">
        <v>76</v>
      </c>
      <c r="Q1870" s="2" t="s">
        <v>42</v>
      </c>
      <c r="R1870" s="2">
        <v>15</v>
      </c>
      <c r="S1870" s="5">
        <f>IFERROR(Table1[[#This Row],[Profit]]/Table1[[#This Row],[Sales]],0)</f>
        <v>0.39407861266020938</v>
      </c>
      <c r="T1870" s="2" t="str">
        <f t="shared" si="29"/>
        <v>Reorder Needed</v>
      </c>
    </row>
    <row r="1871" spans="1:20" x14ac:dyDescent="0.3">
      <c r="A1871" s="2">
        <v>2870</v>
      </c>
      <c r="B1871" s="3">
        <v>45315</v>
      </c>
      <c r="C1871" s="2" t="s">
        <v>525</v>
      </c>
      <c r="D1871" s="2" t="s">
        <v>2682</v>
      </c>
      <c r="E1871" s="2" t="s">
        <v>45</v>
      </c>
      <c r="F1871" s="2" t="s">
        <v>46</v>
      </c>
      <c r="G1871" s="2" t="s">
        <v>97</v>
      </c>
      <c r="H1871" s="2" t="s">
        <v>98</v>
      </c>
      <c r="I1871" s="2" t="s">
        <v>32</v>
      </c>
      <c r="J1871" s="2">
        <v>1</v>
      </c>
      <c r="K1871" s="2">
        <v>13039</v>
      </c>
      <c r="L1871" s="2">
        <v>13039</v>
      </c>
      <c r="M1871" s="2">
        <v>11321.61</v>
      </c>
      <c r="N1871" s="2">
        <v>1717.39</v>
      </c>
      <c r="O1871" s="2">
        <v>355</v>
      </c>
      <c r="P1871" s="2">
        <v>49</v>
      </c>
      <c r="Q1871" s="2" t="s">
        <v>99</v>
      </c>
      <c r="R1871" s="2">
        <v>0</v>
      </c>
      <c r="S1871" s="5">
        <f>IFERROR(Table1[[#This Row],[Profit]]/Table1[[#This Row],[Sales]],0)</f>
        <v>0.13171178771378175</v>
      </c>
      <c r="T1871" s="2" t="str">
        <f t="shared" si="29"/>
        <v>Reorder Needed</v>
      </c>
    </row>
    <row r="1872" spans="1:20" x14ac:dyDescent="0.3">
      <c r="A1872" s="2">
        <v>2871</v>
      </c>
      <c r="B1872" s="3">
        <v>45525</v>
      </c>
      <c r="C1872" s="2" t="s">
        <v>104</v>
      </c>
      <c r="D1872" s="2" t="s">
        <v>2683</v>
      </c>
      <c r="E1872" s="2" t="s">
        <v>28</v>
      </c>
      <c r="F1872" s="2" t="s">
        <v>29</v>
      </c>
      <c r="G1872" s="2" t="s">
        <v>75</v>
      </c>
      <c r="H1872" s="2" t="s">
        <v>76</v>
      </c>
      <c r="I1872" s="2" t="s">
        <v>77</v>
      </c>
      <c r="J1872" s="2">
        <v>5</v>
      </c>
      <c r="K1872" s="2">
        <v>38079</v>
      </c>
      <c r="L1872" s="2">
        <v>190395</v>
      </c>
      <c r="M1872" s="2">
        <v>115022.61</v>
      </c>
      <c r="N1872" s="2">
        <v>75372.39</v>
      </c>
      <c r="O1872" s="2">
        <v>332</v>
      </c>
      <c r="P1872" s="2">
        <v>100</v>
      </c>
      <c r="Q1872" s="2" t="s">
        <v>78</v>
      </c>
      <c r="R1872" s="2">
        <v>10</v>
      </c>
      <c r="S1872" s="5">
        <f>IFERROR(Table1[[#This Row],[Profit]]/Table1[[#This Row],[Sales]],0)</f>
        <v>0.39587378870243439</v>
      </c>
      <c r="T1872" s="2" t="str">
        <f t="shared" si="29"/>
        <v>Reorder Needed</v>
      </c>
    </row>
    <row r="1873" spans="1:20" x14ac:dyDescent="0.3">
      <c r="A1873" s="2">
        <v>2872</v>
      </c>
      <c r="B1873" s="3">
        <v>45431</v>
      </c>
      <c r="C1873" s="2" t="s">
        <v>565</v>
      </c>
      <c r="D1873" s="2" t="s">
        <v>2684</v>
      </c>
      <c r="E1873" s="2" t="s">
        <v>36</v>
      </c>
      <c r="F1873" s="2" t="s">
        <v>37</v>
      </c>
      <c r="G1873" s="2" t="s">
        <v>81</v>
      </c>
      <c r="H1873" s="2" t="s">
        <v>82</v>
      </c>
      <c r="I1873" s="2" t="s">
        <v>24</v>
      </c>
      <c r="J1873" s="2">
        <v>1</v>
      </c>
      <c r="K1873" s="2">
        <v>29041</v>
      </c>
      <c r="L1873" s="2">
        <v>29041</v>
      </c>
      <c r="M1873" s="2">
        <v>23532.32</v>
      </c>
      <c r="N1873" s="2">
        <v>5508.68</v>
      </c>
      <c r="O1873" s="2">
        <v>38</v>
      </c>
      <c r="P1873" s="2">
        <v>66</v>
      </c>
      <c r="Q1873" s="2" t="s">
        <v>42</v>
      </c>
      <c r="R1873" s="2">
        <v>10</v>
      </c>
      <c r="S1873" s="5">
        <f>IFERROR(Table1[[#This Row],[Profit]]/Table1[[#This Row],[Sales]],0)</f>
        <v>0.1896863055679901</v>
      </c>
      <c r="T1873" s="2" t="str">
        <f t="shared" si="29"/>
        <v>Sufficient</v>
      </c>
    </row>
    <row r="1874" spans="1:20" x14ac:dyDescent="0.3">
      <c r="A1874" s="2">
        <v>2873</v>
      </c>
      <c r="B1874" s="3">
        <v>45495</v>
      </c>
      <c r="C1874" s="2" t="s">
        <v>2685</v>
      </c>
      <c r="D1874" s="2" t="s">
        <v>2686</v>
      </c>
      <c r="E1874" s="2" t="s">
        <v>36</v>
      </c>
      <c r="F1874" s="2" t="s">
        <v>37</v>
      </c>
      <c r="G1874" s="2" t="s">
        <v>30</v>
      </c>
      <c r="H1874" s="2" t="s">
        <v>31</v>
      </c>
      <c r="I1874" s="2" t="s">
        <v>32</v>
      </c>
      <c r="J1874" s="2">
        <v>9</v>
      </c>
      <c r="K1874" s="2">
        <v>19189</v>
      </c>
      <c r="L1874" s="2">
        <v>172701</v>
      </c>
      <c r="M1874" s="2">
        <v>105023.18</v>
      </c>
      <c r="N1874" s="2">
        <v>67677.820000000007</v>
      </c>
      <c r="O1874" s="2">
        <v>431</v>
      </c>
      <c r="P1874" s="2">
        <v>87</v>
      </c>
      <c r="Q1874" s="2" t="s">
        <v>33</v>
      </c>
      <c r="R1874" s="2">
        <v>10</v>
      </c>
      <c r="S1874" s="5">
        <f>IFERROR(Table1[[#This Row],[Profit]]/Table1[[#This Row],[Sales]],0)</f>
        <v>0.39187856468694454</v>
      </c>
      <c r="T1874" s="2" t="str">
        <f t="shared" si="29"/>
        <v>Reorder Needed</v>
      </c>
    </row>
    <row r="1875" spans="1:20" x14ac:dyDescent="0.3">
      <c r="A1875" s="2">
        <v>2874</v>
      </c>
      <c r="B1875" s="3">
        <v>45522</v>
      </c>
      <c r="C1875" s="2" t="s">
        <v>333</v>
      </c>
      <c r="D1875" s="2" t="s">
        <v>2687</v>
      </c>
      <c r="E1875" s="2" t="s">
        <v>28</v>
      </c>
      <c r="F1875" s="2" t="s">
        <v>29</v>
      </c>
      <c r="G1875" s="2" t="s">
        <v>49</v>
      </c>
      <c r="H1875" s="2" t="s">
        <v>50</v>
      </c>
      <c r="I1875" s="2" t="s">
        <v>51</v>
      </c>
      <c r="J1875" s="2">
        <v>5</v>
      </c>
      <c r="K1875" s="2">
        <v>48533</v>
      </c>
      <c r="L1875" s="2">
        <v>242665</v>
      </c>
      <c r="M1875" s="2">
        <v>215172.67</v>
      </c>
      <c r="N1875" s="2">
        <v>27492.33</v>
      </c>
      <c r="O1875" s="2">
        <v>476</v>
      </c>
      <c r="P1875" s="2">
        <v>96</v>
      </c>
      <c r="Q1875" s="2" t="s">
        <v>52</v>
      </c>
      <c r="R1875" s="2">
        <v>20</v>
      </c>
      <c r="S1875" s="5">
        <f>IFERROR(Table1[[#This Row],[Profit]]/Table1[[#This Row],[Sales]],0)</f>
        <v>0.11329334679496426</v>
      </c>
      <c r="T1875" s="2" t="str">
        <f t="shared" si="29"/>
        <v>Reorder Needed</v>
      </c>
    </row>
    <row r="1876" spans="1:20" x14ac:dyDescent="0.3">
      <c r="A1876" s="2">
        <v>2875</v>
      </c>
      <c r="B1876" s="3">
        <v>45636</v>
      </c>
      <c r="C1876" s="2" t="s">
        <v>1437</v>
      </c>
      <c r="D1876" s="2" t="s">
        <v>2688</v>
      </c>
      <c r="E1876" s="2" t="s">
        <v>45</v>
      </c>
      <c r="F1876" s="2" t="s">
        <v>46</v>
      </c>
      <c r="G1876" s="2" t="s">
        <v>81</v>
      </c>
      <c r="H1876" s="2" t="s">
        <v>82</v>
      </c>
      <c r="I1876" s="2" t="s">
        <v>24</v>
      </c>
      <c r="J1876" s="2">
        <v>5</v>
      </c>
      <c r="K1876" s="2">
        <v>5998</v>
      </c>
      <c r="L1876" s="2">
        <v>29990</v>
      </c>
      <c r="M1876" s="2">
        <v>20631.48</v>
      </c>
      <c r="N1876" s="2">
        <v>9358.52</v>
      </c>
      <c r="O1876" s="2">
        <v>295</v>
      </c>
      <c r="P1876" s="2">
        <v>16</v>
      </c>
      <c r="Q1876" s="2" t="s">
        <v>42</v>
      </c>
      <c r="R1876" s="2">
        <v>10</v>
      </c>
      <c r="S1876" s="5">
        <f>IFERROR(Table1[[#This Row],[Profit]]/Table1[[#This Row],[Sales]],0)</f>
        <v>0.31205468489496502</v>
      </c>
      <c r="T1876" s="2" t="str">
        <f t="shared" si="29"/>
        <v>Reorder Needed</v>
      </c>
    </row>
    <row r="1877" spans="1:20" x14ac:dyDescent="0.3">
      <c r="A1877" s="2">
        <v>2876</v>
      </c>
      <c r="B1877" s="3">
        <v>45520</v>
      </c>
      <c r="C1877" s="2" t="s">
        <v>2143</v>
      </c>
      <c r="D1877" s="2" t="s">
        <v>2689</v>
      </c>
      <c r="E1877" s="2" t="s">
        <v>28</v>
      </c>
      <c r="F1877" s="2" t="s">
        <v>29</v>
      </c>
      <c r="G1877" s="2" t="s">
        <v>30</v>
      </c>
      <c r="H1877" s="2" t="s">
        <v>31</v>
      </c>
      <c r="I1877" s="2" t="s">
        <v>32</v>
      </c>
      <c r="J1877" s="2">
        <v>1</v>
      </c>
      <c r="K1877" s="2">
        <v>5764</v>
      </c>
      <c r="L1877" s="2">
        <v>5764</v>
      </c>
      <c r="M1877" s="2">
        <v>4701.09</v>
      </c>
      <c r="N1877" s="2">
        <v>1062.9100000000001</v>
      </c>
      <c r="O1877" s="2">
        <v>434</v>
      </c>
      <c r="P1877" s="2">
        <v>43</v>
      </c>
      <c r="Q1877" s="2" t="s">
        <v>33</v>
      </c>
      <c r="R1877" s="2">
        <v>0</v>
      </c>
      <c r="S1877" s="5">
        <f>IFERROR(Table1[[#This Row],[Profit]]/Table1[[#This Row],[Sales]],0)</f>
        <v>0.18440492713393478</v>
      </c>
      <c r="T1877" s="2" t="str">
        <f t="shared" si="29"/>
        <v>Reorder Needed</v>
      </c>
    </row>
    <row r="1878" spans="1:20" x14ac:dyDescent="0.3">
      <c r="A1878" s="2">
        <v>2877</v>
      </c>
      <c r="B1878" s="3">
        <v>45376</v>
      </c>
      <c r="C1878" s="2" t="s">
        <v>1550</v>
      </c>
      <c r="D1878" s="2" t="s">
        <v>2690</v>
      </c>
      <c r="E1878" s="2" t="s">
        <v>20</v>
      </c>
      <c r="F1878" s="2" t="s">
        <v>21</v>
      </c>
      <c r="G1878" s="2" t="s">
        <v>22</v>
      </c>
      <c r="H1878" s="2" t="s">
        <v>23</v>
      </c>
      <c r="I1878" s="2" t="s">
        <v>24</v>
      </c>
      <c r="J1878" s="2">
        <v>4</v>
      </c>
      <c r="K1878" s="2">
        <v>31335</v>
      </c>
      <c r="L1878" s="2">
        <v>125340</v>
      </c>
      <c r="M1878" s="2">
        <v>75812.87</v>
      </c>
      <c r="N1878" s="2">
        <v>49527.13</v>
      </c>
      <c r="O1878" s="2">
        <v>104</v>
      </c>
      <c r="P1878" s="2">
        <v>13</v>
      </c>
      <c r="Q1878" s="2" t="s">
        <v>25</v>
      </c>
      <c r="R1878" s="2">
        <v>15</v>
      </c>
      <c r="S1878" s="5">
        <f>IFERROR(Table1[[#This Row],[Profit]]/Table1[[#This Row],[Sales]],0)</f>
        <v>0.39514225307164508</v>
      </c>
      <c r="T1878" s="2" t="str">
        <f t="shared" si="29"/>
        <v>Reorder Needed</v>
      </c>
    </row>
    <row r="1879" spans="1:20" x14ac:dyDescent="0.3">
      <c r="A1879" s="2">
        <v>2878</v>
      </c>
      <c r="B1879" s="3">
        <v>45376</v>
      </c>
      <c r="C1879" s="2" t="s">
        <v>509</v>
      </c>
      <c r="D1879" s="2" t="s">
        <v>2691</v>
      </c>
      <c r="E1879" s="2" t="s">
        <v>36</v>
      </c>
      <c r="F1879" s="2" t="s">
        <v>37</v>
      </c>
      <c r="G1879" s="2" t="s">
        <v>67</v>
      </c>
      <c r="H1879" s="2" t="s">
        <v>68</v>
      </c>
      <c r="I1879" s="2" t="s">
        <v>24</v>
      </c>
      <c r="J1879" s="2">
        <v>1</v>
      </c>
      <c r="K1879" s="2">
        <v>17151</v>
      </c>
      <c r="L1879" s="2">
        <v>17151</v>
      </c>
      <c r="M1879" s="2">
        <v>13398.23</v>
      </c>
      <c r="N1879" s="2">
        <v>3752.77</v>
      </c>
      <c r="O1879" s="2">
        <v>457</v>
      </c>
      <c r="P1879" s="2">
        <v>99</v>
      </c>
      <c r="Q1879" s="2" t="s">
        <v>42</v>
      </c>
      <c r="R1879" s="2">
        <v>20</v>
      </c>
      <c r="S1879" s="5">
        <f>IFERROR(Table1[[#This Row],[Profit]]/Table1[[#This Row],[Sales]],0)</f>
        <v>0.21880764969972596</v>
      </c>
      <c r="T1879" s="2" t="str">
        <f t="shared" si="29"/>
        <v>Reorder Needed</v>
      </c>
    </row>
    <row r="1880" spans="1:20" x14ac:dyDescent="0.3">
      <c r="A1880" s="2">
        <v>2879</v>
      </c>
      <c r="B1880" s="3">
        <v>45648</v>
      </c>
      <c r="C1880" s="2" t="s">
        <v>2692</v>
      </c>
      <c r="D1880" s="2" t="s">
        <v>2693</v>
      </c>
      <c r="E1880" s="2" t="s">
        <v>20</v>
      </c>
      <c r="F1880" s="2" t="s">
        <v>21</v>
      </c>
      <c r="G1880" s="2" t="s">
        <v>30</v>
      </c>
      <c r="H1880" s="2" t="s">
        <v>31</v>
      </c>
      <c r="I1880" s="2" t="s">
        <v>32</v>
      </c>
      <c r="J1880" s="2">
        <v>2</v>
      </c>
      <c r="K1880" s="2">
        <v>34198</v>
      </c>
      <c r="L1880" s="2">
        <v>68396</v>
      </c>
      <c r="M1880" s="2">
        <v>48318.75</v>
      </c>
      <c r="N1880" s="2">
        <v>20077.25</v>
      </c>
      <c r="O1880" s="2">
        <v>140</v>
      </c>
      <c r="P1880" s="2">
        <v>93</v>
      </c>
      <c r="Q1880" s="2" t="s">
        <v>33</v>
      </c>
      <c r="R1880" s="2">
        <v>10</v>
      </c>
      <c r="S1880" s="5">
        <f>IFERROR(Table1[[#This Row],[Profit]]/Table1[[#This Row],[Sales]],0)</f>
        <v>0.29354421311187789</v>
      </c>
      <c r="T1880" s="2" t="str">
        <f t="shared" si="29"/>
        <v>Reorder Needed</v>
      </c>
    </row>
    <row r="1881" spans="1:20" x14ac:dyDescent="0.3">
      <c r="A1881" s="2">
        <v>2880</v>
      </c>
      <c r="B1881" s="3">
        <v>45323</v>
      </c>
      <c r="C1881" s="2" t="s">
        <v>2582</v>
      </c>
      <c r="D1881" s="2" t="s">
        <v>2694</v>
      </c>
      <c r="E1881" s="2" t="s">
        <v>45</v>
      </c>
      <c r="F1881" s="2" t="s">
        <v>46</v>
      </c>
      <c r="G1881" s="2" t="s">
        <v>55</v>
      </c>
      <c r="H1881" s="2" t="s">
        <v>56</v>
      </c>
      <c r="I1881" s="2" t="s">
        <v>32</v>
      </c>
      <c r="J1881" s="2">
        <v>7</v>
      </c>
      <c r="K1881" s="2">
        <v>43789</v>
      </c>
      <c r="L1881" s="2">
        <v>306523</v>
      </c>
      <c r="M1881" s="2">
        <v>272784.65000000002</v>
      </c>
      <c r="N1881" s="2">
        <v>33738.35</v>
      </c>
      <c r="O1881" s="2">
        <v>104</v>
      </c>
      <c r="P1881" s="2">
        <v>59</v>
      </c>
      <c r="Q1881" s="2" t="s">
        <v>57</v>
      </c>
      <c r="R1881" s="2">
        <v>20</v>
      </c>
      <c r="S1881" s="5">
        <f>IFERROR(Table1[[#This Row],[Profit]]/Table1[[#This Row],[Sales]],0)</f>
        <v>0.11006792312485522</v>
      </c>
      <c r="T1881" s="2" t="str">
        <f t="shared" si="29"/>
        <v>Reorder Needed</v>
      </c>
    </row>
    <row r="1882" spans="1:20" x14ac:dyDescent="0.3">
      <c r="A1882" s="2">
        <v>2881</v>
      </c>
      <c r="B1882" s="3">
        <v>45293</v>
      </c>
      <c r="C1882" s="2" t="s">
        <v>2695</v>
      </c>
      <c r="D1882" s="2" t="s">
        <v>2696</v>
      </c>
      <c r="E1882" s="2" t="s">
        <v>28</v>
      </c>
      <c r="F1882" s="2" t="s">
        <v>29</v>
      </c>
      <c r="G1882" s="2" t="s">
        <v>97</v>
      </c>
      <c r="H1882" s="2" t="s">
        <v>98</v>
      </c>
      <c r="I1882" s="2" t="s">
        <v>32</v>
      </c>
      <c r="J1882" s="2">
        <v>9</v>
      </c>
      <c r="K1882" s="2">
        <v>57466</v>
      </c>
      <c r="L1882" s="2">
        <v>517194</v>
      </c>
      <c r="M1882" s="2">
        <v>385020.17</v>
      </c>
      <c r="N1882" s="2">
        <v>132173.82999999999</v>
      </c>
      <c r="O1882" s="2">
        <v>431</v>
      </c>
      <c r="P1882" s="2">
        <v>64</v>
      </c>
      <c r="Q1882" s="2" t="s">
        <v>99</v>
      </c>
      <c r="R1882" s="2">
        <v>10</v>
      </c>
      <c r="S1882" s="5">
        <f>IFERROR(Table1[[#This Row],[Profit]]/Table1[[#This Row],[Sales]],0)</f>
        <v>0.25555948058175459</v>
      </c>
      <c r="T1882" s="2" t="str">
        <f t="shared" si="29"/>
        <v>Reorder Needed</v>
      </c>
    </row>
    <row r="1883" spans="1:20" x14ac:dyDescent="0.3">
      <c r="A1883" s="2">
        <v>2882</v>
      </c>
      <c r="B1883" s="3">
        <v>45596</v>
      </c>
      <c r="C1883" s="2" t="s">
        <v>102</v>
      </c>
      <c r="D1883" s="2" t="s">
        <v>2697</v>
      </c>
      <c r="E1883" s="2" t="s">
        <v>36</v>
      </c>
      <c r="F1883" s="2" t="s">
        <v>37</v>
      </c>
      <c r="G1883" s="2" t="s">
        <v>81</v>
      </c>
      <c r="H1883" s="2" t="s">
        <v>82</v>
      </c>
      <c r="I1883" s="2" t="s">
        <v>24</v>
      </c>
      <c r="J1883" s="2">
        <v>4</v>
      </c>
      <c r="K1883" s="2">
        <v>34228</v>
      </c>
      <c r="L1883" s="2">
        <v>136912</v>
      </c>
      <c r="M1883" s="2">
        <v>116829.11</v>
      </c>
      <c r="N1883" s="2">
        <v>20082.89</v>
      </c>
      <c r="O1883" s="2">
        <v>163</v>
      </c>
      <c r="P1883" s="2">
        <v>81</v>
      </c>
      <c r="Q1883" s="2" t="s">
        <v>42</v>
      </c>
      <c r="R1883" s="2">
        <v>5</v>
      </c>
      <c r="S1883" s="5">
        <f>IFERROR(Table1[[#This Row],[Profit]]/Table1[[#This Row],[Sales]],0)</f>
        <v>0.14668465875891082</v>
      </c>
      <c r="T1883" s="2" t="str">
        <f t="shared" si="29"/>
        <v>Reorder Needed</v>
      </c>
    </row>
    <row r="1884" spans="1:20" x14ac:dyDescent="0.3">
      <c r="A1884" s="2">
        <v>2883</v>
      </c>
      <c r="B1884" s="3">
        <v>45496</v>
      </c>
      <c r="C1884" s="2" t="s">
        <v>1292</v>
      </c>
      <c r="D1884" s="2" t="s">
        <v>2698</v>
      </c>
      <c r="E1884" s="2" t="s">
        <v>20</v>
      </c>
      <c r="F1884" s="2" t="s">
        <v>21</v>
      </c>
      <c r="G1884" s="2" t="s">
        <v>55</v>
      </c>
      <c r="H1884" s="2" t="s">
        <v>56</v>
      </c>
      <c r="I1884" s="2" t="s">
        <v>32</v>
      </c>
      <c r="J1884" s="2">
        <v>4</v>
      </c>
      <c r="K1884" s="2">
        <v>1819</v>
      </c>
      <c r="L1884" s="2">
        <v>7276</v>
      </c>
      <c r="M1884" s="2">
        <v>5229.37</v>
      </c>
      <c r="N1884" s="2">
        <v>2046.63</v>
      </c>
      <c r="O1884" s="2">
        <v>208</v>
      </c>
      <c r="P1884" s="2">
        <v>17</v>
      </c>
      <c r="Q1884" s="2" t="s">
        <v>57</v>
      </c>
      <c r="R1884" s="2">
        <v>0</v>
      </c>
      <c r="S1884" s="5">
        <f>IFERROR(Table1[[#This Row],[Profit]]/Table1[[#This Row],[Sales]],0)</f>
        <v>0.28128504672897198</v>
      </c>
      <c r="T1884" s="2" t="str">
        <f t="shared" si="29"/>
        <v>Reorder Needed</v>
      </c>
    </row>
    <row r="1885" spans="1:20" x14ac:dyDescent="0.3">
      <c r="A1885" s="2">
        <v>2884</v>
      </c>
      <c r="B1885" s="3">
        <v>45641</v>
      </c>
      <c r="C1885" s="2" t="s">
        <v>1251</v>
      </c>
      <c r="D1885" s="2" t="s">
        <v>2699</v>
      </c>
      <c r="E1885" s="2" t="s">
        <v>36</v>
      </c>
      <c r="F1885" s="2" t="s">
        <v>37</v>
      </c>
      <c r="G1885" s="2" t="s">
        <v>97</v>
      </c>
      <c r="H1885" s="2" t="s">
        <v>98</v>
      </c>
      <c r="I1885" s="2" t="s">
        <v>32</v>
      </c>
      <c r="J1885" s="2">
        <v>4</v>
      </c>
      <c r="K1885" s="2">
        <v>39189</v>
      </c>
      <c r="L1885" s="2">
        <v>156756</v>
      </c>
      <c r="M1885" s="2">
        <v>129716.77</v>
      </c>
      <c r="N1885" s="2">
        <v>27039.23</v>
      </c>
      <c r="O1885" s="2">
        <v>367</v>
      </c>
      <c r="P1885" s="2">
        <v>23</v>
      </c>
      <c r="Q1885" s="2" t="s">
        <v>99</v>
      </c>
      <c r="R1885" s="2">
        <v>15</v>
      </c>
      <c r="S1885" s="5">
        <f>IFERROR(Table1[[#This Row],[Profit]]/Table1[[#This Row],[Sales]],0)</f>
        <v>0.17249247237745285</v>
      </c>
      <c r="T1885" s="2" t="str">
        <f t="shared" si="29"/>
        <v>Reorder Needed</v>
      </c>
    </row>
    <row r="1886" spans="1:20" x14ac:dyDescent="0.3">
      <c r="A1886" s="2">
        <v>2885</v>
      </c>
      <c r="B1886" s="3">
        <v>45578</v>
      </c>
      <c r="C1886" s="2" t="s">
        <v>495</v>
      </c>
      <c r="D1886" s="2" t="s">
        <v>2700</v>
      </c>
      <c r="E1886" s="2" t="s">
        <v>20</v>
      </c>
      <c r="F1886" s="2" t="s">
        <v>21</v>
      </c>
      <c r="G1886" s="2" t="s">
        <v>67</v>
      </c>
      <c r="H1886" s="2" t="s">
        <v>68</v>
      </c>
      <c r="I1886" s="2" t="s">
        <v>24</v>
      </c>
      <c r="J1886" s="2">
        <v>6</v>
      </c>
      <c r="K1886" s="2">
        <v>4373</v>
      </c>
      <c r="L1886" s="2">
        <v>26238</v>
      </c>
      <c r="M1886" s="2">
        <v>19494.060000000001</v>
      </c>
      <c r="N1886" s="2">
        <v>6743.94</v>
      </c>
      <c r="O1886" s="2">
        <v>119</v>
      </c>
      <c r="P1886" s="2">
        <v>98</v>
      </c>
      <c r="Q1886" s="2" t="s">
        <v>42</v>
      </c>
      <c r="R1886" s="2">
        <v>5</v>
      </c>
      <c r="S1886" s="5">
        <f>IFERROR(Table1[[#This Row],[Profit]]/Table1[[#This Row],[Sales]],0)</f>
        <v>0.25702949919963408</v>
      </c>
      <c r="T1886" s="2" t="str">
        <f t="shared" si="29"/>
        <v>Reorder Needed</v>
      </c>
    </row>
    <row r="1887" spans="1:20" x14ac:dyDescent="0.3">
      <c r="A1887" s="2">
        <v>2886</v>
      </c>
      <c r="B1887" s="3">
        <v>45512</v>
      </c>
      <c r="C1887" s="2" t="s">
        <v>2380</v>
      </c>
      <c r="D1887" s="2" t="s">
        <v>2701</v>
      </c>
      <c r="E1887" s="2" t="s">
        <v>28</v>
      </c>
      <c r="F1887" s="2" t="s">
        <v>29</v>
      </c>
      <c r="G1887" s="2" t="s">
        <v>30</v>
      </c>
      <c r="H1887" s="2" t="s">
        <v>31</v>
      </c>
      <c r="I1887" s="2" t="s">
        <v>32</v>
      </c>
      <c r="J1887" s="2">
        <v>6</v>
      </c>
      <c r="K1887" s="2">
        <v>54329</v>
      </c>
      <c r="L1887" s="2">
        <v>325974</v>
      </c>
      <c r="M1887" s="2">
        <v>278448.25</v>
      </c>
      <c r="N1887" s="2">
        <v>47525.75</v>
      </c>
      <c r="O1887" s="2">
        <v>40</v>
      </c>
      <c r="P1887" s="2">
        <v>89</v>
      </c>
      <c r="Q1887" s="2" t="s">
        <v>33</v>
      </c>
      <c r="R1887" s="2">
        <v>15</v>
      </c>
      <c r="S1887" s="5">
        <f>IFERROR(Table1[[#This Row],[Profit]]/Table1[[#This Row],[Sales]],0)</f>
        <v>0.14579613711523004</v>
      </c>
      <c r="T1887" s="2" t="str">
        <f t="shared" si="29"/>
        <v>Sufficient</v>
      </c>
    </row>
    <row r="1888" spans="1:20" x14ac:dyDescent="0.3">
      <c r="A1888" s="2">
        <v>2887</v>
      </c>
      <c r="B1888" s="3">
        <v>45591</v>
      </c>
      <c r="C1888" s="2" t="s">
        <v>145</v>
      </c>
      <c r="D1888" s="2" t="s">
        <v>2702</v>
      </c>
      <c r="E1888" s="2" t="s">
        <v>28</v>
      </c>
      <c r="F1888" s="2" t="s">
        <v>29</v>
      </c>
      <c r="G1888" s="2" t="s">
        <v>67</v>
      </c>
      <c r="H1888" s="2" t="s">
        <v>68</v>
      </c>
      <c r="I1888" s="2" t="s">
        <v>24</v>
      </c>
      <c r="J1888" s="2">
        <v>8</v>
      </c>
      <c r="K1888" s="2">
        <v>57836</v>
      </c>
      <c r="L1888" s="2">
        <v>462688</v>
      </c>
      <c r="M1888" s="2">
        <v>337967.52</v>
      </c>
      <c r="N1888" s="2">
        <v>124720.48</v>
      </c>
      <c r="O1888" s="2">
        <v>200</v>
      </c>
      <c r="P1888" s="2">
        <v>66</v>
      </c>
      <c r="Q1888" s="2" t="s">
        <v>42</v>
      </c>
      <c r="R1888" s="2">
        <v>5</v>
      </c>
      <c r="S1888" s="5">
        <f>IFERROR(Table1[[#This Row],[Profit]]/Table1[[#This Row],[Sales]],0)</f>
        <v>0.26955633169652121</v>
      </c>
      <c r="T1888" s="2" t="str">
        <f t="shared" si="29"/>
        <v>Reorder Needed</v>
      </c>
    </row>
    <row r="1889" spans="1:20" x14ac:dyDescent="0.3">
      <c r="A1889" s="2">
        <v>2888</v>
      </c>
      <c r="B1889" s="3">
        <v>45309</v>
      </c>
      <c r="C1889" s="2" t="s">
        <v>619</v>
      </c>
      <c r="D1889" s="2" t="s">
        <v>2703</v>
      </c>
      <c r="E1889" s="2" t="s">
        <v>20</v>
      </c>
      <c r="F1889" s="2" t="s">
        <v>21</v>
      </c>
      <c r="G1889" s="2" t="s">
        <v>60</v>
      </c>
      <c r="H1889" s="2" t="s">
        <v>61</v>
      </c>
      <c r="I1889" s="2" t="s">
        <v>32</v>
      </c>
      <c r="J1889" s="2">
        <v>3</v>
      </c>
      <c r="K1889" s="2">
        <v>42487</v>
      </c>
      <c r="L1889" s="2">
        <v>127461</v>
      </c>
      <c r="M1889" s="2">
        <v>94714.7</v>
      </c>
      <c r="N1889" s="2">
        <v>32746.3</v>
      </c>
      <c r="O1889" s="2">
        <v>214</v>
      </c>
      <c r="P1889" s="2">
        <v>11</v>
      </c>
      <c r="Q1889" s="2" t="s">
        <v>62</v>
      </c>
      <c r="R1889" s="2">
        <v>0</v>
      </c>
      <c r="S1889" s="5">
        <f>IFERROR(Table1[[#This Row],[Profit]]/Table1[[#This Row],[Sales]],0)</f>
        <v>0.25691231043221063</v>
      </c>
      <c r="T1889" s="2" t="str">
        <f t="shared" si="29"/>
        <v>Reorder Needed</v>
      </c>
    </row>
    <row r="1890" spans="1:20" x14ac:dyDescent="0.3">
      <c r="A1890" s="2">
        <v>2889</v>
      </c>
      <c r="B1890" s="3">
        <v>45349</v>
      </c>
      <c r="C1890" s="2" t="s">
        <v>411</v>
      </c>
      <c r="D1890" s="2" t="s">
        <v>2704</v>
      </c>
      <c r="E1890" s="2" t="s">
        <v>36</v>
      </c>
      <c r="F1890" s="2" t="s">
        <v>37</v>
      </c>
      <c r="G1890" s="2" t="s">
        <v>81</v>
      </c>
      <c r="H1890" s="2" t="s">
        <v>82</v>
      </c>
      <c r="I1890" s="2" t="s">
        <v>24</v>
      </c>
      <c r="J1890" s="2">
        <v>8</v>
      </c>
      <c r="K1890" s="2">
        <v>30838</v>
      </c>
      <c r="L1890" s="2">
        <v>246704</v>
      </c>
      <c r="M1890" s="2">
        <v>204492.15</v>
      </c>
      <c r="N1890" s="2">
        <v>42211.85</v>
      </c>
      <c r="O1890" s="2">
        <v>46</v>
      </c>
      <c r="P1890" s="2">
        <v>94</v>
      </c>
      <c r="Q1890" s="2" t="s">
        <v>42</v>
      </c>
      <c r="R1890" s="2">
        <v>15</v>
      </c>
      <c r="S1890" s="5">
        <f>IFERROR(Table1[[#This Row],[Profit]]/Table1[[#This Row],[Sales]],0)</f>
        <v>0.17110322491730981</v>
      </c>
      <c r="T1890" s="2" t="str">
        <f t="shared" si="29"/>
        <v>Sufficient</v>
      </c>
    </row>
    <row r="1891" spans="1:20" x14ac:dyDescent="0.3">
      <c r="A1891" s="2">
        <v>2890</v>
      </c>
      <c r="B1891" s="3">
        <v>45584</v>
      </c>
      <c r="C1891" s="2" t="s">
        <v>891</v>
      </c>
      <c r="D1891" s="2" t="s">
        <v>2705</v>
      </c>
      <c r="E1891" s="2" t="s">
        <v>20</v>
      </c>
      <c r="F1891" s="2" t="s">
        <v>21</v>
      </c>
      <c r="G1891" s="2" t="s">
        <v>75</v>
      </c>
      <c r="H1891" s="2" t="s">
        <v>76</v>
      </c>
      <c r="I1891" s="2" t="s">
        <v>77</v>
      </c>
      <c r="J1891" s="2">
        <v>7</v>
      </c>
      <c r="K1891" s="2">
        <v>9631</v>
      </c>
      <c r="L1891" s="2">
        <v>67417</v>
      </c>
      <c r="M1891" s="2">
        <v>42134.95</v>
      </c>
      <c r="N1891" s="2">
        <v>25282.05</v>
      </c>
      <c r="O1891" s="2">
        <v>326</v>
      </c>
      <c r="P1891" s="2">
        <v>68</v>
      </c>
      <c r="Q1891" s="2" t="s">
        <v>78</v>
      </c>
      <c r="R1891" s="2">
        <v>15</v>
      </c>
      <c r="S1891" s="5">
        <f>IFERROR(Table1[[#This Row],[Profit]]/Table1[[#This Row],[Sales]],0)</f>
        <v>0.37501001231143477</v>
      </c>
      <c r="T1891" s="2" t="str">
        <f t="shared" si="29"/>
        <v>Reorder Needed</v>
      </c>
    </row>
    <row r="1892" spans="1:20" x14ac:dyDescent="0.3">
      <c r="A1892" s="2">
        <v>2891</v>
      </c>
      <c r="B1892" s="3">
        <v>45332</v>
      </c>
      <c r="C1892" s="2" t="s">
        <v>2706</v>
      </c>
      <c r="D1892" s="2" t="s">
        <v>2707</v>
      </c>
      <c r="E1892" s="2" t="s">
        <v>36</v>
      </c>
      <c r="F1892" s="2" t="s">
        <v>37</v>
      </c>
      <c r="G1892" s="2" t="s">
        <v>55</v>
      </c>
      <c r="H1892" s="2" t="s">
        <v>56</v>
      </c>
      <c r="I1892" s="2" t="s">
        <v>32</v>
      </c>
      <c r="J1892" s="2">
        <v>3</v>
      </c>
      <c r="K1892" s="2">
        <v>53549</v>
      </c>
      <c r="L1892" s="2">
        <v>160647</v>
      </c>
      <c r="M1892" s="2">
        <v>111737.97</v>
      </c>
      <c r="N1892" s="2">
        <v>48909.03</v>
      </c>
      <c r="O1892" s="2">
        <v>19</v>
      </c>
      <c r="P1892" s="2">
        <v>79</v>
      </c>
      <c r="Q1892" s="2" t="s">
        <v>57</v>
      </c>
      <c r="R1892" s="2">
        <v>10</v>
      </c>
      <c r="S1892" s="5">
        <f>IFERROR(Table1[[#This Row],[Profit]]/Table1[[#This Row],[Sales]],0)</f>
        <v>0.30445031653252158</v>
      </c>
      <c r="T1892" s="2" t="str">
        <f t="shared" si="29"/>
        <v>Sufficient</v>
      </c>
    </row>
    <row r="1893" spans="1:20" x14ac:dyDescent="0.3">
      <c r="A1893" s="2">
        <v>2892</v>
      </c>
      <c r="B1893" s="3">
        <v>45451</v>
      </c>
      <c r="C1893" s="2" t="s">
        <v>2457</v>
      </c>
      <c r="D1893" s="2" t="s">
        <v>2708</v>
      </c>
      <c r="E1893" s="2" t="s">
        <v>36</v>
      </c>
      <c r="F1893" s="2" t="s">
        <v>37</v>
      </c>
      <c r="G1893" s="2" t="s">
        <v>40</v>
      </c>
      <c r="H1893" s="2" t="s">
        <v>41</v>
      </c>
      <c r="I1893" s="2" t="s">
        <v>24</v>
      </c>
      <c r="J1893" s="2">
        <v>6</v>
      </c>
      <c r="K1893" s="2">
        <v>45732</v>
      </c>
      <c r="L1893" s="2">
        <v>274392</v>
      </c>
      <c r="M1893" s="2">
        <v>219018.43</v>
      </c>
      <c r="N1893" s="2">
        <v>55373.57</v>
      </c>
      <c r="O1893" s="2">
        <v>263</v>
      </c>
      <c r="P1893" s="2">
        <v>18</v>
      </c>
      <c r="Q1893" s="2" t="s">
        <v>42</v>
      </c>
      <c r="R1893" s="2">
        <v>10</v>
      </c>
      <c r="S1893" s="5">
        <f>IFERROR(Table1[[#This Row],[Profit]]/Table1[[#This Row],[Sales]],0)</f>
        <v>0.20180460800606431</v>
      </c>
      <c r="T1893" s="2" t="str">
        <f t="shared" si="29"/>
        <v>Reorder Needed</v>
      </c>
    </row>
    <row r="1894" spans="1:20" x14ac:dyDescent="0.3">
      <c r="A1894" s="2">
        <v>2893</v>
      </c>
      <c r="B1894" s="3">
        <v>45551</v>
      </c>
      <c r="C1894" s="2" t="s">
        <v>2709</v>
      </c>
      <c r="D1894" s="2" t="s">
        <v>2710</v>
      </c>
      <c r="E1894" s="2" t="s">
        <v>28</v>
      </c>
      <c r="F1894" s="2" t="s">
        <v>29</v>
      </c>
      <c r="G1894" s="2" t="s">
        <v>22</v>
      </c>
      <c r="H1894" s="2" t="s">
        <v>23</v>
      </c>
      <c r="I1894" s="2" t="s">
        <v>24</v>
      </c>
      <c r="J1894" s="2">
        <v>7</v>
      </c>
      <c r="K1894" s="2">
        <v>54662</v>
      </c>
      <c r="L1894" s="2">
        <v>382634</v>
      </c>
      <c r="M1894" s="2">
        <v>261243.88</v>
      </c>
      <c r="N1894" s="2">
        <v>121390.12</v>
      </c>
      <c r="O1894" s="2">
        <v>365</v>
      </c>
      <c r="P1894" s="2">
        <v>100</v>
      </c>
      <c r="Q1894" s="2" t="s">
        <v>25</v>
      </c>
      <c r="R1894" s="2">
        <v>15</v>
      </c>
      <c r="S1894" s="5">
        <f>IFERROR(Table1[[#This Row],[Profit]]/Table1[[#This Row],[Sales]],0)</f>
        <v>0.3172486501460926</v>
      </c>
      <c r="T1894" s="2" t="str">
        <f t="shared" si="29"/>
        <v>Reorder Needed</v>
      </c>
    </row>
    <row r="1895" spans="1:20" x14ac:dyDescent="0.3">
      <c r="A1895" s="2">
        <v>2894</v>
      </c>
      <c r="B1895" s="3">
        <v>45401</v>
      </c>
      <c r="C1895" s="2" t="s">
        <v>475</v>
      </c>
      <c r="D1895" s="2" t="s">
        <v>2711</v>
      </c>
      <c r="E1895" s="2" t="s">
        <v>28</v>
      </c>
      <c r="F1895" s="2" t="s">
        <v>29</v>
      </c>
      <c r="G1895" s="2" t="s">
        <v>60</v>
      </c>
      <c r="H1895" s="2" t="s">
        <v>61</v>
      </c>
      <c r="I1895" s="2" t="s">
        <v>32</v>
      </c>
      <c r="J1895" s="2">
        <v>7</v>
      </c>
      <c r="K1895" s="2">
        <v>33282</v>
      </c>
      <c r="L1895" s="2">
        <v>232974</v>
      </c>
      <c r="M1895" s="2">
        <v>183122.8</v>
      </c>
      <c r="N1895" s="2">
        <v>49851.199999999997</v>
      </c>
      <c r="O1895" s="2">
        <v>221</v>
      </c>
      <c r="P1895" s="2">
        <v>44</v>
      </c>
      <c r="Q1895" s="2" t="s">
        <v>62</v>
      </c>
      <c r="R1895" s="2">
        <v>20</v>
      </c>
      <c r="S1895" s="5">
        <f>IFERROR(Table1[[#This Row],[Profit]]/Table1[[#This Row],[Sales]],0)</f>
        <v>0.2139775253890992</v>
      </c>
      <c r="T1895" s="2" t="str">
        <f t="shared" si="29"/>
        <v>Reorder Needed</v>
      </c>
    </row>
    <row r="1896" spans="1:20" x14ac:dyDescent="0.3">
      <c r="A1896" s="2">
        <v>2895</v>
      </c>
      <c r="B1896" s="3">
        <v>45456</v>
      </c>
      <c r="C1896" s="2" t="s">
        <v>577</v>
      </c>
      <c r="D1896" s="2" t="s">
        <v>2712</v>
      </c>
      <c r="E1896" s="2" t="s">
        <v>20</v>
      </c>
      <c r="F1896" s="2" t="s">
        <v>21</v>
      </c>
      <c r="G1896" s="2" t="s">
        <v>55</v>
      </c>
      <c r="H1896" s="2" t="s">
        <v>56</v>
      </c>
      <c r="I1896" s="2" t="s">
        <v>32</v>
      </c>
      <c r="J1896" s="2">
        <v>7</v>
      </c>
      <c r="K1896" s="2">
        <v>1177</v>
      </c>
      <c r="L1896" s="2">
        <v>8239</v>
      </c>
      <c r="M1896" s="2">
        <v>6759.13</v>
      </c>
      <c r="N1896" s="2">
        <v>1479.87</v>
      </c>
      <c r="O1896" s="2">
        <v>461</v>
      </c>
      <c r="P1896" s="2">
        <v>56</v>
      </c>
      <c r="Q1896" s="2" t="s">
        <v>57</v>
      </c>
      <c r="R1896" s="2">
        <v>15</v>
      </c>
      <c r="S1896" s="5">
        <f>IFERROR(Table1[[#This Row],[Profit]]/Table1[[#This Row],[Sales]],0)</f>
        <v>0.17961767204757859</v>
      </c>
      <c r="T1896" s="2" t="str">
        <f t="shared" si="29"/>
        <v>Reorder Needed</v>
      </c>
    </row>
    <row r="1897" spans="1:20" x14ac:dyDescent="0.3">
      <c r="A1897" s="2">
        <v>2896</v>
      </c>
      <c r="B1897" s="3">
        <v>45439</v>
      </c>
      <c r="C1897" s="2" t="s">
        <v>779</v>
      </c>
      <c r="D1897" s="2" t="s">
        <v>2713</v>
      </c>
      <c r="E1897" s="2" t="s">
        <v>36</v>
      </c>
      <c r="F1897" s="2" t="s">
        <v>37</v>
      </c>
      <c r="G1897" s="2" t="s">
        <v>97</v>
      </c>
      <c r="H1897" s="2" t="s">
        <v>98</v>
      </c>
      <c r="I1897" s="2" t="s">
        <v>32</v>
      </c>
      <c r="J1897" s="2">
        <v>4</v>
      </c>
      <c r="K1897" s="2">
        <v>39229</v>
      </c>
      <c r="L1897" s="2">
        <v>156916</v>
      </c>
      <c r="M1897" s="2">
        <v>119859.19</v>
      </c>
      <c r="N1897" s="2">
        <v>37056.81</v>
      </c>
      <c r="O1897" s="2">
        <v>321</v>
      </c>
      <c r="P1897" s="2">
        <v>55</v>
      </c>
      <c r="Q1897" s="2" t="s">
        <v>99</v>
      </c>
      <c r="R1897" s="2">
        <v>5</v>
      </c>
      <c r="S1897" s="5">
        <f>IFERROR(Table1[[#This Row],[Profit]]/Table1[[#This Row],[Sales]],0)</f>
        <v>0.23615698845242039</v>
      </c>
      <c r="T1897" s="2" t="str">
        <f t="shared" si="29"/>
        <v>Reorder Needed</v>
      </c>
    </row>
    <row r="1898" spans="1:20" x14ac:dyDescent="0.3">
      <c r="A1898" s="2">
        <v>2897</v>
      </c>
      <c r="B1898" s="3">
        <v>45405</v>
      </c>
      <c r="C1898" s="2" t="s">
        <v>615</v>
      </c>
      <c r="D1898" s="2" t="s">
        <v>2714</v>
      </c>
      <c r="E1898" s="2" t="s">
        <v>45</v>
      </c>
      <c r="F1898" s="2" t="s">
        <v>46</v>
      </c>
      <c r="G1898" s="2" t="s">
        <v>75</v>
      </c>
      <c r="H1898" s="2" t="s">
        <v>76</v>
      </c>
      <c r="I1898" s="2" t="s">
        <v>77</v>
      </c>
      <c r="J1898" s="2">
        <v>1</v>
      </c>
      <c r="K1898" s="2">
        <v>12714</v>
      </c>
      <c r="L1898" s="2">
        <v>12714</v>
      </c>
      <c r="M1898" s="2">
        <v>11235.32</v>
      </c>
      <c r="N1898" s="2">
        <v>1478.68</v>
      </c>
      <c r="O1898" s="2">
        <v>249</v>
      </c>
      <c r="P1898" s="2">
        <v>38</v>
      </c>
      <c r="Q1898" s="2" t="s">
        <v>78</v>
      </c>
      <c r="R1898" s="2">
        <v>15</v>
      </c>
      <c r="S1898" s="5">
        <f>IFERROR(Table1[[#This Row],[Profit]]/Table1[[#This Row],[Sales]],0)</f>
        <v>0.11630328771433067</v>
      </c>
      <c r="T1898" s="2" t="str">
        <f t="shared" si="29"/>
        <v>Reorder Needed</v>
      </c>
    </row>
    <row r="1899" spans="1:20" x14ac:dyDescent="0.3">
      <c r="A1899" s="2">
        <v>2898</v>
      </c>
      <c r="B1899" s="3">
        <v>45565</v>
      </c>
      <c r="C1899" s="2" t="s">
        <v>1637</v>
      </c>
      <c r="D1899" s="2" t="s">
        <v>2715</v>
      </c>
      <c r="E1899" s="2" t="s">
        <v>20</v>
      </c>
      <c r="F1899" s="2" t="s">
        <v>21</v>
      </c>
      <c r="G1899" s="2" t="s">
        <v>67</v>
      </c>
      <c r="H1899" s="2" t="s">
        <v>68</v>
      </c>
      <c r="I1899" s="2" t="s">
        <v>24</v>
      </c>
      <c r="J1899" s="2">
        <v>8</v>
      </c>
      <c r="K1899" s="2">
        <v>11202</v>
      </c>
      <c r="L1899" s="2">
        <v>89616</v>
      </c>
      <c r="M1899" s="2">
        <v>79764.600000000006</v>
      </c>
      <c r="N1899" s="2">
        <v>9851.4</v>
      </c>
      <c r="O1899" s="2">
        <v>17</v>
      </c>
      <c r="P1899" s="2">
        <v>49</v>
      </c>
      <c r="Q1899" s="2" t="s">
        <v>42</v>
      </c>
      <c r="R1899" s="2">
        <v>15</v>
      </c>
      <c r="S1899" s="5">
        <f>IFERROR(Table1[[#This Row],[Profit]]/Table1[[#This Row],[Sales]],0)</f>
        <v>0.10992903053026246</v>
      </c>
      <c r="T1899" s="2" t="str">
        <f t="shared" si="29"/>
        <v>Sufficient</v>
      </c>
    </row>
    <row r="1900" spans="1:20" x14ac:dyDescent="0.3">
      <c r="A1900" s="2">
        <v>2899</v>
      </c>
      <c r="B1900" s="3">
        <v>45524</v>
      </c>
      <c r="C1900" s="2" t="s">
        <v>2716</v>
      </c>
      <c r="D1900" s="2" t="s">
        <v>2717</v>
      </c>
      <c r="E1900" s="2" t="s">
        <v>28</v>
      </c>
      <c r="F1900" s="2" t="s">
        <v>29</v>
      </c>
      <c r="G1900" s="2" t="s">
        <v>81</v>
      </c>
      <c r="H1900" s="2" t="s">
        <v>82</v>
      </c>
      <c r="I1900" s="2" t="s">
        <v>24</v>
      </c>
      <c r="J1900" s="2">
        <v>1</v>
      </c>
      <c r="K1900" s="2">
        <v>29646</v>
      </c>
      <c r="L1900" s="2">
        <v>29646</v>
      </c>
      <c r="M1900" s="2">
        <v>20527.13</v>
      </c>
      <c r="N1900" s="2">
        <v>9118.8700000000008</v>
      </c>
      <c r="O1900" s="2">
        <v>219</v>
      </c>
      <c r="P1900" s="2">
        <v>24</v>
      </c>
      <c r="Q1900" s="2" t="s">
        <v>42</v>
      </c>
      <c r="R1900" s="2">
        <v>0</v>
      </c>
      <c r="S1900" s="5">
        <f>IFERROR(Table1[[#This Row],[Profit]]/Table1[[#This Row],[Sales]],0)</f>
        <v>0.3075919179653242</v>
      </c>
      <c r="T1900" s="2" t="str">
        <f t="shared" si="29"/>
        <v>Reorder Needed</v>
      </c>
    </row>
    <row r="1901" spans="1:20" x14ac:dyDescent="0.3">
      <c r="A1901" s="2">
        <v>2900</v>
      </c>
      <c r="B1901" s="3">
        <v>45595</v>
      </c>
      <c r="C1901" s="2" t="s">
        <v>605</v>
      </c>
      <c r="D1901" s="2" t="s">
        <v>1210</v>
      </c>
      <c r="E1901" s="2" t="s">
        <v>20</v>
      </c>
      <c r="F1901" s="2" t="s">
        <v>21</v>
      </c>
      <c r="G1901" s="2" t="s">
        <v>30</v>
      </c>
      <c r="H1901" s="2" t="s">
        <v>31</v>
      </c>
      <c r="I1901" s="2" t="s">
        <v>32</v>
      </c>
      <c r="J1901" s="2">
        <v>6</v>
      </c>
      <c r="K1901" s="2">
        <v>12062</v>
      </c>
      <c r="L1901" s="2">
        <v>72372</v>
      </c>
      <c r="M1901" s="2">
        <v>55549.71</v>
      </c>
      <c r="N1901" s="2">
        <v>16822.29</v>
      </c>
      <c r="O1901" s="2">
        <v>198</v>
      </c>
      <c r="P1901" s="2">
        <v>66</v>
      </c>
      <c r="Q1901" s="2" t="s">
        <v>33</v>
      </c>
      <c r="R1901" s="2">
        <v>20</v>
      </c>
      <c r="S1901" s="5">
        <f>IFERROR(Table1[[#This Row],[Profit]]/Table1[[#This Row],[Sales]],0)</f>
        <v>0.23244196650638368</v>
      </c>
      <c r="T1901" s="2" t="str">
        <f t="shared" si="29"/>
        <v>Reorder Needed</v>
      </c>
    </row>
    <row r="1902" spans="1:20" x14ac:dyDescent="0.3">
      <c r="A1902" s="2">
        <v>2901</v>
      </c>
      <c r="B1902" s="3">
        <v>45573</v>
      </c>
      <c r="C1902" s="2" t="s">
        <v>1057</v>
      </c>
      <c r="D1902" s="2" t="s">
        <v>2718</v>
      </c>
      <c r="E1902" s="2" t="s">
        <v>45</v>
      </c>
      <c r="F1902" s="2" t="s">
        <v>46</v>
      </c>
      <c r="G1902" s="2" t="s">
        <v>81</v>
      </c>
      <c r="H1902" s="2" t="s">
        <v>82</v>
      </c>
      <c r="I1902" s="2" t="s">
        <v>24</v>
      </c>
      <c r="J1902" s="2">
        <v>7</v>
      </c>
      <c r="K1902" s="2">
        <v>46363</v>
      </c>
      <c r="L1902" s="2">
        <v>324541</v>
      </c>
      <c r="M1902" s="2">
        <v>278532.53000000003</v>
      </c>
      <c r="N1902" s="2">
        <v>46008.47</v>
      </c>
      <c r="O1902" s="2">
        <v>474</v>
      </c>
      <c r="P1902" s="2">
        <v>90</v>
      </c>
      <c r="Q1902" s="2" t="s">
        <v>42</v>
      </c>
      <c r="R1902" s="2">
        <v>5</v>
      </c>
      <c r="S1902" s="5">
        <f>IFERROR(Table1[[#This Row],[Profit]]/Table1[[#This Row],[Sales]],0)</f>
        <v>0.14176473850761537</v>
      </c>
      <c r="T1902" s="2" t="str">
        <f t="shared" si="29"/>
        <v>Reorder Needed</v>
      </c>
    </row>
    <row r="1903" spans="1:20" x14ac:dyDescent="0.3">
      <c r="A1903" s="2">
        <v>2902</v>
      </c>
      <c r="B1903" s="3">
        <v>45531</v>
      </c>
      <c r="C1903" s="2" t="s">
        <v>298</v>
      </c>
      <c r="D1903" s="2" t="s">
        <v>2719</v>
      </c>
      <c r="E1903" s="2" t="s">
        <v>36</v>
      </c>
      <c r="F1903" s="2" t="s">
        <v>37</v>
      </c>
      <c r="G1903" s="2" t="s">
        <v>49</v>
      </c>
      <c r="H1903" s="2" t="s">
        <v>50</v>
      </c>
      <c r="I1903" s="2" t="s">
        <v>51</v>
      </c>
      <c r="J1903" s="2">
        <v>8</v>
      </c>
      <c r="K1903" s="2">
        <v>2571</v>
      </c>
      <c r="L1903" s="2">
        <v>20568</v>
      </c>
      <c r="M1903" s="2">
        <v>16161.65</v>
      </c>
      <c r="N1903" s="2">
        <v>4406.3500000000004</v>
      </c>
      <c r="O1903" s="2">
        <v>201</v>
      </c>
      <c r="P1903" s="2">
        <v>74</v>
      </c>
      <c r="Q1903" s="2" t="s">
        <v>52</v>
      </c>
      <c r="R1903" s="2">
        <v>0</v>
      </c>
      <c r="S1903" s="5">
        <f>IFERROR(Table1[[#This Row],[Profit]]/Table1[[#This Row],[Sales]],0)</f>
        <v>0.21423327499027617</v>
      </c>
      <c r="T1903" s="2" t="str">
        <f t="shared" si="29"/>
        <v>Reorder Needed</v>
      </c>
    </row>
    <row r="1904" spans="1:20" x14ac:dyDescent="0.3">
      <c r="A1904" s="2">
        <v>2903</v>
      </c>
      <c r="B1904" s="3">
        <v>45590</v>
      </c>
      <c r="C1904" s="2" t="s">
        <v>2720</v>
      </c>
      <c r="D1904" s="2" t="s">
        <v>2721</v>
      </c>
      <c r="E1904" s="2" t="s">
        <v>45</v>
      </c>
      <c r="F1904" s="2" t="s">
        <v>46</v>
      </c>
      <c r="G1904" s="2" t="s">
        <v>40</v>
      </c>
      <c r="H1904" s="2" t="s">
        <v>41</v>
      </c>
      <c r="I1904" s="2" t="s">
        <v>24</v>
      </c>
      <c r="J1904" s="2">
        <v>6</v>
      </c>
      <c r="K1904" s="2">
        <v>52451</v>
      </c>
      <c r="L1904" s="2">
        <v>314706</v>
      </c>
      <c r="M1904" s="2">
        <v>249827.55</v>
      </c>
      <c r="N1904" s="2">
        <v>64878.45</v>
      </c>
      <c r="O1904" s="2">
        <v>486</v>
      </c>
      <c r="P1904" s="2">
        <v>79</v>
      </c>
      <c r="Q1904" s="2" t="s">
        <v>42</v>
      </c>
      <c r="R1904" s="2">
        <v>15</v>
      </c>
      <c r="S1904" s="5">
        <f>IFERROR(Table1[[#This Row],[Profit]]/Table1[[#This Row],[Sales]],0)</f>
        <v>0.20615574536233816</v>
      </c>
      <c r="T1904" s="2" t="str">
        <f t="shared" si="29"/>
        <v>Reorder Needed</v>
      </c>
    </row>
    <row r="1905" spans="1:20" x14ac:dyDescent="0.3">
      <c r="A1905" s="2">
        <v>2904</v>
      </c>
      <c r="B1905" s="3">
        <v>45502</v>
      </c>
      <c r="C1905" s="2" t="s">
        <v>311</v>
      </c>
      <c r="D1905" s="2" t="s">
        <v>1036</v>
      </c>
      <c r="E1905" s="2" t="s">
        <v>36</v>
      </c>
      <c r="F1905" s="2" t="s">
        <v>37</v>
      </c>
      <c r="G1905" s="2" t="s">
        <v>40</v>
      </c>
      <c r="H1905" s="2" t="s">
        <v>41</v>
      </c>
      <c r="I1905" s="2" t="s">
        <v>24</v>
      </c>
      <c r="J1905" s="2">
        <v>1</v>
      </c>
      <c r="K1905" s="2">
        <v>24459</v>
      </c>
      <c r="L1905" s="2">
        <v>24459</v>
      </c>
      <c r="M1905" s="2">
        <v>19178.89</v>
      </c>
      <c r="N1905" s="2">
        <v>5280.11</v>
      </c>
      <c r="O1905" s="2">
        <v>370</v>
      </c>
      <c r="P1905" s="2">
        <v>96</v>
      </c>
      <c r="Q1905" s="2" t="s">
        <v>42</v>
      </c>
      <c r="R1905" s="2">
        <v>5</v>
      </c>
      <c r="S1905" s="5">
        <f>IFERROR(Table1[[#This Row],[Profit]]/Table1[[#This Row],[Sales]],0)</f>
        <v>0.21587595568093543</v>
      </c>
      <c r="T1905" s="2" t="str">
        <f t="shared" si="29"/>
        <v>Reorder Needed</v>
      </c>
    </row>
    <row r="1906" spans="1:20" x14ac:dyDescent="0.3">
      <c r="A1906" s="2">
        <v>2905</v>
      </c>
      <c r="B1906" s="3">
        <v>45501</v>
      </c>
      <c r="C1906" s="2" t="s">
        <v>706</v>
      </c>
      <c r="D1906" s="2" t="s">
        <v>2722</v>
      </c>
      <c r="E1906" s="2" t="s">
        <v>45</v>
      </c>
      <c r="F1906" s="2" t="s">
        <v>46</v>
      </c>
      <c r="G1906" s="2" t="s">
        <v>30</v>
      </c>
      <c r="H1906" s="2" t="s">
        <v>31</v>
      </c>
      <c r="I1906" s="2" t="s">
        <v>32</v>
      </c>
      <c r="J1906" s="2">
        <v>7</v>
      </c>
      <c r="K1906" s="2">
        <v>30671</v>
      </c>
      <c r="L1906" s="2">
        <v>214697</v>
      </c>
      <c r="M1906" s="2">
        <v>171386.41</v>
      </c>
      <c r="N1906" s="2">
        <v>43310.59</v>
      </c>
      <c r="O1906" s="2">
        <v>258</v>
      </c>
      <c r="P1906" s="2">
        <v>66</v>
      </c>
      <c r="Q1906" s="2" t="s">
        <v>33</v>
      </c>
      <c r="R1906" s="2">
        <v>0</v>
      </c>
      <c r="S1906" s="5">
        <f>IFERROR(Table1[[#This Row],[Profit]]/Table1[[#This Row],[Sales]],0)</f>
        <v>0.20172890166141119</v>
      </c>
      <c r="T1906" s="2" t="str">
        <f t="shared" si="29"/>
        <v>Reorder Needed</v>
      </c>
    </row>
    <row r="1907" spans="1:20" x14ac:dyDescent="0.3">
      <c r="A1907" s="2">
        <v>2906</v>
      </c>
      <c r="B1907" s="3">
        <v>45297</v>
      </c>
      <c r="C1907" s="2" t="s">
        <v>542</v>
      </c>
      <c r="D1907" s="2" t="s">
        <v>2723</v>
      </c>
      <c r="E1907" s="2" t="s">
        <v>20</v>
      </c>
      <c r="F1907" s="2" t="s">
        <v>21</v>
      </c>
      <c r="G1907" s="2" t="s">
        <v>75</v>
      </c>
      <c r="H1907" s="2" t="s">
        <v>76</v>
      </c>
      <c r="I1907" s="2" t="s">
        <v>77</v>
      </c>
      <c r="J1907" s="2">
        <v>3</v>
      </c>
      <c r="K1907" s="2">
        <v>12570</v>
      </c>
      <c r="L1907" s="2">
        <v>37710</v>
      </c>
      <c r="M1907" s="2">
        <v>22856.46</v>
      </c>
      <c r="N1907" s="2">
        <v>14853.54</v>
      </c>
      <c r="O1907" s="2">
        <v>81</v>
      </c>
      <c r="P1907" s="2">
        <v>56</v>
      </c>
      <c r="Q1907" s="2" t="s">
        <v>78</v>
      </c>
      <c r="R1907" s="2">
        <v>0</v>
      </c>
      <c r="S1907" s="5">
        <f>IFERROR(Table1[[#This Row],[Profit]]/Table1[[#This Row],[Sales]],0)</f>
        <v>0.39388862370723948</v>
      </c>
      <c r="T1907" s="2" t="str">
        <f t="shared" si="29"/>
        <v>Reorder Needed</v>
      </c>
    </row>
    <row r="1908" spans="1:20" x14ac:dyDescent="0.3">
      <c r="A1908" s="2">
        <v>2907</v>
      </c>
      <c r="B1908" s="3">
        <v>45613</v>
      </c>
      <c r="C1908" s="2" t="s">
        <v>1923</v>
      </c>
      <c r="D1908" s="2" t="s">
        <v>2724</v>
      </c>
      <c r="E1908" s="2" t="s">
        <v>28</v>
      </c>
      <c r="F1908" s="2" t="s">
        <v>29</v>
      </c>
      <c r="G1908" s="2" t="s">
        <v>67</v>
      </c>
      <c r="H1908" s="2" t="s">
        <v>68</v>
      </c>
      <c r="I1908" s="2" t="s">
        <v>24</v>
      </c>
      <c r="J1908" s="2">
        <v>9</v>
      </c>
      <c r="K1908" s="2">
        <v>50942</v>
      </c>
      <c r="L1908" s="2">
        <v>458478</v>
      </c>
      <c r="M1908" s="2">
        <v>393831.03</v>
      </c>
      <c r="N1908" s="2">
        <v>64646.97</v>
      </c>
      <c r="O1908" s="2">
        <v>26</v>
      </c>
      <c r="P1908" s="2">
        <v>35</v>
      </c>
      <c r="Q1908" s="2" t="s">
        <v>42</v>
      </c>
      <c r="R1908" s="2">
        <v>20</v>
      </c>
      <c r="S1908" s="5">
        <f>IFERROR(Table1[[#This Row],[Profit]]/Table1[[#This Row],[Sales]],0)</f>
        <v>0.14100342873594807</v>
      </c>
      <c r="T1908" s="2" t="str">
        <f t="shared" si="29"/>
        <v>Sufficient</v>
      </c>
    </row>
    <row r="1909" spans="1:20" x14ac:dyDescent="0.3">
      <c r="A1909" s="2">
        <v>2908</v>
      </c>
      <c r="B1909" s="3">
        <v>45516</v>
      </c>
      <c r="C1909" s="2" t="s">
        <v>2725</v>
      </c>
      <c r="D1909" s="2" t="s">
        <v>2726</v>
      </c>
      <c r="E1909" s="2" t="s">
        <v>45</v>
      </c>
      <c r="F1909" s="2" t="s">
        <v>46</v>
      </c>
      <c r="G1909" s="2" t="s">
        <v>97</v>
      </c>
      <c r="H1909" s="2" t="s">
        <v>98</v>
      </c>
      <c r="I1909" s="2" t="s">
        <v>32</v>
      </c>
      <c r="J1909" s="2">
        <v>2</v>
      </c>
      <c r="K1909" s="2">
        <v>59415</v>
      </c>
      <c r="L1909" s="2">
        <v>118830</v>
      </c>
      <c r="M1909" s="2">
        <v>87735.03</v>
      </c>
      <c r="N1909" s="2">
        <v>31094.97</v>
      </c>
      <c r="O1909" s="2">
        <v>295</v>
      </c>
      <c r="P1909" s="2">
        <v>58</v>
      </c>
      <c r="Q1909" s="2" t="s">
        <v>99</v>
      </c>
      <c r="R1909" s="2">
        <v>0</v>
      </c>
      <c r="S1909" s="5">
        <f>IFERROR(Table1[[#This Row],[Profit]]/Table1[[#This Row],[Sales]],0)</f>
        <v>0.2616760918959859</v>
      </c>
      <c r="T1909" s="2" t="str">
        <f t="shared" si="29"/>
        <v>Reorder Needed</v>
      </c>
    </row>
    <row r="1910" spans="1:20" x14ac:dyDescent="0.3">
      <c r="A1910" s="2">
        <v>2909</v>
      </c>
      <c r="B1910" s="3">
        <v>45646</v>
      </c>
      <c r="C1910" s="2" t="s">
        <v>2727</v>
      </c>
      <c r="D1910" s="2" t="s">
        <v>2728</v>
      </c>
      <c r="E1910" s="2" t="s">
        <v>36</v>
      </c>
      <c r="F1910" s="2" t="s">
        <v>37</v>
      </c>
      <c r="G1910" s="2" t="s">
        <v>81</v>
      </c>
      <c r="H1910" s="2" t="s">
        <v>82</v>
      </c>
      <c r="I1910" s="2" t="s">
        <v>24</v>
      </c>
      <c r="J1910" s="2">
        <v>7</v>
      </c>
      <c r="K1910" s="2">
        <v>19740</v>
      </c>
      <c r="L1910" s="2">
        <v>138180</v>
      </c>
      <c r="M1910" s="2">
        <v>120105.02</v>
      </c>
      <c r="N1910" s="2">
        <v>18074.98</v>
      </c>
      <c r="O1910" s="2">
        <v>55</v>
      </c>
      <c r="P1910" s="2">
        <v>90</v>
      </c>
      <c r="Q1910" s="2" t="s">
        <v>42</v>
      </c>
      <c r="R1910" s="2">
        <v>5</v>
      </c>
      <c r="S1910" s="5">
        <f>IFERROR(Table1[[#This Row],[Profit]]/Table1[[#This Row],[Sales]],0)</f>
        <v>0.13080749746707193</v>
      </c>
      <c r="T1910" s="2" t="str">
        <f t="shared" si="29"/>
        <v>Sufficient</v>
      </c>
    </row>
    <row r="1911" spans="1:20" x14ac:dyDescent="0.3">
      <c r="A1911" s="2">
        <v>2910</v>
      </c>
      <c r="B1911" s="3">
        <v>45510</v>
      </c>
      <c r="C1911" s="2" t="s">
        <v>2729</v>
      </c>
      <c r="D1911" s="2" t="s">
        <v>2730</v>
      </c>
      <c r="E1911" s="2" t="s">
        <v>45</v>
      </c>
      <c r="F1911" s="2" t="s">
        <v>46</v>
      </c>
      <c r="G1911" s="2" t="s">
        <v>97</v>
      </c>
      <c r="H1911" s="2" t="s">
        <v>98</v>
      </c>
      <c r="I1911" s="2" t="s">
        <v>32</v>
      </c>
      <c r="J1911" s="2">
        <v>10</v>
      </c>
      <c r="K1911" s="2">
        <v>1706</v>
      </c>
      <c r="L1911" s="2">
        <v>17060</v>
      </c>
      <c r="M1911" s="2">
        <v>12228.55</v>
      </c>
      <c r="N1911" s="2">
        <v>4831.45</v>
      </c>
      <c r="O1911" s="2">
        <v>443</v>
      </c>
      <c r="P1911" s="2">
        <v>10</v>
      </c>
      <c r="Q1911" s="2" t="s">
        <v>99</v>
      </c>
      <c r="R1911" s="2">
        <v>5</v>
      </c>
      <c r="S1911" s="5">
        <f>IFERROR(Table1[[#This Row],[Profit]]/Table1[[#This Row],[Sales]],0)</f>
        <v>0.28320339976553338</v>
      </c>
      <c r="T1911" s="2" t="str">
        <f t="shared" si="29"/>
        <v>Reorder Needed</v>
      </c>
    </row>
    <row r="1912" spans="1:20" x14ac:dyDescent="0.3">
      <c r="A1912" s="2">
        <v>2911</v>
      </c>
      <c r="B1912" s="3">
        <v>45383</v>
      </c>
      <c r="C1912" s="2" t="s">
        <v>1314</v>
      </c>
      <c r="D1912" s="2" t="s">
        <v>2731</v>
      </c>
      <c r="E1912" s="2" t="s">
        <v>20</v>
      </c>
      <c r="F1912" s="2" t="s">
        <v>21</v>
      </c>
      <c r="G1912" s="2" t="s">
        <v>49</v>
      </c>
      <c r="H1912" s="2" t="s">
        <v>50</v>
      </c>
      <c r="I1912" s="2" t="s">
        <v>51</v>
      </c>
      <c r="J1912" s="2">
        <v>9</v>
      </c>
      <c r="K1912" s="2">
        <v>45500</v>
      </c>
      <c r="L1912" s="2">
        <v>409500</v>
      </c>
      <c r="M1912" s="2">
        <v>283824.78000000003</v>
      </c>
      <c r="N1912" s="2">
        <v>125675.22</v>
      </c>
      <c r="O1912" s="2">
        <v>250</v>
      </c>
      <c r="P1912" s="2">
        <v>65</v>
      </c>
      <c r="Q1912" s="2" t="s">
        <v>52</v>
      </c>
      <c r="R1912" s="2">
        <v>10</v>
      </c>
      <c r="S1912" s="5">
        <f>IFERROR(Table1[[#This Row],[Profit]]/Table1[[#This Row],[Sales]],0)</f>
        <v>0.30689919413919414</v>
      </c>
      <c r="T1912" s="2" t="str">
        <f t="shared" si="29"/>
        <v>Reorder Needed</v>
      </c>
    </row>
    <row r="1913" spans="1:20" x14ac:dyDescent="0.3">
      <c r="A1913" s="2">
        <v>2912</v>
      </c>
      <c r="B1913" s="3">
        <v>45567</v>
      </c>
      <c r="C1913" s="2" t="s">
        <v>1725</v>
      </c>
      <c r="D1913" s="2" t="s">
        <v>2713</v>
      </c>
      <c r="E1913" s="2" t="s">
        <v>28</v>
      </c>
      <c r="F1913" s="2" t="s">
        <v>29</v>
      </c>
      <c r="G1913" s="2" t="s">
        <v>49</v>
      </c>
      <c r="H1913" s="2" t="s">
        <v>50</v>
      </c>
      <c r="I1913" s="2" t="s">
        <v>51</v>
      </c>
      <c r="J1913" s="2">
        <v>9</v>
      </c>
      <c r="K1913" s="2">
        <v>26608</v>
      </c>
      <c r="L1913" s="2">
        <v>239472</v>
      </c>
      <c r="M1913" s="2">
        <v>207312.01</v>
      </c>
      <c r="N1913" s="2">
        <v>32159.99</v>
      </c>
      <c r="O1913" s="2">
        <v>336</v>
      </c>
      <c r="P1913" s="2">
        <v>52</v>
      </c>
      <c r="Q1913" s="2" t="s">
        <v>52</v>
      </c>
      <c r="R1913" s="2">
        <v>15</v>
      </c>
      <c r="S1913" s="5">
        <f>IFERROR(Table1[[#This Row],[Profit]]/Table1[[#This Row],[Sales]],0)</f>
        <v>0.13429540823144251</v>
      </c>
      <c r="T1913" s="2" t="str">
        <f t="shared" si="29"/>
        <v>Reorder Needed</v>
      </c>
    </row>
    <row r="1914" spans="1:20" x14ac:dyDescent="0.3">
      <c r="A1914" s="2">
        <v>2913</v>
      </c>
      <c r="B1914" s="3">
        <v>45636</v>
      </c>
      <c r="C1914" s="2" t="s">
        <v>174</v>
      </c>
      <c r="D1914" s="2" t="s">
        <v>2732</v>
      </c>
      <c r="E1914" s="2" t="s">
        <v>36</v>
      </c>
      <c r="F1914" s="2" t="s">
        <v>37</v>
      </c>
      <c r="G1914" s="2" t="s">
        <v>75</v>
      </c>
      <c r="H1914" s="2" t="s">
        <v>76</v>
      </c>
      <c r="I1914" s="2" t="s">
        <v>77</v>
      </c>
      <c r="J1914" s="2">
        <v>10</v>
      </c>
      <c r="K1914" s="2">
        <v>19210</v>
      </c>
      <c r="L1914" s="2">
        <v>192100</v>
      </c>
      <c r="M1914" s="2">
        <v>154128.31</v>
      </c>
      <c r="N1914" s="2">
        <v>37971.69</v>
      </c>
      <c r="O1914" s="2">
        <v>466</v>
      </c>
      <c r="P1914" s="2">
        <v>54</v>
      </c>
      <c r="Q1914" s="2" t="s">
        <v>78</v>
      </c>
      <c r="R1914" s="2">
        <v>20</v>
      </c>
      <c r="S1914" s="5">
        <f>IFERROR(Table1[[#This Row],[Profit]]/Table1[[#This Row],[Sales]],0)</f>
        <v>0.19766626756897451</v>
      </c>
      <c r="T1914" s="2" t="str">
        <f t="shared" si="29"/>
        <v>Reorder Needed</v>
      </c>
    </row>
    <row r="1915" spans="1:20" x14ac:dyDescent="0.3">
      <c r="A1915" s="2">
        <v>2914</v>
      </c>
      <c r="B1915" s="3">
        <v>45391</v>
      </c>
      <c r="C1915" s="2" t="s">
        <v>1358</v>
      </c>
      <c r="D1915" s="2" t="s">
        <v>2733</v>
      </c>
      <c r="E1915" s="2" t="s">
        <v>45</v>
      </c>
      <c r="F1915" s="2" t="s">
        <v>46</v>
      </c>
      <c r="G1915" s="2" t="s">
        <v>30</v>
      </c>
      <c r="H1915" s="2" t="s">
        <v>31</v>
      </c>
      <c r="I1915" s="2" t="s">
        <v>32</v>
      </c>
      <c r="J1915" s="2">
        <v>4</v>
      </c>
      <c r="K1915" s="2">
        <v>47586</v>
      </c>
      <c r="L1915" s="2">
        <v>190344</v>
      </c>
      <c r="M1915" s="2">
        <v>128764.21</v>
      </c>
      <c r="N1915" s="2">
        <v>61579.79</v>
      </c>
      <c r="O1915" s="2">
        <v>255</v>
      </c>
      <c r="P1915" s="2">
        <v>91</v>
      </c>
      <c r="Q1915" s="2" t="s">
        <v>33</v>
      </c>
      <c r="R1915" s="2">
        <v>0</v>
      </c>
      <c r="S1915" s="5">
        <f>IFERROR(Table1[[#This Row],[Profit]]/Table1[[#This Row],[Sales]],0)</f>
        <v>0.32351841928298242</v>
      </c>
      <c r="T1915" s="2" t="str">
        <f t="shared" si="29"/>
        <v>Reorder Needed</v>
      </c>
    </row>
    <row r="1916" spans="1:20" x14ac:dyDescent="0.3">
      <c r="A1916" s="2">
        <v>2915</v>
      </c>
      <c r="B1916" s="3">
        <v>45622</v>
      </c>
      <c r="C1916" s="2" t="s">
        <v>1009</v>
      </c>
      <c r="D1916" s="2" t="s">
        <v>2734</v>
      </c>
      <c r="E1916" s="2" t="s">
        <v>20</v>
      </c>
      <c r="F1916" s="2" t="s">
        <v>21</v>
      </c>
      <c r="G1916" s="2" t="s">
        <v>22</v>
      </c>
      <c r="H1916" s="2" t="s">
        <v>23</v>
      </c>
      <c r="I1916" s="2" t="s">
        <v>24</v>
      </c>
      <c r="J1916" s="2">
        <v>4</v>
      </c>
      <c r="K1916" s="2">
        <v>38171</v>
      </c>
      <c r="L1916" s="2">
        <v>152684</v>
      </c>
      <c r="M1916" s="2">
        <v>123866.37</v>
      </c>
      <c r="N1916" s="2">
        <v>28817.63</v>
      </c>
      <c r="O1916" s="2">
        <v>405</v>
      </c>
      <c r="P1916" s="2">
        <v>34</v>
      </c>
      <c r="Q1916" s="2" t="s">
        <v>25</v>
      </c>
      <c r="R1916" s="2">
        <v>10</v>
      </c>
      <c r="S1916" s="5">
        <f>IFERROR(Table1[[#This Row],[Profit]]/Table1[[#This Row],[Sales]],0)</f>
        <v>0.18874033952477012</v>
      </c>
      <c r="T1916" s="2" t="str">
        <f t="shared" si="29"/>
        <v>Reorder Needed</v>
      </c>
    </row>
    <row r="1917" spans="1:20" x14ac:dyDescent="0.3">
      <c r="A1917" s="2">
        <v>2916</v>
      </c>
      <c r="B1917" s="3">
        <v>45395</v>
      </c>
      <c r="C1917" s="2" t="s">
        <v>809</v>
      </c>
      <c r="D1917" s="2" t="s">
        <v>2735</v>
      </c>
      <c r="E1917" s="2" t="s">
        <v>20</v>
      </c>
      <c r="F1917" s="2" t="s">
        <v>21</v>
      </c>
      <c r="G1917" s="2" t="s">
        <v>55</v>
      </c>
      <c r="H1917" s="2" t="s">
        <v>56</v>
      </c>
      <c r="I1917" s="2" t="s">
        <v>32</v>
      </c>
      <c r="J1917" s="2">
        <v>10</v>
      </c>
      <c r="K1917" s="2">
        <v>36977</v>
      </c>
      <c r="L1917" s="2">
        <v>369770</v>
      </c>
      <c r="M1917" s="2">
        <v>272142.15999999997</v>
      </c>
      <c r="N1917" s="2">
        <v>97627.839999999997</v>
      </c>
      <c r="O1917" s="2">
        <v>111</v>
      </c>
      <c r="P1917" s="2">
        <v>65</v>
      </c>
      <c r="Q1917" s="2" t="s">
        <v>57</v>
      </c>
      <c r="R1917" s="2">
        <v>10</v>
      </c>
      <c r="S1917" s="5">
        <f>IFERROR(Table1[[#This Row],[Profit]]/Table1[[#This Row],[Sales]],0)</f>
        <v>0.26402314952538064</v>
      </c>
      <c r="T1917" s="2" t="str">
        <f t="shared" si="29"/>
        <v>Reorder Needed</v>
      </c>
    </row>
    <row r="1918" spans="1:20" x14ac:dyDescent="0.3">
      <c r="A1918" s="2">
        <v>2917</v>
      </c>
      <c r="B1918" s="3">
        <v>45613</v>
      </c>
      <c r="C1918" s="2" t="s">
        <v>487</v>
      </c>
      <c r="D1918" s="2" t="s">
        <v>2736</v>
      </c>
      <c r="E1918" s="2" t="s">
        <v>36</v>
      </c>
      <c r="F1918" s="2" t="s">
        <v>37</v>
      </c>
      <c r="G1918" s="2" t="s">
        <v>75</v>
      </c>
      <c r="H1918" s="2" t="s">
        <v>76</v>
      </c>
      <c r="I1918" s="2" t="s">
        <v>77</v>
      </c>
      <c r="J1918" s="2">
        <v>4</v>
      </c>
      <c r="K1918" s="2">
        <v>20612</v>
      </c>
      <c r="L1918" s="2">
        <v>82448</v>
      </c>
      <c r="M1918" s="2">
        <v>60604.22</v>
      </c>
      <c r="N1918" s="2">
        <v>21843.78</v>
      </c>
      <c r="O1918" s="2">
        <v>88</v>
      </c>
      <c r="P1918" s="2">
        <v>74</v>
      </c>
      <c r="Q1918" s="2" t="s">
        <v>78</v>
      </c>
      <c r="R1918" s="2">
        <v>15</v>
      </c>
      <c r="S1918" s="5">
        <f>IFERROR(Table1[[#This Row],[Profit]]/Table1[[#This Row],[Sales]],0)</f>
        <v>0.26494008344653597</v>
      </c>
      <c r="T1918" s="2" t="str">
        <f t="shared" si="29"/>
        <v>Reorder Needed</v>
      </c>
    </row>
    <row r="1919" spans="1:20" x14ac:dyDescent="0.3">
      <c r="A1919" s="2">
        <v>2918</v>
      </c>
      <c r="B1919" s="3">
        <v>45307</v>
      </c>
      <c r="C1919" s="2" t="s">
        <v>1550</v>
      </c>
      <c r="D1919" s="2" t="s">
        <v>2737</v>
      </c>
      <c r="E1919" s="2" t="s">
        <v>36</v>
      </c>
      <c r="F1919" s="2" t="s">
        <v>37</v>
      </c>
      <c r="G1919" s="2" t="s">
        <v>67</v>
      </c>
      <c r="H1919" s="2" t="s">
        <v>68</v>
      </c>
      <c r="I1919" s="2" t="s">
        <v>24</v>
      </c>
      <c r="J1919" s="2">
        <v>3</v>
      </c>
      <c r="K1919" s="2">
        <v>37228</v>
      </c>
      <c r="L1919" s="2">
        <v>111684</v>
      </c>
      <c r="M1919" s="2">
        <v>67124.42</v>
      </c>
      <c r="N1919" s="2">
        <v>44559.58</v>
      </c>
      <c r="O1919" s="2">
        <v>406</v>
      </c>
      <c r="P1919" s="2">
        <v>47</v>
      </c>
      <c r="Q1919" s="2" t="s">
        <v>42</v>
      </c>
      <c r="R1919" s="2">
        <v>5</v>
      </c>
      <c r="S1919" s="5">
        <f>IFERROR(Table1[[#This Row],[Profit]]/Table1[[#This Row],[Sales]],0)</f>
        <v>0.3989790838437019</v>
      </c>
      <c r="T1919" s="2" t="str">
        <f t="shared" si="29"/>
        <v>Reorder Needed</v>
      </c>
    </row>
    <row r="1920" spans="1:20" x14ac:dyDescent="0.3">
      <c r="A1920" s="2">
        <v>2919</v>
      </c>
      <c r="B1920" s="3">
        <v>45372</v>
      </c>
      <c r="C1920" s="2" t="s">
        <v>2738</v>
      </c>
      <c r="D1920" s="2" t="s">
        <v>2739</v>
      </c>
      <c r="E1920" s="2" t="s">
        <v>36</v>
      </c>
      <c r="F1920" s="2" t="s">
        <v>37</v>
      </c>
      <c r="G1920" s="2" t="s">
        <v>22</v>
      </c>
      <c r="H1920" s="2" t="s">
        <v>23</v>
      </c>
      <c r="I1920" s="2" t="s">
        <v>24</v>
      </c>
      <c r="J1920" s="2">
        <v>7</v>
      </c>
      <c r="K1920" s="2">
        <v>51254</v>
      </c>
      <c r="L1920" s="2">
        <v>358778</v>
      </c>
      <c r="M1920" s="2">
        <v>231583.05</v>
      </c>
      <c r="N1920" s="2">
        <v>127194.95</v>
      </c>
      <c r="O1920" s="2">
        <v>217</v>
      </c>
      <c r="P1920" s="2">
        <v>59</v>
      </c>
      <c r="Q1920" s="2" t="s">
        <v>25</v>
      </c>
      <c r="R1920" s="2">
        <v>15</v>
      </c>
      <c r="S1920" s="5">
        <f>IFERROR(Table1[[#This Row],[Profit]]/Table1[[#This Row],[Sales]],0)</f>
        <v>0.35452271320984008</v>
      </c>
      <c r="T1920" s="2" t="str">
        <f t="shared" si="29"/>
        <v>Reorder Needed</v>
      </c>
    </row>
    <row r="1921" spans="1:20" x14ac:dyDescent="0.3">
      <c r="A1921" s="2">
        <v>2920</v>
      </c>
      <c r="B1921" s="3">
        <v>45623</v>
      </c>
      <c r="C1921" s="2" t="s">
        <v>565</v>
      </c>
      <c r="D1921" s="2" t="s">
        <v>2740</v>
      </c>
      <c r="E1921" s="2" t="s">
        <v>36</v>
      </c>
      <c r="F1921" s="2" t="s">
        <v>37</v>
      </c>
      <c r="G1921" s="2" t="s">
        <v>81</v>
      </c>
      <c r="H1921" s="2" t="s">
        <v>82</v>
      </c>
      <c r="I1921" s="2" t="s">
        <v>24</v>
      </c>
      <c r="J1921" s="2">
        <v>3</v>
      </c>
      <c r="K1921" s="2">
        <v>47416</v>
      </c>
      <c r="L1921" s="2">
        <v>142248</v>
      </c>
      <c r="M1921" s="2">
        <v>121441.38</v>
      </c>
      <c r="N1921" s="2">
        <v>20806.62</v>
      </c>
      <c r="O1921" s="2">
        <v>178</v>
      </c>
      <c r="P1921" s="2">
        <v>66</v>
      </c>
      <c r="Q1921" s="2" t="s">
        <v>42</v>
      </c>
      <c r="R1921" s="2">
        <v>15</v>
      </c>
      <c r="S1921" s="5">
        <f>IFERROR(Table1[[#This Row],[Profit]]/Table1[[#This Row],[Sales]],0)</f>
        <v>0.14627003543107811</v>
      </c>
      <c r="T1921" s="2" t="str">
        <f t="shared" si="29"/>
        <v>Reorder Needed</v>
      </c>
    </row>
    <row r="1922" spans="1:20" x14ac:dyDescent="0.3">
      <c r="A1922" s="2">
        <v>2921</v>
      </c>
      <c r="B1922" s="3">
        <v>45643</v>
      </c>
      <c r="C1922" s="2" t="s">
        <v>2741</v>
      </c>
      <c r="D1922" s="2" t="s">
        <v>2742</v>
      </c>
      <c r="E1922" s="2" t="s">
        <v>28</v>
      </c>
      <c r="F1922" s="2" t="s">
        <v>29</v>
      </c>
      <c r="G1922" s="2" t="s">
        <v>40</v>
      </c>
      <c r="H1922" s="2" t="s">
        <v>41</v>
      </c>
      <c r="I1922" s="2" t="s">
        <v>24</v>
      </c>
      <c r="J1922" s="2">
        <v>10</v>
      </c>
      <c r="K1922" s="2">
        <v>20047</v>
      </c>
      <c r="L1922" s="2">
        <v>200470</v>
      </c>
      <c r="M1922" s="2">
        <v>144320.34</v>
      </c>
      <c r="N1922" s="2">
        <v>56149.66</v>
      </c>
      <c r="O1922" s="2">
        <v>286</v>
      </c>
      <c r="P1922" s="2">
        <v>96</v>
      </c>
      <c r="Q1922" s="2" t="s">
        <v>42</v>
      </c>
      <c r="R1922" s="2">
        <v>0</v>
      </c>
      <c r="S1922" s="5">
        <f>IFERROR(Table1[[#This Row],[Profit]]/Table1[[#This Row],[Sales]],0)</f>
        <v>0.28009008829251264</v>
      </c>
      <c r="T1922" s="2" t="str">
        <f t="shared" ref="T1922:T1985" si="30">IF(O1922&gt;P1922,"Reorder Needed","Sufficient")</f>
        <v>Reorder Needed</v>
      </c>
    </row>
    <row r="1923" spans="1:20" x14ac:dyDescent="0.3">
      <c r="A1923" s="2">
        <v>2922</v>
      </c>
      <c r="B1923" s="3">
        <v>45427</v>
      </c>
      <c r="C1923" s="2" t="s">
        <v>194</v>
      </c>
      <c r="D1923" s="2" t="s">
        <v>2743</v>
      </c>
      <c r="E1923" s="2" t="s">
        <v>20</v>
      </c>
      <c r="F1923" s="2" t="s">
        <v>21</v>
      </c>
      <c r="G1923" s="2" t="s">
        <v>30</v>
      </c>
      <c r="H1923" s="2" t="s">
        <v>31</v>
      </c>
      <c r="I1923" s="2" t="s">
        <v>32</v>
      </c>
      <c r="J1923" s="2">
        <v>3</v>
      </c>
      <c r="K1923" s="2">
        <v>50942</v>
      </c>
      <c r="L1923" s="2">
        <v>152826</v>
      </c>
      <c r="M1923" s="2">
        <v>126728.42</v>
      </c>
      <c r="N1923" s="2">
        <v>26097.58</v>
      </c>
      <c r="O1923" s="2">
        <v>467</v>
      </c>
      <c r="P1923" s="2">
        <v>35</v>
      </c>
      <c r="Q1923" s="2" t="s">
        <v>33</v>
      </c>
      <c r="R1923" s="2">
        <v>0</v>
      </c>
      <c r="S1923" s="5">
        <f>IFERROR(Table1[[#This Row],[Profit]]/Table1[[#This Row],[Sales]],0)</f>
        <v>0.17076662348029786</v>
      </c>
      <c r="T1923" s="2" t="str">
        <f t="shared" si="30"/>
        <v>Reorder Needed</v>
      </c>
    </row>
    <row r="1924" spans="1:20" x14ac:dyDescent="0.3">
      <c r="A1924" s="2">
        <v>2923</v>
      </c>
      <c r="B1924" s="3">
        <v>45451</v>
      </c>
      <c r="C1924" s="2" t="s">
        <v>766</v>
      </c>
      <c r="D1924" s="2" t="s">
        <v>2744</v>
      </c>
      <c r="E1924" s="2" t="s">
        <v>28</v>
      </c>
      <c r="F1924" s="2" t="s">
        <v>29</v>
      </c>
      <c r="G1924" s="2" t="s">
        <v>67</v>
      </c>
      <c r="H1924" s="2" t="s">
        <v>68</v>
      </c>
      <c r="I1924" s="2" t="s">
        <v>24</v>
      </c>
      <c r="J1924" s="2">
        <v>8</v>
      </c>
      <c r="K1924" s="2">
        <v>45054</v>
      </c>
      <c r="L1924" s="2">
        <v>360432</v>
      </c>
      <c r="M1924" s="2">
        <v>263494.3</v>
      </c>
      <c r="N1924" s="2">
        <v>96937.7</v>
      </c>
      <c r="O1924" s="2">
        <v>47</v>
      </c>
      <c r="P1924" s="2">
        <v>47</v>
      </c>
      <c r="Q1924" s="2" t="s">
        <v>42</v>
      </c>
      <c r="R1924" s="2">
        <v>10</v>
      </c>
      <c r="S1924" s="5">
        <f>IFERROR(Table1[[#This Row],[Profit]]/Table1[[#This Row],[Sales]],0)</f>
        <v>0.26894865050827893</v>
      </c>
      <c r="T1924" s="2" t="str">
        <f t="shared" si="30"/>
        <v>Sufficient</v>
      </c>
    </row>
    <row r="1925" spans="1:20" x14ac:dyDescent="0.3">
      <c r="A1925" s="2">
        <v>2924</v>
      </c>
      <c r="B1925" s="3">
        <v>45443</v>
      </c>
      <c r="C1925" s="2" t="s">
        <v>2125</v>
      </c>
      <c r="D1925" s="2" t="s">
        <v>2745</v>
      </c>
      <c r="E1925" s="2" t="s">
        <v>28</v>
      </c>
      <c r="F1925" s="2" t="s">
        <v>29</v>
      </c>
      <c r="G1925" s="2" t="s">
        <v>67</v>
      </c>
      <c r="H1925" s="2" t="s">
        <v>68</v>
      </c>
      <c r="I1925" s="2" t="s">
        <v>24</v>
      </c>
      <c r="J1925" s="2">
        <v>9</v>
      </c>
      <c r="K1925" s="2">
        <v>4379</v>
      </c>
      <c r="L1925" s="2">
        <v>39411</v>
      </c>
      <c r="M1925" s="2">
        <v>27645.54</v>
      </c>
      <c r="N1925" s="2">
        <v>11765.46</v>
      </c>
      <c r="O1925" s="2">
        <v>112</v>
      </c>
      <c r="P1925" s="2">
        <v>81</v>
      </c>
      <c r="Q1925" s="2" t="s">
        <v>42</v>
      </c>
      <c r="R1925" s="2">
        <v>5</v>
      </c>
      <c r="S1925" s="5">
        <f>IFERROR(Table1[[#This Row],[Profit]]/Table1[[#This Row],[Sales]],0)</f>
        <v>0.29853238943442184</v>
      </c>
      <c r="T1925" s="2" t="str">
        <f t="shared" si="30"/>
        <v>Reorder Needed</v>
      </c>
    </row>
    <row r="1926" spans="1:20" x14ac:dyDescent="0.3">
      <c r="A1926" s="2">
        <v>2925</v>
      </c>
      <c r="B1926" s="3">
        <v>45480</v>
      </c>
      <c r="C1926" s="2" t="s">
        <v>472</v>
      </c>
      <c r="D1926" s="2" t="s">
        <v>2746</v>
      </c>
      <c r="E1926" s="2" t="s">
        <v>45</v>
      </c>
      <c r="F1926" s="2" t="s">
        <v>46</v>
      </c>
      <c r="G1926" s="2" t="s">
        <v>60</v>
      </c>
      <c r="H1926" s="2" t="s">
        <v>61</v>
      </c>
      <c r="I1926" s="2" t="s">
        <v>32</v>
      </c>
      <c r="J1926" s="2">
        <v>10</v>
      </c>
      <c r="K1926" s="2">
        <v>53914</v>
      </c>
      <c r="L1926" s="2">
        <v>539140</v>
      </c>
      <c r="M1926" s="2">
        <v>443633.29</v>
      </c>
      <c r="N1926" s="2">
        <v>95506.71</v>
      </c>
      <c r="O1926" s="2">
        <v>174</v>
      </c>
      <c r="P1926" s="2">
        <v>57</v>
      </c>
      <c r="Q1926" s="2" t="s">
        <v>62</v>
      </c>
      <c r="R1926" s="2">
        <v>0</v>
      </c>
      <c r="S1926" s="5">
        <f>IFERROR(Table1[[#This Row],[Profit]]/Table1[[#This Row],[Sales]],0)</f>
        <v>0.17714639982193867</v>
      </c>
      <c r="T1926" s="2" t="str">
        <f t="shared" si="30"/>
        <v>Reorder Needed</v>
      </c>
    </row>
    <row r="1927" spans="1:20" x14ac:dyDescent="0.3">
      <c r="A1927" s="2">
        <v>2926</v>
      </c>
      <c r="B1927" s="3">
        <v>45583</v>
      </c>
      <c r="C1927" s="2" t="s">
        <v>421</v>
      </c>
      <c r="D1927" s="2" t="s">
        <v>2747</v>
      </c>
      <c r="E1927" s="2" t="s">
        <v>36</v>
      </c>
      <c r="F1927" s="2" t="s">
        <v>37</v>
      </c>
      <c r="G1927" s="2" t="s">
        <v>60</v>
      </c>
      <c r="H1927" s="2" t="s">
        <v>61</v>
      </c>
      <c r="I1927" s="2" t="s">
        <v>32</v>
      </c>
      <c r="J1927" s="2">
        <v>10</v>
      </c>
      <c r="K1927" s="2">
        <v>31866</v>
      </c>
      <c r="L1927" s="2">
        <v>318660</v>
      </c>
      <c r="M1927" s="2">
        <v>270884.56</v>
      </c>
      <c r="N1927" s="2">
        <v>47775.44</v>
      </c>
      <c r="O1927" s="2">
        <v>229</v>
      </c>
      <c r="P1927" s="2">
        <v>45</v>
      </c>
      <c r="Q1927" s="2" t="s">
        <v>62</v>
      </c>
      <c r="R1927" s="2">
        <v>20</v>
      </c>
      <c r="S1927" s="5">
        <f>IFERROR(Table1[[#This Row],[Profit]]/Table1[[#This Row],[Sales]],0)</f>
        <v>0.14992606539885772</v>
      </c>
      <c r="T1927" s="2" t="str">
        <f t="shared" si="30"/>
        <v>Reorder Needed</v>
      </c>
    </row>
    <row r="1928" spans="1:20" x14ac:dyDescent="0.3">
      <c r="A1928" s="2">
        <v>2927</v>
      </c>
      <c r="B1928" s="3">
        <v>45600</v>
      </c>
      <c r="C1928" s="2" t="s">
        <v>2360</v>
      </c>
      <c r="D1928" s="2" t="s">
        <v>2748</v>
      </c>
      <c r="E1928" s="2" t="s">
        <v>28</v>
      </c>
      <c r="F1928" s="2" t="s">
        <v>29</v>
      </c>
      <c r="G1928" s="2" t="s">
        <v>22</v>
      </c>
      <c r="H1928" s="2" t="s">
        <v>23</v>
      </c>
      <c r="I1928" s="2" t="s">
        <v>24</v>
      </c>
      <c r="J1928" s="2">
        <v>6</v>
      </c>
      <c r="K1928" s="2">
        <v>40275</v>
      </c>
      <c r="L1928" s="2">
        <v>241650</v>
      </c>
      <c r="M1928" s="2">
        <v>158695.37</v>
      </c>
      <c r="N1928" s="2">
        <v>82954.63</v>
      </c>
      <c r="O1928" s="2">
        <v>309</v>
      </c>
      <c r="P1928" s="2">
        <v>47</v>
      </c>
      <c r="Q1928" s="2" t="s">
        <v>25</v>
      </c>
      <c r="R1928" s="2">
        <v>0</v>
      </c>
      <c r="S1928" s="5">
        <f>IFERROR(Table1[[#This Row],[Profit]]/Table1[[#This Row],[Sales]],0)</f>
        <v>0.34328421270432447</v>
      </c>
      <c r="T1928" s="2" t="str">
        <f t="shared" si="30"/>
        <v>Reorder Needed</v>
      </c>
    </row>
    <row r="1929" spans="1:20" x14ac:dyDescent="0.3">
      <c r="A1929" s="2">
        <v>2928</v>
      </c>
      <c r="B1929" s="3">
        <v>45489</v>
      </c>
      <c r="C1929" s="2" t="s">
        <v>2749</v>
      </c>
      <c r="D1929" s="2" t="s">
        <v>2750</v>
      </c>
      <c r="E1929" s="2" t="s">
        <v>36</v>
      </c>
      <c r="F1929" s="2" t="s">
        <v>37</v>
      </c>
      <c r="G1929" s="2" t="s">
        <v>22</v>
      </c>
      <c r="H1929" s="2" t="s">
        <v>23</v>
      </c>
      <c r="I1929" s="2" t="s">
        <v>24</v>
      </c>
      <c r="J1929" s="2">
        <v>9</v>
      </c>
      <c r="K1929" s="2">
        <v>41136</v>
      </c>
      <c r="L1929" s="2">
        <v>370224</v>
      </c>
      <c r="M1929" s="2">
        <v>238256.56</v>
      </c>
      <c r="N1929" s="2">
        <v>131967.44</v>
      </c>
      <c r="O1929" s="2">
        <v>458</v>
      </c>
      <c r="P1929" s="2">
        <v>58</v>
      </c>
      <c r="Q1929" s="2" t="s">
        <v>25</v>
      </c>
      <c r="R1929" s="2">
        <v>15</v>
      </c>
      <c r="S1929" s="5">
        <f>IFERROR(Table1[[#This Row],[Profit]]/Table1[[#This Row],[Sales]],0)</f>
        <v>0.35645295820908424</v>
      </c>
      <c r="T1929" s="2" t="str">
        <f t="shared" si="30"/>
        <v>Reorder Needed</v>
      </c>
    </row>
    <row r="1930" spans="1:20" x14ac:dyDescent="0.3">
      <c r="A1930" s="2">
        <v>2929</v>
      </c>
      <c r="B1930" s="3">
        <v>45300</v>
      </c>
      <c r="C1930" s="2" t="s">
        <v>2751</v>
      </c>
      <c r="D1930" s="2" t="s">
        <v>2752</v>
      </c>
      <c r="E1930" s="2" t="s">
        <v>20</v>
      </c>
      <c r="F1930" s="2" t="s">
        <v>21</v>
      </c>
      <c r="G1930" s="2" t="s">
        <v>75</v>
      </c>
      <c r="H1930" s="2" t="s">
        <v>76</v>
      </c>
      <c r="I1930" s="2" t="s">
        <v>77</v>
      </c>
      <c r="J1930" s="2">
        <v>5</v>
      </c>
      <c r="K1930" s="2">
        <v>16902</v>
      </c>
      <c r="L1930" s="2">
        <v>84510</v>
      </c>
      <c r="M1930" s="2">
        <v>52626.23</v>
      </c>
      <c r="N1930" s="2">
        <v>31883.77</v>
      </c>
      <c r="O1930" s="2">
        <v>297</v>
      </c>
      <c r="P1930" s="2">
        <v>66</v>
      </c>
      <c r="Q1930" s="2" t="s">
        <v>78</v>
      </c>
      <c r="R1930" s="2">
        <v>5</v>
      </c>
      <c r="S1930" s="5">
        <f>IFERROR(Table1[[#This Row],[Profit]]/Table1[[#This Row],[Sales]],0)</f>
        <v>0.37727807360075732</v>
      </c>
      <c r="T1930" s="2" t="str">
        <f t="shared" si="30"/>
        <v>Reorder Needed</v>
      </c>
    </row>
    <row r="1931" spans="1:20" x14ac:dyDescent="0.3">
      <c r="A1931" s="2">
        <v>2930</v>
      </c>
      <c r="B1931" s="3">
        <v>45383</v>
      </c>
      <c r="C1931" s="2" t="s">
        <v>214</v>
      </c>
      <c r="D1931" s="2" t="s">
        <v>2753</v>
      </c>
      <c r="E1931" s="2" t="s">
        <v>36</v>
      </c>
      <c r="F1931" s="2" t="s">
        <v>37</v>
      </c>
      <c r="G1931" s="2" t="s">
        <v>81</v>
      </c>
      <c r="H1931" s="2" t="s">
        <v>82</v>
      </c>
      <c r="I1931" s="2" t="s">
        <v>24</v>
      </c>
      <c r="J1931" s="2">
        <v>7</v>
      </c>
      <c r="K1931" s="2">
        <v>27797</v>
      </c>
      <c r="L1931" s="2">
        <v>194579</v>
      </c>
      <c r="M1931" s="2">
        <v>165551.54</v>
      </c>
      <c r="N1931" s="2">
        <v>29027.46</v>
      </c>
      <c r="O1931" s="2">
        <v>69</v>
      </c>
      <c r="P1931" s="2">
        <v>26</v>
      </c>
      <c r="Q1931" s="2" t="s">
        <v>42</v>
      </c>
      <c r="R1931" s="2">
        <v>10</v>
      </c>
      <c r="S1931" s="5">
        <f>IFERROR(Table1[[#This Row],[Profit]]/Table1[[#This Row],[Sales]],0)</f>
        <v>0.14918084685397703</v>
      </c>
      <c r="T1931" s="2" t="str">
        <f t="shared" si="30"/>
        <v>Reorder Needed</v>
      </c>
    </row>
    <row r="1932" spans="1:20" x14ac:dyDescent="0.3">
      <c r="A1932" s="2">
        <v>2931</v>
      </c>
      <c r="B1932" s="3">
        <v>45444</v>
      </c>
      <c r="C1932" s="2" t="s">
        <v>798</v>
      </c>
      <c r="D1932" s="2" t="s">
        <v>2754</v>
      </c>
      <c r="E1932" s="2" t="s">
        <v>20</v>
      </c>
      <c r="F1932" s="2" t="s">
        <v>21</v>
      </c>
      <c r="G1932" s="2" t="s">
        <v>55</v>
      </c>
      <c r="H1932" s="2" t="s">
        <v>56</v>
      </c>
      <c r="I1932" s="2" t="s">
        <v>32</v>
      </c>
      <c r="J1932" s="2">
        <v>7</v>
      </c>
      <c r="K1932" s="2">
        <v>15712</v>
      </c>
      <c r="L1932" s="2">
        <v>109984</v>
      </c>
      <c r="M1932" s="2">
        <v>98443.11</v>
      </c>
      <c r="N1932" s="2">
        <v>11540.89</v>
      </c>
      <c r="O1932" s="2">
        <v>98</v>
      </c>
      <c r="P1932" s="2">
        <v>45</v>
      </c>
      <c r="Q1932" s="2" t="s">
        <v>57</v>
      </c>
      <c r="R1932" s="2">
        <v>0</v>
      </c>
      <c r="S1932" s="5">
        <f>IFERROR(Table1[[#This Row],[Profit]]/Table1[[#This Row],[Sales]],0)</f>
        <v>0.10493244471923188</v>
      </c>
      <c r="T1932" s="2" t="str">
        <f t="shared" si="30"/>
        <v>Reorder Needed</v>
      </c>
    </row>
    <row r="1933" spans="1:20" x14ac:dyDescent="0.3">
      <c r="A1933" s="2">
        <v>2932</v>
      </c>
      <c r="B1933" s="3">
        <v>45519</v>
      </c>
      <c r="C1933" s="2" t="s">
        <v>83</v>
      </c>
      <c r="D1933" s="2" t="s">
        <v>2755</v>
      </c>
      <c r="E1933" s="2" t="s">
        <v>45</v>
      </c>
      <c r="F1933" s="2" t="s">
        <v>46</v>
      </c>
      <c r="G1933" s="2" t="s">
        <v>81</v>
      </c>
      <c r="H1933" s="2" t="s">
        <v>82</v>
      </c>
      <c r="I1933" s="2" t="s">
        <v>24</v>
      </c>
      <c r="J1933" s="2">
        <v>9</v>
      </c>
      <c r="K1933" s="2">
        <v>48148</v>
      </c>
      <c r="L1933" s="2">
        <v>433332</v>
      </c>
      <c r="M1933" s="2">
        <v>343898.73</v>
      </c>
      <c r="N1933" s="2">
        <v>89433.27</v>
      </c>
      <c r="O1933" s="2">
        <v>416</v>
      </c>
      <c r="P1933" s="2">
        <v>70</v>
      </c>
      <c r="Q1933" s="2" t="s">
        <v>42</v>
      </c>
      <c r="R1933" s="2">
        <v>20</v>
      </c>
      <c r="S1933" s="5">
        <f>IFERROR(Table1[[#This Row],[Profit]]/Table1[[#This Row],[Sales]],0)</f>
        <v>0.20638510426185927</v>
      </c>
      <c r="T1933" s="2" t="str">
        <f t="shared" si="30"/>
        <v>Reorder Needed</v>
      </c>
    </row>
    <row r="1934" spans="1:20" x14ac:dyDescent="0.3">
      <c r="A1934" s="2">
        <v>2933</v>
      </c>
      <c r="B1934" s="3">
        <v>45330</v>
      </c>
      <c r="C1934" s="2" t="s">
        <v>1191</v>
      </c>
      <c r="D1934" s="2" t="s">
        <v>2012</v>
      </c>
      <c r="E1934" s="2" t="s">
        <v>20</v>
      </c>
      <c r="F1934" s="2" t="s">
        <v>21</v>
      </c>
      <c r="G1934" s="2" t="s">
        <v>30</v>
      </c>
      <c r="H1934" s="2" t="s">
        <v>31</v>
      </c>
      <c r="I1934" s="2" t="s">
        <v>32</v>
      </c>
      <c r="J1934" s="2">
        <v>5</v>
      </c>
      <c r="K1934" s="2">
        <v>36692</v>
      </c>
      <c r="L1934" s="2">
        <v>183460</v>
      </c>
      <c r="M1934" s="2">
        <v>157889.87</v>
      </c>
      <c r="N1934" s="2">
        <v>25570.13</v>
      </c>
      <c r="O1934" s="2">
        <v>358</v>
      </c>
      <c r="P1934" s="2">
        <v>84</v>
      </c>
      <c r="Q1934" s="2" t="s">
        <v>33</v>
      </c>
      <c r="R1934" s="2">
        <v>5</v>
      </c>
      <c r="S1934" s="5">
        <f>IFERROR(Table1[[#This Row],[Profit]]/Table1[[#This Row],[Sales]],0)</f>
        <v>0.13937713943093863</v>
      </c>
      <c r="T1934" s="2" t="str">
        <f t="shared" si="30"/>
        <v>Reorder Needed</v>
      </c>
    </row>
    <row r="1935" spans="1:20" x14ac:dyDescent="0.3">
      <c r="A1935" s="2">
        <v>2934</v>
      </c>
      <c r="B1935" s="3">
        <v>45510</v>
      </c>
      <c r="C1935" s="2" t="s">
        <v>2756</v>
      </c>
      <c r="D1935" s="2" t="s">
        <v>2757</v>
      </c>
      <c r="E1935" s="2" t="s">
        <v>28</v>
      </c>
      <c r="F1935" s="2" t="s">
        <v>29</v>
      </c>
      <c r="G1935" s="2" t="s">
        <v>97</v>
      </c>
      <c r="H1935" s="2" t="s">
        <v>98</v>
      </c>
      <c r="I1935" s="2" t="s">
        <v>32</v>
      </c>
      <c r="J1935" s="2">
        <v>5</v>
      </c>
      <c r="K1935" s="2">
        <v>59970</v>
      </c>
      <c r="L1935" s="2">
        <v>299850</v>
      </c>
      <c r="M1935" s="2">
        <v>190084.97</v>
      </c>
      <c r="N1935" s="2">
        <v>109765.03</v>
      </c>
      <c r="O1935" s="2">
        <v>498</v>
      </c>
      <c r="P1935" s="2">
        <v>30</v>
      </c>
      <c r="Q1935" s="2" t="s">
        <v>99</v>
      </c>
      <c r="R1935" s="2">
        <v>0</v>
      </c>
      <c r="S1935" s="5">
        <f>IFERROR(Table1[[#This Row],[Profit]]/Table1[[#This Row],[Sales]],0)</f>
        <v>0.36606646656661662</v>
      </c>
      <c r="T1935" s="2" t="str">
        <f t="shared" si="30"/>
        <v>Reorder Needed</v>
      </c>
    </row>
    <row r="1936" spans="1:20" x14ac:dyDescent="0.3">
      <c r="A1936" s="2">
        <v>2935</v>
      </c>
      <c r="B1936" s="3">
        <v>45580</v>
      </c>
      <c r="C1936" s="2" t="s">
        <v>555</v>
      </c>
      <c r="D1936" s="2" t="s">
        <v>2758</v>
      </c>
      <c r="E1936" s="2" t="s">
        <v>28</v>
      </c>
      <c r="F1936" s="2" t="s">
        <v>29</v>
      </c>
      <c r="G1936" s="2" t="s">
        <v>49</v>
      </c>
      <c r="H1936" s="2" t="s">
        <v>50</v>
      </c>
      <c r="I1936" s="2" t="s">
        <v>51</v>
      </c>
      <c r="J1936" s="2">
        <v>6</v>
      </c>
      <c r="K1936" s="2">
        <v>25737</v>
      </c>
      <c r="L1936" s="2">
        <v>154422</v>
      </c>
      <c r="M1936" s="2">
        <v>114775.08</v>
      </c>
      <c r="N1936" s="2">
        <v>39646.92</v>
      </c>
      <c r="O1936" s="2">
        <v>225</v>
      </c>
      <c r="P1936" s="2">
        <v>68</v>
      </c>
      <c r="Q1936" s="2" t="s">
        <v>52</v>
      </c>
      <c r="R1936" s="2">
        <v>15</v>
      </c>
      <c r="S1936" s="5">
        <f>IFERROR(Table1[[#This Row],[Profit]]/Table1[[#This Row],[Sales]],0)</f>
        <v>0.25674398725570191</v>
      </c>
      <c r="T1936" s="2" t="str">
        <f t="shared" si="30"/>
        <v>Reorder Needed</v>
      </c>
    </row>
    <row r="1937" spans="1:20" x14ac:dyDescent="0.3">
      <c r="A1937" s="2">
        <v>2936</v>
      </c>
      <c r="B1937" s="3">
        <v>45502</v>
      </c>
      <c r="C1937" s="2" t="s">
        <v>684</v>
      </c>
      <c r="D1937" s="2" t="s">
        <v>2759</v>
      </c>
      <c r="E1937" s="2" t="s">
        <v>36</v>
      </c>
      <c r="F1937" s="2" t="s">
        <v>37</v>
      </c>
      <c r="G1937" s="2" t="s">
        <v>55</v>
      </c>
      <c r="H1937" s="2" t="s">
        <v>56</v>
      </c>
      <c r="I1937" s="2" t="s">
        <v>32</v>
      </c>
      <c r="J1937" s="2">
        <v>6</v>
      </c>
      <c r="K1937" s="2">
        <v>863</v>
      </c>
      <c r="L1937" s="2">
        <v>5178</v>
      </c>
      <c r="M1937" s="2">
        <v>3482.12</v>
      </c>
      <c r="N1937" s="2">
        <v>1695.88</v>
      </c>
      <c r="O1937" s="2">
        <v>334</v>
      </c>
      <c r="P1937" s="2">
        <v>98</v>
      </c>
      <c r="Q1937" s="2" t="s">
        <v>57</v>
      </c>
      <c r="R1937" s="2">
        <v>0</v>
      </c>
      <c r="S1937" s="5">
        <f>IFERROR(Table1[[#This Row],[Profit]]/Table1[[#This Row],[Sales]],0)</f>
        <v>0.32751641560448053</v>
      </c>
      <c r="T1937" s="2" t="str">
        <f t="shared" si="30"/>
        <v>Reorder Needed</v>
      </c>
    </row>
    <row r="1938" spans="1:20" x14ac:dyDescent="0.3">
      <c r="A1938" s="2">
        <v>2937</v>
      </c>
      <c r="B1938" s="3">
        <v>45386</v>
      </c>
      <c r="C1938" s="2" t="s">
        <v>967</v>
      </c>
      <c r="D1938" s="2" t="s">
        <v>2760</v>
      </c>
      <c r="E1938" s="2" t="s">
        <v>45</v>
      </c>
      <c r="F1938" s="2" t="s">
        <v>46</v>
      </c>
      <c r="G1938" s="2" t="s">
        <v>75</v>
      </c>
      <c r="H1938" s="2" t="s">
        <v>76</v>
      </c>
      <c r="I1938" s="2" t="s">
        <v>77</v>
      </c>
      <c r="J1938" s="2">
        <v>6</v>
      </c>
      <c r="K1938" s="2">
        <v>56484</v>
      </c>
      <c r="L1938" s="2">
        <v>338904</v>
      </c>
      <c r="M1938" s="2">
        <v>273426.59000000003</v>
      </c>
      <c r="N1938" s="2">
        <v>65477.41</v>
      </c>
      <c r="O1938" s="2">
        <v>352</v>
      </c>
      <c r="P1938" s="2">
        <v>30</v>
      </c>
      <c r="Q1938" s="2" t="s">
        <v>78</v>
      </c>
      <c r="R1938" s="2">
        <v>10</v>
      </c>
      <c r="S1938" s="5">
        <f>IFERROR(Table1[[#This Row],[Profit]]/Table1[[#This Row],[Sales]],0)</f>
        <v>0.19320341453626988</v>
      </c>
      <c r="T1938" s="2" t="str">
        <f t="shared" si="30"/>
        <v>Reorder Needed</v>
      </c>
    </row>
    <row r="1939" spans="1:20" x14ac:dyDescent="0.3">
      <c r="A1939" s="2">
        <v>2938</v>
      </c>
      <c r="B1939" s="3">
        <v>45525</v>
      </c>
      <c r="C1939" s="2" t="s">
        <v>470</v>
      </c>
      <c r="D1939" s="2" t="s">
        <v>2761</v>
      </c>
      <c r="E1939" s="2" t="s">
        <v>20</v>
      </c>
      <c r="F1939" s="2" t="s">
        <v>21</v>
      </c>
      <c r="G1939" s="2" t="s">
        <v>22</v>
      </c>
      <c r="H1939" s="2" t="s">
        <v>23</v>
      </c>
      <c r="I1939" s="2" t="s">
        <v>24</v>
      </c>
      <c r="J1939" s="2">
        <v>10</v>
      </c>
      <c r="K1939" s="2">
        <v>4482</v>
      </c>
      <c r="L1939" s="2">
        <v>44820</v>
      </c>
      <c r="M1939" s="2">
        <v>32474.880000000001</v>
      </c>
      <c r="N1939" s="2">
        <v>12345.12</v>
      </c>
      <c r="O1939" s="2">
        <v>354</v>
      </c>
      <c r="P1939" s="2">
        <v>88</v>
      </c>
      <c r="Q1939" s="2" t="s">
        <v>25</v>
      </c>
      <c r="R1939" s="2">
        <v>10</v>
      </c>
      <c r="S1939" s="5">
        <f>IFERROR(Table1[[#This Row],[Profit]]/Table1[[#This Row],[Sales]],0)</f>
        <v>0.27543775100401607</v>
      </c>
      <c r="T1939" s="2" t="str">
        <f t="shared" si="30"/>
        <v>Reorder Needed</v>
      </c>
    </row>
    <row r="1940" spans="1:20" x14ac:dyDescent="0.3">
      <c r="A1940" s="2">
        <v>2939</v>
      </c>
      <c r="B1940" s="3">
        <v>45296</v>
      </c>
      <c r="C1940" s="2" t="s">
        <v>438</v>
      </c>
      <c r="D1940" s="2" t="s">
        <v>2762</v>
      </c>
      <c r="E1940" s="2" t="s">
        <v>36</v>
      </c>
      <c r="F1940" s="2" t="s">
        <v>37</v>
      </c>
      <c r="G1940" s="2" t="s">
        <v>81</v>
      </c>
      <c r="H1940" s="2" t="s">
        <v>82</v>
      </c>
      <c r="I1940" s="2" t="s">
        <v>24</v>
      </c>
      <c r="J1940" s="2">
        <v>7</v>
      </c>
      <c r="K1940" s="2">
        <v>57555</v>
      </c>
      <c r="L1940" s="2">
        <v>402885</v>
      </c>
      <c r="M1940" s="2">
        <v>289035.76</v>
      </c>
      <c r="N1940" s="2">
        <v>113849.24</v>
      </c>
      <c r="O1940" s="2">
        <v>221</v>
      </c>
      <c r="P1940" s="2">
        <v>63</v>
      </c>
      <c r="Q1940" s="2" t="s">
        <v>42</v>
      </c>
      <c r="R1940" s="2">
        <v>10</v>
      </c>
      <c r="S1940" s="5">
        <f>IFERROR(Table1[[#This Row],[Profit]]/Table1[[#This Row],[Sales]],0)</f>
        <v>0.28258495600481526</v>
      </c>
      <c r="T1940" s="2" t="str">
        <f t="shared" si="30"/>
        <v>Reorder Needed</v>
      </c>
    </row>
    <row r="1941" spans="1:20" x14ac:dyDescent="0.3">
      <c r="A1941" s="2">
        <v>2940</v>
      </c>
      <c r="B1941" s="3">
        <v>45452</v>
      </c>
      <c r="C1941" s="2" t="s">
        <v>2763</v>
      </c>
      <c r="D1941" s="2" t="s">
        <v>2764</v>
      </c>
      <c r="E1941" s="2" t="s">
        <v>28</v>
      </c>
      <c r="F1941" s="2" t="s">
        <v>29</v>
      </c>
      <c r="G1941" s="2" t="s">
        <v>97</v>
      </c>
      <c r="H1941" s="2" t="s">
        <v>98</v>
      </c>
      <c r="I1941" s="2" t="s">
        <v>32</v>
      </c>
      <c r="J1941" s="2">
        <v>5</v>
      </c>
      <c r="K1941" s="2">
        <v>54657</v>
      </c>
      <c r="L1941" s="2">
        <v>273285</v>
      </c>
      <c r="M1941" s="2">
        <v>209984.53</v>
      </c>
      <c r="N1941" s="2">
        <v>63300.47</v>
      </c>
      <c r="O1941" s="2">
        <v>413</v>
      </c>
      <c r="P1941" s="2">
        <v>76</v>
      </c>
      <c r="Q1941" s="2" t="s">
        <v>99</v>
      </c>
      <c r="R1941" s="2">
        <v>10</v>
      </c>
      <c r="S1941" s="5">
        <f>IFERROR(Table1[[#This Row],[Profit]]/Table1[[#This Row],[Sales]],0)</f>
        <v>0.23162804398338732</v>
      </c>
      <c r="T1941" s="2" t="str">
        <f t="shared" si="30"/>
        <v>Reorder Needed</v>
      </c>
    </row>
    <row r="1942" spans="1:20" x14ac:dyDescent="0.3">
      <c r="A1942" s="2">
        <v>2941</v>
      </c>
      <c r="B1942" s="3">
        <v>45345</v>
      </c>
      <c r="C1942" s="2" t="s">
        <v>1892</v>
      </c>
      <c r="D1942" s="2" t="s">
        <v>2765</v>
      </c>
      <c r="E1942" s="2" t="s">
        <v>28</v>
      </c>
      <c r="F1942" s="2" t="s">
        <v>29</v>
      </c>
      <c r="G1942" s="2" t="s">
        <v>22</v>
      </c>
      <c r="H1942" s="2" t="s">
        <v>23</v>
      </c>
      <c r="I1942" s="2" t="s">
        <v>24</v>
      </c>
      <c r="J1942" s="2">
        <v>9</v>
      </c>
      <c r="K1942" s="2">
        <v>32004</v>
      </c>
      <c r="L1942" s="2">
        <v>288036</v>
      </c>
      <c r="M1942" s="2">
        <v>232126.03</v>
      </c>
      <c r="N1942" s="2">
        <v>55909.97</v>
      </c>
      <c r="O1942" s="2">
        <v>109</v>
      </c>
      <c r="P1942" s="2">
        <v>48</v>
      </c>
      <c r="Q1942" s="2" t="s">
        <v>25</v>
      </c>
      <c r="R1942" s="2">
        <v>20</v>
      </c>
      <c r="S1942" s="5">
        <f>IFERROR(Table1[[#This Row],[Profit]]/Table1[[#This Row],[Sales]],0)</f>
        <v>0.19410757683067395</v>
      </c>
      <c r="T1942" s="2" t="str">
        <f t="shared" si="30"/>
        <v>Reorder Needed</v>
      </c>
    </row>
    <row r="1943" spans="1:20" x14ac:dyDescent="0.3">
      <c r="A1943" s="2">
        <v>2942</v>
      </c>
      <c r="B1943" s="3">
        <v>45305</v>
      </c>
      <c r="C1943" s="2" t="s">
        <v>79</v>
      </c>
      <c r="D1943" s="2" t="s">
        <v>2766</v>
      </c>
      <c r="E1943" s="2" t="s">
        <v>28</v>
      </c>
      <c r="F1943" s="2" t="s">
        <v>29</v>
      </c>
      <c r="G1943" s="2" t="s">
        <v>22</v>
      </c>
      <c r="H1943" s="2" t="s">
        <v>23</v>
      </c>
      <c r="I1943" s="2" t="s">
        <v>24</v>
      </c>
      <c r="J1943" s="2">
        <v>2</v>
      </c>
      <c r="K1943" s="2">
        <v>51204</v>
      </c>
      <c r="L1943" s="2">
        <v>102408</v>
      </c>
      <c r="M1943" s="2">
        <v>70674.83</v>
      </c>
      <c r="N1943" s="2">
        <v>31733.17</v>
      </c>
      <c r="O1943" s="2">
        <v>335</v>
      </c>
      <c r="P1943" s="2">
        <v>32</v>
      </c>
      <c r="Q1943" s="2" t="s">
        <v>25</v>
      </c>
      <c r="R1943" s="2">
        <v>0</v>
      </c>
      <c r="S1943" s="5">
        <f>IFERROR(Table1[[#This Row],[Profit]]/Table1[[#This Row],[Sales]],0)</f>
        <v>0.30987002968518085</v>
      </c>
      <c r="T1943" s="2" t="str">
        <f t="shared" si="30"/>
        <v>Reorder Needed</v>
      </c>
    </row>
    <row r="1944" spans="1:20" x14ac:dyDescent="0.3">
      <c r="A1944" s="2">
        <v>2943</v>
      </c>
      <c r="B1944" s="3">
        <v>45546</v>
      </c>
      <c r="C1944" s="2" t="s">
        <v>2344</v>
      </c>
      <c r="D1944" s="2" t="s">
        <v>2767</v>
      </c>
      <c r="E1944" s="2" t="s">
        <v>36</v>
      </c>
      <c r="F1944" s="2" t="s">
        <v>37</v>
      </c>
      <c r="G1944" s="2" t="s">
        <v>75</v>
      </c>
      <c r="H1944" s="2" t="s">
        <v>76</v>
      </c>
      <c r="I1944" s="2" t="s">
        <v>77</v>
      </c>
      <c r="J1944" s="2">
        <v>3</v>
      </c>
      <c r="K1944" s="2">
        <v>1922</v>
      </c>
      <c r="L1944" s="2">
        <v>5766</v>
      </c>
      <c r="M1944" s="2">
        <v>3894.7</v>
      </c>
      <c r="N1944" s="2">
        <v>1871.3</v>
      </c>
      <c r="O1944" s="2">
        <v>267</v>
      </c>
      <c r="P1944" s="2">
        <v>82</v>
      </c>
      <c r="Q1944" s="2" t="s">
        <v>78</v>
      </c>
      <c r="R1944" s="2">
        <v>20</v>
      </c>
      <c r="S1944" s="5">
        <f>IFERROR(Table1[[#This Row],[Profit]]/Table1[[#This Row],[Sales]],0)</f>
        <v>0.32454040929587236</v>
      </c>
      <c r="T1944" s="2" t="str">
        <f t="shared" si="30"/>
        <v>Reorder Needed</v>
      </c>
    </row>
    <row r="1945" spans="1:20" x14ac:dyDescent="0.3">
      <c r="A1945" s="2">
        <v>2944</v>
      </c>
      <c r="B1945" s="3">
        <v>45519</v>
      </c>
      <c r="C1945" s="2" t="s">
        <v>692</v>
      </c>
      <c r="D1945" s="2" t="s">
        <v>2768</v>
      </c>
      <c r="E1945" s="2" t="s">
        <v>28</v>
      </c>
      <c r="F1945" s="2" t="s">
        <v>29</v>
      </c>
      <c r="G1945" s="2" t="s">
        <v>40</v>
      </c>
      <c r="H1945" s="2" t="s">
        <v>41</v>
      </c>
      <c r="I1945" s="2" t="s">
        <v>24</v>
      </c>
      <c r="J1945" s="2">
        <v>6</v>
      </c>
      <c r="K1945" s="2">
        <v>18867</v>
      </c>
      <c r="L1945" s="2">
        <v>113202</v>
      </c>
      <c r="M1945" s="2">
        <v>73548.929999999993</v>
      </c>
      <c r="N1945" s="2">
        <v>39653.07</v>
      </c>
      <c r="O1945" s="2">
        <v>484</v>
      </c>
      <c r="P1945" s="2">
        <v>48</v>
      </c>
      <c r="Q1945" s="2" t="s">
        <v>42</v>
      </c>
      <c r="R1945" s="2">
        <v>5</v>
      </c>
      <c r="S1945" s="5">
        <f>IFERROR(Table1[[#This Row],[Profit]]/Table1[[#This Row],[Sales]],0)</f>
        <v>0.35028594901150156</v>
      </c>
      <c r="T1945" s="2" t="str">
        <f t="shared" si="30"/>
        <v>Reorder Needed</v>
      </c>
    </row>
    <row r="1946" spans="1:20" x14ac:dyDescent="0.3">
      <c r="A1946" s="2">
        <v>2945</v>
      </c>
      <c r="B1946" s="3">
        <v>45324</v>
      </c>
      <c r="C1946" s="2" t="s">
        <v>1147</v>
      </c>
      <c r="D1946" s="2" t="s">
        <v>2769</v>
      </c>
      <c r="E1946" s="2" t="s">
        <v>36</v>
      </c>
      <c r="F1946" s="2" t="s">
        <v>37</v>
      </c>
      <c r="G1946" s="2" t="s">
        <v>81</v>
      </c>
      <c r="H1946" s="2" t="s">
        <v>82</v>
      </c>
      <c r="I1946" s="2" t="s">
        <v>24</v>
      </c>
      <c r="J1946" s="2">
        <v>5</v>
      </c>
      <c r="K1946" s="2">
        <v>35963</v>
      </c>
      <c r="L1946" s="2">
        <v>179815</v>
      </c>
      <c r="M1946" s="2">
        <v>110670.94</v>
      </c>
      <c r="N1946" s="2">
        <v>69144.06</v>
      </c>
      <c r="O1946" s="2">
        <v>22</v>
      </c>
      <c r="P1946" s="2">
        <v>13</v>
      </c>
      <c r="Q1946" s="2" t="s">
        <v>42</v>
      </c>
      <c r="R1946" s="2">
        <v>20</v>
      </c>
      <c r="S1946" s="5">
        <f>IFERROR(Table1[[#This Row],[Profit]]/Table1[[#This Row],[Sales]],0)</f>
        <v>0.38452887690125964</v>
      </c>
      <c r="T1946" s="2" t="str">
        <f t="shared" si="30"/>
        <v>Reorder Needed</v>
      </c>
    </row>
    <row r="1947" spans="1:20" x14ac:dyDescent="0.3">
      <c r="A1947" s="2">
        <v>2946</v>
      </c>
      <c r="B1947" s="3">
        <v>45514</v>
      </c>
      <c r="C1947" s="2" t="s">
        <v>198</v>
      </c>
      <c r="D1947" s="2" t="s">
        <v>2770</v>
      </c>
      <c r="E1947" s="2" t="s">
        <v>20</v>
      </c>
      <c r="F1947" s="2" t="s">
        <v>21</v>
      </c>
      <c r="G1947" s="2" t="s">
        <v>97</v>
      </c>
      <c r="H1947" s="2" t="s">
        <v>98</v>
      </c>
      <c r="I1947" s="2" t="s">
        <v>32</v>
      </c>
      <c r="J1947" s="2">
        <v>10</v>
      </c>
      <c r="K1947" s="2">
        <v>13005</v>
      </c>
      <c r="L1947" s="2">
        <v>130050</v>
      </c>
      <c r="M1947" s="2">
        <v>111070.63</v>
      </c>
      <c r="N1947" s="2">
        <v>18979.37</v>
      </c>
      <c r="O1947" s="2">
        <v>396</v>
      </c>
      <c r="P1947" s="2">
        <v>30</v>
      </c>
      <c r="Q1947" s="2" t="s">
        <v>99</v>
      </c>
      <c r="R1947" s="2">
        <v>10</v>
      </c>
      <c r="S1947" s="5">
        <f>IFERROR(Table1[[#This Row],[Profit]]/Table1[[#This Row],[Sales]],0)</f>
        <v>0.14593902345251825</v>
      </c>
      <c r="T1947" s="2" t="str">
        <f t="shared" si="30"/>
        <v>Reorder Needed</v>
      </c>
    </row>
    <row r="1948" spans="1:20" x14ac:dyDescent="0.3">
      <c r="A1948" s="2">
        <v>2947</v>
      </c>
      <c r="B1948" s="3">
        <v>45633</v>
      </c>
      <c r="C1948" s="2" t="s">
        <v>2603</v>
      </c>
      <c r="D1948" s="2" t="s">
        <v>2771</v>
      </c>
      <c r="E1948" s="2" t="s">
        <v>36</v>
      </c>
      <c r="F1948" s="2" t="s">
        <v>37</v>
      </c>
      <c r="G1948" s="2" t="s">
        <v>75</v>
      </c>
      <c r="H1948" s="2" t="s">
        <v>76</v>
      </c>
      <c r="I1948" s="2" t="s">
        <v>77</v>
      </c>
      <c r="J1948" s="2">
        <v>5</v>
      </c>
      <c r="K1948" s="2">
        <v>19042</v>
      </c>
      <c r="L1948" s="2">
        <v>95210</v>
      </c>
      <c r="M1948" s="2">
        <v>79910.55</v>
      </c>
      <c r="N1948" s="2">
        <v>15299.45</v>
      </c>
      <c r="O1948" s="2">
        <v>285</v>
      </c>
      <c r="P1948" s="2">
        <v>92</v>
      </c>
      <c r="Q1948" s="2" t="s">
        <v>78</v>
      </c>
      <c r="R1948" s="2">
        <v>20</v>
      </c>
      <c r="S1948" s="5">
        <f>IFERROR(Table1[[#This Row],[Profit]]/Table1[[#This Row],[Sales]],0)</f>
        <v>0.16069162903056403</v>
      </c>
      <c r="T1948" s="2" t="str">
        <f t="shared" si="30"/>
        <v>Reorder Needed</v>
      </c>
    </row>
    <row r="1949" spans="1:20" x14ac:dyDescent="0.3">
      <c r="A1949" s="2">
        <v>2948</v>
      </c>
      <c r="B1949" s="3">
        <v>45302</v>
      </c>
      <c r="C1949" s="2" t="s">
        <v>2772</v>
      </c>
      <c r="D1949" s="2" t="s">
        <v>2773</v>
      </c>
      <c r="E1949" s="2" t="s">
        <v>20</v>
      </c>
      <c r="F1949" s="2" t="s">
        <v>21</v>
      </c>
      <c r="G1949" s="2" t="s">
        <v>81</v>
      </c>
      <c r="H1949" s="2" t="s">
        <v>82</v>
      </c>
      <c r="I1949" s="2" t="s">
        <v>24</v>
      </c>
      <c r="J1949" s="2">
        <v>10</v>
      </c>
      <c r="K1949" s="2">
        <v>56053</v>
      </c>
      <c r="L1949" s="2">
        <v>560530</v>
      </c>
      <c r="M1949" s="2">
        <v>400849.7</v>
      </c>
      <c r="N1949" s="2">
        <v>159680.29999999999</v>
      </c>
      <c r="O1949" s="2">
        <v>405</v>
      </c>
      <c r="P1949" s="2">
        <v>61</v>
      </c>
      <c r="Q1949" s="2" t="s">
        <v>42</v>
      </c>
      <c r="R1949" s="2">
        <v>5</v>
      </c>
      <c r="S1949" s="5">
        <f>IFERROR(Table1[[#This Row],[Profit]]/Table1[[#This Row],[Sales]],0)</f>
        <v>0.28487378017233689</v>
      </c>
      <c r="T1949" s="2" t="str">
        <f t="shared" si="30"/>
        <v>Reorder Needed</v>
      </c>
    </row>
    <row r="1950" spans="1:20" x14ac:dyDescent="0.3">
      <c r="A1950" s="2">
        <v>2949</v>
      </c>
      <c r="B1950" s="3">
        <v>45554</v>
      </c>
      <c r="C1950" s="2" t="s">
        <v>2725</v>
      </c>
      <c r="D1950" s="2" t="s">
        <v>2774</v>
      </c>
      <c r="E1950" s="2" t="s">
        <v>20</v>
      </c>
      <c r="F1950" s="2" t="s">
        <v>21</v>
      </c>
      <c r="G1950" s="2" t="s">
        <v>67</v>
      </c>
      <c r="H1950" s="2" t="s">
        <v>68</v>
      </c>
      <c r="I1950" s="2" t="s">
        <v>24</v>
      </c>
      <c r="J1950" s="2">
        <v>3</v>
      </c>
      <c r="K1950" s="2">
        <v>21416</v>
      </c>
      <c r="L1950" s="2">
        <v>64248</v>
      </c>
      <c r="M1950" s="2">
        <v>51887.75</v>
      </c>
      <c r="N1950" s="2">
        <v>12360.25</v>
      </c>
      <c r="O1950" s="2">
        <v>216</v>
      </c>
      <c r="P1950" s="2">
        <v>86</v>
      </c>
      <c r="Q1950" s="2" t="s">
        <v>42</v>
      </c>
      <c r="R1950" s="2">
        <v>20</v>
      </c>
      <c r="S1950" s="5">
        <f>IFERROR(Table1[[#This Row],[Profit]]/Table1[[#This Row],[Sales]],0)</f>
        <v>0.19238342049557963</v>
      </c>
      <c r="T1950" s="2" t="str">
        <f t="shared" si="30"/>
        <v>Reorder Needed</v>
      </c>
    </row>
    <row r="1951" spans="1:20" x14ac:dyDescent="0.3">
      <c r="A1951" s="2">
        <v>2950</v>
      </c>
      <c r="B1951" s="3">
        <v>45328</v>
      </c>
      <c r="C1951" s="2" t="s">
        <v>2775</v>
      </c>
      <c r="D1951" s="2" t="s">
        <v>2776</v>
      </c>
      <c r="E1951" s="2" t="s">
        <v>36</v>
      </c>
      <c r="F1951" s="2" t="s">
        <v>37</v>
      </c>
      <c r="G1951" s="2" t="s">
        <v>22</v>
      </c>
      <c r="H1951" s="2" t="s">
        <v>23</v>
      </c>
      <c r="I1951" s="2" t="s">
        <v>24</v>
      </c>
      <c r="J1951" s="2">
        <v>1</v>
      </c>
      <c r="K1951" s="2">
        <v>41999</v>
      </c>
      <c r="L1951" s="2">
        <v>41999</v>
      </c>
      <c r="M1951" s="2">
        <v>28406.91</v>
      </c>
      <c r="N1951" s="2">
        <v>13592.09</v>
      </c>
      <c r="O1951" s="2">
        <v>79</v>
      </c>
      <c r="P1951" s="2">
        <v>80</v>
      </c>
      <c r="Q1951" s="2" t="s">
        <v>25</v>
      </c>
      <c r="R1951" s="2">
        <v>20</v>
      </c>
      <c r="S1951" s="5">
        <f>IFERROR(Table1[[#This Row],[Profit]]/Table1[[#This Row],[Sales]],0)</f>
        <v>0.32362889592609351</v>
      </c>
      <c r="T1951" s="2" t="str">
        <f t="shared" si="30"/>
        <v>Sufficient</v>
      </c>
    </row>
    <row r="1952" spans="1:20" x14ac:dyDescent="0.3">
      <c r="A1952" s="2">
        <v>2951</v>
      </c>
      <c r="B1952" s="3">
        <v>45292</v>
      </c>
      <c r="C1952" s="2" t="s">
        <v>140</v>
      </c>
      <c r="D1952" s="2" t="s">
        <v>2777</v>
      </c>
      <c r="E1952" s="2" t="s">
        <v>20</v>
      </c>
      <c r="F1952" s="2" t="s">
        <v>21</v>
      </c>
      <c r="G1952" s="2" t="s">
        <v>40</v>
      </c>
      <c r="H1952" s="2" t="s">
        <v>41</v>
      </c>
      <c r="I1952" s="2" t="s">
        <v>24</v>
      </c>
      <c r="J1952" s="2">
        <v>4</v>
      </c>
      <c r="K1952" s="2">
        <v>10558</v>
      </c>
      <c r="L1952" s="2">
        <v>42232</v>
      </c>
      <c r="M1952" s="2">
        <v>30461.97</v>
      </c>
      <c r="N1952" s="2">
        <v>11770.03</v>
      </c>
      <c r="O1952" s="2">
        <v>87</v>
      </c>
      <c r="P1952" s="2">
        <v>100</v>
      </c>
      <c r="Q1952" s="2" t="s">
        <v>42</v>
      </c>
      <c r="R1952" s="2">
        <v>15</v>
      </c>
      <c r="S1952" s="5">
        <f>IFERROR(Table1[[#This Row],[Profit]]/Table1[[#This Row],[Sales]],0)</f>
        <v>0.27869932752415233</v>
      </c>
      <c r="T1952" s="2" t="str">
        <f t="shared" si="30"/>
        <v>Sufficient</v>
      </c>
    </row>
    <row r="1953" spans="1:20" x14ac:dyDescent="0.3">
      <c r="A1953" s="2">
        <v>2952</v>
      </c>
      <c r="B1953" s="3">
        <v>45305</v>
      </c>
      <c r="C1953" s="2" t="s">
        <v>947</v>
      </c>
      <c r="D1953" s="2" t="s">
        <v>2778</v>
      </c>
      <c r="E1953" s="2" t="s">
        <v>36</v>
      </c>
      <c r="F1953" s="2" t="s">
        <v>37</v>
      </c>
      <c r="G1953" s="2" t="s">
        <v>49</v>
      </c>
      <c r="H1953" s="2" t="s">
        <v>50</v>
      </c>
      <c r="I1953" s="2" t="s">
        <v>51</v>
      </c>
      <c r="J1953" s="2">
        <v>2</v>
      </c>
      <c r="K1953" s="2">
        <v>18412</v>
      </c>
      <c r="L1953" s="2">
        <v>36824</v>
      </c>
      <c r="M1953" s="2">
        <v>30327.98</v>
      </c>
      <c r="N1953" s="2">
        <v>6496.02</v>
      </c>
      <c r="O1953" s="2">
        <v>461</v>
      </c>
      <c r="P1953" s="2">
        <v>64</v>
      </c>
      <c r="Q1953" s="2" t="s">
        <v>52</v>
      </c>
      <c r="R1953" s="2">
        <v>15</v>
      </c>
      <c r="S1953" s="5">
        <f>IFERROR(Table1[[#This Row],[Profit]]/Table1[[#This Row],[Sales]],0)</f>
        <v>0.1764072344123398</v>
      </c>
      <c r="T1953" s="2" t="str">
        <f t="shared" si="30"/>
        <v>Reorder Needed</v>
      </c>
    </row>
    <row r="1954" spans="1:20" x14ac:dyDescent="0.3">
      <c r="A1954" s="2">
        <v>2953</v>
      </c>
      <c r="B1954" s="3">
        <v>45488</v>
      </c>
      <c r="C1954" s="2" t="s">
        <v>993</v>
      </c>
      <c r="D1954" s="2" t="s">
        <v>2779</v>
      </c>
      <c r="E1954" s="2" t="s">
        <v>28</v>
      </c>
      <c r="F1954" s="2" t="s">
        <v>29</v>
      </c>
      <c r="G1954" s="2" t="s">
        <v>97</v>
      </c>
      <c r="H1954" s="2" t="s">
        <v>98</v>
      </c>
      <c r="I1954" s="2" t="s">
        <v>32</v>
      </c>
      <c r="J1954" s="2">
        <v>4</v>
      </c>
      <c r="K1954" s="2">
        <v>14736</v>
      </c>
      <c r="L1954" s="2">
        <v>58944</v>
      </c>
      <c r="M1954" s="2">
        <v>41125.56</v>
      </c>
      <c r="N1954" s="2">
        <v>17818.439999999999</v>
      </c>
      <c r="O1954" s="2">
        <v>70</v>
      </c>
      <c r="P1954" s="2">
        <v>60</v>
      </c>
      <c r="Q1954" s="2" t="s">
        <v>99</v>
      </c>
      <c r="R1954" s="2">
        <v>20</v>
      </c>
      <c r="S1954" s="5">
        <f>IFERROR(Table1[[#This Row],[Profit]]/Table1[[#This Row],[Sales]],0)</f>
        <v>0.30229438110749185</v>
      </c>
      <c r="T1954" s="2" t="str">
        <f t="shared" si="30"/>
        <v>Reorder Needed</v>
      </c>
    </row>
    <row r="1955" spans="1:20" x14ac:dyDescent="0.3">
      <c r="A1955" s="2">
        <v>2954</v>
      </c>
      <c r="B1955" s="3">
        <v>45426</v>
      </c>
      <c r="C1955" s="2" t="s">
        <v>913</v>
      </c>
      <c r="D1955" s="2" t="s">
        <v>2780</v>
      </c>
      <c r="E1955" s="2" t="s">
        <v>45</v>
      </c>
      <c r="F1955" s="2" t="s">
        <v>46</v>
      </c>
      <c r="G1955" s="2" t="s">
        <v>81</v>
      </c>
      <c r="H1955" s="2" t="s">
        <v>82</v>
      </c>
      <c r="I1955" s="2" t="s">
        <v>24</v>
      </c>
      <c r="J1955" s="2">
        <v>1</v>
      </c>
      <c r="K1955" s="2">
        <v>40884</v>
      </c>
      <c r="L1955" s="2">
        <v>40884</v>
      </c>
      <c r="M1955" s="2">
        <v>28699.95</v>
      </c>
      <c r="N1955" s="2">
        <v>12184.05</v>
      </c>
      <c r="O1955" s="2">
        <v>448</v>
      </c>
      <c r="P1955" s="2">
        <v>84</v>
      </c>
      <c r="Q1955" s="2" t="s">
        <v>42</v>
      </c>
      <c r="R1955" s="2">
        <v>0</v>
      </c>
      <c r="S1955" s="5">
        <f>IFERROR(Table1[[#This Row],[Profit]]/Table1[[#This Row],[Sales]],0)</f>
        <v>0.29801511593777513</v>
      </c>
      <c r="T1955" s="2" t="str">
        <f t="shared" si="30"/>
        <v>Reorder Needed</v>
      </c>
    </row>
    <row r="1956" spans="1:20" x14ac:dyDescent="0.3">
      <c r="A1956" s="2">
        <v>2955</v>
      </c>
      <c r="B1956" s="3">
        <v>45445</v>
      </c>
      <c r="C1956" s="2" t="s">
        <v>172</v>
      </c>
      <c r="D1956" s="2" t="s">
        <v>2781</v>
      </c>
      <c r="E1956" s="2" t="s">
        <v>28</v>
      </c>
      <c r="F1956" s="2" t="s">
        <v>29</v>
      </c>
      <c r="G1956" s="2" t="s">
        <v>60</v>
      </c>
      <c r="H1956" s="2" t="s">
        <v>61</v>
      </c>
      <c r="I1956" s="2" t="s">
        <v>32</v>
      </c>
      <c r="J1956" s="2">
        <v>8</v>
      </c>
      <c r="K1956" s="2">
        <v>35513</v>
      </c>
      <c r="L1956" s="2">
        <v>284104</v>
      </c>
      <c r="M1956" s="2">
        <v>226291.27</v>
      </c>
      <c r="N1956" s="2">
        <v>57812.73</v>
      </c>
      <c r="O1956" s="2">
        <v>80</v>
      </c>
      <c r="P1956" s="2">
        <v>45</v>
      </c>
      <c r="Q1956" s="2" t="s">
        <v>62</v>
      </c>
      <c r="R1956" s="2">
        <v>20</v>
      </c>
      <c r="S1956" s="5">
        <f>IFERROR(Table1[[#This Row],[Profit]]/Table1[[#This Row],[Sales]],0)</f>
        <v>0.20349143271478051</v>
      </c>
      <c r="T1956" s="2" t="str">
        <f t="shared" si="30"/>
        <v>Reorder Needed</v>
      </c>
    </row>
    <row r="1957" spans="1:20" x14ac:dyDescent="0.3">
      <c r="A1957" s="2">
        <v>2956</v>
      </c>
      <c r="B1957" s="3">
        <v>45607</v>
      </c>
      <c r="C1957" s="2" t="s">
        <v>170</v>
      </c>
      <c r="D1957" s="2" t="s">
        <v>2782</v>
      </c>
      <c r="E1957" s="2" t="s">
        <v>36</v>
      </c>
      <c r="F1957" s="2" t="s">
        <v>37</v>
      </c>
      <c r="G1957" s="2" t="s">
        <v>81</v>
      </c>
      <c r="H1957" s="2" t="s">
        <v>82</v>
      </c>
      <c r="I1957" s="2" t="s">
        <v>24</v>
      </c>
      <c r="J1957" s="2">
        <v>7</v>
      </c>
      <c r="K1957" s="2">
        <v>27742</v>
      </c>
      <c r="L1957" s="2">
        <v>194194</v>
      </c>
      <c r="M1957" s="2">
        <v>141554.25</v>
      </c>
      <c r="N1957" s="2">
        <v>52639.75</v>
      </c>
      <c r="O1957" s="2">
        <v>336</v>
      </c>
      <c r="P1957" s="2">
        <v>10</v>
      </c>
      <c r="Q1957" s="2" t="s">
        <v>42</v>
      </c>
      <c r="R1957" s="2">
        <v>0</v>
      </c>
      <c r="S1957" s="5">
        <f>IFERROR(Table1[[#This Row],[Profit]]/Table1[[#This Row],[Sales]],0)</f>
        <v>0.27106784967609709</v>
      </c>
      <c r="T1957" s="2" t="str">
        <f t="shared" si="30"/>
        <v>Reorder Needed</v>
      </c>
    </row>
    <row r="1958" spans="1:20" x14ac:dyDescent="0.3">
      <c r="A1958" s="2">
        <v>2957</v>
      </c>
      <c r="B1958" s="3">
        <v>45451</v>
      </c>
      <c r="C1958" s="2" t="s">
        <v>2783</v>
      </c>
      <c r="D1958" s="2" t="s">
        <v>936</v>
      </c>
      <c r="E1958" s="2" t="s">
        <v>28</v>
      </c>
      <c r="F1958" s="2" t="s">
        <v>29</v>
      </c>
      <c r="G1958" s="2" t="s">
        <v>67</v>
      </c>
      <c r="H1958" s="2" t="s">
        <v>68</v>
      </c>
      <c r="I1958" s="2" t="s">
        <v>24</v>
      </c>
      <c r="J1958" s="2">
        <v>8</v>
      </c>
      <c r="K1958" s="2">
        <v>38297</v>
      </c>
      <c r="L1958" s="2">
        <v>306376</v>
      </c>
      <c r="M1958" s="2">
        <v>221092.22</v>
      </c>
      <c r="N1958" s="2">
        <v>85283.78</v>
      </c>
      <c r="O1958" s="2">
        <v>364</v>
      </c>
      <c r="P1958" s="2">
        <v>81</v>
      </c>
      <c r="Q1958" s="2" t="s">
        <v>42</v>
      </c>
      <c r="R1958" s="2">
        <v>5</v>
      </c>
      <c r="S1958" s="5">
        <f>IFERROR(Table1[[#This Row],[Profit]]/Table1[[#This Row],[Sales]],0)</f>
        <v>0.27836312243778888</v>
      </c>
      <c r="T1958" s="2" t="str">
        <f t="shared" si="30"/>
        <v>Reorder Needed</v>
      </c>
    </row>
    <row r="1959" spans="1:20" x14ac:dyDescent="0.3">
      <c r="A1959" s="2">
        <v>2958</v>
      </c>
      <c r="B1959" s="3">
        <v>45489</v>
      </c>
      <c r="C1959" s="2" t="s">
        <v>1645</v>
      </c>
      <c r="D1959" s="2" t="s">
        <v>2784</v>
      </c>
      <c r="E1959" s="2" t="s">
        <v>20</v>
      </c>
      <c r="F1959" s="2" t="s">
        <v>21</v>
      </c>
      <c r="G1959" s="2" t="s">
        <v>49</v>
      </c>
      <c r="H1959" s="2" t="s">
        <v>50</v>
      </c>
      <c r="I1959" s="2" t="s">
        <v>51</v>
      </c>
      <c r="J1959" s="2">
        <v>2</v>
      </c>
      <c r="K1959" s="2">
        <v>53286</v>
      </c>
      <c r="L1959" s="2">
        <v>106572</v>
      </c>
      <c r="M1959" s="2">
        <v>64399.33</v>
      </c>
      <c r="N1959" s="2">
        <v>42172.67</v>
      </c>
      <c r="O1959" s="2">
        <v>240</v>
      </c>
      <c r="P1959" s="2">
        <v>79</v>
      </c>
      <c r="Q1959" s="2" t="s">
        <v>52</v>
      </c>
      <c r="R1959" s="2">
        <v>15</v>
      </c>
      <c r="S1959" s="5">
        <f>IFERROR(Table1[[#This Row],[Profit]]/Table1[[#This Row],[Sales]],0)</f>
        <v>0.39571998273467701</v>
      </c>
      <c r="T1959" s="2" t="str">
        <f t="shared" si="30"/>
        <v>Reorder Needed</v>
      </c>
    </row>
    <row r="1960" spans="1:20" x14ac:dyDescent="0.3">
      <c r="A1960" s="2">
        <v>2959</v>
      </c>
      <c r="B1960" s="3">
        <v>45499</v>
      </c>
      <c r="C1960" s="2" t="s">
        <v>1791</v>
      </c>
      <c r="D1960" s="2" t="s">
        <v>2785</v>
      </c>
      <c r="E1960" s="2" t="s">
        <v>28</v>
      </c>
      <c r="F1960" s="2" t="s">
        <v>29</v>
      </c>
      <c r="G1960" s="2" t="s">
        <v>97</v>
      </c>
      <c r="H1960" s="2" t="s">
        <v>98</v>
      </c>
      <c r="I1960" s="2" t="s">
        <v>32</v>
      </c>
      <c r="J1960" s="2">
        <v>10</v>
      </c>
      <c r="K1960" s="2">
        <v>55060</v>
      </c>
      <c r="L1960" s="2">
        <v>550600</v>
      </c>
      <c r="M1960" s="2">
        <v>353657.83</v>
      </c>
      <c r="N1960" s="2">
        <v>196942.17</v>
      </c>
      <c r="O1960" s="2">
        <v>333</v>
      </c>
      <c r="P1960" s="2">
        <v>48</v>
      </c>
      <c r="Q1960" s="2" t="s">
        <v>99</v>
      </c>
      <c r="R1960" s="2">
        <v>5</v>
      </c>
      <c r="S1960" s="5">
        <f>IFERROR(Table1[[#This Row],[Profit]]/Table1[[#This Row],[Sales]],0)</f>
        <v>0.35768646930621145</v>
      </c>
      <c r="T1960" s="2" t="str">
        <f t="shared" si="30"/>
        <v>Reorder Needed</v>
      </c>
    </row>
    <row r="1961" spans="1:20" x14ac:dyDescent="0.3">
      <c r="A1961" s="2">
        <v>2960</v>
      </c>
      <c r="B1961" s="3">
        <v>45538</v>
      </c>
      <c r="C1961" s="2" t="s">
        <v>537</v>
      </c>
      <c r="D1961" s="2" t="s">
        <v>2786</v>
      </c>
      <c r="E1961" s="2" t="s">
        <v>20</v>
      </c>
      <c r="F1961" s="2" t="s">
        <v>21</v>
      </c>
      <c r="G1961" s="2" t="s">
        <v>49</v>
      </c>
      <c r="H1961" s="2" t="s">
        <v>50</v>
      </c>
      <c r="I1961" s="2" t="s">
        <v>51</v>
      </c>
      <c r="J1961" s="2">
        <v>6</v>
      </c>
      <c r="K1961" s="2">
        <v>6198</v>
      </c>
      <c r="L1961" s="2">
        <v>37188</v>
      </c>
      <c r="M1961" s="2">
        <v>31610.9</v>
      </c>
      <c r="N1961" s="2">
        <v>5577.1</v>
      </c>
      <c r="O1961" s="2">
        <v>91</v>
      </c>
      <c r="P1961" s="2">
        <v>42</v>
      </c>
      <c r="Q1961" s="2" t="s">
        <v>52</v>
      </c>
      <c r="R1961" s="2">
        <v>0</v>
      </c>
      <c r="S1961" s="5">
        <f>IFERROR(Table1[[#This Row],[Profit]]/Table1[[#This Row],[Sales]],0)</f>
        <v>0.14997042056577392</v>
      </c>
      <c r="T1961" s="2" t="str">
        <f t="shared" si="30"/>
        <v>Reorder Needed</v>
      </c>
    </row>
    <row r="1962" spans="1:20" x14ac:dyDescent="0.3">
      <c r="A1962" s="2">
        <v>2961</v>
      </c>
      <c r="B1962" s="3">
        <v>45573</v>
      </c>
      <c r="C1962" s="2" t="s">
        <v>818</v>
      </c>
      <c r="D1962" s="2" t="s">
        <v>2787</v>
      </c>
      <c r="E1962" s="2" t="s">
        <v>36</v>
      </c>
      <c r="F1962" s="2" t="s">
        <v>37</v>
      </c>
      <c r="G1962" s="2" t="s">
        <v>55</v>
      </c>
      <c r="H1962" s="2" t="s">
        <v>56</v>
      </c>
      <c r="I1962" s="2" t="s">
        <v>32</v>
      </c>
      <c r="J1962" s="2">
        <v>1</v>
      </c>
      <c r="K1962" s="2">
        <v>39438</v>
      </c>
      <c r="L1962" s="2">
        <v>39438</v>
      </c>
      <c r="M1962" s="2">
        <v>28108.880000000001</v>
      </c>
      <c r="N1962" s="2">
        <v>11329.12</v>
      </c>
      <c r="O1962" s="2">
        <v>161</v>
      </c>
      <c r="P1962" s="2">
        <v>37</v>
      </c>
      <c r="Q1962" s="2" t="s">
        <v>57</v>
      </c>
      <c r="R1962" s="2">
        <v>5</v>
      </c>
      <c r="S1962" s="5">
        <f>IFERROR(Table1[[#This Row],[Profit]]/Table1[[#This Row],[Sales]],0)</f>
        <v>0.28726406004361277</v>
      </c>
      <c r="T1962" s="2" t="str">
        <f t="shared" si="30"/>
        <v>Reorder Needed</v>
      </c>
    </row>
    <row r="1963" spans="1:20" x14ac:dyDescent="0.3">
      <c r="A1963" s="2">
        <v>2962</v>
      </c>
      <c r="B1963" s="3">
        <v>45574</v>
      </c>
      <c r="C1963" s="2" t="s">
        <v>923</v>
      </c>
      <c r="D1963" s="2" t="s">
        <v>2788</v>
      </c>
      <c r="E1963" s="2" t="s">
        <v>45</v>
      </c>
      <c r="F1963" s="2" t="s">
        <v>46</v>
      </c>
      <c r="G1963" s="2" t="s">
        <v>97</v>
      </c>
      <c r="H1963" s="2" t="s">
        <v>98</v>
      </c>
      <c r="I1963" s="2" t="s">
        <v>32</v>
      </c>
      <c r="J1963" s="2">
        <v>7</v>
      </c>
      <c r="K1963" s="2">
        <v>35824</v>
      </c>
      <c r="L1963" s="2">
        <v>250768</v>
      </c>
      <c r="M1963" s="2">
        <v>180652.04</v>
      </c>
      <c r="N1963" s="2">
        <v>70115.960000000006</v>
      </c>
      <c r="O1963" s="2">
        <v>254</v>
      </c>
      <c r="P1963" s="2">
        <v>51</v>
      </c>
      <c r="Q1963" s="2" t="s">
        <v>99</v>
      </c>
      <c r="R1963" s="2">
        <v>10</v>
      </c>
      <c r="S1963" s="5">
        <f>IFERROR(Table1[[#This Row],[Profit]]/Table1[[#This Row],[Sales]],0)</f>
        <v>0.27960489376634978</v>
      </c>
      <c r="T1963" s="2" t="str">
        <f t="shared" si="30"/>
        <v>Reorder Needed</v>
      </c>
    </row>
    <row r="1964" spans="1:20" x14ac:dyDescent="0.3">
      <c r="A1964" s="2">
        <v>2963</v>
      </c>
      <c r="B1964" s="3">
        <v>45384</v>
      </c>
      <c r="C1964" s="2" t="s">
        <v>615</v>
      </c>
      <c r="D1964" s="2" t="s">
        <v>2789</v>
      </c>
      <c r="E1964" s="2" t="s">
        <v>45</v>
      </c>
      <c r="F1964" s="2" t="s">
        <v>46</v>
      </c>
      <c r="G1964" s="2" t="s">
        <v>67</v>
      </c>
      <c r="H1964" s="2" t="s">
        <v>68</v>
      </c>
      <c r="I1964" s="2" t="s">
        <v>24</v>
      </c>
      <c r="J1964" s="2">
        <v>4</v>
      </c>
      <c r="K1964" s="2">
        <v>25879</v>
      </c>
      <c r="L1964" s="2">
        <v>103516</v>
      </c>
      <c r="M1964" s="2">
        <v>69510.679999999993</v>
      </c>
      <c r="N1964" s="2">
        <v>34005.32</v>
      </c>
      <c r="O1964" s="2">
        <v>45</v>
      </c>
      <c r="P1964" s="2">
        <v>25</v>
      </c>
      <c r="Q1964" s="2" t="s">
        <v>42</v>
      </c>
      <c r="R1964" s="2">
        <v>20</v>
      </c>
      <c r="S1964" s="5">
        <f>IFERROR(Table1[[#This Row],[Profit]]/Table1[[#This Row],[Sales]],0)</f>
        <v>0.3285030333475018</v>
      </c>
      <c r="T1964" s="2" t="str">
        <f t="shared" si="30"/>
        <v>Reorder Needed</v>
      </c>
    </row>
    <row r="1965" spans="1:20" x14ac:dyDescent="0.3">
      <c r="A1965" s="2">
        <v>2964</v>
      </c>
      <c r="B1965" s="3">
        <v>45356</v>
      </c>
      <c r="C1965" s="2" t="s">
        <v>1354</v>
      </c>
      <c r="D1965" s="2" t="s">
        <v>2790</v>
      </c>
      <c r="E1965" s="2" t="s">
        <v>28</v>
      </c>
      <c r="F1965" s="2" t="s">
        <v>29</v>
      </c>
      <c r="G1965" s="2" t="s">
        <v>49</v>
      </c>
      <c r="H1965" s="2" t="s">
        <v>50</v>
      </c>
      <c r="I1965" s="2" t="s">
        <v>51</v>
      </c>
      <c r="J1965" s="2">
        <v>6</v>
      </c>
      <c r="K1965" s="2">
        <v>24638</v>
      </c>
      <c r="L1965" s="2">
        <v>147828</v>
      </c>
      <c r="M1965" s="2">
        <v>96403.03</v>
      </c>
      <c r="N1965" s="2">
        <v>51424.97</v>
      </c>
      <c r="O1965" s="2">
        <v>485</v>
      </c>
      <c r="P1965" s="2">
        <v>77</v>
      </c>
      <c r="Q1965" s="2" t="s">
        <v>52</v>
      </c>
      <c r="R1965" s="2">
        <v>10</v>
      </c>
      <c r="S1965" s="5">
        <f>IFERROR(Table1[[#This Row],[Profit]]/Table1[[#This Row],[Sales]],0)</f>
        <v>0.34787029520794438</v>
      </c>
      <c r="T1965" s="2" t="str">
        <f t="shared" si="30"/>
        <v>Reorder Needed</v>
      </c>
    </row>
    <row r="1966" spans="1:20" x14ac:dyDescent="0.3">
      <c r="A1966" s="2">
        <v>2965</v>
      </c>
      <c r="B1966" s="3">
        <v>45632</v>
      </c>
      <c r="C1966" s="2" t="s">
        <v>909</v>
      </c>
      <c r="D1966" s="2" t="s">
        <v>2791</v>
      </c>
      <c r="E1966" s="2" t="s">
        <v>36</v>
      </c>
      <c r="F1966" s="2" t="s">
        <v>37</v>
      </c>
      <c r="G1966" s="2" t="s">
        <v>81</v>
      </c>
      <c r="H1966" s="2" t="s">
        <v>82</v>
      </c>
      <c r="I1966" s="2" t="s">
        <v>24</v>
      </c>
      <c r="J1966" s="2">
        <v>5</v>
      </c>
      <c r="K1966" s="2">
        <v>56777</v>
      </c>
      <c r="L1966" s="2">
        <v>283885</v>
      </c>
      <c r="M1966" s="2">
        <v>249914.53</v>
      </c>
      <c r="N1966" s="2">
        <v>33970.47</v>
      </c>
      <c r="O1966" s="2">
        <v>35</v>
      </c>
      <c r="P1966" s="2">
        <v>76</v>
      </c>
      <c r="Q1966" s="2" t="s">
        <v>42</v>
      </c>
      <c r="R1966" s="2">
        <v>5</v>
      </c>
      <c r="S1966" s="5">
        <f>IFERROR(Table1[[#This Row],[Profit]]/Table1[[#This Row],[Sales]],0)</f>
        <v>0.11966278598728358</v>
      </c>
      <c r="T1966" s="2" t="str">
        <f t="shared" si="30"/>
        <v>Sufficient</v>
      </c>
    </row>
    <row r="1967" spans="1:20" x14ac:dyDescent="0.3">
      <c r="A1967" s="2">
        <v>2966</v>
      </c>
      <c r="B1967" s="3">
        <v>45312</v>
      </c>
      <c r="C1967" s="2" t="s">
        <v>327</v>
      </c>
      <c r="D1967" s="2" t="s">
        <v>2792</v>
      </c>
      <c r="E1967" s="2" t="s">
        <v>28</v>
      </c>
      <c r="F1967" s="2" t="s">
        <v>29</v>
      </c>
      <c r="G1967" s="2" t="s">
        <v>40</v>
      </c>
      <c r="H1967" s="2" t="s">
        <v>41</v>
      </c>
      <c r="I1967" s="2" t="s">
        <v>24</v>
      </c>
      <c r="J1967" s="2">
        <v>10</v>
      </c>
      <c r="K1967" s="2">
        <v>22427</v>
      </c>
      <c r="L1967" s="2">
        <v>224270</v>
      </c>
      <c r="M1967" s="2">
        <v>189788.54</v>
      </c>
      <c r="N1967" s="2">
        <v>34481.46</v>
      </c>
      <c r="O1967" s="2">
        <v>41</v>
      </c>
      <c r="P1967" s="2">
        <v>36</v>
      </c>
      <c r="Q1967" s="2" t="s">
        <v>42</v>
      </c>
      <c r="R1967" s="2">
        <v>10</v>
      </c>
      <c r="S1967" s="5">
        <f>IFERROR(Table1[[#This Row],[Profit]]/Table1[[#This Row],[Sales]],0)</f>
        <v>0.15374976590716546</v>
      </c>
      <c r="T1967" s="2" t="str">
        <f t="shared" si="30"/>
        <v>Reorder Needed</v>
      </c>
    </row>
    <row r="1968" spans="1:20" x14ac:dyDescent="0.3">
      <c r="A1968" s="2">
        <v>2967</v>
      </c>
      <c r="B1968" s="3">
        <v>45611</v>
      </c>
      <c r="C1968" s="2" t="s">
        <v>509</v>
      </c>
      <c r="D1968" s="2" t="s">
        <v>2793</v>
      </c>
      <c r="E1968" s="2" t="s">
        <v>36</v>
      </c>
      <c r="F1968" s="2" t="s">
        <v>37</v>
      </c>
      <c r="G1968" s="2" t="s">
        <v>67</v>
      </c>
      <c r="H1968" s="2" t="s">
        <v>68</v>
      </c>
      <c r="I1968" s="2" t="s">
        <v>24</v>
      </c>
      <c r="J1968" s="2">
        <v>3</v>
      </c>
      <c r="K1968" s="2">
        <v>40932</v>
      </c>
      <c r="L1968" s="2">
        <v>122796</v>
      </c>
      <c r="M1968" s="2">
        <v>83560.399999999994</v>
      </c>
      <c r="N1968" s="2">
        <v>39235.599999999999</v>
      </c>
      <c r="O1968" s="2">
        <v>409</v>
      </c>
      <c r="P1968" s="2">
        <v>66</v>
      </c>
      <c r="Q1968" s="2" t="s">
        <v>42</v>
      </c>
      <c r="R1968" s="2">
        <v>5</v>
      </c>
      <c r="S1968" s="5">
        <f>IFERROR(Table1[[#This Row],[Profit]]/Table1[[#This Row],[Sales]],0)</f>
        <v>0.31951855109286947</v>
      </c>
      <c r="T1968" s="2" t="str">
        <f t="shared" si="30"/>
        <v>Reorder Needed</v>
      </c>
    </row>
    <row r="1969" spans="1:20" x14ac:dyDescent="0.3">
      <c r="A1969" s="2">
        <v>2968</v>
      </c>
      <c r="B1969" s="3">
        <v>45652</v>
      </c>
      <c r="C1969" s="2" t="s">
        <v>2163</v>
      </c>
      <c r="D1969" s="2" t="s">
        <v>2794</v>
      </c>
      <c r="E1969" s="2" t="s">
        <v>36</v>
      </c>
      <c r="F1969" s="2" t="s">
        <v>37</v>
      </c>
      <c r="G1969" s="2" t="s">
        <v>40</v>
      </c>
      <c r="H1969" s="2" t="s">
        <v>41</v>
      </c>
      <c r="I1969" s="2" t="s">
        <v>24</v>
      </c>
      <c r="J1969" s="2">
        <v>3</v>
      </c>
      <c r="K1969" s="2">
        <v>42190</v>
      </c>
      <c r="L1969" s="2">
        <v>126570</v>
      </c>
      <c r="M1969" s="2">
        <v>89856.69</v>
      </c>
      <c r="N1969" s="2">
        <v>36713.31</v>
      </c>
      <c r="O1969" s="2">
        <v>258</v>
      </c>
      <c r="P1969" s="2">
        <v>34</v>
      </c>
      <c r="Q1969" s="2" t="s">
        <v>42</v>
      </c>
      <c r="R1969" s="2">
        <v>15</v>
      </c>
      <c r="S1969" s="5">
        <f>IFERROR(Table1[[#This Row],[Profit]]/Table1[[#This Row],[Sales]],0)</f>
        <v>0.29006328513865842</v>
      </c>
      <c r="T1969" s="2" t="str">
        <f t="shared" si="30"/>
        <v>Reorder Needed</v>
      </c>
    </row>
    <row r="1970" spans="1:20" x14ac:dyDescent="0.3">
      <c r="A1970" s="2">
        <v>2969</v>
      </c>
      <c r="B1970" s="3">
        <v>45303</v>
      </c>
      <c r="C1970" s="2" t="s">
        <v>1419</v>
      </c>
      <c r="D1970" s="2" t="s">
        <v>2795</v>
      </c>
      <c r="E1970" s="2" t="s">
        <v>20</v>
      </c>
      <c r="F1970" s="2" t="s">
        <v>21</v>
      </c>
      <c r="G1970" s="2" t="s">
        <v>67</v>
      </c>
      <c r="H1970" s="2" t="s">
        <v>68</v>
      </c>
      <c r="I1970" s="2" t="s">
        <v>24</v>
      </c>
      <c r="J1970" s="2">
        <v>2</v>
      </c>
      <c r="K1970" s="2">
        <v>3206</v>
      </c>
      <c r="L1970" s="2">
        <v>6412</v>
      </c>
      <c r="M1970" s="2">
        <v>5736.09</v>
      </c>
      <c r="N1970" s="2">
        <v>675.91</v>
      </c>
      <c r="O1970" s="2">
        <v>52</v>
      </c>
      <c r="P1970" s="2">
        <v>12</v>
      </c>
      <c r="Q1970" s="2" t="s">
        <v>42</v>
      </c>
      <c r="R1970" s="2">
        <v>20</v>
      </c>
      <c r="S1970" s="5">
        <f>IFERROR(Table1[[#This Row],[Profit]]/Table1[[#This Row],[Sales]],0)</f>
        <v>0.10541328758577666</v>
      </c>
      <c r="T1970" s="2" t="str">
        <f t="shared" si="30"/>
        <v>Reorder Needed</v>
      </c>
    </row>
    <row r="1971" spans="1:20" x14ac:dyDescent="0.3">
      <c r="A1971" s="2">
        <v>2970</v>
      </c>
      <c r="B1971" s="3">
        <v>45344</v>
      </c>
      <c r="C1971" s="2" t="s">
        <v>1994</v>
      </c>
      <c r="D1971" s="2" t="s">
        <v>2796</v>
      </c>
      <c r="E1971" s="2" t="s">
        <v>45</v>
      </c>
      <c r="F1971" s="2" t="s">
        <v>46</v>
      </c>
      <c r="G1971" s="2" t="s">
        <v>40</v>
      </c>
      <c r="H1971" s="2" t="s">
        <v>41</v>
      </c>
      <c r="I1971" s="2" t="s">
        <v>24</v>
      </c>
      <c r="J1971" s="2">
        <v>10</v>
      </c>
      <c r="K1971" s="2">
        <v>52845</v>
      </c>
      <c r="L1971" s="2">
        <v>528450</v>
      </c>
      <c r="M1971" s="2">
        <v>467635.9</v>
      </c>
      <c r="N1971" s="2">
        <v>60814.1</v>
      </c>
      <c r="O1971" s="2">
        <v>381</v>
      </c>
      <c r="P1971" s="2">
        <v>19</v>
      </c>
      <c r="Q1971" s="2" t="s">
        <v>42</v>
      </c>
      <c r="R1971" s="2">
        <v>15</v>
      </c>
      <c r="S1971" s="5">
        <f>IFERROR(Table1[[#This Row],[Profit]]/Table1[[#This Row],[Sales]],0)</f>
        <v>0.11508014003216956</v>
      </c>
      <c r="T1971" s="2" t="str">
        <f t="shared" si="30"/>
        <v>Reorder Needed</v>
      </c>
    </row>
    <row r="1972" spans="1:20" x14ac:dyDescent="0.3">
      <c r="A1972" s="2">
        <v>2971</v>
      </c>
      <c r="B1972" s="3">
        <v>45552</v>
      </c>
      <c r="C1972" s="2" t="s">
        <v>1515</v>
      </c>
      <c r="D1972" s="2" t="s">
        <v>2797</v>
      </c>
      <c r="E1972" s="2" t="s">
        <v>20</v>
      </c>
      <c r="F1972" s="2" t="s">
        <v>21</v>
      </c>
      <c r="G1972" s="2" t="s">
        <v>40</v>
      </c>
      <c r="H1972" s="2" t="s">
        <v>41</v>
      </c>
      <c r="I1972" s="2" t="s">
        <v>24</v>
      </c>
      <c r="J1972" s="2">
        <v>6</v>
      </c>
      <c r="K1972" s="2">
        <v>27698</v>
      </c>
      <c r="L1972" s="2">
        <v>166188</v>
      </c>
      <c r="M1972" s="2">
        <v>122183.23</v>
      </c>
      <c r="N1972" s="2">
        <v>44004.77</v>
      </c>
      <c r="O1972" s="2">
        <v>46</v>
      </c>
      <c r="P1972" s="2">
        <v>35</v>
      </c>
      <c r="Q1972" s="2" t="s">
        <v>42</v>
      </c>
      <c r="R1972" s="2">
        <v>20</v>
      </c>
      <c r="S1972" s="5">
        <f>IFERROR(Table1[[#This Row],[Profit]]/Table1[[#This Row],[Sales]],0)</f>
        <v>0.26478909427876862</v>
      </c>
      <c r="T1972" s="2" t="str">
        <f t="shared" si="30"/>
        <v>Reorder Needed</v>
      </c>
    </row>
    <row r="1973" spans="1:20" x14ac:dyDescent="0.3">
      <c r="A1973" s="2">
        <v>2972</v>
      </c>
      <c r="B1973" s="3">
        <v>45329</v>
      </c>
      <c r="C1973" s="2" t="s">
        <v>1645</v>
      </c>
      <c r="D1973" s="2" t="s">
        <v>2798</v>
      </c>
      <c r="E1973" s="2" t="s">
        <v>28</v>
      </c>
      <c r="F1973" s="2" t="s">
        <v>29</v>
      </c>
      <c r="G1973" s="2" t="s">
        <v>55</v>
      </c>
      <c r="H1973" s="2" t="s">
        <v>56</v>
      </c>
      <c r="I1973" s="2" t="s">
        <v>32</v>
      </c>
      <c r="J1973" s="2">
        <v>1</v>
      </c>
      <c r="K1973" s="2">
        <v>10977</v>
      </c>
      <c r="L1973" s="2">
        <v>10977</v>
      </c>
      <c r="M1973" s="2">
        <v>8950.08</v>
      </c>
      <c r="N1973" s="2">
        <v>2026.92</v>
      </c>
      <c r="O1973" s="2">
        <v>212</v>
      </c>
      <c r="P1973" s="2">
        <v>64</v>
      </c>
      <c r="Q1973" s="2" t="s">
        <v>57</v>
      </c>
      <c r="R1973" s="2">
        <v>10</v>
      </c>
      <c r="S1973" s="5">
        <f>IFERROR(Table1[[#This Row],[Profit]]/Table1[[#This Row],[Sales]],0)</f>
        <v>0.18465154413774257</v>
      </c>
      <c r="T1973" s="2" t="str">
        <f t="shared" si="30"/>
        <v>Reorder Needed</v>
      </c>
    </row>
    <row r="1974" spans="1:20" x14ac:dyDescent="0.3">
      <c r="A1974" s="2">
        <v>2973</v>
      </c>
      <c r="B1974" s="3">
        <v>45388</v>
      </c>
      <c r="C1974" s="2" t="s">
        <v>2799</v>
      </c>
      <c r="D1974" s="2" t="s">
        <v>2800</v>
      </c>
      <c r="E1974" s="2" t="s">
        <v>20</v>
      </c>
      <c r="F1974" s="2" t="s">
        <v>21</v>
      </c>
      <c r="G1974" s="2" t="s">
        <v>67</v>
      </c>
      <c r="H1974" s="2" t="s">
        <v>68</v>
      </c>
      <c r="I1974" s="2" t="s">
        <v>24</v>
      </c>
      <c r="J1974" s="2">
        <v>6</v>
      </c>
      <c r="K1974" s="2">
        <v>34085</v>
      </c>
      <c r="L1974" s="2">
        <v>204510</v>
      </c>
      <c r="M1974" s="2">
        <v>175367.67999999999</v>
      </c>
      <c r="N1974" s="2">
        <v>29142.32</v>
      </c>
      <c r="O1974" s="2">
        <v>315</v>
      </c>
      <c r="P1974" s="2">
        <v>50</v>
      </c>
      <c r="Q1974" s="2" t="s">
        <v>42</v>
      </c>
      <c r="R1974" s="2">
        <v>10</v>
      </c>
      <c r="S1974" s="5">
        <f>IFERROR(Table1[[#This Row],[Profit]]/Table1[[#This Row],[Sales]],0)</f>
        <v>0.14249826414356265</v>
      </c>
      <c r="T1974" s="2" t="str">
        <f t="shared" si="30"/>
        <v>Reorder Needed</v>
      </c>
    </row>
    <row r="1975" spans="1:20" x14ac:dyDescent="0.3">
      <c r="A1975" s="2">
        <v>2974</v>
      </c>
      <c r="B1975" s="3">
        <v>45546</v>
      </c>
      <c r="C1975" s="2" t="s">
        <v>2565</v>
      </c>
      <c r="D1975" s="2" t="s">
        <v>2801</v>
      </c>
      <c r="E1975" s="2" t="s">
        <v>28</v>
      </c>
      <c r="F1975" s="2" t="s">
        <v>29</v>
      </c>
      <c r="G1975" s="2" t="s">
        <v>55</v>
      </c>
      <c r="H1975" s="2" t="s">
        <v>56</v>
      </c>
      <c r="I1975" s="2" t="s">
        <v>32</v>
      </c>
      <c r="J1975" s="2">
        <v>5</v>
      </c>
      <c r="K1975" s="2">
        <v>23744</v>
      </c>
      <c r="L1975" s="2">
        <v>118720</v>
      </c>
      <c r="M1975" s="2">
        <v>82072.37</v>
      </c>
      <c r="N1975" s="2">
        <v>36647.629999999997</v>
      </c>
      <c r="O1975" s="2">
        <v>470</v>
      </c>
      <c r="P1975" s="2">
        <v>86</v>
      </c>
      <c r="Q1975" s="2" t="s">
        <v>57</v>
      </c>
      <c r="R1975" s="2">
        <v>5</v>
      </c>
      <c r="S1975" s="5">
        <f>IFERROR(Table1[[#This Row],[Profit]]/Table1[[#This Row],[Sales]],0)</f>
        <v>0.3086896057951482</v>
      </c>
      <c r="T1975" s="2" t="str">
        <f t="shared" si="30"/>
        <v>Reorder Needed</v>
      </c>
    </row>
    <row r="1976" spans="1:20" x14ac:dyDescent="0.3">
      <c r="A1976" s="2">
        <v>2975</v>
      </c>
      <c r="B1976" s="3">
        <v>45354</v>
      </c>
      <c r="C1976" s="2" t="s">
        <v>1696</v>
      </c>
      <c r="D1976" s="2" t="s">
        <v>2802</v>
      </c>
      <c r="E1976" s="2" t="s">
        <v>36</v>
      </c>
      <c r="F1976" s="2" t="s">
        <v>37</v>
      </c>
      <c r="G1976" s="2" t="s">
        <v>60</v>
      </c>
      <c r="H1976" s="2" t="s">
        <v>61</v>
      </c>
      <c r="I1976" s="2" t="s">
        <v>32</v>
      </c>
      <c r="J1976" s="2">
        <v>1</v>
      </c>
      <c r="K1976" s="2">
        <v>35412</v>
      </c>
      <c r="L1976" s="2">
        <v>35412</v>
      </c>
      <c r="M1976" s="2">
        <v>31587.1</v>
      </c>
      <c r="N1976" s="2">
        <v>3824.9</v>
      </c>
      <c r="O1976" s="2">
        <v>242</v>
      </c>
      <c r="P1976" s="2">
        <v>99</v>
      </c>
      <c r="Q1976" s="2" t="s">
        <v>62</v>
      </c>
      <c r="R1976" s="2">
        <v>15</v>
      </c>
      <c r="S1976" s="5">
        <f>IFERROR(Table1[[#This Row],[Profit]]/Table1[[#This Row],[Sales]],0)</f>
        <v>0.10801140856206935</v>
      </c>
      <c r="T1976" s="2" t="str">
        <f t="shared" si="30"/>
        <v>Reorder Needed</v>
      </c>
    </row>
    <row r="1977" spans="1:20" x14ac:dyDescent="0.3">
      <c r="A1977" s="2">
        <v>2976</v>
      </c>
      <c r="B1977" s="3">
        <v>45446</v>
      </c>
      <c r="C1977" s="2" t="s">
        <v>2609</v>
      </c>
      <c r="D1977" s="2" t="s">
        <v>2803</v>
      </c>
      <c r="E1977" s="2" t="s">
        <v>28</v>
      </c>
      <c r="F1977" s="2" t="s">
        <v>29</v>
      </c>
      <c r="G1977" s="2" t="s">
        <v>49</v>
      </c>
      <c r="H1977" s="2" t="s">
        <v>50</v>
      </c>
      <c r="I1977" s="2" t="s">
        <v>51</v>
      </c>
      <c r="J1977" s="2">
        <v>9</v>
      </c>
      <c r="K1977" s="2">
        <v>55765</v>
      </c>
      <c r="L1977" s="2">
        <v>501885</v>
      </c>
      <c r="M1977" s="2">
        <v>399343.76</v>
      </c>
      <c r="N1977" s="2">
        <v>102541.24</v>
      </c>
      <c r="O1977" s="2">
        <v>389</v>
      </c>
      <c r="P1977" s="2">
        <v>61</v>
      </c>
      <c r="Q1977" s="2" t="s">
        <v>52</v>
      </c>
      <c r="R1977" s="2">
        <v>5</v>
      </c>
      <c r="S1977" s="5">
        <f>IFERROR(Table1[[#This Row],[Profit]]/Table1[[#This Row],[Sales]],0)</f>
        <v>0.20431222291959314</v>
      </c>
      <c r="T1977" s="2" t="str">
        <f t="shared" si="30"/>
        <v>Reorder Needed</v>
      </c>
    </row>
    <row r="1978" spans="1:20" x14ac:dyDescent="0.3">
      <c r="A1978" s="2">
        <v>2977</v>
      </c>
      <c r="B1978" s="3">
        <v>45413</v>
      </c>
      <c r="C1978" s="2" t="s">
        <v>383</v>
      </c>
      <c r="D1978" s="2" t="s">
        <v>2804</v>
      </c>
      <c r="E1978" s="2" t="s">
        <v>28</v>
      </c>
      <c r="F1978" s="2" t="s">
        <v>29</v>
      </c>
      <c r="G1978" s="2" t="s">
        <v>67</v>
      </c>
      <c r="H1978" s="2" t="s">
        <v>68</v>
      </c>
      <c r="I1978" s="2" t="s">
        <v>24</v>
      </c>
      <c r="J1978" s="2">
        <v>2</v>
      </c>
      <c r="K1978" s="2">
        <v>51894</v>
      </c>
      <c r="L1978" s="2">
        <v>103788</v>
      </c>
      <c r="M1978" s="2">
        <v>91778.87</v>
      </c>
      <c r="N1978" s="2">
        <v>12009.13</v>
      </c>
      <c r="O1978" s="2">
        <v>454</v>
      </c>
      <c r="P1978" s="2">
        <v>45</v>
      </c>
      <c r="Q1978" s="2" t="s">
        <v>42</v>
      </c>
      <c r="R1978" s="2">
        <v>0</v>
      </c>
      <c r="S1978" s="5">
        <f>IFERROR(Table1[[#This Row],[Profit]]/Table1[[#This Row],[Sales]],0)</f>
        <v>0.11570827070566925</v>
      </c>
      <c r="T1978" s="2" t="str">
        <f t="shared" si="30"/>
        <v>Reorder Needed</v>
      </c>
    </row>
    <row r="1979" spans="1:20" x14ac:dyDescent="0.3">
      <c r="A1979" s="2">
        <v>2978</v>
      </c>
      <c r="B1979" s="3">
        <v>45622</v>
      </c>
      <c r="C1979" s="2" t="s">
        <v>2585</v>
      </c>
      <c r="D1979" s="2" t="s">
        <v>2805</v>
      </c>
      <c r="E1979" s="2" t="s">
        <v>28</v>
      </c>
      <c r="F1979" s="2" t="s">
        <v>29</v>
      </c>
      <c r="G1979" s="2" t="s">
        <v>60</v>
      </c>
      <c r="H1979" s="2" t="s">
        <v>61</v>
      </c>
      <c r="I1979" s="2" t="s">
        <v>32</v>
      </c>
      <c r="J1979" s="2">
        <v>4</v>
      </c>
      <c r="K1979" s="2">
        <v>13715</v>
      </c>
      <c r="L1979" s="2">
        <v>54860</v>
      </c>
      <c r="M1979" s="2">
        <v>41740.370000000003</v>
      </c>
      <c r="N1979" s="2">
        <v>13119.63</v>
      </c>
      <c r="O1979" s="2">
        <v>337</v>
      </c>
      <c r="P1979" s="2">
        <v>29</v>
      </c>
      <c r="Q1979" s="2" t="s">
        <v>62</v>
      </c>
      <c r="R1979" s="2">
        <v>20</v>
      </c>
      <c r="S1979" s="5">
        <f>IFERROR(Table1[[#This Row],[Profit]]/Table1[[#This Row],[Sales]],0)</f>
        <v>0.23914746627779801</v>
      </c>
      <c r="T1979" s="2" t="str">
        <f t="shared" si="30"/>
        <v>Reorder Needed</v>
      </c>
    </row>
    <row r="1980" spans="1:20" x14ac:dyDescent="0.3">
      <c r="A1980" s="2">
        <v>2979</v>
      </c>
      <c r="B1980" s="3">
        <v>45563</v>
      </c>
      <c r="C1980" s="2" t="s">
        <v>657</v>
      </c>
      <c r="D1980" s="2" t="s">
        <v>2806</v>
      </c>
      <c r="E1980" s="2" t="s">
        <v>36</v>
      </c>
      <c r="F1980" s="2" t="s">
        <v>37</v>
      </c>
      <c r="G1980" s="2" t="s">
        <v>40</v>
      </c>
      <c r="H1980" s="2" t="s">
        <v>41</v>
      </c>
      <c r="I1980" s="2" t="s">
        <v>24</v>
      </c>
      <c r="J1980" s="2">
        <v>9</v>
      </c>
      <c r="K1980" s="2">
        <v>38149</v>
      </c>
      <c r="L1980" s="2">
        <v>343341</v>
      </c>
      <c r="M1980" s="2">
        <v>221906.14</v>
      </c>
      <c r="N1980" s="2">
        <v>121434.86</v>
      </c>
      <c r="O1980" s="2">
        <v>360</v>
      </c>
      <c r="P1980" s="2">
        <v>89</v>
      </c>
      <c r="Q1980" s="2" t="s">
        <v>42</v>
      </c>
      <c r="R1980" s="2">
        <v>20</v>
      </c>
      <c r="S1980" s="5">
        <f>IFERROR(Table1[[#This Row],[Profit]]/Table1[[#This Row],[Sales]],0)</f>
        <v>0.35368586915049471</v>
      </c>
      <c r="T1980" s="2" t="str">
        <f t="shared" si="30"/>
        <v>Reorder Needed</v>
      </c>
    </row>
    <row r="1981" spans="1:20" x14ac:dyDescent="0.3">
      <c r="A1981" s="2">
        <v>2980</v>
      </c>
      <c r="B1981" s="3">
        <v>45425</v>
      </c>
      <c r="C1981" s="2" t="s">
        <v>446</v>
      </c>
      <c r="D1981" s="2" t="s">
        <v>2807</v>
      </c>
      <c r="E1981" s="2" t="s">
        <v>36</v>
      </c>
      <c r="F1981" s="2" t="s">
        <v>37</v>
      </c>
      <c r="G1981" s="2" t="s">
        <v>67</v>
      </c>
      <c r="H1981" s="2" t="s">
        <v>68</v>
      </c>
      <c r="I1981" s="2" t="s">
        <v>24</v>
      </c>
      <c r="J1981" s="2">
        <v>2</v>
      </c>
      <c r="K1981" s="2">
        <v>45434</v>
      </c>
      <c r="L1981" s="2">
        <v>90868</v>
      </c>
      <c r="M1981" s="2">
        <v>75443.66</v>
      </c>
      <c r="N1981" s="2">
        <v>15424.34</v>
      </c>
      <c r="O1981" s="2">
        <v>355</v>
      </c>
      <c r="P1981" s="2">
        <v>15</v>
      </c>
      <c r="Q1981" s="2" t="s">
        <v>42</v>
      </c>
      <c r="R1981" s="2">
        <v>0</v>
      </c>
      <c r="S1981" s="5">
        <f>IFERROR(Table1[[#This Row],[Profit]]/Table1[[#This Row],[Sales]],0)</f>
        <v>0.16974446449795308</v>
      </c>
      <c r="T1981" s="2" t="str">
        <f t="shared" si="30"/>
        <v>Reorder Needed</v>
      </c>
    </row>
    <row r="1982" spans="1:20" x14ac:dyDescent="0.3">
      <c r="A1982" s="2">
        <v>2981</v>
      </c>
      <c r="B1982" s="3">
        <v>45539</v>
      </c>
      <c r="C1982" s="2" t="s">
        <v>450</v>
      </c>
      <c r="D1982" s="2" t="s">
        <v>2808</v>
      </c>
      <c r="E1982" s="2" t="s">
        <v>20</v>
      </c>
      <c r="F1982" s="2" t="s">
        <v>21</v>
      </c>
      <c r="G1982" s="2" t="s">
        <v>75</v>
      </c>
      <c r="H1982" s="2" t="s">
        <v>76</v>
      </c>
      <c r="I1982" s="2" t="s">
        <v>77</v>
      </c>
      <c r="J1982" s="2">
        <v>4</v>
      </c>
      <c r="K1982" s="2">
        <v>52010</v>
      </c>
      <c r="L1982" s="2">
        <v>208040</v>
      </c>
      <c r="M1982" s="2">
        <v>151653.85999999999</v>
      </c>
      <c r="N1982" s="2">
        <v>56386.14</v>
      </c>
      <c r="O1982" s="2">
        <v>479</v>
      </c>
      <c r="P1982" s="2">
        <v>30</v>
      </c>
      <c r="Q1982" s="2" t="s">
        <v>78</v>
      </c>
      <c r="R1982" s="2">
        <v>0</v>
      </c>
      <c r="S1982" s="5">
        <f>IFERROR(Table1[[#This Row],[Profit]]/Table1[[#This Row],[Sales]],0)</f>
        <v>0.2710350894058835</v>
      </c>
      <c r="T1982" s="2" t="str">
        <f t="shared" si="30"/>
        <v>Reorder Needed</v>
      </c>
    </row>
    <row r="1983" spans="1:20" x14ac:dyDescent="0.3">
      <c r="A1983" s="2">
        <v>2982</v>
      </c>
      <c r="B1983" s="3">
        <v>45514</v>
      </c>
      <c r="C1983" s="2" t="s">
        <v>403</v>
      </c>
      <c r="D1983" s="2" t="s">
        <v>2809</v>
      </c>
      <c r="E1983" s="2" t="s">
        <v>28</v>
      </c>
      <c r="F1983" s="2" t="s">
        <v>29</v>
      </c>
      <c r="G1983" s="2" t="s">
        <v>60</v>
      </c>
      <c r="H1983" s="2" t="s">
        <v>61</v>
      </c>
      <c r="I1983" s="2" t="s">
        <v>32</v>
      </c>
      <c r="J1983" s="2">
        <v>9</v>
      </c>
      <c r="K1983" s="2">
        <v>38200</v>
      </c>
      <c r="L1983" s="2">
        <v>343800</v>
      </c>
      <c r="M1983" s="2">
        <v>272259.71999999997</v>
      </c>
      <c r="N1983" s="2">
        <v>71540.28</v>
      </c>
      <c r="O1983" s="2">
        <v>234</v>
      </c>
      <c r="P1983" s="2">
        <v>20</v>
      </c>
      <c r="Q1983" s="2" t="s">
        <v>62</v>
      </c>
      <c r="R1983" s="2">
        <v>0</v>
      </c>
      <c r="S1983" s="5">
        <f>IFERROR(Table1[[#This Row],[Profit]]/Table1[[#This Row],[Sales]],0)</f>
        <v>0.2080869109947644</v>
      </c>
      <c r="T1983" s="2" t="str">
        <f t="shared" si="30"/>
        <v>Reorder Needed</v>
      </c>
    </row>
    <row r="1984" spans="1:20" x14ac:dyDescent="0.3">
      <c r="A1984" s="2">
        <v>2983</v>
      </c>
      <c r="B1984" s="3">
        <v>45409</v>
      </c>
      <c r="C1984" s="2" t="s">
        <v>319</v>
      </c>
      <c r="D1984" s="2" t="s">
        <v>2810</v>
      </c>
      <c r="E1984" s="2" t="s">
        <v>20</v>
      </c>
      <c r="F1984" s="2" t="s">
        <v>21</v>
      </c>
      <c r="G1984" s="2" t="s">
        <v>55</v>
      </c>
      <c r="H1984" s="2" t="s">
        <v>56</v>
      </c>
      <c r="I1984" s="2" t="s">
        <v>32</v>
      </c>
      <c r="J1984" s="2">
        <v>10</v>
      </c>
      <c r="K1984" s="2">
        <v>1650</v>
      </c>
      <c r="L1984" s="2">
        <v>16500</v>
      </c>
      <c r="M1984" s="2">
        <v>12686.13</v>
      </c>
      <c r="N1984" s="2">
        <v>3813.87</v>
      </c>
      <c r="O1984" s="2">
        <v>68</v>
      </c>
      <c r="P1984" s="2">
        <v>79</v>
      </c>
      <c r="Q1984" s="2" t="s">
        <v>57</v>
      </c>
      <c r="R1984" s="2">
        <v>0</v>
      </c>
      <c r="S1984" s="5">
        <f>IFERROR(Table1[[#This Row],[Profit]]/Table1[[#This Row],[Sales]],0)</f>
        <v>0.23114363636363636</v>
      </c>
      <c r="T1984" s="2" t="str">
        <f t="shared" si="30"/>
        <v>Sufficient</v>
      </c>
    </row>
    <row r="1985" spans="1:20" x14ac:dyDescent="0.3">
      <c r="A1985" s="2">
        <v>2984</v>
      </c>
      <c r="B1985" s="3">
        <v>45507</v>
      </c>
      <c r="C1985" s="2" t="s">
        <v>1231</v>
      </c>
      <c r="D1985" s="2" t="s">
        <v>2811</v>
      </c>
      <c r="E1985" s="2" t="s">
        <v>45</v>
      </c>
      <c r="F1985" s="2" t="s">
        <v>46</v>
      </c>
      <c r="G1985" s="2" t="s">
        <v>49</v>
      </c>
      <c r="H1985" s="2" t="s">
        <v>50</v>
      </c>
      <c r="I1985" s="2" t="s">
        <v>51</v>
      </c>
      <c r="J1985" s="2">
        <v>1</v>
      </c>
      <c r="K1985" s="2">
        <v>5122</v>
      </c>
      <c r="L1985" s="2">
        <v>5122</v>
      </c>
      <c r="M1985" s="2">
        <v>3934.98</v>
      </c>
      <c r="N1985" s="2">
        <v>1187.02</v>
      </c>
      <c r="O1985" s="2">
        <v>304</v>
      </c>
      <c r="P1985" s="2">
        <v>39</v>
      </c>
      <c r="Q1985" s="2" t="s">
        <v>52</v>
      </c>
      <c r="R1985" s="2">
        <v>10</v>
      </c>
      <c r="S1985" s="5">
        <f>IFERROR(Table1[[#This Row],[Profit]]/Table1[[#This Row],[Sales]],0)</f>
        <v>0.23174931667317453</v>
      </c>
      <c r="T1985" s="2" t="str">
        <f t="shared" si="30"/>
        <v>Reorder Needed</v>
      </c>
    </row>
    <row r="1986" spans="1:20" x14ac:dyDescent="0.3">
      <c r="A1986" s="2">
        <v>2985</v>
      </c>
      <c r="B1986" s="3">
        <v>45616</v>
      </c>
      <c r="C1986" s="2" t="s">
        <v>712</v>
      </c>
      <c r="D1986" s="2" t="s">
        <v>2812</v>
      </c>
      <c r="E1986" s="2" t="s">
        <v>20</v>
      </c>
      <c r="F1986" s="2" t="s">
        <v>21</v>
      </c>
      <c r="G1986" s="2" t="s">
        <v>97</v>
      </c>
      <c r="H1986" s="2" t="s">
        <v>98</v>
      </c>
      <c r="I1986" s="2" t="s">
        <v>32</v>
      </c>
      <c r="J1986" s="2">
        <v>5</v>
      </c>
      <c r="K1986" s="2">
        <v>1395</v>
      </c>
      <c r="L1986" s="2">
        <v>6975</v>
      </c>
      <c r="M1986" s="2">
        <v>4581.7</v>
      </c>
      <c r="N1986" s="2">
        <v>2393.3000000000002</v>
      </c>
      <c r="O1986" s="2">
        <v>226</v>
      </c>
      <c r="P1986" s="2">
        <v>26</v>
      </c>
      <c r="Q1986" s="2" t="s">
        <v>99</v>
      </c>
      <c r="R1986" s="2">
        <v>10</v>
      </c>
      <c r="S1986" s="5">
        <f>IFERROR(Table1[[#This Row],[Profit]]/Table1[[#This Row],[Sales]],0)</f>
        <v>0.34312544802867384</v>
      </c>
      <c r="T1986" s="2" t="str">
        <f t="shared" ref="T1986:T2049" si="31">IF(O1986&gt;P1986,"Reorder Needed","Sufficient")</f>
        <v>Reorder Needed</v>
      </c>
    </row>
    <row r="1987" spans="1:20" x14ac:dyDescent="0.3">
      <c r="A1987" s="2">
        <v>2986</v>
      </c>
      <c r="B1987" s="3">
        <v>45297</v>
      </c>
      <c r="C1987" s="2" t="s">
        <v>2467</v>
      </c>
      <c r="D1987" s="2" t="s">
        <v>2813</v>
      </c>
      <c r="E1987" s="2" t="s">
        <v>36</v>
      </c>
      <c r="F1987" s="2" t="s">
        <v>37</v>
      </c>
      <c r="G1987" s="2" t="s">
        <v>22</v>
      </c>
      <c r="H1987" s="2" t="s">
        <v>23</v>
      </c>
      <c r="I1987" s="2" t="s">
        <v>24</v>
      </c>
      <c r="J1987" s="2">
        <v>3</v>
      </c>
      <c r="K1987" s="2">
        <v>11878</v>
      </c>
      <c r="L1987" s="2">
        <v>35634</v>
      </c>
      <c r="M1987" s="2">
        <v>27303.11</v>
      </c>
      <c r="N1987" s="2">
        <v>8330.89</v>
      </c>
      <c r="O1987" s="2">
        <v>420</v>
      </c>
      <c r="P1987" s="2">
        <v>14</v>
      </c>
      <c r="Q1987" s="2" t="s">
        <v>25</v>
      </c>
      <c r="R1987" s="2">
        <v>0</v>
      </c>
      <c r="S1987" s="5">
        <f>IFERROR(Table1[[#This Row],[Profit]]/Table1[[#This Row],[Sales]],0)</f>
        <v>0.23379048100129088</v>
      </c>
      <c r="T1987" s="2" t="str">
        <f t="shared" si="31"/>
        <v>Reorder Needed</v>
      </c>
    </row>
    <row r="1988" spans="1:20" x14ac:dyDescent="0.3">
      <c r="A1988" s="2">
        <v>2987</v>
      </c>
      <c r="B1988" s="3">
        <v>45423</v>
      </c>
      <c r="C1988" s="2" t="s">
        <v>898</v>
      </c>
      <c r="D1988" s="2" t="s">
        <v>2814</v>
      </c>
      <c r="E1988" s="2" t="s">
        <v>28</v>
      </c>
      <c r="F1988" s="2" t="s">
        <v>29</v>
      </c>
      <c r="G1988" s="2" t="s">
        <v>30</v>
      </c>
      <c r="H1988" s="2" t="s">
        <v>31</v>
      </c>
      <c r="I1988" s="2" t="s">
        <v>32</v>
      </c>
      <c r="J1988" s="2">
        <v>10</v>
      </c>
      <c r="K1988" s="2">
        <v>8550</v>
      </c>
      <c r="L1988" s="2">
        <v>85500</v>
      </c>
      <c r="M1988" s="2">
        <v>60285.95</v>
      </c>
      <c r="N1988" s="2">
        <v>25214.05</v>
      </c>
      <c r="O1988" s="2">
        <v>232</v>
      </c>
      <c r="P1988" s="2">
        <v>18</v>
      </c>
      <c r="Q1988" s="2" t="s">
        <v>33</v>
      </c>
      <c r="R1988" s="2">
        <v>5</v>
      </c>
      <c r="S1988" s="5">
        <f>IFERROR(Table1[[#This Row],[Profit]]/Table1[[#This Row],[Sales]],0)</f>
        <v>0.29490116959064328</v>
      </c>
      <c r="T1988" s="2" t="str">
        <f t="shared" si="31"/>
        <v>Reorder Needed</v>
      </c>
    </row>
    <row r="1989" spans="1:20" x14ac:dyDescent="0.3">
      <c r="A1989" s="2">
        <v>2988</v>
      </c>
      <c r="B1989" s="3">
        <v>45595</v>
      </c>
      <c r="C1989" s="2" t="s">
        <v>106</v>
      </c>
      <c r="D1989" s="2" t="s">
        <v>2815</v>
      </c>
      <c r="E1989" s="2" t="s">
        <v>45</v>
      </c>
      <c r="F1989" s="2" t="s">
        <v>46</v>
      </c>
      <c r="G1989" s="2" t="s">
        <v>49</v>
      </c>
      <c r="H1989" s="2" t="s">
        <v>50</v>
      </c>
      <c r="I1989" s="2" t="s">
        <v>51</v>
      </c>
      <c r="J1989" s="2">
        <v>1</v>
      </c>
      <c r="K1989" s="2">
        <v>37853</v>
      </c>
      <c r="L1989" s="2">
        <v>37853</v>
      </c>
      <c r="M1989" s="2">
        <v>22830.3</v>
      </c>
      <c r="N1989" s="2">
        <v>15022.7</v>
      </c>
      <c r="O1989" s="2">
        <v>289</v>
      </c>
      <c r="P1989" s="2">
        <v>76</v>
      </c>
      <c r="Q1989" s="2" t="s">
        <v>52</v>
      </c>
      <c r="R1989" s="2">
        <v>10</v>
      </c>
      <c r="S1989" s="5">
        <f>IFERROR(Table1[[#This Row],[Profit]]/Table1[[#This Row],[Sales]],0)</f>
        <v>0.39686946873431433</v>
      </c>
      <c r="T1989" s="2" t="str">
        <f t="shared" si="31"/>
        <v>Reorder Needed</v>
      </c>
    </row>
    <row r="1990" spans="1:20" x14ac:dyDescent="0.3">
      <c r="A1990" s="2">
        <v>2989</v>
      </c>
      <c r="B1990" s="3">
        <v>45580</v>
      </c>
      <c r="C1990" s="2" t="s">
        <v>2585</v>
      </c>
      <c r="D1990" s="2" t="s">
        <v>2816</v>
      </c>
      <c r="E1990" s="2" t="s">
        <v>28</v>
      </c>
      <c r="F1990" s="2" t="s">
        <v>29</v>
      </c>
      <c r="G1990" s="2" t="s">
        <v>60</v>
      </c>
      <c r="H1990" s="2" t="s">
        <v>61</v>
      </c>
      <c r="I1990" s="2" t="s">
        <v>32</v>
      </c>
      <c r="J1990" s="2">
        <v>5</v>
      </c>
      <c r="K1990" s="2">
        <v>666</v>
      </c>
      <c r="L1990" s="2">
        <v>3330</v>
      </c>
      <c r="M1990" s="2">
        <v>2052.88</v>
      </c>
      <c r="N1990" s="2">
        <v>1277.1199999999999</v>
      </c>
      <c r="O1990" s="2">
        <v>299</v>
      </c>
      <c r="P1990" s="2">
        <v>56</v>
      </c>
      <c r="Q1990" s="2" t="s">
        <v>62</v>
      </c>
      <c r="R1990" s="2">
        <v>15</v>
      </c>
      <c r="S1990" s="5">
        <f>IFERROR(Table1[[#This Row],[Profit]]/Table1[[#This Row],[Sales]],0)</f>
        <v>0.38351951951951951</v>
      </c>
      <c r="T1990" s="2" t="str">
        <f t="shared" si="31"/>
        <v>Reorder Needed</v>
      </c>
    </row>
    <row r="1991" spans="1:20" x14ac:dyDescent="0.3">
      <c r="A1991" s="2">
        <v>2990</v>
      </c>
      <c r="B1991" s="3">
        <v>45301</v>
      </c>
      <c r="C1991" s="2" t="s">
        <v>438</v>
      </c>
      <c r="D1991" s="2" t="s">
        <v>2817</v>
      </c>
      <c r="E1991" s="2" t="s">
        <v>45</v>
      </c>
      <c r="F1991" s="2" t="s">
        <v>46</v>
      </c>
      <c r="G1991" s="2" t="s">
        <v>97</v>
      </c>
      <c r="H1991" s="2" t="s">
        <v>98</v>
      </c>
      <c r="I1991" s="2" t="s">
        <v>32</v>
      </c>
      <c r="J1991" s="2">
        <v>2</v>
      </c>
      <c r="K1991" s="2">
        <v>15552</v>
      </c>
      <c r="L1991" s="2">
        <v>31104</v>
      </c>
      <c r="M1991" s="2">
        <v>18948.48</v>
      </c>
      <c r="N1991" s="2">
        <v>12155.52</v>
      </c>
      <c r="O1991" s="2">
        <v>371</v>
      </c>
      <c r="P1991" s="2">
        <v>35</v>
      </c>
      <c r="Q1991" s="2" t="s">
        <v>99</v>
      </c>
      <c r="R1991" s="2">
        <v>15</v>
      </c>
      <c r="S1991" s="5">
        <f>IFERROR(Table1[[#This Row],[Profit]]/Table1[[#This Row],[Sales]],0)</f>
        <v>0.39080246913580247</v>
      </c>
      <c r="T1991" s="2" t="str">
        <f t="shared" si="31"/>
        <v>Reorder Needed</v>
      </c>
    </row>
    <row r="1992" spans="1:20" x14ac:dyDescent="0.3">
      <c r="A1992" s="2">
        <v>2991</v>
      </c>
      <c r="B1992" s="3">
        <v>45321</v>
      </c>
      <c r="C1992" s="2" t="s">
        <v>174</v>
      </c>
      <c r="D1992" s="2" t="s">
        <v>2818</v>
      </c>
      <c r="E1992" s="2" t="s">
        <v>45</v>
      </c>
      <c r="F1992" s="2" t="s">
        <v>46</v>
      </c>
      <c r="G1992" s="2" t="s">
        <v>60</v>
      </c>
      <c r="H1992" s="2" t="s">
        <v>61</v>
      </c>
      <c r="I1992" s="2" t="s">
        <v>32</v>
      </c>
      <c r="J1992" s="2">
        <v>1</v>
      </c>
      <c r="K1992" s="2">
        <v>46900</v>
      </c>
      <c r="L1992" s="2">
        <v>46900</v>
      </c>
      <c r="M1992" s="2">
        <v>32208.26</v>
      </c>
      <c r="N1992" s="2">
        <v>14691.74</v>
      </c>
      <c r="O1992" s="2">
        <v>474</v>
      </c>
      <c r="P1992" s="2">
        <v>10</v>
      </c>
      <c r="Q1992" s="2" t="s">
        <v>62</v>
      </c>
      <c r="R1992" s="2">
        <v>5</v>
      </c>
      <c r="S1992" s="5">
        <f>IFERROR(Table1[[#This Row],[Profit]]/Table1[[#This Row],[Sales]],0)</f>
        <v>0.31325671641791042</v>
      </c>
      <c r="T1992" s="2" t="str">
        <f t="shared" si="31"/>
        <v>Reorder Needed</v>
      </c>
    </row>
    <row r="1993" spans="1:20" x14ac:dyDescent="0.3">
      <c r="A1993" s="2">
        <v>2992</v>
      </c>
      <c r="B1993" s="3">
        <v>45421</v>
      </c>
      <c r="C1993" s="2" t="s">
        <v>2166</v>
      </c>
      <c r="D1993" s="2" t="s">
        <v>2071</v>
      </c>
      <c r="E1993" s="2" t="s">
        <v>45</v>
      </c>
      <c r="F1993" s="2" t="s">
        <v>46</v>
      </c>
      <c r="G1993" s="2" t="s">
        <v>81</v>
      </c>
      <c r="H1993" s="2" t="s">
        <v>82</v>
      </c>
      <c r="I1993" s="2" t="s">
        <v>24</v>
      </c>
      <c r="J1993" s="2">
        <v>8</v>
      </c>
      <c r="K1993" s="2">
        <v>14854</v>
      </c>
      <c r="L1993" s="2">
        <v>118832</v>
      </c>
      <c r="M1993" s="2">
        <v>106872.31</v>
      </c>
      <c r="N1993" s="2">
        <v>11959.69</v>
      </c>
      <c r="O1993" s="2">
        <v>51</v>
      </c>
      <c r="P1993" s="2">
        <v>75</v>
      </c>
      <c r="Q1993" s="2" t="s">
        <v>42</v>
      </c>
      <c r="R1993" s="2">
        <v>20</v>
      </c>
      <c r="S1993" s="5">
        <f>IFERROR(Table1[[#This Row],[Profit]]/Table1[[#This Row],[Sales]],0)</f>
        <v>0.10064368183654235</v>
      </c>
      <c r="T1993" s="2" t="str">
        <f t="shared" si="31"/>
        <v>Sufficient</v>
      </c>
    </row>
    <row r="1994" spans="1:20" x14ac:dyDescent="0.3">
      <c r="A1994" s="2">
        <v>2993</v>
      </c>
      <c r="B1994" s="3">
        <v>45394</v>
      </c>
      <c r="C1994" s="2" t="s">
        <v>337</v>
      </c>
      <c r="D1994" s="2" t="s">
        <v>2819</v>
      </c>
      <c r="E1994" s="2" t="s">
        <v>36</v>
      </c>
      <c r="F1994" s="2" t="s">
        <v>37</v>
      </c>
      <c r="G1994" s="2" t="s">
        <v>30</v>
      </c>
      <c r="H1994" s="2" t="s">
        <v>31</v>
      </c>
      <c r="I1994" s="2" t="s">
        <v>32</v>
      </c>
      <c r="J1994" s="2">
        <v>6</v>
      </c>
      <c r="K1994" s="2">
        <v>17259</v>
      </c>
      <c r="L1994" s="2">
        <v>103554</v>
      </c>
      <c r="M1994" s="2">
        <v>65036.93</v>
      </c>
      <c r="N1994" s="2">
        <v>38517.07</v>
      </c>
      <c r="O1994" s="2">
        <v>153</v>
      </c>
      <c r="P1994" s="2">
        <v>52</v>
      </c>
      <c r="Q1994" s="2" t="s">
        <v>33</v>
      </c>
      <c r="R1994" s="2">
        <v>0</v>
      </c>
      <c r="S1994" s="5">
        <f>IFERROR(Table1[[#This Row],[Profit]]/Table1[[#This Row],[Sales]],0)</f>
        <v>0.37195154219054793</v>
      </c>
      <c r="T1994" s="2" t="str">
        <f t="shared" si="31"/>
        <v>Reorder Needed</v>
      </c>
    </row>
    <row r="1995" spans="1:20" x14ac:dyDescent="0.3">
      <c r="A1995" s="2">
        <v>2994</v>
      </c>
      <c r="B1995" s="3">
        <v>45446</v>
      </c>
      <c r="C1995" s="2" t="s">
        <v>1044</v>
      </c>
      <c r="D1995" s="2" t="s">
        <v>2820</v>
      </c>
      <c r="E1995" s="2" t="s">
        <v>45</v>
      </c>
      <c r="F1995" s="2" t="s">
        <v>46</v>
      </c>
      <c r="G1995" s="2" t="s">
        <v>49</v>
      </c>
      <c r="H1995" s="2" t="s">
        <v>50</v>
      </c>
      <c r="I1995" s="2" t="s">
        <v>51</v>
      </c>
      <c r="J1995" s="2">
        <v>5</v>
      </c>
      <c r="K1995" s="2">
        <v>15994</v>
      </c>
      <c r="L1995" s="2">
        <v>79970</v>
      </c>
      <c r="M1995" s="2">
        <v>51111.26</v>
      </c>
      <c r="N1995" s="2">
        <v>28858.74</v>
      </c>
      <c r="O1995" s="2">
        <v>91</v>
      </c>
      <c r="P1995" s="2">
        <v>12</v>
      </c>
      <c r="Q1995" s="2" t="s">
        <v>52</v>
      </c>
      <c r="R1995" s="2">
        <v>10</v>
      </c>
      <c r="S1995" s="5">
        <f>IFERROR(Table1[[#This Row],[Profit]]/Table1[[#This Row],[Sales]],0)</f>
        <v>0.36086957609103415</v>
      </c>
      <c r="T1995" s="2" t="str">
        <f t="shared" si="31"/>
        <v>Reorder Needed</v>
      </c>
    </row>
    <row r="1996" spans="1:20" x14ac:dyDescent="0.3">
      <c r="A1996" s="2">
        <v>2995</v>
      </c>
      <c r="B1996" s="3">
        <v>45369</v>
      </c>
      <c r="C1996" s="2" t="s">
        <v>164</v>
      </c>
      <c r="D1996" s="2" t="s">
        <v>2821</v>
      </c>
      <c r="E1996" s="2" t="s">
        <v>28</v>
      </c>
      <c r="F1996" s="2" t="s">
        <v>29</v>
      </c>
      <c r="G1996" s="2" t="s">
        <v>81</v>
      </c>
      <c r="H1996" s="2" t="s">
        <v>82</v>
      </c>
      <c r="I1996" s="2" t="s">
        <v>24</v>
      </c>
      <c r="J1996" s="2">
        <v>3</v>
      </c>
      <c r="K1996" s="2">
        <v>32747</v>
      </c>
      <c r="L1996" s="2">
        <v>98241</v>
      </c>
      <c r="M1996" s="2">
        <v>79039.94</v>
      </c>
      <c r="N1996" s="2">
        <v>19201.060000000001</v>
      </c>
      <c r="O1996" s="2">
        <v>92</v>
      </c>
      <c r="P1996" s="2">
        <v>16</v>
      </c>
      <c r="Q1996" s="2" t="s">
        <v>42</v>
      </c>
      <c r="R1996" s="2">
        <v>0</v>
      </c>
      <c r="S1996" s="5">
        <f>IFERROR(Table1[[#This Row],[Profit]]/Table1[[#This Row],[Sales]],0)</f>
        <v>0.19544853981535207</v>
      </c>
      <c r="T1996" s="2" t="str">
        <f t="shared" si="31"/>
        <v>Reorder Needed</v>
      </c>
    </row>
    <row r="1997" spans="1:20" x14ac:dyDescent="0.3">
      <c r="A1997" s="2">
        <v>2996</v>
      </c>
      <c r="B1997" s="3">
        <v>45308</v>
      </c>
      <c r="C1997" s="2" t="s">
        <v>327</v>
      </c>
      <c r="D1997" s="2" t="s">
        <v>2822</v>
      </c>
      <c r="E1997" s="2" t="s">
        <v>20</v>
      </c>
      <c r="F1997" s="2" t="s">
        <v>21</v>
      </c>
      <c r="G1997" s="2" t="s">
        <v>97</v>
      </c>
      <c r="H1997" s="2" t="s">
        <v>98</v>
      </c>
      <c r="I1997" s="2" t="s">
        <v>32</v>
      </c>
      <c r="J1997" s="2">
        <v>5</v>
      </c>
      <c r="K1997" s="2">
        <v>35511</v>
      </c>
      <c r="L1997" s="2">
        <v>177555</v>
      </c>
      <c r="M1997" s="2">
        <v>119642.08</v>
      </c>
      <c r="N1997" s="2">
        <v>57912.92</v>
      </c>
      <c r="O1997" s="2">
        <v>71</v>
      </c>
      <c r="P1997" s="2">
        <v>20</v>
      </c>
      <c r="Q1997" s="2" t="s">
        <v>99</v>
      </c>
      <c r="R1997" s="2">
        <v>0</v>
      </c>
      <c r="S1997" s="5">
        <f>IFERROR(Table1[[#This Row],[Profit]]/Table1[[#This Row],[Sales]],0)</f>
        <v>0.32616890540959137</v>
      </c>
      <c r="T1997" s="2" t="str">
        <f t="shared" si="31"/>
        <v>Reorder Needed</v>
      </c>
    </row>
    <row r="1998" spans="1:20" x14ac:dyDescent="0.3">
      <c r="A1998" s="2">
        <v>2997</v>
      </c>
      <c r="B1998" s="3">
        <v>45471</v>
      </c>
      <c r="C1998" s="2" t="s">
        <v>552</v>
      </c>
      <c r="D1998" s="2" t="s">
        <v>2823</v>
      </c>
      <c r="E1998" s="2" t="s">
        <v>20</v>
      </c>
      <c r="F1998" s="2" t="s">
        <v>21</v>
      </c>
      <c r="G1998" s="2" t="s">
        <v>40</v>
      </c>
      <c r="H1998" s="2" t="s">
        <v>41</v>
      </c>
      <c r="I1998" s="2" t="s">
        <v>24</v>
      </c>
      <c r="J1998" s="2">
        <v>9</v>
      </c>
      <c r="K1998" s="2">
        <v>34746</v>
      </c>
      <c r="L1998" s="2">
        <v>312714</v>
      </c>
      <c r="M1998" s="2">
        <v>264274.37</v>
      </c>
      <c r="N1998" s="2">
        <v>48439.63</v>
      </c>
      <c r="O1998" s="2">
        <v>369</v>
      </c>
      <c r="P1998" s="2">
        <v>96</v>
      </c>
      <c r="Q1998" s="2" t="s">
        <v>42</v>
      </c>
      <c r="R1998" s="2">
        <v>15</v>
      </c>
      <c r="S1998" s="5">
        <f>IFERROR(Table1[[#This Row],[Profit]]/Table1[[#This Row],[Sales]],0)</f>
        <v>0.15490073997326631</v>
      </c>
      <c r="T1998" s="2" t="str">
        <f t="shared" si="31"/>
        <v>Reorder Needed</v>
      </c>
    </row>
    <row r="1999" spans="1:20" x14ac:dyDescent="0.3">
      <c r="A1999" s="2">
        <v>2998</v>
      </c>
      <c r="B1999" s="3">
        <v>45545</v>
      </c>
      <c r="C1999" s="2" t="s">
        <v>588</v>
      </c>
      <c r="D1999" s="2" t="s">
        <v>2824</v>
      </c>
      <c r="E1999" s="2" t="s">
        <v>36</v>
      </c>
      <c r="F1999" s="2" t="s">
        <v>37</v>
      </c>
      <c r="G1999" s="2" t="s">
        <v>67</v>
      </c>
      <c r="H1999" s="2" t="s">
        <v>68</v>
      </c>
      <c r="I1999" s="2" t="s">
        <v>24</v>
      </c>
      <c r="J1999" s="2">
        <v>5</v>
      </c>
      <c r="K1999" s="2">
        <v>33328</v>
      </c>
      <c r="L1999" s="2">
        <v>166640</v>
      </c>
      <c r="M1999" s="2">
        <v>121874.12</v>
      </c>
      <c r="N1999" s="2">
        <v>44765.88</v>
      </c>
      <c r="O1999" s="2">
        <v>305</v>
      </c>
      <c r="P1999" s="2">
        <v>65</v>
      </c>
      <c r="Q1999" s="2" t="s">
        <v>42</v>
      </c>
      <c r="R1999" s="2">
        <v>0</v>
      </c>
      <c r="S1999" s="5">
        <f>IFERROR(Table1[[#This Row],[Profit]]/Table1[[#This Row],[Sales]],0)</f>
        <v>0.26863826212193948</v>
      </c>
      <c r="T1999" s="2" t="str">
        <f t="shared" si="31"/>
        <v>Reorder Needed</v>
      </c>
    </row>
    <row r="2000" spans="1:20" x14ac:dyDescent="0.3">
      <c r="A2000" s="2">
        <v>2999</v>
      </c>
      <c r="B2000" s="3">
        <v>45360</v>
      </c>
      <c r="C2000" s="2" t="s">
        <v>1329</v>
      </c>
      <c r="D2000" s="2" t="s">
        <v>2825</v>
      </c>
      <c r="E2000" s="2" t="s">
        <v>28</v>
      </c>
      <c r="F2000" s="2" t="s">
        <v>29</v>
      </c>
      <c r="G2000" s="2" t="s">
        <v>30</v>
      </c>
      <c r="H2000" s="2" t="s">
        <v>31</v>
      </c>
      <c r="I2000" s="2" t="s">
        <v>32</v>
      </c>
      <c r="J2000" s="2">
        <v>7</v>
      </c>
      <c r="K2000" s="2">
        <v>1054</v>
      </c>
      <c r="L2000" s="2">
        <v>7378</v>
      </c>
      <c r="M2000" s="2">
        <v>4814.5</v>
      </c>
      <c r="N2000" s="2">
        <v>2563.5</v>
      </c>
      <c r="O2000" s="2">
        <v>68</v>
      </c>
      <c r="P2000" s="2">
        <v>30</v>
      </c>
      <c r="Q2000" s="2" t="s">
        <v>33</v>
      </c>
      <c r="R2000" s="2">
        <v>15</v>
      </c>
      <c r="S2000" s="5">
        <f>IFERROR(Table1[[#This Row],[Profit]]/Table1[[#This Row],[Sales]],0)</f>
        <v>0.34745188397939819</v>
      </c>
      <c r="T2000" s="2" t="str">
        <f t="shared" si="31"/>
        <v>Reorder Needed</v>
      </c>
    </row>
    <row r="2001" spans="1:20" x14ac:dyDescent="0.3">
      <c r="A2001" s="2">
        <v>3000</v>
      </c>
      <c r="B2001" s="3">
        <v>45596</v>
      </c>
      <c r="C2001" s="2" t="s">
        <v>436</v>
      </c>
      <c r="D2001" s="2" t="s">
        <v>2826</v>
      </c>
      <c r="E2001" s="2" t="s">
        <v>20</v>
      </c>
      <c r="F2001" s="2" t="s">
        <v>21</v>
      </c>
      <c r="G2001" s="2" t="s">
        <v>30</v>
      </c>
      <c r="H2001" s="2" t="s">
        <v>31</v>
      </c>
      <c r="I2001" s="2" t="s">
        <v>32</v>
      </c>
      <c r="J2001" s="2">
        <v>7</v>
      </c>
      <c r="K2001" s="2">
        <v>37703</v>
      </c>
      <c r="L2001" s="2">
        <v>263921</v>
      </c>
      <c r="M2001" s="2">
        <v>228401.35</v>
      </c>
      <c r="N2001" s="2">
        <v>35519.65</v>
      </c>
      <c r="O2001" s="2">
        <v>239</v>
      </c>
      <c r="P2001" s="2">
        <v>86</v>
      </c>
      <c r="Q2001" s="2" t="s">
        <v>33</v>
      </c>
      <c r="R2001" s="2">
        <v>15</v>
      </c>
      <c r="S2001" s="5">
        <f>IFERROR(Table1[[#This Row],[Profit]]/Table1[[#This Row],[Sales]],0)</f>
        <v>0.13458440215064357</v>
      </c>
      <c r="T2001" s="2" t="str">
        <f t="shared" si="31"/>
        <v>Reorder Needed</v>
      </c>
    </row>
    <row r="2002" spans="1:20" x14ac:dyDescent="0.3">
      <c r="A2002" s="2">
        <v>3001</v>
      </c>
      <c r="B2002" s="3">
        <v>45502</v>
      </c>
      <c r="C2002" s="2" t="s">
        <v>1159</v>
      </c>
      <c r="D2002" s="2" t="s">
        <v>2827</v>
      </c>
      <c r="E2002" s="2" t="s">
        <v>20</v>
      </c>
      <c r="F2002" s="2" t="s">
        <v>21</v>
      </c>
      <c r="G2002" s="2" t="s">
        <v>60</v>
      </c>
      <c r="H2002" s="2" t="s">
        <v>61</v>
      </c>
      <c r="I2002" s="2" t="s">
        <v>32</v>
      </c>
      <c r="J2002" s="2">
        <v>1</v>
      </c>
      <c r="K2002" s="2">
        <v>1110</v>
      </c>
      <c r="L2002" s="2">
        <v>1110</v>
      </c>
      <c r="M2002" s="2">
        <v>851.12</v>
      </c>
      <c r="N2002" s="2">
        <v>258.88</v>
      </c>
      <c r="O2002" s="2">
        <v>458</v>
      </c>
      <c r="P2002" s="2">
        <v>52</v>
      </c>
      <c r="Q2002" s="2" t="s">
        <v>62</v>
      </c>
      <c r="R2002" s="2">
        <v>15</v>
      </c>
      <c r="S2002" s="5">
        <f>IFERROR(Table1[[#This Row],[Profit]]/Table1[[#This Row],[Sales]],0)</f>
        <v>0.23322522522522521</v>
      </c>
      <c r="T2002" s="2" t="str">
        <f t="shared" si="31"/>
        <v>Reorder Needed</v>
      </c>
    </row>
    <row r="2003" spans="1:20" x14ac:dyDescent="0.3">
      <c r="A2003" s="2">
        <v>3002</v>
      </c>
      <c r="B2003" s="3">
        <v>45638</v>
      </c>
      <c r="C2003" s="2" t="s">
        <v>1138</v>
      </c>
      <c r="D2003" s="2" t="s">
        <v>2828</v>
      </c>
      <c r="E2003" s="2" t="s">
        <v>36</v>
      </c>
      <c r="F2003" s="2" t="s">
        <v>37</v>
      </c>
      <c r="G2003" s="2" t="s">
        <v>22</v>
      </c>
      <c r="H2003" s="2" t="s">
        <v>23</v>
      </c>
      <c r="I2003" s="2" t="s">
        <v>24</v>
      </c>
      <c r="J2003" s="2">
        <v>5</v>
      </c>
      <c r="K2003" s="2">
        <v>42880</v>
      </c>
      <c r="L2003" s="2">
        <v>214400</v>
      </c>
      <c r="M2003" s="2">
        <v>181528.14</v>
      </c>
      <c r="N2003" s="2">
        <v>32871.86</v>
      </c>
      <c r="O2003" s="2">
        <v>319</v>
      </c>
      <c r="P2003" s="2">
        <v>14</v>
      </c>
      <c r="Q2003" s="2" t="s">
        <v>25</v>
      </c>
      <c r="R2003" s="2">
        <v>5</v>
      </c>
      <c r="S2003" s="5">
        <f>IFERROR(Table1[[#This Row],[Profit]]/Table1[[#This Row],[Sales]],0)</f>
        <v>0.15332024253731344</v>
      </c>
      <c r="T2003" s="2" t="str">
        <f t="shared" si="31"/>
        <v>Reorder Needed</v>
      </c>
    </row>
    <row r="2004" spans="1:20" x14ac:dyDescent="0.3">
      <c r="A2004" s="2">
        <v>3003</v>
      </c>
      <c r="B2004" s="3">
        <v>45304</v>
      </c>
      <c r="C2004" s="2" t="s">
        <v>1050</v>
      </c>
      <c r="D2004" s="2" t="s">
        <v>2605</v>
      </c>
      <c r="E2004" s="2" t="s">
        <v>20</v>
      </c>
      <c r="F2004" s="2" t="s">
        <v>21</v>
      </c>
      <c r="G2004" s="2" t="s">
        <v>30</v>
      </c>
      <c r="H2004" s="2" t="s">
        <v>31</v>
      </c>
      <c r="I2004" s="2" t="s">
        <v>32</v>
      </c>
      <c r="J2004" s="2">
        <v>8</v>
      </c>
      <c r="K2004" s="2">
        <v>51919</v>
      </c>
      <c r="L2004" s="2">
        <v>415352</v>
      </c>
      <c r="M2004" s="2">
        <v>370183.61</v>
      </c>
      <c r="N2004" s="2">
        <v>45168.39</v>
      </c>
      <c r="O2004" s="2">
        <v>465</v>
      </c>
      <c r="P2004" s="2">
        <v>17</v>
      </c>
      <c r="Q2004" s="2" t="s">
        <v>33</v>
      </c>
      <c r="R2004" s="2">
        <v>20</v>
      </c>
      <c r="S2004" s="5">
        <f>IFERROR(Table1[[#This Row],[Profit]]/Table1[[#This Row],[Sales]],0)</f>
        <v>0.10874725534004892</v>
      </c>
      <c r="T2004" s="2" t="str">
        <f t="shared" si="31"/>
        <v>Reorder Needed</v>
      </c>
    </row>
    <row r="2005" spans="1:20" x14ac:dyDescent="0.3">
      <c r="A2005" s="2">
        <v>3004</v>
      </c>
      <c r="B2005" s="3">
        <v>45431</v>
      </c>
      <c r="C2005" s="2" t="s">
        <v>1132</v>
      </c>
      <c r="D2005" s="2" t="s">
        <v>2829</v>
      </c>
      <c r="E2005" s="2" t="s">
        <v>20</v>
      </c>
      <c r="F2005" s="2" t="s">
        <v>21</v>
      </c>
      <c r="G2005" s="2" t="s">
        <v>75</v>
      </c>
      <c r="H2005" s="2" t="s">
        <v>76</v>
      </c>
      <c r="I2005" s="2" t="s">
        <v>77</v>
      </c>
      <c r="J2005" s="2">
        <v>3</v>
      </c>
      <c r="K2005" s="2">
        <v>22083</v>
      </c>
      <c r="L2005" s="2">
        <v>66249</v>
      </c>
      <c r="M2005" s="2">
        <v>54522.25</v>
      </c>
      <c r="N2005" s="2">
        <v>11726.75</v>
      </c>
      <c r="O2005" s="2">
        <v>51</v>
      </c>
      <c r="P2005" s="2">
        <v>36</v>
      </c>
      <c r="Q2005" s="2" t="s">
        <v>78</v>
      </c>
      <c r="R2005" s="2">
        <v>0</v>
      </c>
      <c r="S2005" s="5">
        <f>IFERROR(Table1[[#This Row],[Profit]]/Table1[[#This Row],[Sales]],0)</f>
        <v>0.17701021902217393</v>
      </c>
      <c r="T2005" s="2" t="str">
        <f t="shared" si="31"/>
        <v>Reorder Needed</v>
      </c>
    </row>
    <row r="2006" spans="1:20" x14ac:dyDescent="0.3">
      <c r="A2006" s="2">
        <v>3005</v>
      </c>
      <c r="B2006" s="3">
        <v>45604</v>
      </c>
      <c r="C2006" s="2" t="s">
        <v>613</v>
      </c>
      <c r="D2006" s="2" t="s">
        <v>824</v>
      </c>
      <c r="E2006" s="2" t="s">
        <v>20</v>
      </c>
      <c r="F2006" s="2" t="s">
        <v>21</v>
      </c>
      <c r="G2006" s="2" t="s">
        <v>67</v>
      </c>
      <c r="H2006" s="2" t="s">
        <v>68</v>
      </c>
      <c r="I2006" s="2" t="s">
        <v>24</v>
      </c>
      <c r="J2006" s="2">
        <v>5</v>
      </c>
      <c r="K2006" s="2">
        <v>5180</v>
      </c>
      <c r="L2006" s="2">
        <v>25900</v>
      </c>
      <c r="M2006" s="2">
        <v>15673.71</v>
      </c>
      <c r="N2006" s="2">
        <v>10226.290000000001</v>
      </c>
      <c r="O2006" s="2">
        <v>127</v>
      </c>
      <c r="P2006" s="2">
        <v>50</v>
      </c>
      <c r="Q2006" s="2" t="s">
        <v>42</v>
      </c>
      <c r="R2006" s="2">
        <v>0</v>
      </c>
      <c r="S2006" s="5">
        <f>IFERROR(Table1[[#This Row],[Profit]]/Table1[[#This Row],[Sales]],0)</f>
        <v>0.39483745173745177</v>
      </c>
      <c r="T2006" s="2" t="str">
        <f t="shared" si="31"/>
        <v>Reorder Needed</v>
      </c>
    </row>
    <row r="2007" spans="1:20" x14ac:dyDescent="0.3">
      <c r="A2007" s="2">
        <v>3006</v>
      </c>
      <c r="B2007" s="3">
        <v>45592</v>
      </c>
      <c r="C2007" s="2" t="s">
        <v>647</v>
      </c>
      <c r="D2007" s="2" t="s">
        <v>2830</v>
      </c>
      <c r="E2007" s="2" t="s">
        <v>20</v>
      </c>
      <c r="F2007" s="2" t="s">
        <v>21</v>
      </c>
      <c r="G2007" s="2" t="s">
        <v>97</v>
      </c>
      <c r="H2007" s="2" t="s">
        <v>98</v>
      </c>
      <c r="I2007" s="2" t="s">
        <v>32</v>
      </c>
      <c r="J2007" s="2">
        <v>2</v>
      </c>
      <c r="K2007" s="2">
        <v>49076</v>
      </c>
      <c r="L2007" s="2">
        <v>98152</v>
      </c>
      <c r="M2007" s="2">
        <v>62240.47</v>
      </c>
      <c r="N2007" s="2">
        <v>35911.53</v>
      </c>
      <c r="O2007" s="2">
        <v>282</v>
      </c>
      <c r="P2007" s="2">
        <v>11</v>
      </c>
      <c r="Q2007" s="2" t="s">
        <v>99</v>
      </c>
      <c r="R2007" s="2">
        <v>0</v>
      </c>
      <c r="S2007" s="5">
        <f>IFERROR(Table1[[#This Row],[Profit]]/Table1[[#This Row],[Sales]],0)</f>
        <v>0.36587670144266038</v>
      </c>
      <c r="T2007" s="2" t="str">
        <f t="shared" si="31"/>
        <v>Reorder Needed</v>
      </c>
    </row>
    <row r="2008" spans="1:20" x14ac:dyDescent="0.3">
      <c r="A2008" s="2">
        <v>3007</v>
      </c>
      <c r="B2008" s="3">
        <v>45522</v>
      </c>
      <c r="C2008" s="2" t="s">
        <v>2635</v>
      </c>
      <c r="D2008" s="2" t="s">
        <v>2831</v>
      </c>
      <c r="E2008" s="2" t="s">
        <v>28</v>
      </c>
      <c r="F2008" s="2" t="s">
        <v>29</v>
      </c>
      <c r="G2008" s="2" t="s">
        <v>67</v>
      </c>
      <c r="H2008" s="2" t="s">
        <v>68</v>
      </c>
      <c r="I2008" s="2" t="s">
        <v>24</v>
      </c>
      <c r="J2008" s="2">
        <v>6</v>
      </c>
      <c r="K2008" s="2">
        <v>48114</v>
      </c>
      <c r="L2008" s="2">
        <v>288684</v>
      </c>
      <c r="M2008" s="2">
        <v>227006.21</v>
      </c>
      <c r="N2008" s="2">
        <v>61677.79</v>
      </c>
      <c r="O2008" s="2">
        <v>61</v>
      </c>
      <c r="P2008" s="2">
        <v>70</v>
      </c>
      <c r="Q2008" s="2" t="s">
        <v>42</v>
      </c>
      <c r="R2008" s="2">
        <v>0</v>
      </c>
      <c r="S2008" s="5">
        <f>IFERROR(Table1[[#This Row],[Profit]]/Table1[[#This Row],[Sales]],0)</f>
        <v>0.2136515705754389</v>
      </c>
      <c r="T2008" s="2" t="str">
        <f t="shared" si="31"/>
        <v>Sufficient</v>
      </c>
    </row>
    <row r="2009" spans="1:20" x14ac:dyDescent="0.3">
      <c r="A2009" s="2">
        <v>3008</v>
      </c>
      <c r="B2009" s="3">
        <v>45310</v>
      </c>
      <c r="C2009" s="2" t="s">
        <v>868</v>
      </c>
      <c r="D2009" s="2" t="s">
        <v>2832</v>
      </c>
      <c r="E2009" s="2" t="s">
        <v>28</v>
      </c>
      <c r="F2009" s="2" t="s">
        <v>29</v>
      </c>
      <c r="G2009" s="2" t="s">
        <v>67</v>
      </c>
      <c r="H2009" s="2" t="s">
        <v>68</v>
      </c>
      <c r="I2009" s="2" t="s">
        <v>24</v>
      </c>
      <c r="J2009" s="2">
        <v>1</v>
      </c>
      <c r="K2009" s="2">
        <v>39656</v>
      </c>
      <c r="L2009" s="2">
        <v>39656</v>
      </c>
      <c r="M2009" s="2">
        <v>32060.52</v>
      </c>
      <c r="N2009" s="2">
        <v>7595.48</v>
      </c>
      <c r="O2009" s="2">
        <v>28</v>
      </c>
      <c r="P2009" s="2">
        <v>65</v>
      </c>
      <c r="Q2009" s="2" t="s">
        <v>42</v>
      </c>
      <c r="R2009" s="2">
        <v>5</v>
      </c>
      <c r="S2009" s="5">
        <f>IFERROR(Table1[[#This Row],[Profit]]/Table1[[#This Row],[Sales]],0)</f>
        <v>0.19153419406899333</v>
      </c>
      <c r="T2009" s="2" t="str">
        <f t="shared" si="31"/>
        <v>Sufficient</v>
      </c>
    </row>
    <row r="2010" spans="1:20" x14ac:dyDescent="0.3">
      <c r="A2010" s="2">
        <v>3009</v>
      </c>
      <c r="B2010" s="3">
        <v>45330</v>
      </c>
      <c r="C2010" s="2" t="s">
        <v>1166</v>
      </c>
      <c r="D2010" s="2" t="s">
        <v>2833</v>
      </c>
      <c r="E2010" s="2" t="s">
        <v>20</v>
      </c>
      <c r="F2010" s="2" t="s">
        <v>21</v>
      </c>
      <c r="G2010" s="2" t="s">
        <v>30</v>
      </c>
      <c r="H2010" s="2" t="s">
        <v>31</v>
      </c>
      <c r="I2010" s="2" t="s">
        <v>32</v>
      </c>
      <c r="J2010" s="2">
        <v>5</v>
      </c>
      <c r="K2010" s="2">
        <v>38103</v>
      </c>
      <c r="L2010" s="2">
        <v>190515</v>
      </c>
      <c r="M2010" s="2">
        <v>147102.92000000001</v>
      </c>
      <c r="N2010" s="2">
        <v>43412.08</v>
      </c>
      <c r="O2010" s="2">
        <v>62</v>
      </c>
      <c r="P2010" s="2">
        <v>61</v>
      </c>
      <c r="Q2010" s="2" t="s">
        <v>33</v>
      </c>
      <c r="R2010" s="2">
        <v>0</v>
      </c>
      <c r="S2010" s="5">
        <f>IFERROR(Table1[[#This Row],[Profit]]/Table1[[#This Row],[Sales]],0)</f>
        <v>0.22786699210035957</v>
      </c>
      <c r="T2010" s="2" t="str">
        <f t="shared" si="31"/>
        <v>Reorder Needed</v>
      </c>
    </row>
    <row r="2011" spans="1:20" x14ac:dyDescent="0.3">
      <c r="A2011" s="2">
        <v>3010</v>
      </c>
      <c r="B2011" s="3">
        <v>45623</v>
      </c>
      <c r="C2011" s="2" t="s">
        <v>131</v>
      </c>
      <c r="D2011" s="2" t="s">
        <v>2834</v>
      </c>
      <c r="E2011" s="2" t="s">
        <v>28</v>
      </c>
      <c r="F2011" s="2" t="s">
        <v>29</v>
      </c>
      <c r="G2011" s="2" t="s">
        <v>55</v>
      </c>
      <c r="H2011" s="2" t="s">
        <v>56</v>
      </c>
      <c r="I2011" s="2" t="s">
        <v>32</v>
      </c>
      <c r="J2011" s="2">
        <v>8</v>
      </c>
      <c r="K2011" s="2">
        <v>16589</v>
      </c>
      <c r="L2011" s="2">
        <v>132712</v>
      </c>
      <c r="M2011" s="2">
        <v>112360.78</v>
      </c>
      <c r="N2011" s="2">
        <v>20351.22</v>
      </c>
      <c r="O2011" s="2">
        <v>232</v>
      </c>
      <c r="P2011" s="2">
        <v>55</v>
      </c>
      <c r="Q2011" s="2" t="s">
        <v>57</v>
      </c>
      <c r="R2011" s="2">
        <v>0</v>
      </c>
      <c r="S2011" s="5">
        <f>IFERROR(Table1[[#This Row],[Profit]]/Table1[[#This Row],[Sales]],0)</f>
        <v>0.15334875519922841</v>
      </c>
      <c r="T2011" s="2" t="str">
        <f t="shared" si="31"/>
        <v>Reorder Needed</v>
      </c>
    </row>
    <row r="2012" spans="1:20" x14ac:dyDescent="0.3">
      <c r="A2012" s="2">
        <v>3011</v>
      </c>
      <c r="B2012" s="3">
        <v>45488</v>
      </c>
      <c r="C2012" s="2" t="s">
        <v>262</v>
      </c>
      <c r="D2012" s="2" t="s">
        <v>2835</v>
      </c>
      <c r="E2012" s="2" t="s">
        <v>36</v>
      </c>
      <c r="F2012" s="2" t="s">
        <v>37</v>
      </c>
      <c r="G2012" s="2" t="s">
        <v>49</v>
      </c>
      <c r="H2012" s="2" t="s">
        <v>50</v>
      </c>
      <c r="I2012" s="2" t="s">
        <v>51</v>
      </c>
      <c r="J2012" s="2">
        <v>2</v>
      </c>
      <c r="K2012" s="2">
        <v>12483</v>
      </c>
      <c r="L2012" s="2">
        <v>24966</v>
      </c>
      <c r="M2012" s="2">
        <v>22274.78</v>
      </c>
      <c r="N2012" s="2">
        <v>2691.22</v>
      </c>
      <c r="O2012" s="2">
        <v>313</v>
      </c>
      <c r="P2012" s="2">
        <v>72</v>
      </c>
      <c r="Q2012" s="2" t="s">
        <v>52</v>
      </c>
      <c r="R2012" s="2">
        <v>5</v>
      </c>
      <c r="S2012" s="5">
        <f>IFERROR(Table1[[#This Row],[Profit]]/Table1[[#This Row],[Sales]],0)</f>
        <v>0.10779540174637506</v>
      </c>
      <c r="T2012" s="2" t="str">
        <f t="shared" si="31"/>
        <v>Reorder Needed</v>
      </c>
    </row>
    <row r="2013" spans="1:20" x14ac:dyDescent="0.3">
      <c r="A2013" s="2">
        <v>3012</v>
      </c>
      <c r="B2013" s="3">
        <v>45555</v>
      </c>
      <c r="C2013" s="2" t="s">
        <v>680</v>
      </c>
      <c r="D2013" s="2" t="s">
        <v>2836</v>
      </c>
      <c r="E2013" s="2" t="s">
        <v>20</v>
      </c>
      <c r="F2013" s="2" t="s">
        <v>21</v>
      </c>
      <c r="G2013" s="2" t="s">
        <v>55</v>
      </c>
      <c r="H2013" s="2" t="s">
        <v>56</v>
      </c>
      <c r="I2013" s="2" t="s">
        <v>32</v>
      </c>
      <c r="J2013" s="2">
        <v>10</v>
      </c>
      <c r="K2013" s="2">
        <v>592</v>
      </c>
      <c r="L2013" s="2">
        <v>5920</v>
      </c>
      <c r="M2013" s="2">
        <v>3714.6</v>
      </c>
      <c r="N2013" s="2">
        <v>2205.4</v>
      </c>
      <c r="O2013" s="2">
        <v>436</v>
      </c>
      <c r="P2013" s="2">
        <v>90</v>
      </c>
      <c r="Q2013" s="2" t="s">
        <v>57</v>
      </c>
      <c r="R2013" s="2">
        <v>15</v>
      </c>
      <c r="S2013" s="5">
        <f>IFERROR(Table1[[#This Row],[Profit]]/Table1[[#This Row],[Sales]],0)</f>
        <v>0.37253378378378382</v>
      </c>
      <c r="T2013" s="2" t="str">
        <f t="shared" si="31"/>
        <v>Reorder Needed</v>
      </c>
    </row>
    <row r="2014" spans="1:20" x14ac:dyDescent="0.3">
      <c r="A2014" s="2">
        <v>3013</v>
      </c>
      <c r="B2014" s="3">
        <v>45524</v>
      </c>
      <c r="C2014" s="2" t="s">
        <v>1305</v>
      </c>
      <c r="D2014" s="2" t="s">
        <v>2837</v>
      </c>
      <c r="E2014" s="2" t="s">
        <v>20</v>
      </c>
      <c r="F2014" s="2" t="s">
        <v>21</v>
      </c>
      <c r="G2014" s="2" t="s">
        <v>97</v>
      </c>
      <c r="H2014" s="2" t="s">
        <v>98</v>
      </c>
      <c r="I2014" s="2" t="s">
        <v>32</v>
      </c>
      <c r="J2014" s="2">
        <v>2</v>
      </c>
      <c r="K2014" s="2">
        <v>25450</v>
      </c>
      <c r="L2014" s="2">
        <v>50900</v>
      </c>
      <c r="M2014" s="2">
        <v>42631.57</v>
      </c>
      <c r="N2014" s="2">
        <v>8268.43</v>
      </c>
      <c r="O2014" s="2">
        <v>414</v>
      </c>
      <c r="P2014" s="2">
        <v>100</v>
      </c>
      <c r="Q2014" s="2" t="s">
        <v>99</v>
      </c>
      <c r="R2014" s="2">
        <v>5</v>
      </c>
      <c r="S2014" s="5">
        <f>IFERROR(Table1[[#This Row],[Profit]]/Table1[[#This Row],[Sales]],0)</f>
        <v>0.16244459724950885</v>
      </c>
      <c r="T2014" s="2" t="str">
        <f t="shared" si="31"/>
        <v>Reorder Needed</v>
      </c>
    </row>
    <row r="2015" spans="1:20" x14ac:dyDescent="0.3">
      <c r="A2015" s="2">
        <v>3014</v>
      </c>
      <c r="B2015" s="3">
        <v>45361</v>
      </c>
      <c r="C2015" s="2" t="s">
        <v>509</v>
      </c>
      <c r="D2015" s="2" t="s">
        <v>2838</v>
      </c>
      <c r="E2015" s="2" t="s">
        <v>45</v>
      </c>
      <c r="F2015" s="2" t="s">
        <v>46</v>
      </c>
      <c r="G2015" s="2" t="s">
        <v>81</v>
      </c>
      <c r="H2015" s="2" t="s">
        <v>82</v>
      </c>
      <c r="I2015" s="2" t="s">
        <v>24</v>
      </c>
      <c r="J2015" s="2">
        <v>5</v>
      </c>
      <c r="K2015" s="2">
        <v>33331</v>
      </c>
      <c r="L2015" s="2">
        <v>166655</v>
      </c>
      <c r="M2015" s="2">
        <v>146278.23000000001</v>
      </c>
      <c r="N2015" s="2">
        <v>20376.77</v>
      </c>
      <c r="O2015" s="2">
        <v>206</v>
      </c>
      <c r="P2015" s="2">
        <v>12</v>
      </c>
      <c r="Q2015" s="2" t="s">
        <v>42</v>
      </c>
      <c r="R2015" s="2">
        <v>5</v>
      </c>
      <c r="S2015" s="5">
        <f>IFERROR(Table1[[#This Row],[Profit]]/Table1[[#This Row],[Sales]],0)</f>
        <v>0.12226917884251898</v>
      </c>
      <c r="T2015" s="2" t="str">
        <f t="shared" si="31"/>
        <v>Reorder Needed</v>
      </c>
    </row>
    <row r="2016" spans="1:20" x14ac:dyDescent="0.3">
      <c r="A2016" s="2">
        <v>3015</v>
      </c>
      <c r="B2016" s="3">
        <v>45445</v>
      </c>
      <c r="C2016" s="2" t="s">
        <v>1384</v>
      </c>
      <c r="D2016" s="2" t="s">
        <v>2839</v>
      </c>
      <c r="E2016" s="2" t="s">
        <v>36</v>
      </c>
      <c r="F2016" s="2" t="s">
        <v>37</v>
      </c>
      <c r="G2016" s="2" t="s">
        <v>97</v>
      </c>
      <c r="H2016" s="2" t="s">
        <v>98</v>
      </c>
      <c r="I2016" s="2" t="s">
        <v>32</v>
      </c>
      <c r="J2016" s="2">
        <v>9</v>
      </c>
      <c r="K2016" s="2">
        <v>10010</v>
      </c>
      <c r="L2016" s="2">
        <v>90090</v>
      </c>
      <c r="M2016" s="2">
        <v>72703.73</v>
      </c>
      <c r="N2016" s="2">
        <v>17386.27</v>
      </c>
      <c r="O2016" s="2">
        <v>123</v>
      </c>
      <c r="P2016" s="2">
        <v>78</v>
      </c>
      <c r="Q2016" s="2" t="s">
        <v>99</v>
      </c>
      <c r="R2016" s="2">
        <v>5</v>
      </c>
      <c r="S2016" s="5">
        <f>IFERROR(Table1[[#This Row],[Profit]]/Table1[[#This Row],[Sales]],0)</f>
        <v>0.19298778998778998</v>
      </c>
      <c r="T2016" s="2" t="str">
        <f t="shared" si="31"/>
        <v>Reorder Needed</v>
      </c>
    </row>
    <row r="2017" spans="1:20" x14ac:dyDescent="0.3">
      <c r="A2017" s="2">
        <v>3016</v>
      </c>
      <c r="B2017" s="3">
        <v>45338</v>
      </c>
      <c r="C2017" s="2" t="s">
        <v>1816</v>
      </c>
      <c r="D2017" s="2" t="s">
        <v>2840</v>
      </c>
      <c r="E2017" s="2" t="s">
        <v>45</v>
      </c>
      <c r="F2017" s="2" t="s">
        <v>46</v>
      </c>
      <c r="G2017" s="2" t="s">
        <v>75</v>
      </c>
      <c r="H2017" s="2" t="s">
        <v>76</v>
      </c>
      <c r="I2017" s="2" t="s">
        <v>77</v>
      </c>
      <c r="J2017" s="2">
        <v>5</v>
      </c>
      <c r="K2017" s="2">
        <v>25372</v>
      </c>
      <c r="L2017" s="2">
        <v>126860</v>
      </c>
      <c r="M2017" s="2">
        <v>102241.32</v>
      </c>
      <c r="N2017" s="2">
        <v>24618.68</v>
      </c>
      <c r="O2017" s="2">
        <v>256</v>
      </c>
      <c r="P2017" s="2">
        <v>84</v>
      </c>
      <c r="Q2017" s="2" t="s">
        <v>78</v>
      </c>
      <c r="R2017" s="2">
        <v>0</v>
      </c>
      <c r="S2017" s="5">
        <f>IFERROR(Table1[[#This Row],[Profit]]/Table1[[#This Row],[Sales]],0)</f>
        <v>0.19406180040990068</v>
      </c>
      <c r="T2017" s="2" t="str">
        <f t="shared" si="31"/>
        <v>Reorder Needed</v>
      </c>
    </row>
    <row r="2018" spans="1:20" x14ac:dyDescent="0.3">
      <c r="A2018" s="2">
        <v>3017</v>
      </c>
      <c r="B2018" s="3">
        <v>45508</v>
      </c>
      <c r="C2018" s="2" t="s">
        <v>2841</v>
      </c>
      <c r="D2018" s="2" t="s">
        <v>2842</v>
      </c>
      <c r="E2018" s="2" t="s">
        <v>28</v>
      </c>
      <c r="F2018" s="2" t="s">
        <v>29</v>
      </c>
      <c r="G2018" s="2" t="s">
        <v>81</v>
      </c>
      <c r="H2018" s="2" t="s">
        <v>82</v>
      </c>
      <c r="I2018" s="2" t="s">
        <v>24</v>
      </c>
      <c r="J2018" s="2">
        <v>1</v>
      </c>
      <c r="K2018" s="2">
        <v>34818</v>
      </c>
      <c r="L2018" s="2">
        <v>34818</v>
      </c>
      <c r="M2018" s="2">
        <v>30063</v>
      </c>
      <c r="N2018" s="2">
        <v>4755</v>
      </c>
      <c r="O2018" s="2">
        <v>464</v>
      </c>
      <c r="P2018" s="2">
        <v>60</v>
      </c>
      <c r="Q2018" s="2" t="s">
        <v>42</v>
      </c>
      <c r="R2018" s="2">
        <v>10</v>
      </c>
      <c r="S2018" s="5">
        <f>IFERROR(Table1[[#This Row],[Profit]]/Table1[[#This Row],[Sales]],0)</f>
        <v>0.13656729277959676</v>
      </c>
      <c r="T2018" s="2" t="str">
        <f t="shared" si="31"/>
        <v>Reorder Needed</v>
      </c>
    </row>
    <row r="2019" spans="1:20" x14ac:dyDescent="0.3">
      <c r="A2019" s="2">
        <v>3018</v>
      </c>
      <c r="B2019" s="3">
        <v>45459</v>
      </c>
      <c r="C2019" s="2" t="s">
        <v>2241</v>
      </c>
      <c r="D2019" s="2" t="s">
        <v>549</v>
      </c>
      <c r="E2019" s="2" t="s">
        <v>45</v>
      </c>
      <c r="F2019" s="2" t="s">
        <v>46</v>
      </c>
      <c r="G2019" s="2" t="s">
        <v>30</v>
      </c>
      <c r="H2019" s="2" t="s">
        <v>31</v>
      </c>
      <c r="I2019" s="2" t="s">
        <v>32</v>
      </c>
      <c r="J2019" s="2">
        <v>7</v>
      </c>
      <c r="K2019" s="2">
        <v>40759</v>
      </c>
      <c r="L2019" s="2">
        <v>285313</v>
      </c>
      <c r="M2019" s="2">
        <v>198430.52</v>
      </c>
      <c r="N2019" s="2">
        <v>86882.48</v>
      </c>
      <c r="O2019" s="2">
        <v>174</v>
      </c>
      <c r="P2019" s="2">
        <v>90</v>
      </c>
      <c r="Q2019" s="2" t="s">
        <v>33</v>
      </c>
      <c r="R2019" s="2">
        <v>10</v>
      </c>
      <c r="S2019" s="5">
        <f>IFERROR(Table1[[#This Row],[Profit]]/Table1[[#This Row],[Sales]],0)</f>
        <v>0.30451637324622433</v>
      </c>
      <c r="T2019" s="2" t="str">
        <f t="shared" si="31"/>
        <v>Reorder Needed</v>
      </c>
    </row>
    <row r="2020" spans="1:20" x14ac:dyDescent="0.3">
      <c r="A2020" s="2">
        <v>3019</v>
      </c>
      <c r="B2020" s="3">
        <v>45490</v>
      </c>
      <c r="C2020" s="2" t="s">
        <v>1556</v>
      </c>
      <c r="D2020" s="2" t="s">
        <v>2843</v>
      </c>
      <c r="E2020" s="2" t="s">
        <v>28</v>
      </c>
      <c r="F2020" s="2" t="s">
        <v>29</v>
      </c>
      <c r="G2020" s="2" t="s">
        <v>55</v>
      </c>
      <c r="H2020" s="2" t="s">
        <v>56</v>
      </c>
      <c r="I2020" s="2" t="s">
        <v>32</v>
      </c>
      <c r="J2020" s="2">
        <v>7</v>
      </c>
      <c r="K2020" s="2">
        <v>22547</v>
      </c>
      <c r="L2020" s="2">
        <v>157829</v>
      </c>
      <c r="M2020" s="2">
        <v>96395.13</v>
      </c>
      <c r="N2020" s="2">
        <v>61433.87</v>
      </c>
      <c r="O2020" s="2">
        <v>328</v>
      </c>
      <c r="P2020" s="2">
        <v>60</v>
      </c>
      <c r="Q2020" s="2" t="s">
        <v>57</v>
      </c>
      <c r="R2020" s="2">
        <v>5</v>
      </c>
      <c r="S2020" s="5">
        <f>IFERROR(Table1[[#This Row],[Profit]]/Table1[[#This Row],[Sales]],0)</f>
        <v>0.38924323159875562</v>
      </c>
      <c r="T2020" s="2" t="str">
        <f t="shared" si="31"/>
        <v>Reorder Needed</v>
      </c>
    </row>
    <row r="2021" spans="1:20" x14ac:dyDescent="0.3">
      <c r="A2021" s="2">
        <v>3020</v>
      </c>
      <c r="B2021" s="3">
        <v>45376</v>
      </c>
      <c r="C2021" s="2" t="s">
        <v>1608</v>
      </c>
      <c r="D2021" s="2" t="s">
        <v>2844</v>
      </c>
      <c r="E2021" s="2" t="s">
        <v>45</v>
      </c>
      <c r="F2021" s="2" t="s">
        <v>46</v>
      </c>
      <c r="G2021" s="2" t="s">
        <v>49</v>
      </c>
      <c r="H2021" s="2" t="s">
        <v>50</v>
      </c>
      <c r="I2021" s="2" t="s">
        <v>51</v>
      </c>
      <c r="J2021" s="2">
        <v>1</v>
      </c>
      <c r="K2021" s="2">
        <v>33739</v>
      </c>
      <c r="L2021" s="2">
        <v>33739</v>
      </c>
      <c r="M2021" s="2">
        <v>28376.23</v>
      </c>
      <c r="N2021" s="2">
        <v>5362.77</v>
      </c>
      <c r="O2021" s="2">
        <v>24</v>
      </c>
      <c r="P2021" s="2">
        <v>46</v>
      </c>
      <c r="Q2021" s="2" t="s">
        <v>52</v>
      </c>
      <c r="R2021" s="2">
        <v>15</v>
      </c>
      <c r="S2021" s="5">
        <f>IFERROR(Table1[[#This Row],[Profit]]/Table1[[#This Row],[Sales]],0)</f>
        <v>0.15894869438928244</v>
      </c>
      <c r="T2021" s="2" t="str">
        <f t="shared" si="31"/>
        <v>Sufficient</v>
      </c>
    </row>
    <row r="2022" spans="1:20" x14ac:dyDescent="0.3">
      <c r="A2022" s="2">
        <v>3021</v>
      </c>
      <c r="B2022" s="3">
        <v>45521</v>
      </c>
      <c r="C2022" s="2" t="s">
        <v>377</v>
      </c>
      <c r="D2022" s="2" t="s">
        <v>2845</v>
      </c>
      <c r="E2022" s="2" t="s">
        <v>45</v>
      </c>
      <c r="F2022" s="2" t="s">
        <v>46</v>
      </c>
      <c r="G2022" s="2" t="s">
        <v>97</v>
      </c>
      <c r="H2022" s="2" t="s">
        <v>98</v>
      </c>
      <c r="I2022" s="2" t="s">
        <v>32</v>
      </c>
      <c r="J2022" s="2">
        <v>10</v>
      </c>
      <c r="K2022" s="2">
        <v>653</v>
      </c>
      <c r="L2022" s="2">
        <v>6530</v>
      </c>
      <c r="M2022" s="2">
        <v>4744.93</v>
      </c>
      <c r="N2022" s="2">
        <v>1785.07</v>
      </c>
      <c r="O2022" s="2">
        <v>492</v>
      </c>
      <c r="P2022" s="2">
        <v>64</v>
      </c>
      <c r="Q2022" s="2" t="s">
        <v>99</v>
      </c>
      <c r="R2022" s="2">
        <v>20</v>
      </c>
      <c r="S2022" s="5">
        <f>IFERROR(Table1[[#This Row],[Profit]]/Table1[[#This Row],[Sales]],0)</f>
        <v>0.27336447166921896</v>
      </c>
      <c r="T2022" s="2" t="str">
        <f t="shared" si="31"/>
        <v>Reorder Needed</v>
      </c>
    </row>
    <row r="2023" spans="1:20" x14ac:dyDescent="0.3">
      <c r="A2023" s="2">
        <v>3022</v>
      </c>
      <c r="B2023" s="3">
        <v>45410</v>
      </c>
      <c r="C2023" s="2" t="s">
        <v>565</v>
      </c>
      <c r="D2023" s="2" t="s">
        <v>2846</v>
      </c>
      <c r="E2023" s="2" t="s">
        <v>36</v>
      </c>
      <c r="F2023" s="2" t="s">
        <v>37</v>
      </c>
      <c r="G2023" s="2" t="s">
        <v>75</v>
      </c>
      <c r="H2023" s="2" t="s">
        <v>76</v>
      </c>
      <c r="I2023" s="2" t="s">
        <v>77</v>
      </c>
      <c r="J2023" s="2">
        <v>4</v>
      </c>
      <c r="K2023" s="2">
        <v>44378</v>
      </c>
      <c r="L2023" s="2">
        <v>177512</v>
      </c>
      <c r="M2023" s="2">
        <v>151237.48000000001</v>
      </c>
      <c r="N2023" s="2">
        <v>26274.52</v>
      </c>
      <c r="O2023" s="2">
        <v>274</v>
      </c>
      <c r="P2023" s="2">
        <v>76</v>
      </c>
      <c r="Q2023" s="2" t="s">
        <v>78</v>
      </c>
      <c r="R2023" s="2">
        <v>5</v>
      </c>
      <c r="S2023" s="5">
        <f>IFERROR(Table1[[#This Row],[Profit]]/Table1[[#This Row],[Sales]],0)</f>
        <v>0.14801545810987426</v>
      </c>
      <c r="T2023" s="2" t="str">
        <f t="shared" si="31"/>
        <v>Reorder Needed</v>
      </c>
    </row>
    <row r="2024" spans="1:20" x14ac:dyDescent="0.3">
      <c r="A2024" s="2">
        <v>3023</v>
      </c>
      <c r="B2024" s="3">
        <v>45582</v>
      </c>
      <c r="C2024" s="2" t="s">
        <v>158</v>
      </c>
      <c r="D2024" s="2" t="s">
        <v>2847</v>
      </c>
      <c r="E2024" s="2" t="s">
        <v>20</v>
      </c>
      <c r="F2024" s="2" t="s">
        <v>21</v>
      </c>
      <c r="G2024" s="2" t="s">
        <v>55</v>
      </c>
      <c r="H2024" s="2" t="s">
        <v>56</v>
      </c>
      <c r="I2024" s="2" t="s">
        <v>32</v>
      </c>
      <c r="J2024" s="2">
        <v>2</v>
      </c>
      <c r="K2024" s="2">
        <v>25991</v>
      </c>
      <c r="L2024" s="2">
        <v>51982</v>
      </c>
      <c r="M2024" s="2">
        <v>37388.239999999998</v>
      </c>
      <c r="N2024" s="2">
        <v>14593.76</v>
      </c>
      <c r="O2024" s="2">
        <v>324</v>
      </c>
      <c r="P2024" s="2">
        <v>17</v>
      </c>
      <c r="Q2024" s="2" t="s">
        <v>57</v>
      </c>
      <c r="R2024" s="2">
        <v>10</v>
      </c>
      <c r="S2024" s="5">
        <f>IFERROR(Table1[[#This Row],[Profit]]/Table1[[#This Row],[Sales]],0)</f>
        <v>0.28074641221961449</v>
      </c>
      <c r="T2024" s="2" t="str">
        <f t="shared" si="31"/>
        <v>Reorder Needed</v>
      </c>
    </row>
    <row r="2025" spans="1:20" x14ac:dyDescent="0.3">
      <c r="A2025" s="2">
        <v>3024</v>
      </c>
      <c r="B2025" s="3">
        <v>45341</v>
      </c>
      <c r="C2025" s="2" t="s">
        <v>825</v>
      </c>
      <c r="D2025" s="2" t="s">
        <v>2848</v>
      </c>
      <c r="E2025" s="2" t="s">
        <v>20</v>
      </c>
      <c r="F2025" s="2" t="s">
        <v>21</v>
      </c>
      <c r="G2025" s="2" t="s">
        <v>30</v>
      </c>
      <c r="H2025" s="2" t="s">
        <v>31</v>
      </c>
      <c r="I2025" s="2" t="s">
        <v>32</v>
      </c>
      <c r="J2025" s="2">
        <v>9</v>
      </c>
      <c r="K2025" s="2">
        <v>22548</v>
      </c>
      <c r="L2025" s="2">
        <v>202932</v>
      </c>
      <c r="M2025" s="2">
        <v>170411.95</v>
      </c>
      <c r="N2025" s="2">
        <v>32520.05</v>
      </c>
      <c r="O2025" s="2">
        <v>214</v>
      </c>
      <c r="P2025" s="2">
        <v>28</v>
      </c>
      <c r="Q2025" s="2" t="s">
        <v>33</v>
      </c>
      <c r="R2025" s="2">
        <v>20</v>
      </c>
      <c r="S2025" s="5">
        <f>IFERROR(Table1[[#This Row],[Profit]]/Table1[[#This Row],[Sales]],0)</f>
        <v>0.16025097076853329</v>
      </c>
      <c r="T2025" s="2" t="str">
        <f t="shared" si="31"/>
        <v>Reorder Needed</v>
      </c>
    </row>
    <row r="2026" spans="1:20" x14ac:dyDescent="0.3">
      <c r="A2026" s="2">
        <v>3025</v>
      </c>
      <c r="B2026" s="3">
        <v>45319</v>
      </c>
      <c r="C2026" s="2" t="s">
        <v>1929</v>
      </c>
      <c r="D2026" s="2" t="s">
        <v>2849</v>
      </c>
      <c r="E2026" s="2" t="s">
        <v>20</v>
      </c>
      <c r="F2026" s="2" t="s">
        <v>21</v>
      </c>
      <c r="G2026" s="2" t="s">
        <v>30</v>
      </c>
      <c r="H2026" s="2" t="s">
        <v>31</v>
      </c>
      <c r="I2026" s="2" t="s">
        <v>32</v>
      </c>
      <c r="J2026" s="2">
        <v>7</v>
      </c>
      <c r="K2026" s="2">
        <v>44775</v>
      </c>
      <c r="L2026" s="2">
        <v>313425</v>
      </c>
      <c r="M2026" s="2">
        <v>254051.81</v>
      </c>
      <c r="N2026" s="2">
        <v>59373.19</v>
      </c>
      <c r="O2026" s="2">
        <v>311</v>
      </c>
      <c r="P2026" s="2">
        <v>88</v>
      </c>
      <c r="Q2026" s="2" t="s">
        <v>33</v>
      </c>
      <c r="R2026" s="2">
        <v>5</v>
      </c>
      <c r="S2026" s="5">
        <f>IFERROR(Table1[[#This Row],[Profit]]/Table1[[#This Row],[Sales]],0)</f>
        <v>0.18943348488474118</v>
      </c>
      <c r="T2026" s="2" t="str">
        <f t="shared" si="31"/>
        <v>Reorder Needed</v>
      </c>
    </row>
    <row r="2027" spans="1:20" x14ac:dyDescent="0.3">
      <c r="A2027" s="2">
        <v>3026</v>
      </c>
      <c r="B2027" s="3">
        <v>45546</v>
      </c>
      <c r="C2027" s="2" t="s">
        <v>2695</v>
      </c>
      <c r="D2027" s="2" t="s">
        <v>2850</v>
      </c>
      <c r="E2027" s="2" t="s">
        <v>36</v>
      </c>
      <c r="F2027" s="2" t="s">
        <v>37</v>
      </c>
      <c r="G2027" s="2" t="s">
        <v>60</v>
      </c>
      <c r="H2027" s="2" t="s">
        <v>61</v>
      </c>
      <c r="I2027" s="2" t="s">
        <v>32</v>
      </c>
      <c r="J2027" s="2">
        <v>7</v>
      </c>
      <c r="K2027" s="2">
        <v>1066</v>
      </c>
      <c r="L2027" s="2">
        <v>7462</v>
      </c>
      <c r="M2027" s="2">
        <v>5602.1</v>
      </c>
      <c r="N2027" s="2">
        <v>1859.9</v>
      </c>
      <c r="O2027" s="2">
        <v>150</v>
      </c>
      <c r="P2027" s="2">
        <v>93</v>
      </c>
      <c r="Q2027" s="2" t="s">
        <v>62</v>
      </c>
      <c r="R2027" s="2">
        <v>15</v>
      </c>
      <c r="S2027" s="5">
        <f>IFERROR(Table1[[#This Row],[Profit]]/Table1[[#This Row],[Sales]],0)</f>
        <v>0.24924953095684804</v>
      </c>
      <c r="T2027" s="2" t="str">
        <f t="shared" si="31"/>
        <v>Reorder Needed</v>
      </c>
    </row>
    <row r="2028" spans="1:20" x14ac:dyDescent="0.3">
      <c r="A2028" s="2">
        <v>3027</v>
      </c>
      <c r="B2028" s="3">
        <v>45443</v>
      </c>
      <c r="C2028" s="2" t="s">
        <v>2451</v>
      </c>
      <c r="D2028" s="2" t="s">
        <v>2851</v>
      </c>
      <c r="E2028" s="2" t="s">
        <v>20</v>
      </c>
      <c r="F2028" s="2" t="s">
        <v>21</v>
      </c>
      <c r="G2028" s="2" t="s">
        <v>49</v>
      </c>
      <c r="H2028" s="2" t="s">
        <v>50</v>
      </c>
      <c r="I2028" s="2" t="s">
        <v>51</v>
      </c>
      <c r="J2028" s="2">
        <v>8</v>
      </c>
      <c r="K2028" s="2">
        <v>43759</v>
      </c>
      <c r="L2028" s="2">
        <v>350072</v>
      </c>
      <c r="M2028" s="2">
        <v>290856.21999999997</v>
      </c>
      <c r="N2028" s="2">
        <v>59215.78</v>
      </c>
      <c r="O2028" s="2">
        <v>57</v>
      </c>
      <c r="P2028" s="2">
        <v>64</v>
      </c>
      <c r="Q2028" s="2" t="s">
        <v>52</v>
      </c>
      <c r="R2028" s="2">
        <v>15</v>
      </c>
      <c r="S2028" s="5">
        <f>IFERROR(Table1[[#This Row],[Profit]]/Table1[[#This Row],[Sales]],0)</f>
        <v>0.16915314563861147</v>
      </c>
      <c r="T2028" s="2" t="str">
        <f t="shared" si="31"/>
        <v>Sufficient</v>
      </c>
    </row>
    <row r="2029" spans="1:20" x14ac:dyDescent="0.3">
      <c r="A2029" s="2">
        <v>3028</v>
      </c>
      <c r="B2029" s="3">
        <v>45493</v>
      </c>
      <c r="C2029" s="2" t="s">
        <v>1172</v>
      </c>
      <c r="D2029" s="2" t="s">
        <v>2852</v>
      </c>
      <c r="E2029" s="2" t="s">
        <v>36</v>
      </c>
      <c r="F2029" s="2" t="s">
        <v>37</v>
      </c>
      <c r="G2029" s="2" t="s">
        <v>49</v>
      </c>
      <c r="H2029" s="2" t="s">
        <v>50</v>
      </c>
      <c r="I2029" s="2" t="s">
        <v>51</v>
      </c>
      <c r="J2029" s="2">
        <v>8</v>
      </c>
      <c r="K2029" s="2">
        <v>5999</v>
      </c>
      <c r="L2029" s="2">
        <v>47992</v>
      </c>
      <c r="M2029" s="2">
        <v>39276.769999999997</v>
      </c>
      <c r="N2029" s="2">
        <v>8715.23</v>
      </c>
      <c r="O2029" s="2">
        <v>419</v>
      </c>
      <c r="P2029" s="2">
        <v>91</v>
      </c>
      <c r="Q2029" s="2" t="s">
        <v>52</v>
      </c>
      <c r="R2029" s="2">
        <v>0</v>
      </c>
      <c r="S2029" s="5">
        <f>IFERROR(Table1[[#This Row],[Profit]]/Table1[[#This Row],[Sales]],0)</f>
        <v>0.18159755792632104</v>
      </c>
      <c r="T2029" s="2" t="str">
        <f t="shared" si="31"/>
        <v>Reorder Needed</v>
      </c>
    </row>
    <row r="2030" spans="1:20" x14ac:dyDescent="0.3">
      <c r="A2030" s="2">
        <v>3029</v>
      </c>
      <c r="B2030" s="3">
        <v>45358</v>
      </c>
      <c r="C2030" s="2" t="s">
        <v>825</v>
      </c>
      <c r="D2030" s="2" t="s">
        <v>2853</v>
      </c>
      <c r="E2030" s="2" t="s">
        <v>20</v>
      </c>
      <c r="F2030" s="2" t="s">
        <v>21</v>
      </c>
      <c r="G2030" s="2" t="s">
        <v>55</v>
      </c>
      <c r="H2030" s="2" t="s">
        <v>56</v>
      </c>
      <c r="I2030" s="2" t="s">
        <v>32</v>
      </c>
      <c r="J2030" s="2">
        <v>1</v>
      </c>
      <c r="K2030" s="2">
        <v>59908</v>
      </c>
      <c r="L2030" s="2">
        <v>59908</v>
      </c>
      <c r="M2030" s="2">
        <v>51847.06</v>
      </c>
      <c r="N2030" s="2">
        <v>8060.94</v>
      </c>
      <c r="O2030" s="2">
        <v>373</v>
      </c>
      <c r="P2030" s="2">
        <v>19</v>
      </c>
      <c r="Q2030" s="2" t="s">
        <v>57</v>
      </c>
      <c r="R2030" s="2">
        <v>0</v>
      </c>
      <c r="S2030" s="5">
        <f>IFERROR(Table1[[#This Row],[Profit]]/Table1[[#This Row],[Sales]],0)</f>
        <v>0.13455531815450356</v>
      </c>
      <c r="T2030" s="2" t="str">
        <f t="shared" si="31"/>
        <v>Reorder Needed</v>
      </c>
    </row>
    <row r="2031" spans="1:20" x14ac:dyDescent="0.3">
      <c r="A2031" s="2">
        <v>3030</v>
      </c>
      <c r="B2031" s="3">
        <v>45370</v>
      </c>
      <c r="C2031" s="2" t="s">
        <v>1439</v>
      </c>
      <c r="D2031" s="2" t="s">
        <v>2854</v>
      </c>
      <c r="E2031" s="2" t="s">
        <v>36</v>
      </c>
      <c r="F2031" s="2" t="s">
        <v>37</v>
      </c>
      <c r="G2031" s="2" t="s">
        <v>22</v>
      </c>
      <c r="H2031" s="2" t="s">
        <v>23</v>
      </c>
      <c r="I2031" s="2" t="s">
        <v>24</v>
      </c>
      <c r="J2031" s="2">
        <v>1</v>
      </c>
      <c r="K2031" s="2">
        <v>40346</v>
      </c>
      <c r="L2031" s="2">
        <v>40346</v>
      </c>
      <c r="M2031" s="2">
        <v>27333.26</v>
      </c>
      <c r="N2031" s="2">
        <v>13012.74</v>
      </c>
      <c r="O2031" s="2">
        <v>75</v>
      </c>
      <c r="P2031" s="2">
        <v>47</v>
      </c>
      <c r="Q2031" s="2" t="s">
        <v>25</v>
      </c>
      <c r="R2031" s="2">
        <v>20</v>
      </c>
      <c r="S2031" s="5">
        <f>IFERROR(Table1[[#This Row],[Profit]]/Table1[[#This Row],[Sales]],0)</f>
        <v>0.32252862737322163</v>
      </c>
      <c r="T2031" s="2" t="str">
        <f t="shared" si="31"/>
        <v>Reorder Needed</v>
      </c>
    </row>
    <row r="2032" spans="1:20" x14ac:dyDescent="0.3">
      <c r="A2032" s="2">
        <v>3031</v>
      </c>
      <c r="B2032" s="3">
        <v>45515</v>
      </c>
      <c r="C2032" s="2" t="s">
        <v>180</v>
      </c>
      <c r="D2032" s="2" t="s">
        <v>2855</v>
      </c>
      <c r="E2032" s="2" t="s">
        <v>28</v>
      </c>
      <c r="F2032" s="2" t="s">
        <v>29</v>
      </c>
      <c r="G2032" s="2" t="s">
        <v>97</v>
      </c>
      <c r="H2032" s="2" t="s">
        <v>98</v>
      </c>
      <c r="I2032" s="2" t="s">
        <v>32</v>
      </c>
      <c r="J2032" s="2">
        <v>7</v>
      </c>
      <c r="K2032" s="2">
        <v>27026</v>
      </c>
      <c r="L2032" s="2">
        <v>189182</v>
      </c>
      <c r="M2032" s="2">
        <v>151020.32999999999</v>
      </c>
      <c r="N2032" s="2">
        <v>38161.67</v>
      </c>
      <c r="O2032" s="2">
        <v>399</v>
      </c>
      <c r="P2032" s="2">
        <v>91</v>
      </c>
      <c r="Q2032" s="2" t="s">
        <v>99</v>
      </c>
      <c r="R2032" s="2">
        <v>15</v>
      </c>
      <c r="S2032" s="5">
        <f>IFERROR(Table1[[#This Row],[Profit]]/Table1[[#This Row],[Sales]],0)</f>
        <v>0.20171934962099988</v>
      </c>
      <c r="T2032" s="2" t="str">
        <f t="shared" si="31"/>
        <v>Reorder Needed</v>
      </c>
    </row>
    <row r="2033" spans="1:20" x14ac:dyDescent="0.3">
      <c r="A2033" s="2">
        <v>3032</v>
      </c>
      <c r="B2033" s="3">
        <v>45493</v>
      </c>
      <c r="C2033" s="2" t="s">
        <v>749</v>
      </c>
      <c r="D2033" s="2" t="s">
        <v>728</v>
      </c>
      <c r="E2033" s="2" t="s">
        <v>36</v>
      </c>
      <c r="F2033" s="2" t="s">
        <v>37</v>
      </c>
      <c r="G2033" s="2" t="s">
        <v>30</v>
      </c>
      <c r="H2033" s="2" t="s">
        <v>31</v>
      </c>
      <c r="I2033" s="2" t="s">
        <v>32</v>
      </c>
      <c r="J2033" s="2">
        <v>6</v>
      </c>
      <c r="K2033" s="2">
        <v>16494</v>
      </c>
      <c r="L2033" s="2">
        <v>98964</v>
      </c>
      <c r="M2033" s="2">
        <v>74932.649999999994</v>
      </c>
      <c r="N2033" s="2">
        <v>24031.35</v>
      </c>
      <c r="O2033" s="2">
        <v>140</v>
      </c>
      <c r="P2033" s="2">
        <v>36</v>
      </c>
      <c r="Q2033" s="2" t="s">
        <v>33</v>
      </c>
      <c r="R2033" s="2">
        <v>15</v>
      </c>
      <c r="S2033" s="5">
        <f>IFERROR(Table1[[#This Row],[Profit]]/Table1[[#This Row],[Sales]],0)</f>
        <v>0.24282921062204438</v>
      </c>
      <c r="T2033" s="2" t="str">
        <f t="shared" si="31"/>
        <v>Reorder Needed</v>
      </c>
    </row>
    <row r="2034" spans="1:20" x14ac:dyDescent="0.3">
      <c r="A2034" s="2">
        <v>3033</v>
      </c>
      <c r="B2034" s="3">
        <v>45423</v>
      </c>
      <c r="C2034" s="2" t="s">
        <v>2655</v>
      </c>
      <c r="D2034" s="2" t="s">
        <v>2856</v>
      </c>
      <c r="E2034" s="2" t="s">
        <v>20</v>
      </c>
      <c r="F2034" s="2" t="s">
        <v>21</v>
      </c>
      <c r="G2034" s="2" t="s">
        <v>40</v>
      </c>
      <c r="H2034" s="2" t="s">
        <v>41</v>
      </c>
      <c r="I2034" s="2" t="s">
        <v>24</v>
      </c>
      <c r="J2034" s="2">
        <v>3</v>
      </c>
      <c r="K2034" s="2">
        <v>49643</v>
      </c>
      <c r="L2034" s="2">
        <v>148929</v>
      </c>
      <c r="M2034" s="2">
        <v>117760.61</v>
      </c>
      <c r="N2034" s="2">
        <v>31168.39</v>
      </c>
      <c r="O2034" s="2">
        <v>179</v>
      </c>
      <c r="P2034" s="2">
        <v>34</v>
      </c>
      <c r="Q2034" s="2" t="s">
        <v>42</v>
      </c>
      <c r="R2034" s="2">
        <v>0</v>
      </c>
      <c r="S2034" s="5">
        <f>IFERROR(Table1[[#This Row],[Profit]]/Table1[[#This Row],[Sales]],0)</f>
        <v>0.20928355122239456</v>
      </c>
      <c r="T2034" s="2" t="str">
        <f t="shared" si="31"/>
        <v>Reorder Needed</v>
      </c>
    </row>
    <row r="2035" spans="1:20" x14ac:dyDescent="0.3">
      <c r="A2035" s="2">
        <v>3034</v>
      </c>
      <c r="B2035" s="3">
        <v>45361</v>
      </c>
      <c r="C2035" s="2" t="s">
        <v>993</v>
      </c>
      <c r="D2035" s="2" t="s">
        <v>2857</v>
      </c>
      <c r="E2035" s="2" t="s">
        <v>45</v>
      </c>
      <c r="F2035" s="2" t="s">
        <v>46</v>
      </c>
      <c r="G2035" s="2" t="s">
        <v>22</v>
      </c>
      <c r="H2035" s="2" t="s">
        <v>23</v>
      </c>
      <c r="I2035" s="2" t="s">
        <v>24</v>
      </c>
      <c r="J2035" s="2">
        <v>8</v>
      </c>
      <c r="K2035" s="2">
        <v>18019</v>
      </c>
      <c r="L2035" s="2">
        <v>144152</v>
      </c>
      <c r="M2035" s="2">
        <v>113064.15</v>
      </c>
      <c r="N2035" s="2">
        <v>31087.85</v>
      </c>
      <c r="O2035" s="2">
        <v>428</v>
      </c>
      <c r="P2035" s="2">
        <v>93</v>
      </c>
      <c r="Q2035" s="2" t="s">
        <v>25</v>
      </c>
      <c r="R2035" s="2">
        <v>0</v>
      </c>
      <c r="S2035" s="5">
        <f>IFERROR(Table1[[#This Row],[Profit]]/Table1[[#This Row],[Sales]],0)</f>
        <v>0.21566020589377877</v>
      </c>
      <c r="T2035" s="2" t="str">
        <f t="shared" si="31"/>
        <v>Reorder Needed</v>
      </c>
    </row>
    <row r="2036" spans="1:20" x14ac:dyDescent="0.3">
      <c r="A2036" s="2">
        <v>3035</v>
      </c>
      <c r="B2036" s="3">
        <v>45400</v>
      </c>
      <c r="C2036" s="2" t="s">
        <v>1009</v>
      </c>
      <c r="D2036" s="2" t="s">
        <v>2858</v>
      </c>
      <c r="E2036" s="2" t="s">
        <v>36</v>
      </c>
      <c r="F2036" s="2" t="s">
        <v>37</v>
      </c>
      <c r="G2036" s="2" t="s">
        <v>55</v>
      </c>
      <c r="H2036" s="2" t="s">
        <v>56</v>
      </c>
      <c r="I2036" s="2" t="s">
        <v>32</v>
      </c>
      <c r="J2036" s="2">
        <v>1</v>
      </c>
      <c r="K2036" s="2">
        <v>45723</v>
      </c>
      <c r="L2036" s="2">
        <v>45723</v>
      </c>
      <c r="M2036" s="2">
        <v>29091.84</v>
      </c>
      <c r="N2036" s="2">
        <v>16631.16</v>
      </c>
      <c r="O2036" s="2">
        <v>46</v>
      </c>
      <c r="P2036" s="2">
        <v>74</v>
      </c>
      <c r="Q2036" s="2" t="s">
        <v>57</v>
      </c>
      <c r="R2036" s="2">
        <v>15</v>
      </c>
      <c r="S2036" s="5">
        <f>IFERROR(Table1[[#This Row],[Profit]]/Table1[[#This Row],[Sales]],0)</f>
        <v>0.36373728757955515</v>
      </c>
      <c r="T2036" s="2" t="str">
        <f t="shared" si="31"/>
        <v>Sufficient</v>
      </c>
    </row>
    <row r="2037" spans="1:20" x14ac:dyDescent="0.3">
      <c r="A2037" s="2">
        <v>3036</v>
      </c>
      <c r="B2037" s="3">
        <v>45606</v>
      </c>
      <c r="C2037" s="2" t="s">
        <v>655</v>
      </c>
      <c r="D2037" s="2" t="s">
        <v>2859</v>
      </c>
      <c r="E2037" s="2" t="s">
        <v>45</v>
      </c>
      <c r="F2037" s="2" t="s">
        <v>46</v>
      </c>
      <c r="G2037" s="2" t="s">
        <v>97</v>
      </c>
      <c r="H2037" s="2" t="s">
        <v>98</v>
      </c>
      <c r="I2037" s="2" t="s">
        <v>32</v>
      </c>
      <c r="J2037" s="2">
        <v>8</v>
      </c>
      <c r="K2037" s="2">
        <v>34934</v>
      </c>
      <c r="L2037" s="2">
        <v>279472</v>
      </c>
      <c r="M2037" s="2">
        <v>217892.06</v>
      </c>
      <c r="N2037" s="2">
        <v>61579.94</v>
      </c>
      <c r="O2037" s="2">
        <v>297</v>
      </c>
      <c r="P2037" s="2">
        <v>83</v>
      </c>
      <c r="Q2037" s="2" t="s">
        <v>99</v>
      </c>
      <c r="R2037" s="2">
        <v>15</v>
      </c>
      <c r="S2037" s="5">
        <f>IFERROR(Table1[[#This Row],[Profit]]/Table1[[#This Row],[Sales]],0)</f>
        <v>0.22034386271254366</v>
      </c>
      <c r="T2037" s="2" t="str">
        <f t="shared" si="31"/>
        <v>Reorder Needed</v>
      </c>
    </row>
    <row r="2038" spans="1:20" x14ac:dyDescent="0.3">
      <c r="A2038" s="2">
        <v>3037</v>
      </c>
      <c r="B2038" s="3">
        <v>45435</v>
      </c>
      <c r="C2038" s="2" t="s">
        <v>623</v>
      </c>
      <c r="D2038" s="2" t="s">
        <v>2860</v>
      </c>
      <c r="E2038" s="2" t="s">
        <v>36</v>
      </c>
      <c r="F2038" s="2" t="s">
        <v>37</v>
      </c>
      <c r="G2038" s="2" t="s">
        <v>67</v>
      </c>
      <c r="H2038" s="2" t="s">
        <v>68</v>
      </c>
      <c r="I2038" s="2" t="s">
        <v>24</v>
      </c>
      <c r="J2038" s="2">
        <v>1</v>
      </c>
      <c r="K2038" s="2">
        <v>53900</v>
      </c>
      <c r="L2038" s="2">
        <v>53900</v>
      </c>
      <c r="M2038" s="2">
        <v>39229.97</v>
      </c>
      <c r="N2038" s="2">
        <v>14670.03</v>
      </c>
      <c r="O2038" s="2">
        <v>26</v>
      </c>
      <c r="P2038" s="2">
        <v>88</v>
      </c>
      <c r="Q2038" s="2" t="s">
        <v>42</v>
      </c>
      <c r="R2038" s="2">
        <v>20</v>
      </c>
      <c r="S2038" s="5">
        <f>IFERROR(Table1[[#This Row],[Profit]]/Table1[[#This Row],[Sales]],0)</f>
        <v>0.27217124304267165</v>
      </c>
      <c r="T2038" s="2" t="str">
        <f t="shared" si="31"/>
        <v>Sufficient</v>
      </c>
    </row>
    <row r="2039" spans="1:20" x14ac:dyDescent="0.3">
      <c r="A2039" s="2">
        <v>3038</v>
      </c>
      <c r="B2039" s="3">
        <v>45360</v>
      </c>
      <c r="C2039" s="2" t="s">
        <v>346</v>
      </c>
      <c r="D2039" s="2" t="s">
        <v>2861</v>
      </c>
      <c r="E2039" s="2" t="s">
        <v>28</v>
      </c>
      <c r="F2039" s="2" t="s">
        <v>29</v>
      </c>
      <c r="G2039" s="2" t="s">
        <v>49</v>
      </c>
      <c r="H2039" s="2" t="s">
        <v>50</v>
      </c>
      <c r="I2039" s="2" t="s">
        <v>51</v>
      </c>
      <c r="J2039" s="2">
        <v>9</v>
      </c>
      <c r="K2039" s="2">
        <v>28288</v>
      </c>
      <c r="L2039" s="2">
        <v>254592</v>
      </c>
      <c r="M2039" s="2">
        <v>194057.18</v>
      </c>
      <c r="N2039" s="2">
        <v>60534.82</v>
      </c>
      <c r="O2039" s="2">
        <v>427</v>
      </c>
      <c r="P2039" s="2">
        <v>87</v>
      </c>
      <c r="Q2039" s="2" t="s">
        <v>52</v>
      </c>
      <c r="R2039" s="2">
        <v>10</v>
      </c>
      <c r="S2039" s="5">
        <f>IFERROR(Table1[[#This Row],[Profit]]/Table1[[#This Row],[Sales]],0)</f>
        <v>0.23777188599798893</v>
      </c>
      <c r="T2039" s="2" t="str">
        <f t="shared" si="31"/>
        <v>Reorder Needed</v>
      </c>
    </row>
    <row r="2040" spans="1:20" x14ac:dyDescent="0.3">
      <c r="A2040" s="2">
        <v>3039</v>
      </c>
      <c r="B2040" s="3">
        <v>45505</v>
      </c>
      <c r="C2040" s="2" t="s">
        <v>981</v>
      </c>
      <c r="D2040" s="2" t="s">
        <v>2862</v>
      </c>
      <c r="E2040" s="2" t="s">
        <v>28</v>
      </c>
      <c r="F2040" s="2" t="s">
        <v>29</v>
      </c>
      <c r="G2040" s="2" t="s">
        <v>60</v>
      </c>
      <c r="H2040" s="2" t="s">
        <v>61</v>
      </c>
      <c r="I2040" s="2" t="s">
        <v>32</v>
      </c>
      <c r="J2040" s="2">
        <v>8</v>
      </c>
      <c r="K2040" s="2">
        <v>6408</v>
      </c>
      <c r="L2040" s="2">
        <v>51264</v>
      </c>
      <c r="M2040" s="2">
        <v>46109.47</v>
      </c>
      <c r="N2040" s="2">
        <v>5154.53</v>
      </c>
      <c r="O2040" s="2">
        <v>366</v>
      </c>
      <c r="P2040" s="2">
        <v>58</v>
      </c>
      <c r="Q2040" s="2" t="s">
        <v>62</v>
      </c>
      <c r="R2040" s="2">
        <v>0</v>
      </c>
      <c r="S2040" s="5">
        <f>IFERROR(Table1[[#This Row],[Profit]]/Table1[[#This Row],[Sales]],0)</f>
        <v>0.10054872815230961</v>
      </c>
      <c r="T2040" s="2" t="str">
        <f t="shared" si="31"/>
        <v>Reorder Needed</v>
      </c>
    </row>
    <row r="2041" spans="1:20" x14ac:dyDescent="0.3">
      <c r="A2041" s="2">
        <v>3040</v>
      </c>
      <c r="B2041" s="3">
        <v>45633</v>
      </c>
      <c r="C2041" s="2" t="s">
        <v>2863</v>
      </c>
      <c r="D2041" s="2" t="s">
        <v>2864</v>
      </c>
      <c r="E2041" s="2" t="s">
        <v>28</v>
      </c>
      <c r="F2041" s="2" t="s">
        <v>29</v>
      </c>
      <c r="G2041" s="2" t="s">
        <v>81</v>
      </c>
      <c r="H2041" s="2" t="s">
        <v>82</v>
      </c>
      <c r="I2041" s="2" t="s">
        <v>24</v>
      </c>
      <c r="J2041" s="2">
        <v>5</v>
      </c>
      <c r="K2041" s="2">
        <v>3531</v>
      </c>
      <c r="L2041" s="2">
        <v>17655</v>
      </c>
      <c r="M2041" s="2">
        <v>13215.39</v>
      </c>
      <c r="N2041" s="2">
        <v>4439.6099999999997</v>
      </c>
      <c r="O2041" s="2">
        <v>147</v>
      </c>
      <c r="P2041" s="2">
        <v>73</v>
      </c>
      <c r="Q2041" s="2" t="s">
        <v>42</v>
      </c>
      <c r="R2041" s="2">
        <v>0</v>
      </c>
      <c r="S2041" s="5">
        <f>IFERROR(Table1[[#This Row],[Profit]]/Table1[[#This Row],[Sales]],0)</f>
        <v>0.25146474086661003</v>
      </c>
      <c r="T2041" s="2" t="str">
        <f t="shared" si="31"/>
        <v>Reorder Needed</v>
      </c>
    </row>
    <row r="2042" spans="1:20" x14ac:dyDescent="0.3">
      <c r="A2042" s="2">
        <v>3041</v>
      </c>
      <c r="B2042" s="3">
        <v>45441</v>
      </c>
      <c r="C2042" s="2" t="s">
        <v>427</v>
      </c>
      <c r="D2042" s="2" t="s">
        <v>2865</v>
      </c>
      <c r="E2042" s="2" t="s">
        <v>36</v>
      </c>
      <c r="F2042" s="2" t="s">
        <v>37</v>
      </c>
      <c r="G2042" s="2" t="s">
        <v>81</v>
      </c>
      <c r="H2042" s="2" t="s">
        <v>82</v>
      </c>
      <c r="I2042" s="2" t="s">
        <v>24</v>
      </c>
      <c r="J2042" s="2">
        <v>9</v>
      </c>
      <c r="K2042" s="2">
        <v>15067</v>
      </c>
      <c r="L2042" s="2">
        <v>135603</v>
      </c>
      <c r="M2042" s="2">
        <v>86409.95</v>
      </c>
      <c r="N2042" s="2">
        <v>49193.05</v>
      </c>
      <c r="O2042" s="2">
        <v>261</v>
      </c>
      <c r="P2042" s="2">
        <v>92</v>
      </c>
      <c r="Q2042" s="2" t="s">
        <v>42</v>
      </c>
      <c r="R2042" s="2">
        <v>20</v>
      </c>
      <c r="S2042" s="5">
        <f>IFERROR(Table1[[#This Row],[Profit]]/Table1[[#This Row],[Sales]],0)</f>
        <v>0.36277257877775565</v>
      </c>
      <c r="T2042" s="2" t="str">
        <f t="shared" si="31"/>
        <v>Reorder Needed</v>
      </c>
    </row>
    <row r="2043" spans="1:20" x14ac:dyDescent="0.3">
      <c r="A2043" s="2">
        <v>3042</v>
      </c>
      <c r="B2043" s="3">
        <v>45606</v>
      </c>
      <c r="C2043" s="2" t="s">
        <v>1698</v>
      </c>
      <c r="D2043" s="2" t="s">
        <v>2866</v>
      </c>
      <c r="E2043" s="2" t="s">
        <v>20</v>
      </c>
      <c r="F2043" s="2" t="s">
        <v>21</v>
      </c>
      <c r="G2043" s="2" t="s">
        <v>40</v>
      </c>
      <c r="H2043" s="2" t="s">
        <v>41</v>
      </c>
      <c r="I2043" s="2" t="s">
        <v>24</v>
      </c>
      <c r="J2043" s="2">
        <v>9</v>
      </c>
      <c r="K2043" s="2">
        <v>50926</v>
      </c>
      <c r="L2043" s="2">
        <v>458334</v>
      </c>
      <c r="M2043" s="2">
        <v>382154.6</v>
      </c>
      <c r="N2043" s="2">
        <v>76179.399999999994</v>
      </c>
      <c r="O2043" s="2">
        <v>227</v>
      </c>
      <c r="P2043" s="2">
        <v>25</v>
      </c>
      <c r="Q2043" s="2" t="s">
        <v>42</v>
      </c>
      <c r="R2043" s="2">
        <v>5</v>
      </c>
      <c r="S2043" s="5">
        <f>IFERROR(Table1[[#This Row],[Profit]]/Table1[[#This Row],[Sales]],0)</f>
        <v>0.16620935824093344</v>
      </c>
      <c r="T2043" s="2" t="str">
        <f t="shared" si="31"/>
        <v>Reorder Needed</v>
      </c>
    </row>
    <row r="2044" spans="1:20" x14ac:dyDescent="0.3">
      <c r="A2044" s="2">
        <v>3043</v>
      </c>
      <c r="B2044" s="3">
        <v>45482</v>
      </c>
      <c r="C2044" s="2" t="s">
        <v>2212</v>
      </c>
      <c r="D2044" s="2" t="s">
        <v>2867</v>
      </c>
      <c r="E2044" s="2" t="s">
        <v>45</v>
      </c>
      <c r="F2044" s="2" t="s">
        <v>46</v>
      </c>
      <c r="G2044" s="2" t="s">
        <v>97</v>
      </c>
      <c r="H2044" s="2" t="s">
        <v>98</v>
      </c>
      <c r="I2044" s="2" t="s">
        <v>32</v>
      </c>
      <c r="J2044" s="2">
        <v>5</v>
      </c>
      <c r="K2044" s="2">
        <v>34254</v>
      </c>
      <c r="L2044" s="2">
        <v>171270</v>
      </c>
      <c r="M2044" s="2">
        <v>152418.85</v>
      </c>
      <c r="N2044" s="2">
        <v>18851.150000000001</v>
      </c>
      <c r="O2044" s="2">
        <v>227</v>
      </c>
      <c r="P2044" s="2">
        <v>53</v>
      </c>
      <c r="Q2044" s="2" t="s">
        <v>99</v>
      </c>
      <c r="R2044" s="2">
        <v>15</v>
      </c>
      <c r="S2044" s="5">
        <f>IFERROR(Table1[[#This Row],[Profit]]/Table1[[#This Row],[Sales]],0)</f>
        <v>0.11006685350615987</v>
      </c>
      <c r="T2044" s="2" t="str">
        <f t="shared" si="31"/>
        <v>Reorder Needed</v>
      </c>
    </row>
    <row r="2045" spans="1:20" x14ac:dyDescent="0.3">
      <c r="A2045" s="2">
        <v>3044</v>
      </c>
      <c r="B2045" s="3">
        <v>45411</v>
      </c>
      <c r="C2045" s="2" t="s">
        <v>2868</v>
      </c>
      <c r="D2045" s="2" t="s">
        <v>2869</v>
      </c>
      <c r="E2045" s="2" t="s">
        <v>45</v>
      </c>
      <c r="F2045" s="2" t="s">
        <v>46</v>
      </c>
      <c r="G2045" s="2" t="s">
        <v>22</v>
      </c>
      <c r="H2045" s="2" t="s">
        <v>23</v>
      </c>
      <c r="I2045" s="2" t="s">
        <v>24</v>
      </c>
      <c r="J2045" s="2">
        <v>1</v>
      </c>
      <c r="K2045" s="2">
        <v>12832</v>
      </c>
      <c r="L2045" s="2">
        <v>12832</v>
      </c>
      <c r="M2045" s="2">
        <v>9586.0400000000009</v>
      </c>
      <c r="N2045" s="2">
        <v>3245.96</v>
      </c>
      <c r="O2045" s="2">
        <v>11</v>
      </c>
      <c r="P2045" s="2">
        <v>32</v>
      </c>
      <c r="Q2045" s="2" t="s">
        <v>25</v>
      </c>
      <c r="R2045" s="2">
        <v>10</v>
      </c>
      <c r="S2045" s="5">
        <f>IFERROR(Table1[[#This Row],[Profit]]/Table1[[#This Row],[Sales]],0)</f>
        <v>0.25295822942643392</v>
      </c>
      <c r="T2045" s="2" t="str">
        <f t="shared" si="31"/>
        <v>Sufficient</v>
      </c>
    </row>
    <row r="2046" spans="1:20" x14ac:dyDescent="0.3">
      <c r="A2046" s="2">
        <v>3045</v>
      </c>
      <c r="B2046" s="3">
        <v>45545</v>
      </c>
      <c r="C2046" s="2" t="s">
        <v>2870</v>
      </c>
      <c r="D2046" s="2" t="s">
        <v>2871</v>
      </c>
      <c r="E2046" s="2" t="s">
        <v>28</v>
      </c>
      <c r="F2046" s="2" t="s">
        <v>29</v>
      </c>
      <c r="G2046" s="2" t="s">
        <v>97</v>
      </c>
      <c r="H2046" s="2" t="s">
        <v>98</v>
      </c>
      <c r="I2046" s="2" t="s">
        <v>32</v>
      </c>
      <c r="J2046" s="2">
        <v>2</v>
      </c>
      <c r="K2046" s="2">
        <v>20907</v>
      </c>
      <c r="L2046" s="2">
        <v>41814</v>
      </c>
      <c r="M2046" s="2">
        <v>30037.759999999998</v>
      </c>
      <c r="N2046" s="2">
        <v>11776.24</v>
      </c>
      <c r="O2046" s="2">
        <v>263</v>
      </c>
      <c r="P2046" s="2">
        <v>77</v>
      </c>
      <c r="Q2046" s="2" t="s">
        <v>99</v>
      </c>
      <c r="R2046" s="2">
        <v>20</v>
      </c>
      <c r="S2046" s="5">
        <f>IFERROR(Table1[[#This Row],[Profit]]/Table1[[#This Row],[Sales]],0)</f>
        <v>0.28163390252068682</v>
      </c>
      <c r="T2046" s="2" t="str">
        <f t="shared" si="31"/>
        <v>Reorder Needed</v>
      </c>
    </row>
    <row r="2047" spans="1:20" x14ac:dyDescent="0.3">
      <c r="A2047" s="2">
        <v>3046</v>
      </c>
      <c r="B2047" s="3">
        <v>45529</v>
      </c>
      <c r="C2047" s="2" t="s">
        <v>2177</v>
      </c>
      <c r="D2047" s="2" t="s">
        <v>2872</v>
      </c>
      <c r="E2047" s="2" t="s">
        <v>28</v>
      </c>
      <c r="F2047" s="2" t="s">
        <v>29</v>
      </c>
      <c r="G2047" s="2" t="s">
        <v>81</v>
      </c>
      <c r="H2047" s="2" t="s">
        <v>82</v>
      </c>
      <c r="I2047" s="2" t="s">
        <v>24</v>
      </c>
      <c r="J2047" s="2">
        <v>7</v>
      </c>
      <c r="K2047" s="2">
        <v>1963</v>
      </c>
      <c r="L2047" s="2">
        <v>13741</v>
      </c>
      <c r="M2047" s="2">
        <v>10541.69</v>
      </c>
      <c r="N2047" s="2">
        <v>3199.31</v>
      </c>
      <c r="O2047" s="2">
        <v>42</v>
      </c>
      <c r="P2047" s="2">
        <v>74</v>
      </c>
      <c r="Q2047" s="2" t="s">
        <v>42</v>
      </c>
      <c r="R2047" s="2">
        <v>5</v>
      </c>
      <c r="S2047" s="5">
        <f>IFERROR(Table1[[#This Row],[Profit]]/Table1[[#This Row],[Sales]],0)</f>
        <v>0.23282948839240231</v>
      </c>
      <c r="T2047" s="2" t="str">
        <f t="shared" si="31"/>
        <v>Sufficient</v>
      </c>
    </row>
    <row r="2048" spans="1:20" x14ac:dyDescent="0.3">
      <c r="A2048" s="2">
        <v>3047</v>
      </c>
      <c r="B2048" s="3">
        <v>45302</v>
      </c>
      <c r="C2048" s="2" t="s">
        <v>902</v>
      </c>
      <c r="D2048" s="2" t="s">
        <v>2873</v>
      </c>
      <c r="E2048" s="2" t="s">
        <v>28</v>
      </c>
      <c r="F2048" s="2" t="s">
        <v>29</v>
      </c>
      <c r="G2048" s="2" t="s">
        <v>67</v>
      </c>
      <c r="H2048" s="2" t="s">
        <v>68</v>
      </c>
      <c r="I2048" s="2" t="s">
        <v>24</v>
      </c>
      <c r="J2048" s="2">
        <v>9</v>
      </c>
      <c r="K2048" s="2">
        <v>40881</v>
      </c>
      <c r="L2048" s="2">
        <v>367929</v>
      </c>
      <c r="M2048" s="2">
        <v>281380.89</v>
      </c>
      <c r="N2048" s="2">
        <v>86548.11</v>
      </c>
      <c r="O2048" s="2">
        <v>394</v>
      </c>
      <c r="P2048" s="2">
        <v>64</v>
      </c>
      <c r="Q2048" s="2" t="s">
        <v>42</v>
      </c>
      <c r="R2048" s="2">
        <v>5</v>
      </c>
      <c r="S2048" s="5">
        <f>IFERROR(Table1[[#This Row],[Profit]]/Table1[[#This Row],[Sales]],0)</f>
        <v>0.23523046566049427</v>
      </c>
      <c r="T2048" s="2" t="str">
        <f t="shared" si="31"/>
        <v>Reorder Needed</v>
      </c>
    </row>
    <row r="2049" spans="1:20" x14ac:dyDescent="0.3">
      <c r="A2049" s="2">
        <v>3048</v>
      </c>
      <c r="B2049" s="3">
        <v>45390</v>
      </c>
      <c r="C2049" s="2" t="s">
        <v>866</v>
      </c>
      <c r="D2049" s="2" t="s">
        <v>2874</v>
      </c>
      <c r="E2049" s="2" t="s">
        <v>36</v>
      </c>
      <c r="F2049" s="2" t="s">
        <v>37</v>
      </c>
      <c r="G2049" s="2" t="s">
        <v>55</v>
      </c>
      <c r="H2049" s="2" t="s">
        <v>56</v>
      </c>
      <c r="I2049" s="2" t="s">
        <v>32</v>
      </c>
      <c r="J2049" s="2">
        <v>6</v>
      </c>
      <c r="K2049" s="2">
        <v>43547</v>
      </c>
      <c r="L2049" s="2">
        <v>261282</v>
      </c>
      <c r="M2049" s="2">
        <v>215240.3</v>
      </c>
      <c r="N2049" s="2">
        <v>46041.7</v>
      </c>
      <c r="O2049" s="2">
        <v>420</v>
      </c>
      <c r="P2049" s="2">
        <v>22</v>
      </c>
      <c r="Q2049" s="2" t="s">
        <v>57</v>
      </c>
      <c r="R2049" s="2">
        <v>10</v>
      </c>
      <c r="S2049" s="5">
        <f>IFERROR(Table1[[#This Row],[Profit]]/Table1[[#This Row],[Sales]],0)</f>
        <v>0.17621458806959528</v>
      </c>
      <c r="T2049" s="2" t="str">
        <f t="shared" si="31"/>
        <v>Reorder Needed</v>
      </c>
    </row>
    <row r="2050" spans="1:20" x14ac:dyDescent="0.3">
      <c r="A2050" s="2">
        <v>3049</v>
      </c>
      <c r="B2050" s="3">
        <v>45638</v>
      </c>
      <c r="C2050" s="2" t="s">
        <v>1374</v>
      </c>
      <c r="D2050" s="2" t="s">
        <v>2875</v>
      </c>
      <c r="E2050" s="2" t="s">
        <v>45</v>
      </c>
      <c r="F2050" s="2" t="s">
        <v>46</v>
      </c>
      <c r="G2050" s="2" t="s">
        <v>55</v>
      </c>
      <c r="H2050" s="2" t="s">
        <v>56</v>
      </c>
      <c r="I2050" s="2" t="s">
        <v>32</v>
      </c>
      <c r="J2050" s="2">
        <v>5</v>
      </c>
      <c r="K2050" s="2">
        <v>18909</v>
      </c>
      <c r="L2050" s="2">
        <v>94545</v>
      </c>
      <c r="M2050" s="2">
        <v>69284.210000000006</v>
      </c>
      <c r="N2050" s="2">
        <v>25260.79</v>
      </c>
      <c r="O2050" s="2">
        <v>362</v>
      </c>
      <c r="P2050" s="2">
        <v>66</v>
      </c>
      <c r="Q2050" s="2" t="s">
        <v>57</v>
      </c>
      <c r="R2050" s="2">
        <v>20</v>
      </c>
      <c r="S2050" s="5">
        <f>IFERROR(Table1[[#This Row],[Profit]]/Table1[[#This Row],[Sales]],0)</f>
        <v>0.26718271722460207</v>
      </c>
      <c r="T2050" s="2" t="str">
        <f t="shared" ref="T2050:T2113" si="32">IF(O2050&gt;P2050,"Reorder Needed","Sufficient")</f>
        <v>Reorder Needed</v>
      </c>
    </row>
    <row r="2051" spans="1:20" x14ac:dyDescent="0.3">
      <c r="A2051" s="2">
        <v>3050</v>
      </c>
      <c r="B2051" s="3">
        <v>45469</v>
      </c>
      <c r="C2051" s="2" t="s">
        <v>1637</v>
      </c>
      <c r="D2051" s="2" t="s">
        <v>2876</v>
      </c>
      <c r="E2051" s="2" t="s">
        <v>28</v>
      </c>
      <c r="F2051" s="2" t="s">
        <v>29</v>
      </c>
      <c r="G2051" s="2" t="s">
        <v>30</v>
      </c>
      <c r="H2051" s="2" t="s">
        <v>31</v>
      </c>
      <c r="I2051" s="2" t="s">
        <v>32</v>
      </c>
      <c r="J2051" s="2">
        <v>4</v>
      </c>
      <c r="K2051" s="2">
        <v>45845</v>
      </c>
      <c r="L2051" s="2">
        <v>183380</v>
      </c>
      <c r="M2051" s="2">
        <v>120771.75</v>
      </c>
      <c r="N2051" s="2">
        <v>62608.25</v>
      </c>
      <c r="O2051" s="2">
        <v>270</v>
      </c>
      <c r="P2051" s="2">
        <v>29</v>
      </c>
      <c r="Q2051" s="2" t="s">
        <v>33</v>
      </c>
      <c r="R2051" s="2">
        <v>15</v>
      </c>
      <c r="S2051" s="5">
        <f>IFERROR(Table1[[#This Row],[Profit]]/Table1[[#This Row],[Sales]],0)</f>
        <v>0.34141264041880248</v>
      </c>
      <c r="T2051" s="2" t="str">
        <f t="shared" si="32"/>
        <v>Reorder Needed</v>
      </c>
    </row>
    <row r="2052" spans="1:20" x14ac:dyDescent="0.3">
      <c r="A2052" s="2">
        <v>3051</v>
      </c>
      <c r="B2052" s="3">
        <v>45547</v>
      </c>
      <c r="C2052" s="2" t="s">
        <v>1929</v>
      </c>
      <c r="D2052" s="2" t="s">
        <v>2877</v>
      </c>
      <c r="E2052" s="2" t="s">
        <v>28</v>
      </c>
      <c r="F2052" s="2" t="s">
        <v>29</v>
      </c>
      <c r="G2052" s="2" t="s">
        <v>75</v>
      </c>
      <c r="H2052" s="2" t="s">
        <v>76</v>
      </c>
      <c r="I2052" s="2" t="s">
        <v>77</v>
      </c>
      <c r="J2052" s="2">
        <v>9</v>
      </c>
      <c r="K2052" s="2">
        <v>56064</v>
      </c>
      <c r="L2052" s="2">
        <v>504576</v>
      </c>
      <c r="M2052" s="2">
        <v>430172.09</v>
      </c>
      <c r="N2052" s="2">
        <v>74403.91</v>
      </c>
      <c r="O2052" s="2">
        <v>390</v>
      </c>
      <c r="P2052" s="2">
        <v>45</v>
      </c>
      <c r="Q2052" s="2" t="s">
        <v>78</v>
      </c>
      <c r="R2052" s="2">
        <v>15</v>
      </c>
      <c r="S2052" s="5">
        <f>IFERROR(Table1[[#This Row],[Profit]]/Table1[[#This Row],[Sales]],0)</f>
        <v>0.14745828180492138</v>
      </c>
      <c r="T2052" s="2" t="str">
        <f t="shared" si="32"/>
        <v>Reorder Needed</v>
      </c>
    </row>
    <row r="2053" spans="1:20" x14ac:dyDescent="0.3">
      <c r="A2053" s="2">
        <v>3052</v>
      </c>
      <c r="B2053" s="3">
        <v>45509</v>
      </c>
      <c r="C2053" s="2" t="s">
        <v>1020</v>
      </c>
      <c r="D2053" s="2" t="s">
        <v>2878</v>
      </c>
      <c r="E2053" s="2" t="s">
        <v>20</v>
      </c>
      <c r="F2053" s="2" t="s">
        <v>21</v>
      </c>
      <c r="G2053" s="2" t="s">
        <v>30</v>
      </c>
      <c r="H2053" s="2" t="s">
        <v>31</v>
      </c>
      <c r="I2053" s="2" t="s">
        <v>32</v>
      </c>
      <c r="J2053" s="2">
        <v>6</v>
      </c>
      <c r="K2053" s="2">
        <v>40767</v>
      </c>
      <c r="L2053" s="2">
        <v>244602</v>
      </c>
      <c r="M2053" s="2">
        <v>190449.26</v>
      </c>
      <c r="N2053" s="2">
        <v>54152.74</v>
      </c>
      <c r="O2053" s="2">
        <v>195</v>
      </c>
      <c r="P2053" s="2">
        <v>50</v>
      </c>
      <c r="Q2053" s="2" t="s">
        <v>33</v>
      </c>
      <c r="R2053" s="2">
        <v>10</v>
      </c>
      <c r="S2053" s="5">
        <f>IFERROR(Table1[[#This Row],[Profit]]/Table1[[#This Row],[Sales]],0)</f>
        <v>0.22139123964644605</v>
      </c>
      <c r="T2053" s="2" t="str">
        <f t="shared" si="32"/>
        <v>Reorder Needed</v>
      </c>
    </row>
    <row r="2054" spans="1:20" x14ac:dyDescent="0.3">
      <c r="A2054" s="2">
        <v>3053</v>
      </c>
      <c r="B2054" s="3">
        <v>45438</v>
      </c>
      <c r="C2054" s="2" t="s">
        <v>996</v>
      </c>
      <c r="D2054" s="2" t="s">
        <v>2879</v>
      </c>
      <c r="E2054" s="2" t="s">
        <v>45</v>
      </c>
      <c r="F2054" s="2" t="s">
        <v>46</v>
      </c>
      <c r="G2054" s="2" t="s">
        <v>40</v>
      </c>
      <c r="H2054" s="2" t="s">
        <v>41</v>
      </c>
      <c r="I2054" s="2" t="s">
        <v>24</v>
      </c>
      <c r="J2054" s="2">
        <v>5</v>
      </c>
      <c r="K2054" s="2">
        <v>2630</v>
      </c>
      <c r="L2054" s="2">
        <v>13150</v>
      </c>
      <c r="M2054" s="2">
        <v>11413.8</v>
      </c>
      <c r="N2054" s="2">
        <v>1736.2</v>
      </c>
      <c r="O2054" s="2">
        <v>302</v>
      </c>
      <c r="P2054" s="2">
        <v>20</v>
      </c>
      <c r="Q2054" s="2" t="s">
        <v>42</v>
      </c>
      <c r="R2054" s="2">
        <v>0</v>
      </c>
      <c r="S2054" s="5">
        <f>IFERROR(Table1[[#This Row],[Profit]]/Table1[[#This Row],[Sales]],0)</f>
        <v>0.13203041825095058</v>
      </c>
      <c r="T2054" s="2" t="str">
        <f t="shared" si="32"/>
        <v>Reorder Needed</v>
      </c>
    </row>
    <row r="2055" spans="1:20" x14ac:dyDescent="0.3">
      <c r="A2055" s="2">
        <v>3054</v>
      </c>
      <c r="B2055" s="3">
        <v>45295</v>
      </c>
      <c r="C2055" s="2" t="s">
        <v>2880</v>
      </c>
      <c r="D2055" s="2" t="s">
        <v>2881</v>
      </c>
      <c r="E2055" s="2" t="s">
        <v>45</v>
      </c>
      <c r="F2055" s="2" t="s">
        <v>46</v>
      </c>
      <c r="G2055" s="2" t="s">
        <v>75</v>
      </c>
      <c r="H2055" s="2" t="s">
        <v>76</v>
      </c>
      <c r="I2055" s="2" t="s">
        <v>77</v>
      </c>
      <c r="J2055" s="2">
        <v>2</v>
      </c>
      <c r="K2055" s="2">
        <v>43089</v>
      </c>
      <c r="L2055" s="2">
        <v>86178</v>
      </c>
      <c r="M2055" s="2">
        <v>56709.64</v>
      </c>
      <c r="N2055" s="2">
        <v>29468.36</v>
      </c>
      <c r="O2055" s="2">
        <v>172</v>
      </c>
      <c r="P2055" s="2">
        <v>58</v>
      </c>
      <c r="Q2055" s="2" t="s">
        <v>78</v>
      </c>
      <c r="R2055" s="2">
        <v>20</v>
      </c>
      <c r="S2055" s="5">
        <f>IFERROR(Table1[[#This Row],[Profit]]/Table1[[#This Row],[Sales]],0)</f>
        <v>0.34194759683445891</v>
      </c>
      <c r="T2055" s="2" t="str">
        <f t="shared" si="32"/>
        <v>Reorder Needed</v>
      </c>
    </row>
    <row r="2056" spans="1:20" x14ac:dyDescent="0.3">
      <c r="A2056" s="2">
        <v>3055</v>
      </c>
      <c r="B2056" s="3">
        <v>45498</v>
      </c>
      <c r="C2056" s="2" t="s">
        <v>2061</v>
      </c>
      <c r="D2056" s="2" t="s">
        <v>2882</v>
      </c>
      <c r="E2056" s="2" t="s">
        <v>20</v>
      </c>
      <c r="F2056" s="2" t="s">
        <v>21</v>
      </c>
      <c r="G2056" s="2" t="s">
        <v>22</v>
      </c>
      <c r="H2056" s="2" t="s">
        <v>23</v>
      </c>
      <c r="I2056" s="2" t="s">
        <v>24</v>
      </c>
      <c r="J2056" s="2">
        <v>5</v>
      </c>
      <c r="K2056" s="2">
        <v>56296</v>
      </c>
      <c r="L2056" s="2">
        <v>281480</v>
      </c>
      <c r="M2056" s="2">
        <v>181871.2</v>
      </c>
      <c r="N2056" s="2">
        <v>99608.8</v>
      </c>
      <c r="O2056" s="2">
        <v>493</v>
      </c>
      <c r="P2056" s="2">
        <v>97</v>
      </c>
      <c r="Q2056" s="2" t="s">
        <v>25</v>
      </c>
      <c r="R2056" s="2">
        <v>0</v>
      </c>
      <c r="S2056" s="5">
        <f>IFERROR(Table1[[#This Row],[Profit]]/Table1[[#This Row],[Sales]],0)</f>
        <v>0.35387523092226802</v>
      </c>
      <c r="T2056" s="2" t="str">
        <f t="shared" si="32"/>
        <v>Reorder Needed</v>
      </c>
    </row>
    <row r="2057" spans="1:20" x14ac:dyDescent="0.3">
      <c r="A2057" s="2">
        <v>3056</v>
      </c>
      <c r="B2057" s="3">
        <v>45387</v>
      </c>
      <c r="C2057" s="2" t="s">
        <v>1647</v>
      </c>
      <c r="D2057" s="2" t="s">
        <v>693</v>
      </c>
      <c r="E2057" s="2" t="s">
        <v>20</v>
      </c>
      <c r="F2057" s="2" t="s">
        <v>21</v>
      </c>
      <c r="G2057" s="2" t="s">
        <v>97</v>
      </c>
      <c r="H2057" s="2" t="s">
        <v>98</v>
      </c>
      <c r="I2057" s="2" t="s">
        <v>32</v>
      </c>
      <c r="J2057" s="2">
        <v>2</v>
      </c>
      <c r="K2057" s="2">
        <v>55232</v>
      </c>
      <c r="L2057" s="2">
        <v>110464</v>
      </c>
      <c r="M2057" s="2">
        <v>99126.77</v>
      </c>
      <c r="N2057" s="2">
        <v>11337.23</v>
      </c>
      <c r="O2057" s="2">
        <v>306</v>
      </c>
      <c r="P2057" s="2">
        <v>70</v>
      </c>
      <c r="Q2057" s="2" t="s">
        <v>99</v>
      </c>
      <c r="R2057" s="2">
        <v>0</v>
      </c>
      <c r="S2057" s="5">
        <f>IFERROR(Table1[[#This Row],[Profit]]/Table1[[#This Row],[Sales]],0)</f>
        <v>0.10263280344727693</v>
      </c>
      <c r="T2057" s="2" t="str">
        <f t="shared" si="32"/>
        <v>Reorder Needed</v>
      </c>
    </row>
    <row r="2058" spans="1:20" x14ac:dyDescent="0.3">
      <c r="A2058" s="2">
        <v>3057</v>
      </c>
      <c r="B2058" s="3">
        <v>45593</v>
      </c>
      <c r="C2058" s="2" t="s">
        <v>2883</v>
      </c>
      <c r="D2058" s="2" t="s">
        <v>2884</v>
      </c>
      <c r="E2058" s="2" t="s">
        <v>20</v>
      </c>
      <c r="F2058" s="2" t="s">
        <v>21</v>
      </c>
      <c r="G2058" s="2" t="s">
        <v>60</v>
      </c>
      <c r="H2058" s="2" t="s">
        <v>61</v>
      </c>
      <c r="I2058" s="2" t="s">
        <v>32</v>
      </c>
      <c r="J2058" s="2">
        <v>10</v>
      </c>
      <c r="K2058" s="2">
        <v>36690</v>
      </c>
      <c r="L2058" s="2">
        <v>366900</v>
      </c>
      <c r="M2058" s="2">
        <v>298655.81</v>
      </c>
      <c r="N2058" s="2">
        <v>68244.19</v>
      </c>
      <c r="O2058" s="2">
        <v>363</v>
      </c>
      <c r="P2058" s="2">
        <v>67</v>
      </c>
      <c r="Q2058" s="2" t="s">
        <v>62</v>
      </c>
      <c r="R2058" s="2">
        <v>10</v>
      </c>
      <c r="S2058" s="5">
        <f>IFERROR(Table1[[#This Row],[Profit]]/Table1[[#This Row],[Sales]],0)</f>
        <v>0.18600215317525212</v>
      </c>
      <c r="T2058" s="2" t="str">
        <f t="shared" si="32"/>
        <v>Reorder Needed</v>
      </c>
    </row>
    <row r="2059" spans="1:20" x14ac:dyDescent="0.3">
      <c r="A2059" s="2">
        <v>3058</v>
      </c>
      <c r="B2059" s="3">
        <v>45628</v>
      </c>
      <c r="C2059" s="2" t="s">
        <v>2741</v>
      </c>
      <c r="D2059" s="2" t="s">
        <v>2885</v>
      </c>
      <c r="E2059" s="2" t="s">
        <v>20</v>
      </c>
      <c r="F2059" s="2" t="s">
        <v>21</v>
      </c>
      <c r="G2059" s="2" t="s">
        <v>55</v>
      </c>
      <c r="H2059" s="2" t="s">
        <v>56</v>
      </c>
      <c r="I2059" s="2" t="s">
        <v>32</v>
      </c>
      <c r="J2059" s="2">
        <v>3</v>
      </c>
      <c r="K2059" s="2">
        <v>52826</v>
      </c>
      <c r="L2059" s="2">
        <v>158478</v>
      </c>
      <c r="M2059" s="2">
        <v>140817.51999999999</v>
      </c>
      <c r="N2059" s="2">
        <v>17660.48</v>
      </c>
      <c r="O2059" s="2">
        <v>42</v>
      </c>
      <c r="P2059" s="2">
        <v>70</v>
      </c>
      <c r="Q2059" s="2" t="s">
        <v>57</v>
      </c>
      <c r="R2059" s="2">
        <v>0</v>
      </c>
      <c r="S2059" s="5">
        <f>IFERROR(Table1[[#This Row],[Profit]]/Table1[[#This Row],[Sales]],0)</f>
        <v>0.11143805449336816</v>
      </c>
      <c r="T2059" s="2" t="str">
        <f t="shared" si="32"/>
        <v>Sufficient</v>
      </c>
    </row>
    <row r="2060" spans="1:20" x14ac:dyDescent="0.3">
      <c r="A2060" s="2">
        <v>3059</v>
      </c>
      <c r="B2060" s="3">
        <v>45656</v>
      </c>
      <c r="C2060" s="2" t="s">
        <v>1080</v>
      </c>
      <c r="D2060" s="2" t="s">
        <v>2886</v>
      </c>
      <c r="E2060" s="2" t="s">
        <v>45</v>
      </c>
      <c r="F2060" s="2" t="s">
        <v>46</v>
      </c>
      <c r="G2060" s="2" t="s">
        <v>60</v>
      </c>
      <c r="H2060" s="2" t="s">
        <v>61</v>
      </c>
      <c r="I2060" s="2" t="s">
        <v>32</v>
      </c>
      <c r="J2060" s="2">
        <v>3</v>
      </c>
      <c r="K2060" s="2">
        <v>35249</v>
      </c>
      <c r="L2060" s="2">
        <v>105747</v>
      </c>
      <c r="M2060" s="2">
        <v>80790.95</v>
      </c>
      <c r="N2060" s="2">
        <v>24956.05</v>
      </c>
      <c r="O2060" s="2">
        <v>373</v>
      </c>
      <c r="P2060" s="2">
        <v>58</v>
      </c>
      <c r="Q2060" s="2" t="s">
        <v>62</v>
      </c>
      <c r="R2060" s="2">
        <v>15</v>
      </c>
      <c r="S2060" s="5">
        <f>IFERROR(Table1[[#This Row],[Profit]]/Table1[[#This Row],[Sales]],0)</f>
        <v>0.2359977115190029</v>
      </c>
      <c r="T2060" s="2" t="str">
        <f t="shared" si="32"/>
        <v>Reorder Needed</v>
      </c>
    </row>
    <row r="2061" spans="1:20" x14ac:dyDescent="0.3">
      <c r="A2061" s="2">
        <v>3060</v>
      </c>
      <c r="B2061" s="3">
        <v>45638</v>
      </c>
      <c r="C2061" s="2" t="s">
        <v>1204</v>
      </c>
      <c r="D2061" s="2" t="s">
        <v>2887</v>
      </c>
      <c r="E2061" s="2" t="s">
        <v>28</v>
      </c>
      <c r="F2061" s="2" t="s">
        <v>29</v>
      </c>
      <c r="G2061" s="2" t="s">
        <v>81</v>
      </c>
      <c r="H2061" s="2" t="s">
        <v>82</v>
      </c>
      <c r="I2061" s="2" t="s">
        <v>24</v>
      </c>
      <c r="J2061" s="2">
        <v>6</v>
      </c>
      <c r="K2061" s="2">
        <v>27204</v>
      </c>
      <c r="L2061" s="2">
        <v>163224</v>
      </c>
      <c r="M2061" s="2">
        <v>141987.57999999999</v>
      </c>
      <c r="N2061" s="2">
        <v>21236.42</v>
      </c>
      <c r="O2061" s="2">
        <v>173</v>
      </c>
      <c r="P2061" s="2">
        <v>10</v>
      </c>
      <c r="Q2061" s="2" t="s">
        <v>42</v>
      </c>
      <c r="R2061" s="2">
        <v>20</v>
      </c>
      <c r="S2061" s="5">
        <f>IFERROR(Table1[[#This Row],[Profit]]/Table1[[#This Row],[Sales]],0)</f>
        <v>0.13010598931529677</v>
      </c>
      <c r="T2061" s="2" t="str">
        <f t="shared" si="32"/>
        <v>Reorder Needed</v>
      </c>
    </row>
    <row r="2062" spans="1:20" x14ac:dyDescent="0.3">
      <c r="A2062" s="2">
        <v>3061</v>
      </c>
      <c r="B2062" s="3">
        <v>45302</v>
      </c>
      <c r="C2062" s="2" t="s">
        <v>1458</v>
      </c>
      <c r="D2062" s="2" t="s">
        <v>2888</v>
      </c>
      <c r="E2062" s="2" t="s">
        <v>20</v>
      </c>
      <c r="F2062" s="2" t="s">
        <v>21</v>
      </c>
      <c r="G2062" s="2" t="s">
        <v>81</v>
      </c>
      <c r="H2062" s="2" t="s">
        <v>82</v>
      </c>
      <c r="I2062" s="2" t="s">
        <v>24</v>
      </c>
      <c r="J2062" s="2">
        <v>4</v>
      </c>
      <c r="K2062" s="2">
        <v>52971</v>
      </c>
      <c r="L2062" s="2">
        <v>211884</v>
      </c>
      <c r="M2062" s="2">
        <v>139096.84</v>
      </c>
      <c r="N2062" s="2">
        <v>72787.16</v>
      </c>
      <c r="O2062" s="2">
        <v>69</v>
      </c>
      <c r="P2062" s="2">
        <v>15</v>
      </c>
      <c r="Q2062" s="2" t="s">
        <v>42</v>
      </c>
      <c r="R2062" s="2">
        <v>5</v>
      </c>
      <c r="S2062" s="5">
        <f>IFERROR(Table1[[#This Row],[Profit]]/Table1[[#This Row],[Sales]],0)</f>
        <v>0.34352362613505505</v>
      </c>
      <c r="T2062" s="2" t="str">
        <f t="shared" si="32"/>
        <v>Reorder Needed</v>
      </c>
    </row>
    <row r="2063" spans="1:20" x14ac:dyDescent="0.3">
      <c r="A2063" s="2">
        <v>3062</v>
      </c>
      <c r="B2063" s="3">
        <v>45616</v>
      </c>
      <c r="C2063" s="2" t="s">
        <v>417</v>
      </c>
      <c r="D2063" s="2" t="s">
        <v>2889</v>
      </c>
      <c r="E2063" s="2" t="s">
        <v>45</v>
      </c>
      <c r="F2063" s="2" t="s">
        <v>46</v>
      </c>
      <c r="G2063" s="2" t="s">
        <v>81</v>
      </c>
      <c r="H2063" s="2" t="s">
        <v>82</v>
      </c>
      <c r="I2063" s="2" t="s">
        <v>24</v>
      </c>
      <c r="J2063" s="2">
        <v>6</v>
      </c>
      <c r="K2063" s="2">
        <v>17834</v>
      </c>
      <c r="L2063" s="2">
        <v>107004</v>
      </c>
      <c r="M2063" s="2">
        <v>77859.48</v>
      </c>
      <c r="N2063" s="2">
        <v>29144.52</v>
      </c>
      <c r="O2063" s="2">
        <v>486</v>
      </c>
      <c r="P2063" s="2">
        <v>30</v>
      </c>
      <c r="Q2063" s="2" t="s">
        <v>42</v>
      </c>
      <c r="R2063" s="2">
        <v>20</v>
      </c>
      <c r="S2063" s="5">
        <f>IFERROR(Table1[[#This Row],[Profit]]/Table1[[#This Row],[Sales]],0)</f>
        <v>0.27236850958842662</v>
      </c>
      <c r="T2063" s="2" t="str">
        <f t="shared" si="32"/>
        <v>Reorder Needed</v>
      </c>
    </row>
    <row r="2064" spans="1:20" x14ac:dyDescent="0.3">
      <c r="A2064" s="2">
        <v>3063</v>
      </c>
      <c r="B2064" s="3">
        <v>45525</v>
      </c>
      <c r="C2064" s="2" t="s">
        <v>1327</v>
      </c>
      <c r="D2064" s="2" t="s">
        <v>1665</v>
      </c>
      <c r="E2064" s="2" t="s">
        <v>28</v>
      </c>
      <c r="F2064" s="2" t="s">
        <v>29</v>
      </c>
      <c r="G2064" s="2" t="s">
        <v>67</v>
      </c>
      <c r="H2064" s="2" t="s">
        <v>68</v>
      </c>
      <c r="I2064" s="2" t="s">
        <v>24</v>
      </c>
      <c r="J2064" s="2">
        <v>1</v>
      </c>
      <c r="K2064" s="2">
        <v>57623</v>
      </c>
      <c r="L2064" s="2">
        <v>57623</v>
      </c>
      <c r="M2064" s="2">
        <v>48964.62</v>
      </c>
      <c r="N2064" s="2">
        <v>8658.3799999999992</v>
      </c>
      <c r="O2064" s="2">
        <v>185</v>
      </c>
      <c r="P2064" s="2">
        <v>87</v>
      </c>
      <c r="Q2064" s="2" t="s">
        <v>42</v>
      </c>
      <c r="R2064" s="2">
        <v>20</v>
      </c>
      <c r="S2064" s="5">
        <f>IFERROR(Table1[[#This Row],[Profit]]/Table1[[#This Row],[Sales]],0)</f>
        <v>0.15025909792964615</v>
      </c>
      <c r="T2064" s="2" t="str">
        <f t="shared" si="32"/>
        <v>Reorder Needed</v>
      </c>
    </row>
    <row r="2065" spans="1:20" x14ac:dyDescent="0.3">
      <c r="A2065" s="2">
        <v>3064</v>
      </c>
      <c r="B2065" s="3">
        <v>45645</v>
      </c>
      <c r="C2065" s="2" t="s">
        <v>2890</v>
      </c>
      <c r="D2065" s="2" t="s">
        <v>2891</v>
      </c>
      <c r="E2065" s="2" t="s">
        <v>20</v>
      </c>
      <c r="F2065" s="2" t="s">
        <v>21</v>
      </c>
      <c r="G2065" s="2" t="s">
        <v>40</v>
      </c>
      <c r="H2065" s="2" t="s">
        <v>41</v>
      </c>
      <c r="I2065" s="2" t="s">
        <v>24</v>
      </c>
      <c r="J2065" s="2">
        <v>1</v>
      </c>
      <c r="K2065" s="2">
        <v>23553</v>
      </c>
      <c r="L2065" s="2">
        <v>23553</v>
      </c>
      <c r="M2065" s="2">
        <v>18179.61</v>
      </c>
      <c r="N2065" s="2">
        <v>5373.39</v>
      </c>
      <c r="O2065" s="2">
        <v>48</v>
      </c>
      <c r="P2065" s="2">
        <v>67</v>
      </c>
      <c r="Q2065" s="2" t="s">
        <v>42</v>
      </c>
      <c r="R2065" s="2">
        <v>0</v>
      </c>
      <c r="S2065" s="5">
        <f>IFERROR(Table1[[#This Row],[Profit]]/Table1[[#This Row],[Sales]],0)</f>
        <v>0.2281403642848045</v>
      </c>
      <c r="T2065" s="2" t="str">
        <f t="shared" si="32"/>
        <v>Sufficient</v>
      </c>
    </row>
    <row r="2066" spans="1:20" x14ac:dyDescent="0.3">
      <c r="A2066" s="2">
        <v>3065</v>
      </c>
      <c r="B2066" s="3">
        <v>45390</v>
      </c>
      <c r="C2066" s="2" t="s">
        <v>563</v>
      </c>
      <c r="D2066" s="2" t="s">
        <v>2892</v>
      </c>
      <c r="E2066" s="2" t="s">
        <v>36</v>
      </c>
      <c r="F2066" s="2" t="s">
        <v>37</v>
      </c>
      <c r="G2066" s="2" t="s">
        <v>30</v>
      </c>
      <c r="H2066" s="2" t="s">
        <v>31</v>
      </c>
      <c r="I2066" s="2" t="s">
        <v>32</v>
      </c>
      <c r="J2066" s="2">
        <v>10</v>
      </c>
      <c r="K2066" s="2">
        <v>43345</v>
      </c>
      <c r="L2066" s="2">
        <v>433450</v>
      </c>
      <c r="M2066" s="2">
        <v>361188.51</v>
      </c>
      <c r="N2066" s="2">
        <v>72261.490000000005</v>
      </c>
      <c r="O2066" s="2">
        <v>414</v>
      </c>
      <c r="P2066" s="2">
        <v>44</v>
      </c>
      <c r="Q2066" s="2" t="s">
        <v>33</v>
      </c>
      <c r="R2066" s="2">
        <v>5</v>
      </c>
      <c r="S2066" s="5">
        <f>IFERROR(Table1[[#This Row],[Profit]]/Table1[[#This Row],[Sales]],0)</f>
        <v>0.16671240050755567</v>
      </c>
      <c r="T2066" s="2" t="str">
        <f t="shared" si="32"/>
        <v>Reorder Needed</v>
      </c>
    </row>
    <row r="2067" spans="1:20" x14ac:dyDescent="0.3">
      <c r="A2067" s="2">
        <v>3066</v>
      </c>
      <c r="B2067" s="3">
        <v>45584</v>
      </c>
      <c r="C2067" s="2" t="s">
        <v>295</v>
      </c>
      <c r="D2067" s="2" t="s">
        <v>2893</v>
      </c>
      <c r="E2067" s="2" t="s">
        <v>20</v>
      </c>
      <c r="F2067" s="2" t="s">
        <v>21</v>
      </c>
      <c r="G2067" s="2" t="s">
        <v>30</v>
      </c>
      <c r="H2067" s="2" t="s">
        <v>31</v>
      </c>
      <c r="I2067" s="2" t="s">
        <v>32</v>
      </c>
      <c r="J2067" s="2">
        <v>2</v>
      </c>
      <c r="K2067" s="2">
        <v>58519</v>
      </c>
      <c r="L2067" s="2">
        <v>117038</v>
      </c>
      <c r="M2067" s="2">
        <v>89139</v>
      </c>
      <c r="N2067" s="2">
        <v>27899</v>
      </c>
      <c r="O2067" s="2">
        <v>213</v>
      </c>
      <c r="P2067" s="2">
        <v>87</v>
      </c>
      <c r="Q2067" s="2" t="s">
        <v>33</v>
      </c>
      <c r="R2067" s="2">
        <v>5</v>
      </c>
      <c r="S2067" s="5">
        <f>IFERROR(Table1[[#This Row],[Profit]]/Table1[[#This Row],[Sales]],0)</f>
        <v>0.23837557032758591</v>
      </c>
      <c r="T2067" s="2" t="str">
        <f t="shared" si="32"/>
        <v>Reorder Needed</v>
      </c>
    </row>
    <row r="2068" spans="1:20" x14ac:dyDescent="0.3">
      <c r="A2068" s="2">
        <v>3067</v>
      </c>
      <c r="B2068" s="3">
        <v>45380</v>
      </c>
      <c r="C2068" s="2" t="s">
        <v>2647</v>
      </c>
      <c r="D2068" s="2" t="s">
        <v>2797</v>
      </c>
      <c r="E2068" s="2" t="s">
        <v>28</v>
      </c>
      <c r="F2068" s="2" t="s">
        <v>29</v>
      </c>
      <c r="G2068" s="2" t="s">
        <v>55</v>
      </c>
      <c r="H2068" s="2" t="s">
        <v>56</v>
      </c>
      <c r="I2068" s="2" t="s">
        <v>32</v>
      </c>
      <c r="J2068" s="2">
        <v>1</v>
      </c>
      <c r="K2068" s="2">
        <v>18854</v>
      </c>
      <c r="L2068" s="2">
        <v>18854</v>
      </c>
      <c r="M2068" s="2">
        <v>11928.97</v>
      </c>
      <c r="N2068" s="2">
        <v>6925.03</v>
      </c>
      <c r="O2068" s="2">
        <v>264</v>
      </c>
      <c r="P2068" s="2">
        <v>64</v>
      </c>
      <c r="Q2068" s="2" t="s">
        <v>57</v>
      </c>
      <c r="R2068" s="2">
        <v>5</v>
      </c>
      <c r="S2068" s="5">
        <f>IFERROR(Table1[[#This Row],[Profit]]/Table1[[#This Row],[Sales]],0)</f>
        <v>0.36729765566988437</v>
      </c>
      <c r="T2068" s="2" t="str">
        <f t="shared" si="32"/>
        <v>Reorder Needed</v>
      </c>
    </row>
    <row r="2069" spans="1:20" x14ac:dyDescent="0.3">
      <c r="A2069" s="2">
        <v>3068</v>
      </c>
      <c r="B2069" s="3">
        <v>45546</v>
      </c>
      <c r="C2069" s="2" t="s">
        <v>2894</v>
      </c>
      <c r="D2069" s="2" t="s">
        <v>2895</v>
      </c>
      <c r="E2069" s="2" t="s">
        <v>36</v>
      </c>
      <c r="F2069" s="2" t="s">
        <v>37</v>
      </c>
      <c r="G2069" s="2" t="s">
        <v>22</v>
      </c>
      <c r="H2069" s="2" t="s">
        <v>23</v>
      </c>
      <c r="I2069" s="2" t="s">
        <v>24</v>
      </c>
      <c r="J2069" s="2">
        <v>10</v>
      </c>
      <c r="K2069" s="2">
        <v>27811</v>
      </c>
      <c r="L2069" s="2">
        <v>278110</v>
      </c>
      <c r="M2069" s="2">
        <v>192734.44</v>
      </c>
      <c r="N2069" s="2">
        <v>85375.56</v>
      </c>
      <c r="O2069" s="2">
        <v>239</v>
      </c>
      <c r="P2069" s="2">
        <v>10</v>
      </c>
      <c r="Q2069" s="2" t="s">
        <v>25</v>
      </c>
      <c r="R2069" s="2">
        <v>15</v>
      </c>
      <c r="S2069" s="5">
        <f>IFERROR(Table1[[#This Row],[Profit]]/Table1[[#This Row],[Sales]],0)</f>
        <v>0.30698486210492248</v>
      </c>
      <c r="T2069" s="2" t="str">
        <f t="shared" si="32"/>
        <v>Reorder Needed</v>
      </c>
    </row>
    <row r="2070" spans="1:20" x14ac:dyDescent="0.3">
      <c r="A2070" s="2">
        <v>3069</v>
      </c>
      <c r="B2070" s="3">
        <v>45545</v>
      </c>
      <c r="C2070" s="2" t="s">
        <v>2896</v>
      </c>
      <c r="D2070" s="2" t="s">
        <v>2897</v>
      </c>
      <c r="E2070" s="2" t="s">
        <v>45</v>
      </c>
      <c r="F2070" s="2" t="s">
        <v>46</v>
      </c>
      <c r="G2070" s="2" t="s">
        <v>81</v>
      </c>
      <c r="H2070" s="2" t="s">
        <v>82</v>
      </c>
      <c r="I2070" s="2" t="s">
        <v>24</v>
      </c>
      <c r="J2070" s="2">
        <v>8</v>
      </c>
      <c r="K2070" s="2">
        <v>28921</v>
      </c>
      <c r="L2070" s="2">
        <v>231368</v>
      </c>
      <c r="M2070" s="2">
        <v>165755.19</v>
      </c>
      <c r="N2070" s="2">
        <v>65612.81</v>
      </c>
      <c r="O2070" s="2">
        <v>306</v>
      </c>
      <c r="P2070" s="2">
        <v>90</v>
      </c>
      <c r="Q2070" s="2" t="s">
        <v>42</v>
      </c>
      <c r="R2070" s="2">
        <v>15</v>
      </c>
      <c r="S2070" s="5">
        <f>IFERROR(Table1[[#This Row],[Profit]]/Table1[[#This Row],[Sales]],0)</f>
        <v>0.28358636457937136</v>
      </c>
      <c r="T2070" s="2" t="str">
        <f t="shared" si="32"/>
        <v>Reorder Needed</v>
      </c>
    </row>
    <row r="2071" spans="1:20" x14ac:dyDescent="0.3">
      <c r="A2071" s="2">
        <v>3070</v>
      </c>
      <c r="B2071" s="3">
        <v>45505</v>
      </c>
      <c r="C2071" s="2" t="s">
        <v>2898</v>
      </c>
      <c r="D2071" s="2" t="s">
        <v>2899</v>
      </c>
      <c r="E2071" s="2" t="s">
        <v>28</v>
      </c>
      <c r="F2071" s="2" t="s">
        <v>29</v>
      </c>
      <c r="G2071" s="2" t="s">
        <v>75</v>
      </c>
      <c r="H2071" s="2" t="s">
        <v>76</v>
      </c>
      <c r="I2071" s="2" t="s">
        <v>77</v>
      </c>
      <c r="J2071" s="2">
        <v>8</v>
      </c>
      <c r="K2071" s="2">
        <v>45643</v>
      </c>
      <c r="L2071" s="2">
        <v>365144</v>
      </c>
      <c r="M2071" s="2">
        <v>324589.33</v>
      </c>
      <c r="N2071" s="2">
        <v>40554.67</v>
      </c>
      <c r="O2071" s="2">
        <v>160</v>
      </c>
      <c r="P2071" s="2">
        <v>69</v>
      </c>
      <c r="Q2071" s="2" t="s">
        <v>78</v>
      </c>
      <c r="R2071" s="2">
        <v>15</v>
      </c>
      <c r="S2071" s="5">
        <f>IFERROR(Table1[[#This Row],[Profit]]/Table1[[#This Row],[Sales]],0)</f>
        <v>0.11106486755909997</v>
      </c>
      <c r="T2071" s="2" t="str">
        <f t="shared" si="32"/>
        <v>Reorder Needed</v>
      </c>
    </row>
    <row r="2072" spans="1:20" x14ac:dyDescent="0.3">
      <c r="A2072" s="2">
        <v>3071</v>
      </c>
      <c r="B2072" s="3">
        <v>45526</v>
      </c>
      <c r="C2072" s="2" t="s">
        <v>2900</v>
      </c>
      <c r="D2072" s="2" t="s">
        <v>2901</v>
      </c>
      <c r="E2072" s="2" t="s">
        <v>20</v>
      </c>
      <c r="F2072" s="2" t="s">
        <v>21</v>
      </c>
      <c r="G2072" s="2" t="s">
        <v>60</v>
      </c>
      <c r="H2072" s="2" t="s">
        <v>61</v>
      </c>
      <c r="I2072" s="2" t="s">
        <v>32</v>
      </c>
      <c r="J2072" s="2">
        <v>2</v>
      </c>
      <c r="K2072" s="2">
        <v>45696</v>
      </c>
      <c r="L2072" s="2">
        <v>91392</v>
      </c>
      <c r="M2072" s="2">
        <v>60327.12</v>
      </c>
      <c r="N2072" s="2">
        <v>31064.880000000001</v>
      </c>
      <c r="O2072" s="2">
        <v>178</v>
      </c>
      <c r="P2072" s="2">
        <v>32</v>
      </c>
      <c r="Q2072" s="2" t="s">
        <v>62</v>
      </c>
      <c r="R2072" s="2">
        <v>0</v>
      </c>
      <c r="S2072" s="5">
        <f>IFERROR(Table1[[#This Row],[Profit]]/Table1[[#This Row],[Sales]],0)</f>
        <v>0.33990808823529411</v>
      </c>
      <c r="T2072" s="2" t="str">
        <f t="shared" si="32"/>
        <v>Reorder Needed</v>
      </c>
    </row>
    <row r="2073" spans="1:20" x14ac:dyDescent="0.3">
      <c r="A2073" s="2">
        <v>3072</v>
      </c>
      <c r="B2073" s="3">
        <v>45452</v>
      </c>
      <c r="C2073" s="2" t="s">
        <v>580</v>
      </c>
      <c r="D2073" s="2" t="s">
        <v>2902</v>
      </c>
      <c r="E2073" s="2" t="s">
        <v>20</v>
      </c>
      <c r="F2073" s="2" t="s">
        <v>21</v>
      </c>
      <c r="G2073" s="2" t="s">
        <v>75</v>
      </c>
      <c r="H2073" s="2" t="s">
        <v>76</v>
      </c>
      <c r="I2073" s="2" t="s">
        <v>77</v>
      </c>
      <c r="J2073" s="2">
        <v>10</v>
      </c>
      <c r="K2073" s="2">
        <v>32361</v>
      </c>
      <c r="L2073" s="2">
        <v>323610</v>
      </c>
      <c r="M2073" s="2">
        <v>196094.11</v>
      </c>
      <c r="N2073" s="2">
        <v>127515.89</v>
      </c>
      <c r="O2073" s="2">
        <v>422</v>
      </c>
      <c r="P2073" s="2">
        <v>93</v>
      </c>
      <c r="Q2073" s="2" t="s">
        <v>78</v>
      </c>
      <c r="R2073" s="2">
        <v>20</v>
      </c>
      <c r="S2073" s="5">
        <f>IFERROR(Table1[[#This Row],[Profit]]/Table1[[#This Row],[Sales]],0)</f>
        <v>0.39404187138839963</v>
      </c>
      <c r="T2073" s="2" t="str">
        <f t="shared" si="32"/>
        <v>Reorder Needed</v>
      </c>
    </row>
    <row r="2074" spans="1:20" x14ac:dyDescent="0.3">
      <c r="A2074" s="2">
        <v>3073</v>
      </c>
      <c r="B2074" s="3">
        <v>45314</v>
      </c>
      <c r="C2074" s="2" t="s">
        <v>344</v>
      </c>
      <c r="D2074" s="2" t="s">
        <v>2903</v>
      </c>
      <c r="E2074" s="2" t="s">
        <v>45</v>
      </c>
      <c r="F2074" s="2" t="s">
        <v>46</v>
      </c>
      <c r="G2074" s="2" t="s">
        <v>22</v>
      </c>
      <c r="H2074" s="2" t="s">
        <v>23</v>
      </c>
      <c r="I2074" s="2" t="s">
        <v>24</v>
      </c>
      <c r="J2074" s="2">
        <v>10</v>
      </c>
      <c r="K2074" s="2">
        <v>16674</v>
      </c>
      <c r="L2074" s="2">
        <v>166740</v>
      </c>
      <c r="M2074" s="2">
        <v>128274.37</v>
      </c>
      <c r="N2074" s="2">
        <v>38465.629999999997</v>
      </c>
      <c r="O2074" s="2">
        <v>404</v>
      </c>
      <c r="P2074" s="2">
        <v>30</v>
      </c>
      <c r="Q2074" s="2" t="s">
        <v>25</v>
      </c>
      <c r="R2074" s="2">
        <v>20</v>
      </c>
      <c r="S2074" s="5">
        <f>IFERROR(Table1[[#This Row],[Profit]]/Table1[[#This Row],[Sales]],0)</f>
        <v>0.2306922753988245</v>
      </c>
      <c r="T2074" s="2" t="str">
        <f t="shared" si="32"/>
        <v>Reorder Needed</v>
      </c>
    </row>
    <row r="2075" spans="1:20" x14ac:dyDescent="0.3">
      <c r="A2075" s="2">
        <v>3074</v>
      </c>
      <c r="B2075" s="3">
        <v>45472</v>
      </c>
      <c r="C2075" s="2" t="s">
        <v>590</v>
      </c>
      <c r="D2075" s="2" t="s">
        <v>2904</v>
      </c>
      <c r="E2075" s="2" t="s">
        <v>36</v>
      </c>
      <c r="F2075" s="2" t="s">
        <v>37</v>
      </c>
      <c r="G2075" s="2" t="s">
        <v>40</v>
      </c>
      <c r="H2075" s="2" t="s">
        <v>41</v>
      </c>
      <c r="I2075" s="2" t="s">
        <v>24</v>
      </c>
      <c r="J2075" s="2">
        <v>1</v>
      </c>
      <c r="K2075" s="2">
        <v>14394</v>
      </c>
      <c r="L2075" s="2">
        <v>14394</v>
      </c>
      <c r="M2075" s="2">
        <v>10514.68</v>
      </c>
      <c r="N2075" s="2">
        <v>3879.32</v>
      </c>
      <c r="O2075" s="2">
        <v>322</v>
      </c>
      <c r="P2075" s="2">
        <v>69</v>
      </c>
      <c r="Q2075" s="2" t="s">
        <v>42</v>
      </c>
      <c r="R2075" s="2">
        <v>10</v>
      </c>
      <c r="S2075" s="5">
        <f>IFERROR(Table1[[#This Row],[Profit]]/Table1[[#This Row],[Sales]],0)</f>
        <v>0.26950951785466165</v>
      </c>
      <c r="T2075" s="2" t="str">
        <f t="shared" si="32"/>
        <v>Reorder Needed</v>
      </c>
    </row>
    <row r="2076" spans="1:20" x14ac:dyDescent="0.3">
      <c r="A2076" s="2">
        <v>3075</v>
      </c>
      <c r="B2076" s="3">
        <v>45398</v>
      </c>
      <c r="C2076" s="2" t="s">
        <v>835</v>
      </c>
      <c r="D2076" s="2" t="s">
        <v>2905</v>
      </c>
      <c r="E2076" s="2" t="s">
        <v>36</v>
      </c>
      <c r="F2076" s="2" t="s">
        <v>37</v>
      </c>
      <c r="G2076" s="2" t="s">
        <v>22</v>
      </c>
      <c r="H2076" s="2" t="s">
        <v>23</v>
      </c>
      <c r="I2076" s="2" t="s">
        <v>24</v>
      </c>
      <c r="J2076" s="2">
        <v>9</v>
      </c>
      <c r="K2076" s="2">
        <v>23122</v>
      </c>
      <c r="L2076" s="2">
        <v>208098</v>
      </c>
      <c r="M2076" s="2">
        <v>130483.23</v>
      </c>
      <c r="N2076" s="2">
        <v>77614.77</v>
      </c>
      <c r="O2076" s="2">
        <v>197</v>
      </c>
      <c r="P2076" s="2">
        <v>46</v>
      </c>
      <c r="Q2076" s="2" t="s">
        <v>25</v>
      </c>
      <c r="R2076" s="2">
        <v>20</v>
      </c>
      <c r="S2076" s="5">
        <f>IFERROR(Table1[[#This Row],[Profit]]/Table1[[#This Row],[Sales]],0)</f>
        <v>0.37297220540322351</v>
      </c>
      <c r="T2076" s="2" t="str">
        <f t="shared" si="32"/>
        <v>Reorder Needed</v>
      </c>
    </row>
    <row r="2077" spans="1:20" x14ac:dyDescent="0.3">
      <c r="A2077" s="2">
        <v>3076</v>
      </c>
      <c r="B2077" s="3">
        <v>45324</v>
      </c>
      <c r="C2077" s="2" t="s">
        <v>1323</v>
      </c>
      <c r="D2077" s="2" t="s">
        <v>2906</v>
      </c>
      <c r="E2077" s="2" t="s">
        <v>36</v>
      </c>
      <c r="F2077" s="2" t="s">
        <v>37</v>
      </c>
      <c r="G2077" s="2" t="s">
        <v>40</v>
      </c>
      <c r="H2077" s="2" t="s">
        <v>41</v>
      </c>
      <c r="I2077" s="2" t="s">
        <v>24</v>
      </c>
      <c r="J2077" s="2">
        <v>10</v>
      </c>
      <c r="K2077" s="2">
        <v>6563</v>
      </c>
      <c r="L2077" s="2">
        <v>65630</v>
      </c>
      <c r="M2077" s="2">
        <v>49130.67</v>
      </c>
      <c r="N2077" s="2">
        <v>16499.330000000002</v>
      </c>
      <c r="O2077" s="2">
        <v>49</v>
      </c>
      <c r="P2077" s="2">
        <v>41</v>
      </c>
      <c r="Q2077" s="2" t="s">
        <v>42</v>
      </c>
      <c r="R2077" s="2">
        <v>15</v>
      </c>
      <c r="S2077" s="5">
        <f>IFERROR(Table1[[#This Row],[Profit]]/Table1[[#This Row],[Sales]],0)</f>
        <v>0.25139920767941493</v>
      </c>
      <c r="T2077" s="2" t="str">
        <f t="shared" si="32"/>
        <v>Reorder Needed</v>
      </c>
    </row>
    <row r="2078" spans="1:20" x14ac:dyDescent="0.3">
      <c r="A2078" s="2">
        <v>3077</v>
      </c>
      <c r="B2078" s="3">
        <v>45303</v>
      </c>
      <c r="C2078" s="2" t="s">
        <v>219</v>
      </c>
      <c r="D2078" s="2" t="s">
        <v>2907</v>
      </c>
      <c r="E2078" s="2" t="s">
        <v>28</v>
      </c>
      <c r="F2078" s="2" t="s">
        <v>29</v>
      </c>
      <c r="G2078" s="2" t="s">
        <v>30</v>
      </c>
      <c r="H2078" s="2" t="s">
        <v>31</v>
      </c>
      <c r="I2078" s="2" t="s">
        <v>32</v>
      </c>
      <c r="J2078" s="2">
        <v>7</v>
      </c>
      <c r="K2078" s="2">
        <v>32927</v>
      </c>
      <c r="L2078" s="2">
        <v>230489</v>
      </c>
      <c r="M2078" s="2">
        <v>199829.55</v>
      </c>
      <c r="N2078" s="2">
        <v>30659.45</v>
      </c>
      <c r="O2078" s="2">
        <v>196</v>
      </c>
      <c r="P2078" s="2">
        <v>61</v>
      </c>
      <c r="Q2078" s="2" t="s">
        <v>33</v>
      </c>
      <c r="R2078" s="2">
        <v>15</v>
      </c>
      <c r="S2078" s="5">
        <f>IFERROR(Table1[[#This Row],[Profit]]/Table1[[#This Row],[Sales]],0)</f>
        <v>0.1330191462499295</v>
      </c>
      <c r="T2078" s="2" t="str">
        <f t="shared" si="32"/>
        <v>Reorder Needed</v>
      </c>
    </row>
    <row r="2079" spans="1:20" x14ac:dyDescent="0.3">
      <c r="A2079" s="2">
        <v>3078</v>
      </c>
      <c r="B2079" s="3">
        <v>45522</v>
      </c>
      <c r="C2079" s="2" t="s">
        <v>182</v>
      </c>
      <c r="D2079" s="2" t="s">
        <v>1365</v>
      </c>
      <c r="E2079" s="2" t="s">
        <v>28</v>
      </c>
      <c r="F2079" s="2" t="s">
        <v>29</v>
      </c>
      <c r="G2079" s="2" t="s">
        <v>55</v>
      </c>
      <c r="H2079" s="2" t="s">
        <v>56</v>
      </c>
      <c r="I2079" s="2" t="s">
        <v>32</v>
      </c>
      <c r="J2079" s="2">
        <v>1</v>
      </c>
      <c r="K2079" s="2">
        <v>52677</v>
      </c>
      <c r="L2079" s="2">
        <v>52677</v>
      </c>
      <c r="M2079" s="2">
        <v>41309.64</v>
      </c>
      <c r="N2079" s="2">
        <v>11367.36</v>
      </c>
      <c r="O2079" s="2">
        <v>334</v>
      </c>
      <c r="P2079" s="2">
        <v>63</v>
      </c>
      <c r="Q2079" s="2" t="s">
        <v>57</v>
      </c>
      <c r="R2079" s="2">
        <v>20</v>
      </c>
      <c r="S2079" s="5">
        <f>IFERROR(Table1[[#This Row],[Profit]]/Table1[[#This Row],[Sales]],0)</f>
        <v>0.21579361011447123</v>
      </c>
      <c r="T2079" s="2" t="str">
        <f t="shared" si="32"/>
        <v>Reorder Needed</v>
      </c>
    </row>
    <row r="2080" spans="1:20" x14ac:dyDescent="0.3">
      <c r="A2080" s="2">
        <v>3079</v>
      </c>
      <c r="B2080" s="3">
        <v>45623</v>
      </c>
      <c r="C2080" s="2" t="s">
        <v>1246</v>
      </c>
      <c r="D2080" s="2" t="s">
        <v>2908</v>
      </c>
      <c r="E2080" s="2" t="s">
        <v>45</v>
      </c>
      <c r="F2080" s="2" t="s">
        <v>46</v>
      </c>
      <c r="G2080" s="2" t="s">
        <v>67</v>
      </c>
      <c r="H2080" s="2" t="s">
        <v>68</v>
      </c>
      <c r="I2080" s="2" t="s">
        <v>24</v>
      </c>
      <c r="J2080" s="2">
        <v>7</v>
      </c>
      <c r="K2080" s="2">
        <v>58348</v>
      </c>
      <c r="L2080" s="2">
        <v>408436</v>
      </c>
      <c r="M2080" s="2">
        <v>357705.29</v>
      </c>
      <c r="N2080" s="2">
        <v>50730.71</v>
      </c>
      <c r="O2080" s="2">
        <v>39</v>
      </c>
      <c r="P2080" s="2">
        <v>84</v>
      </c>
      <c r="Q2080" s="2" t="s">
        <v>42</v>
      </c>
      <c r="R2080" s="2">
        <v>10</v>
      </c>
      <c r="S2080" s="5">
        <f>IFERROR(Table1[[#This Row],[Profit]]/Table1[[#This Row],[Sales]],0)</f>
        <v>0.12420724421941258</v>
      </c>
      <c r="T2080" s="2" t="str">
        <f t="shared" si="32"/>
        <v>Sufficient</v>
      </c>
    </row>
    <row r="2081" spans="1:20" x14ac:dyDescent="0.3">
      <c r="A2081" s="2">
        <v>3080</v>
      </c>
      <c r="B2081" s="3">
        <v>45452</v>
      </c>
      <c r="C2081" s="2" t="s">
        <v>1234</v>
      </c>
      <c r="D2081" s="2" t="s">
        <v>2909</v>
      </c>
      <c r="E2081" s="2" t="s">
        <v>28</v>
      </c>
      <c r="F2081" s="2" t="s">
        <v>29</v>
      </c>
      <c r="G2081" s="2" t="s">
        <v>49</v>
      </c>
      <c r="H2081" s="2" t="s">
        <v>50</v>
      </c>
      <c r="I2081" s="2" t="s">
        <v>51</v>
      </c>
      <c r="J2081" s="2">
        <v>5</v>
      </c>
      <c r="K2081" s="2">
        <v>23654</v>
      </c>
      <c r="L2081" s="2">
        <v>118270</v>
      </c>
      <c r="M2081" s="2">
        <v>77751.83</v>
      </c>
      <c r="N2081" s="2">
        <v>40518.17</v>
      </c>
      <c r="O2081" s="2">
        <v>368</v>
      </c>
      <c r="P2081" s="2">
        <v>33</v>
      </c>
      <c r="Q2081" s="2" t="s">
        <v>52</v>
      </c>
      <c r="R2081" s="2">
        <v>0</v>
      </c>
      <c r="S2081" s="5">
        <f>IFERROR(Table1[[#This Row],[Profit]]/Table1[[#This Row],[Sales]],0)</f>
        <v>0.34259042868013867</v>
      </c>
      <c r="T2081" s="2" t="str">
        <f t="shared" si="32"/>
        <v>Reorder Needed</v>
      </c>
    </row>
    <row r="2082" spans="1:20" x14ac:dyDescent="0.3">
      <c r="A2082" s="2">
        <v>3081</v>
      </c>
      <c r="B2082" s="3">
        <v>45559</v>
      </c>
      <c r="C2082" s="2" t="s">
        <v>501</v>
      </c>
      <c r="D2082" s="2" t="s">
        <v>2910</v>
      </c>
      <c r="E2082" s="2" t="s">
        <v>20</v>
      </c>
      <c r="F2082" s="2" t="s">
        <v>21</v>
      </c>
      <c r="G2082" s="2" t="s">
        <v>60</v>
      </c>
      <c r="H2082" s="2" t="s">
        <v>61</v>
      </c>
      <c r="I2082" s="2" t="s">
        <v>32</v>
      </c>
      <c r="J2082" s="2">
        <v>9</v>
      </c>
      <c r="K2082" s="2">
        <v>24553</v>
      </c>
      <c r="L2082" s="2">
        <v>220977</v>
      </c>
      <c r="M2082" s="2">
        <v>182229.97</v>
      </c>
      <c r="N2082" s="2">
        <v>38747.03</v>
      </c>
      <c r="O2082" s="2">
        <v>372</v>
      </c>
      <c r="P2082" s="2">
        <v>19</v>
      </c>
      <c r="Q2082" s="2" t="s">
        <v>62</v>
      </c>
      <c r="R2082" s="2">
        <v>0</v>
      </c>
      <c r="S2082" s="5">
        <f>IFERROR(Table1[[#This Row],[Profit]]/Table1[[#This Row],[Sales]],0)</f>
        <v>0.17534417609072436</v>
      </c>
      <c r="T2082" s="2" t="str">
        <f t="shared" si="32"/>
        <v>Reorder Needed</v>
      </c>
    </row>
    <row r="2083" spans="1:20" x14ac:dyDescent="0.3">
      <c r="A2083" s="2">
        <v>3082</v>
      </c>
      <c r="B2083" s="3">
        <v>45301</v>
      </c>
      <c r="C2083" s="2" t="s">
        <v>495</v>
      </c>
      <c r="D2083" s="2" t="s">
        <v>2911</v>
      </c>
      <c r="E2083" s="2" t="s">
        <v>45</v>
      </c>
      <c r="F2083" s="2" t="s">
        <v>46</v>
      </c>
      <c r="G2083" s="2" t="s">
        <v>97</v>
      </c>
      <c r="H2083" s="2" t="s">
        <v>98</v>
      </c>
      <c r="I2083" s="2" t="s">
        <v>32</v>
      </c>
      <c r="J2083" s="2">
        <v>6</v>
      </c>
      <c r="K2083" s="2">
        <v>1810</v>
      </c>
      <c r="L2083" s="2">
        <v>10860</v>
      </c>
      <c r="M2083" s="2">
        <v>7480.08</v>
      </c>
      <c r="N2083" s="2">
        <v>3379.92</v>
      </c>
      <c r="O2083" s="2">
        <v>237</v>
      </c>
      <c r="P2083" s="2">
        <v>58</v>
      </c>
      <c r="Q2083" s="2" t="s">
        <v>99</v>
      </c>
      <c r="R2083" s="2">
        <v>0</v>
      </c>
      <c r="S2083" s="5">
        <f>IFERROR(Table1[[#This Row],[Profit]]/Table1[[#This Row],[Sales]],0)</f>
        <v>0.31122651933701656</v>
      </c>
      <c r="T2083" s="2" t="str">
        <f t="shared" si="32"/>
        <v>Reorder Needed</v>
      </c>
    </row>
    <row r="2084" spans="1:20" x14ac:dyDescent="0.3">
      <c r="A2084" s="2">
        <v>3083</v>
      </c>
      <c r="B2084" s="3">
        <v>45617</v>
      </c>
      <c r="C2084" s="2" t="s">
        <v>2883</v>
      </c>
      <c r="D2084" s="2" t="s">
        <v>2912</v>
      </c>
      <c r="E2084" s="2" t="s">
        <v>45</v>
      </c>
      <c r="F2084" s="2" t="s">
        <v>46</v>
      </c>
      <c r="G2084" s="2" t="s">
        <v>30</v>
      </c>
      <c r="H2084" s="2" t="s">
        <v>31</v>
      </c>
      <c r="I2084" s="2" t="s">
        <v>32</v>
      </c>
      <c r="J2084" s="2">
        <v>4</v>
      </c>
      <c r="K2084" s="2">
        <v>36027</v>
      </c>
      <c r="L2084" s="2">
        <v>144108</v>
      </c>
      <c r="M2084" s="2">
        <v>101474.91</v>
      </c>
      <c r="N2084" s="2">
        <v>42633.09</v>
      </c>
      <c r="O2084" s="2">
        <v>137</v>
      </c>
      <c r="P2084" s="2">
        <v>51</v>
      </c>
      <c r="Q2084" s="2" t="s">
        <v>33</v>
      </c>
      <c r="R2084" s="2">
        <v>20</v>
      </c>
      <c r="S2084" s="5">
        <f>IFERROR(Table1[[#This Row],[Profit]]/Table1[[#This Row],[Sales]],0)</f>
        <v>0.29584124406694978</v>
      </c>
      <c r="T2084" s="2" t="str">
        <f t="shared" si="32"/>
        <v>Reorder Needed</v>
      </c>
    </row>
    <row r="2085" spans="1:20" x14ac:dyDescent="0.3">
      <c r="A2085" s="2">
        <v>3084</v>
      </c>
      <c r="B2085" s="3">
        <v>45491</v>
      </c>
      <c r="C2085" s="2" t="s">
        <v>472</v>
      </c>
      <c r="D2085" s="2" t="s">
        <v>2913</v>
      </c>
      <c r="E2085" s="2" t="s">
        <v>45</v>
      </c>
      <c r="F2085" s="2" t="s">
        <v>46</v>
      </c>
      <c r="G2085" s="2" t="s">
        <v>81</v>
      </c>
      <c r="H2085" s="2" t="s">
        <v>82</v>
      </c>
      <c r="I2085" s="2" t="s">
        <v>24</v>
      </c>
      <c r="J2085" s="2">
        <v>1</v>
      </c>
      <c r="K2085" s="2">
        <v>9076</v>
      </c>
      <c r="L2085" s="2">
        <v>9076</v>
      </c>
      <c r="M2085" s="2">
        <v>7743.59</v>
      </c>
      <c r="N2085" s="2">
        <v>1332.41</v>
      </c>
      <c r="O2085" s="2">
        <v>231</v>
      </c>
      <c r="P2085" s="2">
        <v>62</v>
      </c>
      <c r="Q2085" s="2" t="s">
        <v>42</v>
      </c>
      <c r="R2085" s="2">
        <v>5</v>
      </c>
      <c r="S2085" s="5">
        <f>IFERROR(Table1[[#This Row],[Profit]]/Table1[[#This Row],[Sales]],0)</f>
        <v>0.1468058616130454</v>
      </c>
      <c r="T2085" s="2" t="str">
        <f t="shared" si="32"/>
        <v>Reorder Needed</v>
      </c>
    </row>
    <row r="2086" spans="1:20" x14ac:dyDescent="0.3">
      <c r="A2086" s="2">
        <v>3085</v>
      </c>
      <c r="B2086" s="3">
        <v>45376</v>
      </c>
      <c r="C2086" s="2" t="s">
        <v>1467</v>
      </c>
      <c r="D2086" s="2" t="s">
        <v>2914</v>
      </c>
      <c r="E2086" s="2" t="s">
        <v>20</v>
      </c>
      <c r="F2086" s="2" t="s">
        <v>21</v>
      </c>
      <c r="G2086" s="2" t="s">
        <v>81</v>
      </c>
      <c r="H2086" s="2" t="s">
        <v>82</v>
      </c>
      <c r="I2086" s="2" t="s">
        <v>24</v>
      </c>
      <c r="J2086" s="2">
        <v>3</v>
      </c>
      <c r="K2086" s="2">
        <v>19591</v>
      </c>
      <c r="L2086" s="2">
        <v>58773</v>
      </c>
      <c r="M2086" s="2">
        <v>44865.919999999998</v>
      </c>
      <c r="N2086" s="2">
        <v>13907.08</v>
      </c>
      <c r="O2086" s="2">
        <v>180</v>
      </c>
      <c r="P2086" s="2">
        <v>77</v>
      </c>
      <c r="Q2086" s="2" t="s">
        <v>42</v>
      </c>
      <c r="R2086" s="2">
        <v>10</v>
      </c>
      <c r="S2086" s="5">
        <f>IFERROR(Table1[[#This Row],[Profit]]/Table1[[#This Row],[Sales]],0)</f>
        <v>0.23662361968931311</v>
      </c>
      <c r="T2086" s="2" t="str">
        <f t="shared" si="32"/>
        <v>Reorder Needed</v>
      </c>
    </row>
    <row r="2087" spans="1:20" x14ac:dyDescent="0.3">
      <c r="A2087" s="2">
        <v>3086</v>
      </c>
      <c r="B2087" s="3">
        <v>45439</v>
      </c>
      <c r="C2087" s="2" t="s">
        <v>1835</v>
      </c>
      <c r="D2087" s="2" t="s">
        <v>2915</v>
      </c>
      <c r="E2087" s="2" t="s">
        <v>28</v>
      </c>
      <c r="F2087" s="2" t="s">
        <v>29</v>
      </c>
      <c r="G2087" s="2" t="s">
        <v>81</v>
      </c>
      <c r="H2087" s="2" t="s">
        <v>82</v>
      </c>
      <c r="I2087" s="2" t="s">
        <v>24</v>
      </c>
      <c r="J2087" s="2">
        <v>6</v>
      </c>
      <c r="K2087" s="2">
        <v>13074</v>
      </c>
      <c r="L2087" s="2">
        <v>78444</v>
      </c>
      <c r="M2087" s="2">
        <v>63426.11</v>
      </c>
      <c r="N2087" s="2">
        <v>15017.89</v>
      </c>
      <c r="O2087" s="2">
        <v>248</v>
      </c>
      <c r="P2087" s="2">
        <v>12</v>
      </c>
      <c r="Q2087" s="2" t="s">
        <v>42</v>
      </c>
      <c r="R2087" s="2">
        <v>20</v>
      </c>
      <c r="S2087" s="5">
        <f>IFERROR(Table1[[#This Row],[Profit]]/Table1[[#This Row],[Sales]],0)</f>
        <v>0.1914472744888073</v>
      </c>
      <c r="T2087" s="2" t="str">
        <f t="shared" si="32"/>
        <v>Reorder Needed</v>
      </c>
    </row>
    <row r="2088" spans="1:20" x14ac:dyDescent="0.3">
      <c r="A2088" s="2">
        <v>3087</v>
      </c>
      <c r="B2088" s="3">
        <v>45575</v>
      </c>
      <c r="C2088" s="2" t="s">
        <v>91</v>
      </c>
      <c r="D2088" s="2" t="s">
        <v>2916</v>
      </c>
      <c r="E2088" s="2" t="s">
        <v>45</v>
      </c>
      <c r="F2088" s="2" t="s">
        <v>46</v>
      </c>
      <c r="G2088" s="2" t="s">
        <v>97</v>
      </c>
      <c r="H2088" s="2" t="s">
        <v>98</v>
      </c>
      <c r="I2088" s="2" t="s">
        <v>32</v>
      </c>
      <c r="J2088" s="2">
        <v>2</v>
      </c>
      <c r="K2088" s="2">
        <v>37482</v>
      </c>
      <c r="L2088" s="2">
        <v>74964</v>
      </c>
      <c r="M2088" s="2">
        <v>48429.18</v>
      </c>
      <c r="N2088" s="2">
        <v>26534.82</v>
      </c>
      <c r="O2088" s="2">
        <v>326</v>
      </c>
      <c r="P2088" s="2">
        <v>15</v>
      </c>
      <c r="Q2088" s="2" t="s">
        <v>99</v>
      </c>
      <c r="R2088" s="2">
        <v>5</v>
      </c>
      <c r="S2088" s="5">
        <f>IFERROR(Table1[[#This Row],[Profit]]/Table1[[#This Row],[Sales]],0)</f>
        <v>0.353967504402113</v>
      </c>
      <c r="T2088" s="2" t="str">
        <f t="shared" si="32"/>
        <v>Reorder Needed</v>
      </c>
    </row>
    <row r="2089" spans="1:20" x14ac:dyDescent="0.3">
      <c r="A2089" s="2">
        <v>3088</v>
      </c>
      <c r="B2089" s="3">
        <v>45364</v>
      </c>
      <c r="C2089" s="2" t="s">
        <v>2241</v>
      </c>
      <c r="D2089" s="2" t="s">
        <v>2917</v>
      </c>
      <c r="E2089" s="2" t="s">
        <v>45</v>
      </c>
      <c r="F2089" s="2" t="s">
        <v>46</v>
      </c>
      <c r="G2089" s="2" t="s">
        <v>55</v>
      </c>
      <c r="H2089" s="2" t="s">
        <v>56</v>
      </c>
      <c r="I2089" s="2" t="s">
        <v>32</v>
      </c>
      <c r="J2089" s="2">
        <v>7</v>
      </c>
      <c r="K2089" s="2">
        <v>28173</v>
      </c>
      <c r="L2089" s="2">
        <v>197211</v>
      </c>
      <c r="M2089" s="2">
        <v>153608.79</v>
      </c>
      <c r="N2089" s="2">
        <v>43602.21</v>
      </c>
      <c r="O2089" s="2">
        <v>295</v>
      </c>
      <c r="P2089" s="2">
        <v>47</v>
      </c>
      <c r="Q2089" s="2" t="s">
        <v>57</v>
      </c>
      <c r="R2089" s="2">
        <v>0</v>
      </c>
      <c r="S2089" s="5">
        <f>IFERROR(Table1[[#This Row],[Profit]]/Table1[[#This Row],[Sales]],0)</f>
        <v>0.22109420874089172</v>
      </c>
      <c r="T2089" s="2" t="str">
        <f t="shared" si="32"/>
        <v>Reorder Needed</v>
      </c>
    </row>
    <row r="2090" spans="1:20" x14ac:dyDescent="0.3">
      <c r="A2090" s="2">
        <v>3089</v>
      </c>
      <c r="B2090" s="3">
        <v>45445</v>
      </c>
      <c r="C2090" s="2" t="s">
        <v>1527</v>
      </c>
      <c r="D2090" s="2" t="s">
        <v>2918</v>
      </c>
      <c r="E2090" s="2" t="s">
        <v>28</v>
      </c>
      <c r="F2090" s="2" t="s">
        <v>29</v>
      </c>
      <c r="G2090" s="2" t="s">
        <v>75</v>
      </c>
      <c r="H2090" s="2" t="s">
        <v>76</v>
      </c>
      <c r="I2090" s="2" t="s">
        <v>77</v>
      </c>
      <c r="J2090" s="2">
        <v>5</v>
      </c>
      <c r="K2090" s="2">
        <v>41839</v>
      </c>
      <c r="L2090" s="2">
        <v>209195</v>
      </c>
      <c r="M2090" s="2">
        <v>173457.27</v>
      </c>
      <c r="N2090" s="2">
        <v>35737.730000000003</v>
      </c>
      <c r="O2090" s="2">
        <v>264</v>
      </c>
      <c r="P2090" s="2">
        <v>15</v>
      </c>
      <c r="Q2090" s="2" t="s">
        <v>78</v>
      </c>
      <c r="R2090" s="2">
        <v>0</v>
      </c>
      <c r="S2090" s="5">
        <f>IFERROR(Table1[[#This Row],[Profit]]/Table1[[#This Row],[Sales]],0)</f>
        <v>0.17083453237410073</v>
      </c>
      <c r="T2090" s="2" t="str">
        <f t="shared" si="32"/>
        <v>Reorder Needed</v>
      </c>
    </row>
    <row r="2091" spans="1:20" x14ac:dyDescent="0.3">
      <c r="A2091" s="2">
        <v>3090</v>
      </c>
      <c r="B2091" s="3">
        <v>45454</v>
      </c>
      <c r="C2091" s="2" t="s">
        <v>1211</v>
      </c>
      <c r="D2091" s="2" t="s">
        <v>1979</v>
      </c>
      <c r="E2091" s="2" t="s">
        <v>28</v>
      </c>
      <c r="F2091" s="2" t="s">
        <v>29</v>
      </c>
      <c r="G2091" s="2" t="s">
        <v>40</v>
      </c>
      <c r="H2091" s="2" t="s">
        <v>41</v>
      </c>
      <c r="I2091" s="2" t="s">
        <v>24</v>
      </c>
      <c r="J2091" s="2">
        <v>6</v>
      </c>
      <c r="K2091" s="2">
        <v>39353</v>
      </c>
      <c r="L2091" s="2">
        <v>236118</v>
      </c>
      <c r="M2091" s="2">
        <v>204206.46</v>
      </c>
      <c r="N2091" s="2">
        <v>31911.54</v>
      </c>
      <c r="O2091" s="2">
        <v>303</v>
      </c>
      <c r="P2091" s="2">
        <v>34</v>
      </c>
      <c r="Q2091" s="2" t="s">
        <v>42</v>
      </c>
      <c r="R2091" s="2">
        <v>15</v>
      </c>
      <c r="S2091" s="5">
        <f>IFERROR(Table1[[#This Row],[Profit]]/Table1[[#This Row],[Sales]],0)</f>
        <v>0.13515081442329682</v>
      </c>
      <c r="T2091" s="2" t="str">
        <f t="shared" si="32"/>
        <v>Reorder Needed</v>
      </c>
    </row>
    <row r="2092" spans="1:20" x14ac:dyDescent="0.3">
      <c r="A2092" s="2">
        <v>3091</v>
      </c>
      <c r="B2092" s="3">
        <v>45328</v>
      </c>
      <c r="C2092" s="2" t="s">
        <v>1868</v>
      </c>
      <c r="D2092" s="2" t="s">
        <v>2919</v>
      </c>
      <c r="E2092" s="2" t="s">
        <v>36</v>
      </c>
      <c r="F2092" s="2" t="s">
        <v>37</v>
      </c>
      <c r="G2092" s="2" t="s">
        <v>22</v>
      </c>
      <c r="H2092" s="2" t="s">
        <v>23</v>
      </c>
      <c r="I2092" s="2" t="s">
        <v>24</v>
      </c>
      <c r="J2092" s="2">
        <v>8</v>
      </c>
      <c r="K2092" s="2">
        <v>27228</v>
      </c>
      <c r="L2092" s="2">
        <v>217824</v>
      </c>
      <c r="M2092" s="2">
        <v>170527.2</v>
      </c>
      <c r="N2092" s="2">
        <v>47296.800000000003</v>
      </c>
      <c r="O2092" s="2">
        <v>430</v>
      </c>
      <c r="P2092" s="2">
        <v>72</v>
      </c>
      <c r="Q2092" s="2" t="s">
        <v>25</v>
      </c>
      <c r="R2092" s="2">
        <v>10</v>
      </c>
      <c r="S2092" s="5">
        <f>IFERROR(Table1[[#This Row],[Profit]]/Table1[[#This Row],[Sales]],0)</f>
        <v>0.21713309828118116</v>
      </c>
      <c r="T2092" s="2" t="str">
        <f t="shared" si="32"/>
        <v>Reorder Needed</v>
      </c>
    </row>
    <row r="2093" spans="1:20" x14ac:dyDescent="0.3">
      <c r="A2093" s="2">
        <v>3092</v>
      </c>
      <c r="B2093" s="3">
        <v>45603</v>
      </c>
      <c r="C2093" s="2" t="s">
        <v>550</v>
      </c>
      <c r="D2093" s="2" t="s">
        <v>2920</v>
      </c>
      <c r="E2093" s="2" t="s">
        <v>20</v>
      </c>
      <c r="F2093" s="2" t="s">
        <v>21</v>
      </c>
      <c r="G2093" s="2" t="s">
        <v>60</v>
      </c>
      <c r="H2093" s="2" t="s">
        <v>61</v>
      </c>
      <c r="I2093" s="2" t="s">
        <v>32</v>
      </c>
      <c r="J2093" s="2">
        <v>9</v>
      </c>
      <c r="K2093" s="2">
        <v>35195</v>
      </c>
      <c r="L2093" s="2">
        <v>316755</v>
      </c>
      <c r="M2093" s="2">
        <v>197106.7</v>
      </c>
      <c r="N2093" s="2">
        <v>119648.3</v>
      </c>
      <c r="O2093" s="2">
        <v>365</v>
      </c>
      <c r="P2093" s="2">
        <v>64</v>
      </c>
      <c r="Q2093" s="2" t="s">
        <v>62</v>
      </c>
      <c r="R2093" s="2">
        <v>10</v>
      </c>
      <c r="S2093" s="5">
        <f>IFERROR(Table1[[#This Row],[Profit]]/Table1[[#This Row],[Sales]],0)</f>
        <v>0.37773136967056559</v>
      </c>
      <c r="T2093" s="2" t="str">
        <f t="shared" si="32"/>
        <v>Reorder Needed</v>
      </c>
    </row>
    <row r="2094" spans="1:20" x14ac:dyDescent="0.3">
      <c r="A2094" s="2">
        <v>3093</v>
      </c>
      <c r="B2094" s="3">
        <v>45358</v>
      </c>
      <c r="C2094" s="2" t="s">
        <v>1892</v>
      </c>
      <c r="D2094" s="2" t="s">
        <v>2921</v>
      </c>
      <c r="E2094" s="2" t="s">
        <v>36</v>
      </c>
      <c r="F2094" s="2" t="s">
        <v>37</v>
      </c>
      <c r="G2094" s="2" t="s">
        <v>75</v>
      </c>
      <c r="H2094" s="2" t="s">
        <v>76</v>
      </c>
      <c r="I2094" s="2" t="s">
        <v>77</v>
      </c>
      <c r="J2094" s="2">
        <v>5</v>
      </c>
      <c r="K2094" s="2">
        <v>19399</v>
      </c>
      <c r="L2094" s="2">
        <v>96995</v>
      </c>
      <c r="M2094" s="2">
        <v>64935.03</v>
      </c>
      <c r="N2094" s="2">
        <v>32059.97</v>
      </c>
      <c r="O2094" s="2">
        <v>371</v>
      </c>
      <c r="P2094" s="2">
        <v>81</v>
      </c>
      <c r="Q2094" s="2" t="s">
        <v>78</v>
      </c>
      <c r="R2094" s="2">
        <v>0</v>
      </c>
      <c r="S2094" s="5">
        <f>IFERROR(Table1[[#This Row],[Profit]]/Table1[[#This Row],[Sales]],0)</f>
        <v>0.33053219238105058</v>
      </c>
      <c r="T2094" s="2" t="str">
        <f t="shared" si="32"/>
        <v>Reorder Needed</v>
      </c>
    </row>
    <row r="2095" spans="1:20" x14ac:dyDescent="0.3">
      <c r="A2095" s="2">
        <v>3094</v>
      </c>
      <c r="B2095" s="3">
        <v>45423</v>
      </c>
      <c r="C2095" s="2" t="s">
        <v>863</v>
      </c>
      <c r="D2095" s="2" t="s">
        <v>2922</v>
      </c>
      <c r="E2095" s="2" t="s">
        <v>20</v>
      </c>
      <c r="F2095" s="2" t="s">
        <v>21</v>
      </c>
      <c r="G2095" s="2" t="s">
        <v>55</v>
      </c>
      <c r="H2095" s="2" t="s">
        <v>56</v>
      </c>
      <c r="I2095" s="2" t="s">
        <v>32</v>
      </c>
      <c r="J2095" s="2">
        <v>5</v>
      </c>
      <c r="K2095" s="2">
        <v>2215</v>
      </c>
      <c r="L2095" s="2">
        <v>11075</v>
      </c>
      <c r="M2095" s="2">
        <v>6987.88</v>
      </c>
      <c r="N2095" s="2">
        <v>4087.12</v>
      </c>
      <c r="O2095" s="2">
        <v>234</v>
      </c>
      <c r="P2095" s="2">
        <v>31</v>
      </c>
      <c r="Q2095" s="2" t="s">
        <v>57</v>
      </c>
      <c r="R2095" s="2">
        <v>15</v>
      </c>
      <c r="S2095" s="5">
        <f>IFERROR(Table1[[#This Row],[Profit]]/Table1[[#This Row],[Sales]],0)</f>
        <v>0.36904018058690746</v>
      </c>
      <c r="T2095" s="2" t="str">
        <f t="shared" si="32"/>
        <v>Reorder Needed</v>
      </c>
    </row>
    <row r="2096" spans="1:20" x14ac:dyDescent="0.3">
      <c r="A2096" s="2">
        <v>3095</v>
      </c>
      <c r="B2096" s="3">
        <v>45645</v>
      </c>
      <c r="C2096" s="2" t="s">
        <v>79</v>
      </c>
      <c r="D2096" s="2" t="s">
        <v>2923</v>
      </c>
      <c r="E2096" s="2" t="s">
        <v>36</v>
      </c>
      <c r="F2096" s="2" t="s">
        <v>37</v>
      </c>
      <c r="G2096" s="2" t="s">
        <v>55</v>
      </c>
      <c r="H2096" s="2" t="s">
        <v>56</v>
      </c>
      <c r="I2096" s="2" t="s">
        <v>32</v>
      </c>
      <c r="J2096" s="2">
        <v>10</v>
      </c>
      <c r="K2096" s="2">
        <v>46080</v>
      </c>
      <c r="L2096" s="2">
        <v>460800</v>
      </c>
      <c r="M2096" s="2">
        <v>301280.68</v>
      </c>
      <c r="N2096" s="2">
        <v>159519.32</v>
      </c>
      <c r="O2096" s="2">
        <v>246</v>
      </c>
      <c r="P2096" s="2">
        <v>34</v>
      </c>
      <c r="Q2096" s="2" t="s">
        <v>57</v>
      </c>
      <c r="R2096" s="2">
        <v>5</v>
      </c>
      <c r="S2096" s="5">
        <f>IFERROR(Table1[[#This Row],[Profit]]/Table1[[#This Row],[Sales]],0)</f>
        <v>0.34617907986111113</v>
      </c>
      <c r="T2096" s="2" t="str">
        <f t="shared" si="32"/>
        <v>Reorder Needed</v>
      </c>
    </row>
    <row r="2097" spans="1:20" x14ac:dyDescent="0.3">
      <c r="A2097" s="2">
        <v>3096</v>
      </c>
      <c r="B2097" s="3">
        <v>45515</v>
      </c>
      <c r="C2097" s="2" t="s">
        <v>1923</v>
      </c>
      <c r="D2097" s="2" t="s">
        <v>2162</v>
      </c>
      <c r="E2097" s="2" t="s">
        <v>20</v>
      </c>
      <c r="F2097" s="2" t="s">
        <v>21</v>
      </c>
      <c r="G2097" s="2" t="s">
        <v>97</v>
      </c>
      <c r="H2097" s="2" t="s">
        <v>98</v>
      </c>
      <c r="I2097" s="2" t="s">
        <v>32</v>
      </c>
      <c r="J2097" s="2">
        <v>10</v>
      </c>
      <c r="K2097" s="2">
        <v>6488</v>
      </c>
      <c r="L2097" s="2">
        <v>64880</v>
      </c>
      <c r="M2097" s="2">
        <v>50437.47</v>
      </c>
      <c r="N2097" s="2">
        <v>14442.53</v>
      </c>
      <c r="O2097" s="2">
        <v>193</v>
      </c>
      <c r="P2097" s="2">
        <v>79</v>
      </c>
      <c r="Q2097" s="2" t="s">
        <v>99</v>
      </c>
      <c r="R2097" s="2">
        <v>0</v>
      </c>
      <c r="S2097" s="5">
        <f>IFERROR(Table1[[#This Row],[Profit]]/Table1[[#This Row],[Sales]],0)</f>
        <v>0.22260372996300865</v>
      </c>
      <c r="T2097" s="2" t="str">
        <f t="shared" si="32"/>
        <v>Reorder Needed</v>
      </c>
    </row>
    <row r="2098" spans="1:20" x14ac:dyDescent="0.3">
      <c r="A2098" s="2">
        <v>3097</v>
      </c>
      <c r="B2098" s="3">
        <v>45309</v>
      </c>
      <c r="C2098" s="2" t="s">
        <v>2488</v>
      </c>
      <c r="D2098" s="2" t="s">
        <v>2924</v>
      </c>
      <c r="E2098" s="2" t="s">
        <v>20</v>
      </c>
      <c r="F2098" s="2" t="s">
        <v>21</v>
      </c>
      <c r="G2098" s="2" t="s">
        <v>30</v>
      </c>
      <c r="H2098" s="2" t="s">
        <v>31</v>
      </c>
      <c r="I2098" s="2" t="s">
        <v>32</v>
      </c>
      <c r="J2098" s="2">
        <v>1</v>
      </c>
      <c r="K2098" s="2">
        <v>45816</v>
      </c>
      <c r="L2098" s="2">
        <v>45816</v>
      </c>
      <c r="M2098" s="2">
        <v>29808.21</v>
      </c>
      <c r="N2098" s="2">
        <v>16007.79</v>
      </c>
      <c r="O2098" s="2">
        <v>138</v>
      </c>
      <c r="P2098" s="2">
        <v>77</v>
      </c>
      <c r="Q2098" s="2" t="s">
        <v>33</v>
      </c>
      <c r="R2098" s="2">
        <v>10</v>
      </c>
      <c r="S2098" s="5">
        <f>IFERROR(Table1[[#This Row],[Profit]]/Table1[[#This Row],[Sales]],0)</f>
        <v>0.34939300680984808</v>
      </c>
      <c r="T2098" s="2" t="str">
        <f t="shared" si="32"/>
        <v>Reorder Needed</v>
      </c>
    </row>
    <row r="2099" spans="1:20" x14ac:dyDescent="0.3">
      <c r="A2099" s="2">
        <v>3098</v>
      </c>
      <c r="B2099" s="3">
        <v>45616</v>
      </c>
      <c r="C2099" s="2" t="s">
        <v>2729</v>
      </c>
      <c r="D2099" s="2" t="s">
        <v>2925</v>
      </c>
      <c r="E2099" s="2" t="s">
        <v>36</v>
      </c>
      <c r="F2099" s="2" t="s">
        <v>37</v>
      </c>
      <c r="G2099" s="2" t="s">
        <v>49</v>
      </c>
      <c r="H2099" s="2" t="s">
        <v>50</v>
      </c>
      <c r="I2099" s="2" t="s">
        <v>51</v>
      </c>
      <c r="J2099" s="2">
        <v>4</v>
      </c>
      <c r="K2099" s="2">
        <v>50372</v>
      </c>
      <c r="L2099" s="2">
        <v>201488</v>
      </c>
      <c r="M2099" s="2">
        <v>137694.25</v>
      </c>
      <c r="N2099" s="2">
        <v>63793.75</v>
      </c>
      <c r="O2099" s="2">
        <v>72</v>
      </c>
      <c r="P2099" s="2">
        <v>16</v>
      </c>
      <c r="Q2099" s="2" t="s">
        <v>52</v>
      </c>
      <c r="R2099" s="2">
        <v>10</v>
      </c>
      <c r="S2099" s="5">
        <f>IFERROR(Table1[[#This Row],[Profit]]/Table1[[#This Row],[Sales]],0)</f>
        <v>0.31661314817755898</v>
      </c>
      <c r="T2099" s="2" t="str">
        <f t="shared" si="32"/>
        <v>Reorder Needed</v>
      </c>
    </row>
    <row r="2100" spans="1:20" x14ac:dyDescent="0.3">
      <c r="A2100" s="2">
        <v>3099</v>
      </c>
      <c r="B2100" s="3">
        <v>45640</v>
      </c>
      <c r="C2100" s="2" t="s">
        <v>2360</v>
      </c>
      <c r="D2100" s="2" t="s">
        <v>2926</v>
      </c>
      <c r="E2100" s="2" t="s">
        <v>20</v>
      </c>
      <c r="F2100" s="2" t="s">
        <v>21</v>
      </c>
      <c r="G2100" s="2" t="s">
        <v>40</v>
      </c>
      <c r="H2100" s="2" t="s">
        <v>41</v>
      </c>
      <c r="I2100" s="2" t="s">
        <v>24</v>
      </c>
      <c r="J2100" s="2">
        <v>4</v>
      </c>
      <c r="K2100" s="2">
        <v>19108</v>
      </c>
      <c r="L2100" s="2">
        <v>76432</v>
      </c>
      <c r="M2100" s="2">
        <v>57531.58</v>
      </c>
      <c r="N2100" s="2">
        <v>18900.419999999998</v>
      </c>
      <c r="O2100" s="2">
        <v>432</v>
      </c>
      <c r="P2100" s="2">
        <v>100</v>
      </c>
      <c r="Q2100" s="2" t="s">
        <v>42</v>
      </c>
      <c r="R2100" s="2">
        <v>5</v>
      </c>
      <c r="S2100" s="5">
        <f>IFERROR(Table1[[#This Row],[Profit]]/Table1[[#This Row],[Sales]],0)</f>
        <v>0.24728412183378687</v>
      </c>
      <c r="T2100" s="2" t="str">
        <f t="shared" si="32"/>
        <v>Reorder Needed</v>
      </c>
    </row>
    <row r="2101" spans="1:20" x14ac:dyDescent="0.3">
      <c r="A2101" s="2">
        <v>3100</v>
      </c>
      <c r="B2101" s="3">
        <v>45581</v>
      </c>
      <c r="C2101" s="2" t="s">
        <v>276</v>
      </c>
      <c r="D2101" s="2" t="s">
        <v>2927</v>
      </c>
      <c r="E2101" s="2" t="s">
        <v>36</v>
      </c>
      <c r="F2101" s="2" t="s">
        <v>37</v>
      </c>
      <c r="G2101" s="2" t="s">
        <v>75</v>
      </c>
      <c r="H2101" s="2" t="s">
        <v>76</v>
      </c>
      <c r="I2101" s="2" t="s">
        <v>77</v>
      </c>
      <c r="J2101" s="2">
        <v>1</v>
      </c>
      <c r="K2101" s="2">
        <v>1833</v>
      </c>
      <c r="L2101" s="2">
        <v>1833</v>
      </c>
      <c r="M2101" s="2">
        <v>1371.42</v>
      </c>
      <c r="N2101" s="2">
        <v>461.58</v>
      </c>
      <c r="O2101" s="2">
        <v>256</v>
      </c>
      <c r="P2101" s="2">
        <v>69</v>
      </c>
      <c r="Q2101" s="2" t="s">
        <v>78</v>
      </c>
      <c r="R2101" s="2">
        <v>0</v>
      </c>
      <c r="S2101" s="5">
        <f>IFERROR(Table1[[#This Row],[Profit]]/Table1[[#This Row],[Sales]],0)</f>
        <v>0.25181669394435352</v>
      </c>
      <c r="T2101" s="2" t="str">
        <f t="shared" si="32"/>
        <v>Reorder Needed</v>
      </c>
    </row>
    <row r="2102" spans="1:20" x14ac:dyDescent="0.3">
      <c r="A2102" s="2">
        <v>3101</v>
      </c>
      <c r="B2102" s="3">
        <v>45625</v>
      </c>
      <c r="C2102" s="2" t="s">
        <v>1246</v>
      </c>
      <c r="D2102" s="2" t="s">
        <v>2928</v>
      </c>
      <c r="E2102" s="2" t="s">
        <v>20</v>
      </c>
      <c r="F2102" s="2" t="s">
        <v>21</v>
      </c>
      <c r="G2102" s="2" t="s">
        <v>97</v>
      </c>
      <c r="H2102" s="2" t="s">
        <v>98</v>
      </c>
      <c r="I2102" s="2" t="s">
        <v>32</v>
      </c>
      <c r="J2102" s="2">
        <v>4</v>
      </c>
      <c r="K2102" s="2">
        <v>57584</v>
      </c>
      <c r="L2102" s="2">
        <v>230336</v>
      </c>
      <c r="M2102" s="2">
        <v>181529.89</v>
      </c>
      <c r="N2102" s="2">
        <v>48806.11</v>
      </c>
      <c r="O2102" s="2">
        <v>127</v>
      </c>
      <c r="P2102" s="2">
        <v>91</v>
      </c>
      <c r="Q2102" s="2" t="s">
        <v>99</v>
      </c>
      <c r="R2102" s="2">
        <v>20</v>
      </c>
      <c r="S2102" s="5">
        <f>IFERROR(Table1[[#This Row],[Profit]]/Table1[[#This Row],[Sales]],0)</f>
        <v>0.21189093324534594</v>
      </c>
      <c r="T2102" s="2" t="str">
        <f t="shared" si="32"/>
        <v>Reorder Needed</v>
      </c>
    </row>
    <row r="2103" spans="1:20" x14ac:dyDescent="0.3">
      <c r="A2103" s="2">
        <v>3102</v>
      </c>
      <c r="B2103" s="3">
        <v>45502</v>
      </c>
      <c r="C2103" s="2" t="s">
        <v>637</v>
      </c>
      <c r="D2103" s="2" t="s">
        <v>2929</v>
      </c>
      <c r="E2103" s="2" t="s">
        <v>36</v>
      </c>
      <c r="F2103" s="2" t="s">
        <v>37</v>
      </c>
      <c r="G2103" s="2" t="s">
        <v>22</v>
      </c>
      <c r="H2103" s="2" t="s">
        <v>23</v>
      </c>
      <c r="I2103" s="2" t="s">
        <v>24</v>
      </c>
      <c r="J2103" s="2">
        <v>2</v>
      </c>
      <c r="K2103" s="2">
        <v>23289</v>
      </c>
      <c r="L2103" s="2">
        <v>46578</v>
      </c>
      <c r="M2103" s="2">
        <v>35361.58</v>
      </c>
      <c r="N2103" s="2">
        <v>11216.42</v>
      </c>
      <c r="O2103" s="2">
        <v>194</v>
      </c>
      <c r="P2103" s="2">
        <v>58</v>
      </c>
      <c r="Q2103" s="2" t="s">
        <v>25</v>
      </c>
      <c r="R2103" s="2">
        <v>5</v>
      </c>
      <c r="S2103" s="5">
        <f>IFERROR(Table1[[#This Row],[Profit]]/Table1[[#This Row],[Sales]],0)</f>
        <v>0.2408093949933445</v>
      </c>
      <c r="T2103" s="2" t="str">
        <f t="shared" si="32"/>
        <v>Reorder Needed</v>
      </c>
    </row>
    <row r="2104" spans="1:20" x14ac:dyDescent="0.3">
      <c r="A2104" s="2">
        <v>3103</v>
      </c>
      <c r="B2104" s="3">
        <v>45474</v>
      </c>
      <c r="C2104" s="2" t="s">
        <v>1180</v>
      </c>
      <c r="D2104" s="2" t="s">
        <v>2930</v>
      </c>
      <c r="E2104" s="2" t="s">
        <v>28</v>
      </c>
      <c r="F2104" s="2" t="s">
        <v>29</v>
      </c>
      <c r="G2104" s="2" t="s">
        <v>67</v>
      </c>
      <c r="H2104" s="2" t="s">
        <v>68</v>
      </c>
      <c r="I2104" s="2" t="s">
        <v>24</v>
      </c>
      <c r="J2104" s="2">
        <v>7</v>
      </c>
      <c r="K2104" s="2">
        <v>53202</v>
      </c>
      <c r="L2104" s="2">
        <v>372414</v>
      </c>
      <c r="M2104" s="2">
        <v>332850.08</v>
      </c>
      <c r="N2104" s="2">
        <v>39563.919999999998</v>
      </c>
      <c r="O2104" s="2">
        <v>220</v>
      </c>
      <c r="P2104" s="2">
        <v>44</v>
      </c>
      <c r="Q2104" s="2" t="s">
        <v>42</v>
      </c>
      <c r="R2104" s="2">
        <v>5</v>
      </c>
      <c r="S2104" s="5">
        <f>IFERROR(Table1[[#This Row],[Profit]]/Table1[[#This Row],[Sales]],0)</f>
        <v>0.10623639283163361</v>
      </c>
      <c r="T2104" s="2" t="str">
        <f t="shared" si="32"/>
        <v>Reorder Needed</v>
      </c>
    </row>
    <row r="2105" spans="1:20" x14ac:dyDescent="0.3">
      <c r="A2105" s="2">
        <v>3104</v>
      </c>
      <c r="B2105" s="3">
        <v>45315</v>
      </c>
      <c r="C2105" s="2" t="s">
        <v>2457</v>
      </c>
      <c r="D2105" s="2" t="s">
        <v>2931</v>
      </c>
      <c r="E2105" s="2" t="s">
        <v>45</v>
      </c>
      <c r="F2105" s="2" t="s">
        <v>46</v>
      </c>
      <c r="G2105" s="2" t="s">
        <v>40</v>
      </c>
      <c r="H2105" s="2" t="s">
        <v>41</v>
      </c>
      <c r="I2105" s="2" t="s">
        <v>24</v>
      </c>
      <c r="J2105" s="2">
        <v>10</v>
      </c>
      <c r="K2105" s="2">
        <v>55469</v>
      </c>
      <c r="L2105" s="2">
        <v>554690</v>
      </c>
      <c r="M2105" s="2">
        <v>346575.98</v>
      </c>
      <c r="N2105" s="2">
        <v>208114.02</v>
      </c>
      <c r="O2105" s="2">
        <v>402</v>
      </c>
      <c r="P2105" s="2">
        <v>75</v>
      </c>
      <c r="Q2105" s="2" t="s">
        <v>42</v>
      </c>
      <c r="R2105" s="2">
        <v>20</v>
      </c>
      <c r="S2105" s="5">
        <f>IFERROR(Table1[[#This Row],[Profit]]/Table1[[#This Row],[Sales]],0)</f>
        <v>0.37518978167985723</v>
      </c>
      <c r="T2105" s="2" t="str">
        <f t="shared" si="32"/>
        <v>Reorder Needed</v>
      </c>
    </row>
    <row r="2106" spans="1:20" x14ac:dyDescent="0.3">
      <c r="A2106" s="2">
        <v>3105</v>
      </c>
      <c r="B2106" s="3">
        <v>45386</v>
      </c>
      <c r="C2106" s="2" t="s">
        <v>921</v>
      </c>
      <c r="D2106" s="2" t="s">
        <v>2932</v>
      </c>
      <c r="E2106" s="2" t="s">
        <v>28</v>
      </c>
      <c r="F2106" s="2" t="s">
        <v>29</v>
      </c>
      <c r="G2106" s="2" t="s">
        <v>75</v>
      </c>
      <c r="H2106" s="2" t="s">
        <v>76</v>
      </c>
      <c r="I2106" s="2" t="s">
        <v>77</v>
      </c>
      <c r="J2106" s="2">
        <v>4</v>
      </c>
      <c r="K2106" s="2">
        <v>26290</v>
      </c>
      <c r="L2106" s="2">
        <v>105160</v>
      </c>
      <c r="M2106" s="2">
        <v>72892.19</v>
      </c>
      <c r="N2106" s="2">
        <v>32267.81</v>
      </c>
      <c r="O2106" s="2">
        <v>177</v>
      </c>
      <c r="P2106" s="2">
        <v>44</v>
      </c>
      <c r="Q2106" s="2" t="s">
        <v>78</v>
      </c>
      <c r="R2106" s="2">
        <v>15</v>
      </c>
      <c r="S2106" s="5">
        <f>IFERROR(Table1[[#This Row],[Profit]]/Table1[[#This Row],[Sales]],0)</f>
        <v>0.30684490300494488</v>
      </c>
      <c r="T2106" s="2" t="str">
        <f t="shared" si="32"/>
        <v>Reorder Needed</v>
      </c>
    </row>
    <row r="2107" spans="1:20" x14ac:dyDescent="0.3">
      <c r="A2107" s="2">
        <v>3106</v>
      </c>
      <c r="B2107" s="3">
        <v>45492</v>
      </c>
      <c r="C2107" s="2" t="s">
        <v>2933</v>
      </c>
      <c r="D2107" s="2" t="s">
        <v>2934</v>
      </c>
      <c r="E2107" s="2" t="s">
        <v>28</v>
      </c>
      <c r="F2107" s="2" t="s">
        <v>29</v>
      </c>
      <c r="G2107" s="2" t="s">
        <v>40</v>
      </c>
      <c r="H2107" s="2" t="s">
        <v>41</v>
      </c>
      <c r="I2107" s="2" t="s">
        <v>24</v>
      </c>
      <c r="J2107" s="2">
        <v>7</v>
      </c>
      <c r="K2107" s="2">
        <v>38743</v>
      </c>
      <c r="L2107" s="2">
        <v>271201</v>
      </c>
      <c r="M2107" s="2">
        <v>202128.62</v>
      </c>
      <c r="N2107" s="2">
        <v>69072.38</v>
      </c>
      <c r="O2107" s="2">
        <v>436</v>
      </c>
      <c r="P2107" s="2">
        <v>62</v>
      </c>
      <c r="Q2107" s="2" t="s">
        <v>42</v>
      </c>
      <c r="R2107" s="2">
        <v>10</v>
      </c>
      <c r="S2107" s="5">
        <f>IFERROR(Table1[[#This Row],[Profit]]/Table1[[#This Row],[Sales]],0)</f>
        <v>0.25469072754156513</v>
      </c>
      <c r="T2107" s="2" t="str">
        <f t="shared" si="32"/>
        <v>Reorder Needed</v>
      </c>
    </row>
    <row r="2108" spans="1:20" x14ac:dyDescent="0.3">
      <c r="A2108" s="2">
        <v>3107</v>
      </c>
      <c r="B2108" s="3">
        <v>45321</v>
      </c>
      <c r="C2108" s="2" t="s">
        <v>135</v>
      </c>
      <c r="D2108" s="2" t="s">
        <v>2935</v>
      </c>
      <c r="E2108" s="2" t="s">
        <v>28</v>
      </c>
      <c r="F2108" s="2" t="s">
        <v>29</v>
      </c>
      <c r="G2108" s="2" t="s">
        <v>30</v>
      </c>
      <c r="H2108" s="2" t="s">
        <v>31</v>
      </c>
      <c r="I2108" s="2" t="s">
        <v>32</v>
      </c>
      <c r="J2108" s="2">
        <v>7</v>
      </c>
      <c r="K2108" s="2">
        <v>7366</v>
      </c>
      <c r="L2108" s="2">
        <v>51562</v>
      </c>
      <c r="M2108" s="2">
        <v>40764.230000000003</v>
      </c>
      <c r="N2108" s="2">
        <v>10797.77</v>
      </c>
      <c r="O2108" s="2">
        <v>398</v>
      </c>
      <c r="P2108" s="2">
        <v>56</v>
      </c>
      <c r="Q2108" s="2" t="s">
        <v>33</v>
      </c>
      <c r="R2108" s="2">
        <v>10</v>
      </c>
      <c r="S2108" s="5">
        <f>IFERROR(Table1[[#This Row],[Profit]]/Table1[[#This Row],[Sales]],0)</f>
        <v>0.20941332764438927</v>
      </c>
      <c r="T2108" s="2" t="str">
        <f t="shared" si="32"/>
        <v>Reorder Needed</v>
      </c>
    </row>
    <row r="2109" spans="1:20" x14ac:dyDescent="0.3">
      <c r="A2109" s="2">
        <v>3108</v>
      </c>
      <c r="B2109" s="3">
        <v>45309</v>
      </c>
      <c r="C2109" s="2" t="s">
        <v>784</v>
      </c>
      <c r="D2109" s="2" t="s">
        <v>2936</v>
      </c>
      <c r="E2109" s="2" t="s">
        <v>28</v>
      </c>
      <c r="F2109" s="2" t="s">
        <v>29</v>
      </c>
      <c r="G2109" s="2" t="s">
        <v>40</v>
      </c>
      <c r="H2109" s="2" t="s">
        <v>41</v>
      </c>
      <c r="I2109" s="2" t="s">
        <v>24</v>
      </c>
      <c r="J2109" s="2">
        <v>9</v>
      </c>
      <c r="K2109" s="2">
        <v>13757</v>
      </c>
      <c r="L2109" s="2">
        <v>123813</v>
      </c>
      <c r="M2109" s="2">
        <v>92363.97</v>
      </c>
      <c r="N2109" s="2">
        <v>31449.03</v>
      </c>
      <c r="O2109" s="2">
        <v>189</v>
      </c>
      <c r="P2109" s="2">
        <v>95</v>
      </c>
      <c r="Q2109" s="2" t="s">
        <v>42</v>
      </c>
      <c r="R2109" s="2">
        <v>0</v>
      </c>
      <c r="S2109" s="5">
        <f>IFERROR(Table1[[#This Row],[Profit]]/Table1[[#This Row],[Sales]],0)</f>
        <v>0.25400426449565067</v>
      </c>
      <c r="T2109" s="2" t="str">
        <f t="shared" si="32"/>
        <v>Reorder Needed</v>
      </c>
    </row>
    <row r="2110" spans="1:20" x14ac:dyDescent="0.3">
      <c r="A2110" s="2">
        <v>3109</v>
      </c>
      <c r="B2110" s="3">
        <v>45374</v>
      </c>
      <c r="C2110" s="2" t="s">
        <v>1709</v>
      </c>
      <c r="D2110" s="2" t="s">
        <v>2937</v>
      </c>
      <c r="E2110" s="2" t="s">
        <v>45</v>
      </c>
      <c r="F2110" s="2" t="s">
        <v>46</v>
      </c>
      <c r="G2110" s="2" t="s">
        <v>55</v>
      </c>
      <c r="H2110" s="2" t="s">
        <v>56</v>
      </c>
      <c r="I2110" s="2" t="s">
        <v>32</v>
      </c>
      <c r="J2110" s="2">
        <v>10</v>
      </c>
      <c r="K2110" s="2">
        <v>14484</v>
      </c>
      <c r="L2110" s="2">
        <v>144840</v>
      </c>
      <c r="M2110" s="2">
        <v>103522.18</v>
      </c>
      <c r="N2110" s="2">
        <v>41317.82</v>
      </c>
      <c r="O2110" s="2">
        <v>210</v>
      </c>
      <c r="P2110" s="2">
        <v>80</v>
      </c>
      <c r="Q2110" s="2" t="s">
        <v>57</v>
      </c>
      <c r="R2110" s="2">
        <v>10</v>
      </c>
      <c r="S2110" s="5">
        <f>IFERROR(Table1[[#This Row],[Profit]]/Table1[[#This Row],[Sales]],0)</f>
        <v>0.28526525821596244</v>
      </c>
      <c r="T2110" s="2" t="str">
        <f t="shared" si="32"/>
        <v>Reorder Needed</v>
      </c>
    </row>
    <row r="2111" spans="1:20" x14ac:dyDescent="0.3">
      <c r="A2111" s="2">
        <v>3110</v>
      </c>
      <c r="B2111" s="3">
        <v>45621</v>
      </c>
      <c r="C2111" s="2" t="s">
        <v>106</v>
      </c>
      <c r="D2111" s="2" t="s">
        <v>2938</v>
      </c>
      <c r="E2111" s="2" t="s">
        <v>45</v>
      </c>
      <c r="F2111" s="2" t="s">
        <v>46</v>
      </c>
      <c r="G2111" s="2" t="s">
        <v>81</v>
      </c>
      <c r="H2111" s="2" t="s">
        <v>82</v>
      </c>
      <c r="I2111" s="2" t="s">
        <v>24</v>
      </c>
      <c r="J2111" s="2">
        <v>2</v>
      </c>
      <c r="K2111" s="2">
        <v>23744</v>
      </c>
      <c r="L2111" s="2">
        <v>47488</v>
      </c>
      <c r="M2111" s="2">
        <v>41845.08</v>
      </c>
      <c r="N2111" s="2">
        <v>5642.92</v>
      </c>
      <c r="O2111" s="2">
        <v>447</v>
      </c>
      <c r="P2111" s="2">
        <v>48</v>
      </c>
      <c r="Q2111" s="2" t="s">
        <v>42</v>
      </c>
      <c r="R2111" s="2">
        <v>5</v>
      </c>
      <c r="S2111" s="5">
        <f>IFERROR(Table1[[#This Row],[Profit]]/Table1[[#This Row],[Sales]],0)</f>
        <v>0.11882833557951483</v>
      </c>
      <c r="T2111" s="2" t="str">
        <f t="shared" si="32"/>
        <v>Reorder Needed</v>
      </c>
    </row>
    <row r="2112" spans="1:20" x14ac:dyDescent="0.3">
      <c r="A2112" s="2">
        <v>3111</v>
      </c>
      <c r="B2112" s="3">
        <v>45544</v>
      </c>
      <c r="C2112" s="2" t="s">
        <v>464</v>
      </c>
      <c r="D2112" s="2" t="s">
        <v>2939</v>
      </c>
      <c r="E2112" s="2" t="s">
        <v>28</v>
      </c>
      <c r="F2112" s="2" t="s">
        <v>29</v>
      </c>
      <c r="G2112" s="2" t="s">
        <v>22</v>
      </c>
      <c r="H2112" s="2" t="s">
        <v>23</v>
      </c>
      <c r="I2112" s="2" t="s">
        <v>24</v>
      </c>
      <c r="J2112" s="2">
        <v>6</v>
      </c>
      <c r="K2112" s="2">
        <v>34998</v>
      </c>
      <c r="L2112" s="2">
        <v>209988</v>
      </c>
      <c r="M2112" s="2">
        <v>143992.10999999999</v>
      </c>
      <c r="N2112" s="2">
        <v>65995.89</v>
      </c>
      <c r="O2112" s="2">
        <v>151</v>
      </c>
      <c r="P2112" s="2">
        <v>46</v>
      </c>
      <c r="Q2112" s="2" t="s">
        <v>25</v>
      </c>
      <c r="R2112" s="2">
        <v>5</v>
      </c>
      <c r="S2112" s="5">
        <f>IFERROR(Table1[[#This Row],[Profit]]/Table1[[#This Row],[Sales]],0)</f>
        <v>0.31428410194868278</v>
      </c>
      <c r="T2112" s="2" t="str">
        <f t="shared" si="32"/>
        <v>Reorder Needed</v>
      </c>
    </row>
    <row r="2113" spans="1:20" x14ac:dyDescent="0.3">
      <c r="A2113" s="2">
        <v>3112</v>
      </c>
      <c r="B2113" s="3">
        <v>45592</v>
      </c>
      <c r="C2113" s="2" t="s">
        <v>647</v>
      </c>
      <c r="D2113" s="2" t="s">
        <v>2940</v>
      </c>
      <c r="E2113" s="2" t="s">
        <v>20</v>
      </c>
      <c r="F2113" s="2" t="s">
        <v>21</v>
      </c>
      <c r="G2113" s="2" t="s">
        <v>97</v>
      </c>
      <c r="H2113" s="2" t="s">
        <v>98</v>
      </c>
      <c r="I2113" s="2" t="s">
        <v>32</v>
      </c>
      <c r="J2113" s="2">
        <v>9</v>
      </c>
      <c r="K2113" s="2">
        <v>17945</v>
      </c>
      <c r="L2113" s="2">
        <v>161505</v>
      </c>
      <c r="M2113" s="2">
        <v>136246.12</v>
      </c>
      <c r="N2113" s="2">
        <v>25258.880000000001</v>
      </c>
      <c r="O2113" s="2">
        <v>360</v>
      </c>
      <c r="P2113" s="2">
        <v>32</v>
      </c>
      <c r="Q2113" s="2" t="s">
        <v>99</v>
      </c>
      <c r="R2113" s="2">
        <v>0</v>
      </c>
      <c r="S2113" s="5">
        <f>IFERROR(Table1[[#This Row],[Profit]]/Table1[[#This Row],[Sales]],0)</f>
        <v>0.15639689173709792</v>
      </c>
      <c r="T2113" s="2" t="str">
        <f t="shared" si="32"/>
        <v>Reorder Needed</v>
      </c>
    </row>
    <row r="2114" spans="1:20" x14ac:dyDescent="0.3">
      <c r="A2114" s="2">
        <v>3113</v>
      </c>
      <c r="B2114" s="3">
        <v>45348</v>
      </c>
      <c r="C2114" s="2" t="s">
        <v>2941</v>
      </c>
      <c r="D2114" s="2" t="s">
        <v>2942</v>
      </c>
      <c r="E2114" s="2" t="s">
        <v>36</v>
      </c>
      <c r="F2114" s="2" t="s">
        <v>37</v>
      </c>
      <c r="G2114" s="2" t="s">
        <v>97</v>
      </c>
      <c r="H2114" s="2" t="s">
        <v>98</v>
      </c>
      <c r="I2114" s="2" t="s">
        <v>32</v>
      </c>
      <c r="J2114" s="2">
        <v>4</v>
      </c>
      <c r="K2114" s="2">
        <v>14947</v>
      </c>
      <c r="L2114" s="2">
        <v>59788</v>
      </c>
      <c r="M2114" s="2">
        <v>49984.14</v>
      </c>
      <c r="N2114" s="2">
        <v>9803.86</v>
      </c>
      <c r="O2114" s="2">
        <v>435</v>
      </c>
      <c r="P2114" s="2">
        <v>26</v>
      </c>
      <c r="Q2114" s="2" t="s">
        <v>99</v>
      </c>
      <c r="R2114" s="2">
        <v>10</v>
      </c>
      <c r="S2114" s="5">
        <f>IFERROR(Table1[[#This Row],[Profit]]/Table1[[#This Row],[Sales]],0)</f>
        <v>0.16397705225128789</v>
      </c>
      <c r="T2114" s="2" t="str">
        <f t="shared" ref="T2114:T2177" si="33">IF(O2114&gt;P2114,"Reorder Needed","Sufficient")</f>
        <v>Reorder Needed</v>
      </c>
    </row>
    <row r="2115" spans="1:20" x14ac:dyDescent="0.3">
      <c r="A2115" s="2">
        <v>3114</v>
      </c>
      <c r="B2115" s="3">
        <v>45597</v>
      </c>
      <c r="C2115" s="2" t="s">
        <v>1550</v>
      </c>
      <c r="D2115" s="2" t="s">
        <v>2943</v>
      </c>
      <c r="E2115" s="2" t="s">
        <v>36</v>
      </c>
      <c r="F2115" s="2" t="s">
        <v>37</v>
      </c>
      <c r="G2115" s="2" t="s">
        <v>22</v>
      </c>
      <c r="H2115" s="2" t="s">
        <v>23</v>
      </c>
      <c r="I2115" s="2" t="s">
        <v>24</v>
      </c>
      <c r="J2115" s="2">
        <v>10</v>
      </c>
      <c r="K2115" s="2">
        <v>43903</v>
      </c>
      <c r="L2115" s="2">
        <v>439030</v>
      </c>
      <c r="M2115" s="2">
        <v>317763.36</v>
      </c>
      <c r="N2115" s="2">
        <v>121266.64</v>
      </c>
      <c r="O2115" s="2">
        <v>45</v>
      </c>
      <c r="P2115" s="2">
        <v>50</v>
      </c>
      <c r="Q2115" s="2" t="s">
        <v>25</v>
      </c>
      <c r="R2115" s="2">
        <v>15</v>
      </c>
      <c r="S2115" s="5">
        <f>IFERROR(Table1[[#This Row],[Profit]]/Table1[[#This Row],[Sales]],0)</f>
        <v>0.27621492836480421</v>
      </c>
      <c r="T2115" s="2" t="str">
        <f t="shared" si="33"/>
        <v>Sufficient</v>
      </c>
    </row>
    <row r="2116" spans="1:20" x14ac:dyDescent="0.3">
      <c r="A2116" s="2">
        <v>3115</v>
      </c>
      <c r="B2116" s="3">
        <v>45499</v>
      </c>
      <c r="C2116" s="2" t="s">
        <v>1961</v>
      </c>
      <c r="D2116" s="2" t="s">
        <v>2944</v>
      </c>
      <c r="E2116" s="2" t="s">
        <v>28</v>
      </c>
      <c r="F2116" s="2" t="s">
        <v>29</v>
      </c>
      <c r="G2116" s="2" t="s">
        <v>75</v>
      </c>
      <c r="H2116" s="2" t="s">
        <v>76</v>
      </c>
      <c r="I2116" s="2" t="s">
        <v>77</v>
      </c>
      <c r="J2116" s="2">
        <v>3</v>
      </c>
      <c r="K2116" s="2">
        <v>34348</v>
      </c>
      <c r="L2116" s="2">
        <v>103044</v>
      </c>
      <c r="M2116" s="2">
        <v>65653.539999999994</v>
      </c>
      <c r="N2116" s="2">
        <v>37390.46</v>
      </c>
      <c r="O2116" s="2">
        <v>435</v>
      </c>
      <c r="P2116" s="2">
        <v>11</v>
      </c>
      <c r="Q2116" s="2" t="s">
        <v>78</v>
      </c>
      <c r="R2116" s="2">
        <v>20</v>
      </c>
      <c r="S2116" s="5">
        <f>IFERROR(Table1[[#This Row],[Profit]]/Table1[[#This Row],[Sales]],0)</f>
        <v>0.3628591669578044</v>
      </c>
      <c r="T2116" s="2" t="str">
        <f t="shared" si="33"/>
        <v>Reorder Needed</v>
      </c>
    </row>
    <row r="2117" spans="1:20" x14ac:dyDescent="0.3">
      <c r="A2117" s="2">
        <v>3116</v>
      </c>
      <c r="B2117" s="3">
        <v>45542</v>
      </c>
      <c r="C2117" s="2" t="s">
        <v>2945</v>
      </c>
      <c r="D2117" s="2" t="s">
        <v>2946</v>
      </c>
      <c r="E2117" s="2" t="s">
        <v>20</v>
      </c>
      <c r="F2117" s="2" t="s">
        <v>21</v>
      </c>
      <c r="G2117" s="2" t="s">
        <v>67</v>
      </c>
      <c r="H2117" s="2" t="s">
        <v>68</v>
      </c>
      <c r="I2117" s="2" t="s">
        <v>24</v>
      </c>
      <c r="J2117" s="2">
        <v>1</v>
      </c>
      <c r="K2117" s="2">
        <v>47121</v>
      </c>
      <c r="L2117" s="2">
        <v>47121</v>
      </c>
      <c r="M2117" s="2">
        <v>33986.370000000003</v>
      </c>
      <c r="N2117" s="2">
        <v>13134.63</v>
      </c>
      <c r="O2117" s="2">
        <v>114</v>
      </c>
      <c r="P2117" s="2">
        <v>61</v>
      </c>
      <c r="Q2117" s="2" t="s">
        <v>42</v>
      </c>
      <c r="R2117" s="2">
        <v>0</v>
      </c>
      <c r="S2117" s="5">
        <f>IFERROR(Table1[[#This Row],[Profit]]/Table1[[#This Row],[Sales]],0)</f>
        <v>0.27874259884128094</v>
      </c>
      <c r="T2117" s="2" t="str">
        <f t="shared" si="33"/>
        <v>Reorder Needed</v>
      </c>
    </row>
    <row r="2118" spans="1:20" x14ac:dyDescent="0.3">
      <c r="A2118" s="2">
        <v>3117</v>
      </c>
      <c r="B2118" s="3">
        <v>45428</v>
      </c>
      <c r="C2118" s="2" t="s">
        <v>2330</v>
      </c>
      <c r="D2118" s="2" t="s">
        <v>2947</v>
      </c>
      <c r="E2118" s="2" t="s">
        <v>36</v>
      </c>
      <c r="F2118" s="2" t="s">
        <v>37</v>
      </c>
      <c r="G2118" s="2" t="s">
        <v>67</v>
      </c>
      <c r="H2118" s="2" t="s">
        <v>68</v>
      </c>
      <c r="I2118" s="2" t="s">
        <v>24</v>
      </c>
      <c r="J2118" s="2">
        <v>3</v>
      </c>
      <c r="K2118" s="2">
        <v>44527</v>
      </c>
      <c r="L2118" s="2">
        <v>133581</v>
      </c>
      <c r="M2118" s="2">
        <v>82230.64</v>
      </c>
      <c r="N2118" s="2">
        <v>51350.36</v>
      </c>
      <c r="O2118" s="2">
        <v>187</v>
      </c>
      <c r="P2118" s="2">
        <v>77</v>
      </c>
      <c r="Q2118" s="2" t="s">
        <v>42</v>
      </c>
      <c r="R2118" s="2">
        <v>5</v>
      </c>
      <c r="S2118" s="5">
        <f>IFERROR(Table1[[#This Row],[Profit]]/Table1[[#This Row],[Sales]],0)</f>
        <v>0.38441365164207486</v>
      </c>
      <c r="T2118" s="2" t="str">
        <f t="shared" si="33"/>
        <v>Reorder Needed</v>
      </c>
    </row>
    <row r="2119" spans="1:20" x14ac:dyDescent="0.3">
      <c r="A2119" s="2">
        <v>3118</v>
      </c>
      <c r="B2119" s="3">
        <v>45531</v>
      </c>
      <c r="C2119" s="2" t="s">
        <v>2868</v>
      </c>
      <c r="D2119" s="2" t="s">
        <v>2948</v>
      </c>
      <c r="E2119" s="2" t="s">
        <v>28</v>
      </c>
      <c r="F2119" s="2" t="s">
        <v>29</v>
      </c>
      <c r="G2119" s="2" t="s">
        <v>97</v>
      </c>
      <c r="H2119" s="2" t="s">
        <v>98</v>
      </c>
      <c r="I2119" s="2" t="s">
        <v>32</v>
      </c>
      <c r="J2119" s="2">
        <v>5</v>
      </c>
      <c r="K2119" s="2">
        <v>58224</v>
      </c>
      <c r="L2119" s="2">
        <v>291120</v>
      </c>
      <c r="M2119" s="2">
        <v>240058.93</v>
      </c>
      <c r="N2119" s="2">
        <v>51061.07</v>
      </c>
      <c r="O2119" s="2">
        <v>226</v>
      </c>
      <c r="P2119" s="2">
        <v>42</v>
      </c>
      <c r="Q2119" s="2" t="s">
        <v>99</v>
      </c>
      <c r="R2119" s="2">
        <v>15</v>
      </c>
      <c r="S2119" s="5">
        <f>IFERROR(Table1[[#This Row],[Profit]]/Table1[[#This Row],[Sales]],0)</f>
        <v>0.17539526655674637</v>
      </c>
      <c r="T2119" s="2" t="str">
        <f t="shared" si="33"/>
        <v>Reorder Needed</v>
      </c>
    </row>
    <row r="2120" spans="1:20" x14ac:dyDescent="0.3">
      <c r="A2120" s="2">
        <v>3119</v>
      </c>
      <c r="B2120" s="3">
        <v>45509</v>
      </c>
      <c r="C2120" s="2" t="s">
        <v>1108</v>
      </c>
      <c r="D2120" s="2" t="s">
        <v>2949</v>
      </c>
      <c r="E2120" s="2" t="s">
        <v>28</v>
      </c>
      <c r="F2120" s="2" t="s">
        <v>29</v>
      </c>
      <c r="G2120" s="2" t="s">
        <v>60</v>
      </c>
      <c r="H2120" s="2" t="s">
        <v>61</v>
      </c>
      <c r="I2120" s="2" t="s">
        <v>32</v>
      </c>
      <c r="J2120" s="2">
        <v>5</v>
      </c>
      <c r="K2120" s="2">
        <v>14224</v>
      </c>
      <c r="L2120" s="2">
        <v>71120</v>
      </c>
      <c r="M2120" s="2">
        <v>44803.519999999997</v>
      </c>
      <c r="N2120" s="2">
        <v>26316.48</v>
      </c>
      <c r="O2120" s="2">
        <v>241</v>
      </c>
      <c r="P2120" s="2">
        <v>78</v>
      </c>
      <c r="Q2120" s="2" t="s">
        <v>62</v>
      </c>
      <c r="R2120" s="2">
        <v>0</v>
      </c>
      <c r="S2120" s="5">
        <f>IFERROR(Table1[[#This Row],[Profit]]/Table1[[#This Row],[Sales]],0)</f>
        <v>0.37002924634420697</v>
      </c>
      <c r="T2120" s="2" t="str">
        <f t="shared" si="33"/>
        <v>Reorder Needed</v>
      </c>
    </row>
    <row r="2121" spans="1:20" x14ac:dyDescent="0.3">
      <c r="A2121" s="2">
        <v>3120</v>
      </c>
      <c r="B2121" s="3">
        <v>45438</v>
      </c>
      <c r="C2121" s="2" t="s">
        <v>1763</v>
      </c>
      <c r="D2121" s="2" t="s">
        <v>338</v>
      </c>
      <c r="E2121" s="2" t="s">
        <v>45</v>
      </c>
      <c r="F2121" s="2" t="s">
        <v>46</v>
      </c>
      <c r="G2121" s="2" t="s">
        <v>40</v>
      </c>
      <c r="H2121" s="2" t="s">
        <v>41</v>
      </c>
      <c r="I2121" s="2" t="s">
        <v>24</v>
      </c>
      <c r="J2121" s="2">
        <v>2</v>
      </c>
      <c r="K2121" s="2">
        <v>4315</v>
      </c>
      <c r="L2121" s="2">
        <v>8630</v>
      </c>
      <c r="M2121" s="2">
        <v>7598.31</v>
      </c>
      <c r="N2121" s="2">
        <v>1031.69</v>
      </c>
      <c r="O2121" s="2">
        <v>418</v>
      </c>
      <c r="P2121" s="2">
        <v>57</v>
      </c>
      <c r="Q2121" s="2" t="s">
        <v>42</v>
      </c>
      <c r="R2121" s="2">
        <v>20</v>
      </c>
      <c r="S2121" s="5">
        <f>IFERROR(Table1[[#This Row],[Profit]]/Table1[[#This Row],[Sales]],0)</f>
        <v>0.11954692931633835</v>
      </c>
      <c r="T2121" s="2" t="str">
        <f t="shared" si="33"/>
        <v>Reorder Needed</v>
      </c>
    </row>
    <row r="2122" spans="1:20" x14ac:dyDescent="0.3">
      <c r="A2122" s="2">
        <v>3121</v>
      </c>
      <c r="B2122" s="3">
        <v>45502</v>
      </c>
      <c r="C2122" s="2" t="s">
        <v>2763</v>
      </c>
      <c r="D2122" s="2" t="s">
        <v>2950</v>
      </c>
      <c r="E2122" s="2" t="s">
        <v>45</v>
      </c>
      <c r="F2122" s="2" t="s">
        <v>46</v>
      </c>
      <c r="G2122" s="2" t="s">
        <v>67</v>
      </c>
      <c r="H2122" s="2" t="s">
        <v>68</v>
      </c>
      <c r="I2122" s="2" t="s">
        <v>24</v>
      </c>
      <c r="J2122" s="2">
        <v>10</v>
      </c>
      <c r="K2122" s="2">
        <v>6121</v>
      </c>
      <c r="L2122" s="2">
        <v>61210</v>
      </c>
      <c r="M2122" s="2">
        <v>38380.99</v>
      </c>
      <c r="N2122" s="2">
        <v>22829.01</v>
      </c>
      <c r="O2122" s="2">
        <v>199</v>
      </c>
      <c r="P2122" s="2">
        <v>75</v>
      </c>
      <c r="Q2122" s="2" t="s">
        <v>42</v>
      </c>
      <c r="R2122" s="2">
        <v>15</v>
      </c>
      <c r="S2122" s="5">
        <f>IFERROR(Table1[[#This Row],[Profit]]/Table1[[#This Row],[Sales]],0)</f>
        <v>0.37296209769645478</v>
      </c>
      <c r="T2122" s="2" t="str">
        <f t="shared" si="33"/>
        <v>Reorder Needed</v>
      </c>
    </row>
    <row r="2123" spans="1:20" x14ac:dyDescent="0.3">
      <c r="A2123" s="2">
        <v>3122</v>
      </c>
      <c r="B2123" s="3">
        <v>45628</v>
      </c>
      <c r="C2123" s="2" t="s">
        <v>653</v>
      </c>
      <c r="D2123" s="2" t="s">
        <v>2951</v>
      </c>
      <c r="E2123" s="2" t="s">
        <v>45</v>
      </c>
      <c r="F2123" s="2" t="s">
        <v>46</v>
      </c>
      <c r="G2123" s="2" t="s">
        <v>49</v>
      </c>
      <c r="H2123" s="2" t="s">
        <v>50</v>
      </c>
      <c r="I2123" s="2" t="s">
        <v>51</v>
      </c>
      <c r="J2123" s="2">
        <v>1</v>
      </c>
      <c r="K2123" s="2">
        <v>34842</v>
      </c>
      <c r="L2123" s="2">
        <v>34842</v>
      </c>
      <c r="M2123" s="2">
        <v>28511.88</v>
      </c>
      <c r="N2123" s="2">
        <v>6330.12</v>
      </c>
      <c r="O2123" s="2">
        <v>57</v>
      </c>
      <c r="P2123" s="2">
        <v>56</v>
      </c>
      <c r="Q2123" s="2" t="s">
        <v>52</v>
      </c>
      <c r="R2123" s="2">
        <v>15</v>
      </c>
      <c r="S2123" s="5">
        <f>IFERROR(Table1[[#This Row],[Profit]]/Table1[[#This Row],[Sales]],0)</f>
        <v>0.1816807301532633</v>
      </c>
      <c r="T2123" s="2" t="str">
        <f t="shared" si="33"/>
        <v>Reorder Needed</v>
      </c>
    </row>
    <row r="2124" spans="1:20" x14ac:dyDescent="0.3">
      <c r="A2124" s="2">
        <v>3123</v>
      </c>
      <c r="B2124" s="3">
        <v>45491</v>
      </c>
      <c r="C2124" s="2" t="s">
        <v>158</v>
      </c>
      <c r="D2124" s="2" t="s">
        <v>2952</v>
      </c>
      <c r="E2124" s="2" t="s">
        <v>36</v>
      </c>
      <c r="F2124" s="2" t="s">
        <v>37</v>
      </c>
      <c r="G2124" s="2" t="s">
        <v>22</v>
      </c>
      <c r="H2124" s="2" t="s">
        <v>23</v>
      </c>
      <c r="I2124" s="2" t="s">
        <v>24</v>
      </c>
      <c r="J2124" s="2">
        <v>1</v>
      </c>
      <c r="K2124" s="2">
        <v>6060</v>
      </c>
      <c r="L2124" s="2">
        <v>6060</v>
      </c>
      <c r="M2124" s="2">
        <v>4849.1499999999996</v>
      </c>
      <c r="N2124" s="2">
        <v>1210.8499999999999</v>
      </c>
      <c r="O2124" s="2">
        <v>168</v>
      </c>
      <c r="P2124" s="2">
        <v>24</v>
      </c>
      <c r="Q2124" s="2" t="s">
        <v>25</v>
      </c>
      <c r="R2124" s="2">
        <v>0</v>
      </c>
      <c r="S2124" s="5">
        <f>IFERROR(Table1[[#This Row],[Profit]]/Table1[[#This Row],[Sales]],0)</f>
        <v>0.1998102310231023</v>
      </c>
      <c r="T2124" s="2" t="str">
        <f t="shared" si="33"/>
        <v>Reorder Needed</v>
      </c>
    </row>
    <row r="2125" spans="1:20" x14ac:dyDescent="0.3">
      <c r="A2125" s="2">
        <v>3124</v>
      </c>
      <c r="B2125" s="3">
        <v>45322</v>
      </c>
      <c r="C2125" s="2" t="s">
        <v>481</v>
      </c>
      <c r="D2125" s="2" t="s">
        <v>2953</v>
      </c>
      <c r="E2125" s="2" t="s">
        <v>28</v>
      </c>
      <c r="F2125" s="2" t="s">
        <v>29</v>
      </c>
      <c r="G2125" s="2" t="s">
        <v>49</v>
      </c>
      <c r="H2125" s="2" t="s">
        <v>50</v>
      </c>
      <c r="I2125" s="2" t="s">
        <v>51</v>
      </c>
      <c r="J2125" s="2">
        <v>1</v>
      </c>
      <c r="K2125" s="2">
        <v>36513</v>
      </c>
      <c r="L2125" s="2">
        <v>36513</v>
      </c>
      <c r="M2125" s="2">
        <v>27972.080000000002</v>
      </c>
      <c r="N2125" s="2">
        <v>8540.92</v>
      </c>
      <c r="O2125" s="2">
        <v>147</v>
      </c>
      <c r="P2125" s="2">
        <v>42</v>
      </c>
      <c r="Q2125" s="2" t="s">
        <v>52</v>
      </c>
      <c r="R2125" s="2">
        <v>20</v>
      </c>
      <c r="S2125" s="5">
        <f>IFERROR(Table1[[#This Row],[Profit]]/Table1[[#This Row],[Sales]],0)</f>
        <v>0.23391449620683044</v>
      </c>
      <c r="T2125" s="2" t="str">
        <f t="shared" si="33"/>
        <v>Reorder Needed</v>
      </c>
    </row>
    <row r="2126" spans="1:20" x14ac:dyDescent="0.3">
      <c r="A2126" s="2">
        <v>3125</v>
      </c>
      <c r="B2126" s="3">
        <v>45636</v>
      </c>
      <c r="C2126" s="2" t="s">
        <v>1645</v>
      </c>
      <c r="D2126" s="2" t="s">
        <v>2954</v>
      </c>
      <c r="E2126" s="2" t="s">
        <v>45</v>
      </c>
      <c r="F2126" s="2" t="s">
        <v>46</v>
      </c>
      <c r="G2126" s="2" t="s">
        <v>30</v>
      </c>
      <c r="H2126" s="2" t="s">
        <v>31</v>
      </c>
      <c r="I2126" s="2" t="s">
        <v>32</v>
      </c>
      <c r="J2126" s="2">
        <v>6</v>
      </c>
      <c r="K2126" s="2">
        <v>52078</v>
      </c>
      <c r="L2126" s="2">
        <v>312468</v>
      </c>
      <c r="M2126" s="2">
        <v>207769.2</v>
      </c>
      <c r="N2126" s="2">
        <v>104698.8</v>
      </c>
      <c r="O2126" s="2">
        <v>376</v>
      </c>
      <c r="P2126" s="2">
        <v>90</v>
      </c>
      <c r="Q2126" s="2" t="s">
        <v>33</v>
      </c>
      <c r="R2126" s="2">
        <v>10</v>
      </c>
      <c r="S2126" s="5">
        <f>IFERROR(Table1[[#This Row],[Profit]]/Table1[[#This Row],[Sales]],0)</f>
        <v>0.33507047121625255</v>
      </c>
      <c r="T2126" s="2" t="str">
        <f t="shared" si="33"/>
        <v>Reorder Needed</v>
      </c>
    </row>
    <row r="2127" spans="1:20" x14ac:dyDescent="0.3">
      <c r="A2127" s="2">
        <v>3126</v>
      </c>
      <c r="B2127" s="3">
        <v>45637</v>
      </c>
      <c r="C2127" s="2" t="s">
        <v>317</v>
      </c>
      <c r="D2127" s="2" t="s">
        <v>2955</v>
      </c>
      <c r="E2127" s="2" t="s">
        <v>45</v>
      </c>
      <c r="F2127" s="2" t="s">
        <v>46</v>
      </c>
      <c r="G2127" s="2" t="s">
        <v>60</v>
      </c>
      <c r="H2127" s="2" t="s">
        <v>61</v>
      </c>
      <c r="I2127" s="2" t="s">
        <v>32</v>
      </c>
      <c r="J2127" s="2">
        <v>4</v>
      </c>
      <c r="K2127" s="2">
        <v>32171</v>
      </c>
      <c r="L2127" s="2">
        <v>128684</v>
      </c>
      <c r="M2127" s="2">
        <v>98068.479999999996</v>
      </c>
      <c r="N2127" s="2">
        <v>30615.52</v>
      </c>
      <c r="O2127" s="2">
        <v>440</v>
      </c>
      <c r="P2127" s="2">
        <v>86</v>
      </c>
      <c r="Q2127" s="2" t="s">
        <v>62</v>
      </c>
      <c r="R2127" s="2">
        <v>20</v>
      </c>
      <c r="S2127" s="5">
        <f>IFERROR(Table1[[#This Row],[Profit]]/Table1[[#This Row],[Sales]],0)</f>
        <v>0.23791240558266763</v>
      </c>
      <c r="T2127" s="2" t="str">
        <f t="shared" si="33"/>
        <v>Reorder Needed</v>
      </c>
    </row>
    <row r="2128" spans="1:20" x14ac:dyDescent="0.3">
      <c r="A2128" s="2">
        <v>3127</v>
      </c>
      <c r="B2128" s="3">
        <v>45645</v>
      </c>
      <c r="C2128" s="2" t="s">
        <v>1087</v>
      </c>
      <c r="D2128" s="2" t="s">
        <v>2956</v>
      </c>
      <c r="E2128" s="2" t="s">
        <v>45</v>
      </c>
      <c r="F2128" s="2" t="s">
        <v>46</v>
      </c>
      <c r="G2128" s="2" t="s">
        <v>49</v>
      </c>
      <c r="H2128" s="2" t="s">
        <v>50</v>
      </c>
      <c r="I2128" s="2" t="s">
        <v>51</v>
      </c>
      <c r="J2128" s="2">
        <v>2</v>
      </c>
      <c r="K2128" s="2">
        <v>51052</v>
      </c>
      <c r="L2128" s="2">
        <v>102104</v>
      </c>
      <c r="M2128" s="2">
        <v>80294.81</v>
      </c>
      <c r="N2128" s="2">
        <v>21809.19</v>
      </c>
      <c r="O2128" s="2">
        <v>322</v>
      </c>
      <c r="P2128" s="2">
        <v>36</v>
      </c>
      <c r="Q2128" s="2" t="s">
        <v>52</v>
      </c>
      <c r="R2128" s="2">
        <v>0</v>
      </c>
      <c r="S2128" s="5">
        <f>IFERROR(Table1[[#This Row],[Profit]]/Table1[[#This Row],[Sales]],0)</f>
        <v>0.21359780224085245</v>
      </c>
      <c r="T2128" s="2" t="str">
        <f t="shared" si="33"/>
        <v>Reorder Needed</v>
      </c>
    </row>
    <row r="2129" spans="1:20" x14ac:dyDescent="0.3">
      <c r="A2129" s="2">
        <v>3128</v>
      </c>
      <c r="B2129" s="3">
        <v>45394</v>
      </c>
      <c r="C2129" s="2" t="s">
        <v>2271</v>
      </c>
      <c r="D2129" s="2" t="s">
        <v>2957</v>
      </c>
      <c r="E2129" s="2" t="s">
        <v>28</v>
      </c>
      <c r="F2129" s="2" t="s">
        <v>29</v>
      </c>
      <c r="G2129" s="2" t="s">
        <v>55</v>
      </c>
      <c r="H2129" s="2" t="s">
        <v>56</v>
      </c>
      <c r="I2129" s="2" t="s">
        <v>32</v>
      </c>
      <c r="J2129" s="2">
        <v>5</v>
      </c>
      <c r="K2129" s="2">
        <v>49737</v>
      </c>
      <c r="L2129" s="2">
        <v>248685</v>
      </c>
      <c r="M2129" s="2">
        <v>171946.43</v>
      </c>
      <c r="N2129" s="2">
        <v>76738.570000000007</v>
      </c>
      <c r="O2129" s="2">
        <v>250</v>
      </c>
      <c r="P2129" s="2">
        <v>81</v>
      </c>
      <c r="Q2129" s="2" t="s">
        <v>57</v>
      </c>
      <c r="R2129" s="2">
        <v>10</v>
      </c>
      <c r="S2129" s="5">
        <f>IFERROR(Table1[[#This Row],[Profit]]/Table1[[#This Row],[Sales]],0)</f>
        <v>0.30857739710879228</v>
      </c>
      <c r="T2129" s="2" t="str">
        <f t="shared" si="33"/>
        <v>Reorder Needed</v>
      </c>
    </row>
    <row r="2130" spans="1:20" x14ac:dyDescent="0.3">
      <c r="A2130" s="2">
        <v>3129</v>
      </c>
      <c r="B2130" s="3">
        <v>45455</v>
      </c>
      <c r="C2130" s="2" t="s">
        <v>2958</v>
      </c>
      <c r="D2130" s="2" t="s">
        <v>2959</v>
      </c>
      <c r="E2130" s="2" t="s">
        <v>45</v>
      </c>
      <c r="F2130" s="2" t="s">
        <v>46</v>
      </c>
      <c r="G2130" s="2" t="s">
        <v>49</v>
      </c>
      <c r="H2130" s="2" t="s">
        <v>50</v>
      </c>
      <c r="I2130" s="2" t="s">
        <v>51</v>
      </c>
      <c r="J2130" s="2">
        <v>5</v>
      </c>
      <c r="K2130" s="2">
        <v>17409</v>
      </c>
      <c r="L2130" s="2">
        <v>87045</v>
      </c>
      <c r="M2130" s="2">
        <v>67267.78</v>
      </c>
      <c r="N2130" s="2">
        <v>19777.22</v>
      </c>
      <c r="O2130" s="2">
        <v>439</v>
      </c>
      <c r="P2130" s="2">
        <v>58</v>
      </c>
      <c r="Q2130" s="2" t="s">
        <v>52</v>
      </c>
      <c r="R2130" s="2">
        <v>0</v>
      </c>
      <c r="S2130" s="5">
        <f>IFERROR(Table1[[#This Row],[Profit]]/Table1[[#This Row],[Sales]],0)</f>
        <v>0.22720684703314378</v>
      </c>
      <c r="T2130" s="2" t="str">
        <f t="shared" si="33"/>
        <v>Reorder Needed</v>
      </c>
    </row>
    <row r="2131" spans="1:20" x14ac:dyDescent="0.3">
      <c r="A2131" s="2">
        <v>3130</v>
      </c>
      <c r="B2131" s="3">
        <v>45450</v>
      </c>
      <c r="C2131" s="2" t="s">
        <v>1534</v>
      </c>
      <c r="D2131" s="2" t="s">
        <v>2960</v>
      </c>
      <c r="E2131" s="2" t="s">
        <v>20</v>
      </c>
      <c r="F2131" s="2" t="s">
        <v>21</v>
      </c>
      <c r="G2131" s="2" t="s">
        <v>49</v>
      </c>
      <c r="H2131" s="2" t="s">
        <v>50</v>
      </c>
      <c r="I2131" s="2" t="s">
        <v>51</v>
      </c>
      <c r="J2131" s="2">
        <v>5</v>
      </c>
      <c r="K2131" s="2">
        <v>3515</v>
      </c>
      <c r="L2131" s="2">
        <v>17575</v>
      </c>
      <c r="M2131" s="2">
        <v>14384.18</v>
      </c>
      <c r="N2131" s="2">
        <v>3190.82</v>
      </c>
      <c r="O2131" s="2">
        <v>186</v>
      </c>
      <c r="P2131" s="2">
        <v>10</v>
      </c>
      <c r="Q2131" s="2" t="s">
        <v>52</v>
      </c>
      <c r="R2131" s="2">
        <v>10</v>
      </c>
      <c r="S2131" s="5">
        <f>IFERROR(Table1[[#This Row],[Profit]]/Table1[[#This Row],[Sales]],0)</f>
        <v>0.18155448079658607</v>
      </c>
      <c r="T2131" s="2" t="str">
        <f t="shared" si="33"/>
        <v>Reorder Needed</v>
      </c>
    </row>
    <row r="2132" spans="1:20" x14ac:dyDescent="0.3">
      <c r="A2132" s="2">
        <v>3131</v>
      </c>
      <c r="B2132" s="3">
        <v>45594</v>
      </c>
      <c r="C2132" s="2" t="s">
        <v>2065</v>
      </c>
      <c r="D2132" s="2" t="s">
        <v>2961</v>
      </c>
      <c r="E2132" s="2" t="s">
        <v>20</v>
      </c>
      <c r="F2132" s="2" t="s">
        <v>21</v>
      </c>
      <c r="G2132" s="2" t="s">
        <v>40</v>
      </c>
      <c r="H2132" s="2" t="s">
        <v>41</v>
      </c>
      <c r="I2132" s="2" t="s">
        <v>24</v>
      </c>
      <c r="J2132" s="2">
        <v>5</v>
      </c>
      <c r="K2132" s="2">
        <v>26393</v>
      </c>
      <c r="L2132" s="2">
        <v>131965</v>
      </c>
      <c r="M2132" s="2">
        <v>85347.05</v>
      </c>
      <c r="N2132" s="2">
        <v>46617.95</v>
      </c>
      <c r="O2132" s="2">
        <v>318</v>
      </c>
      <c r="P2132" s="2">
        <v>39</v>
      </c>
      <c r="Q2132" s="2" t="s">
        <v>42</v>
      </c>
      <c r="R2132" s="2">
        <v>10</v>
      </c>
      <c r="S2132" s="5">
        <f>IFERROR(Table1[[#This Row],[Profit]]/Table1[[#This Row],[Sales]],0)</f>
        <v>0.35325995529117565</v>
      </c>
      <c r="T2132" s="2" t="str">
        <f t="shared" si="33"/>
        <v>Reorder Needed</v>
      </c>
    </row>
    <row r="2133" spans="1:20" x14ac:dyDescent="0.3">
      <c r="A2133" s="2">
        <v>3132</v>
      </c>
      <c r="B2133" s="3">
        <v>45327</v>
      </c>
      <c r="C2133" s="2" t="s">
        <v>1040</v>
      </c>
      <c r="D2133" s="2" t="s">
        <v>2962</v>
      </c>
      <c r="E2133" s="2" t="s">
        <v>20</v>
      </c>
      <c r="F2133" s="2" t="s">
        <v>21</v>
      </c>
      <c r="G2133" s="2" t="s">
        <v>22</v>
      </c>
      <c r="H2133" s="2" t="s">
        <v>23</v>
      </c>
      <c r="I2133" s="2" t="s">
        <v>24</v>
      </c>
      <c r="J2133" s="2">
        <v>2</v>
      </c>
      <c r="K2133" s="2">
        <v>18323</v>
      </c>
      <c r="L2133" s="2">
        <v>36646</v>
      </c>
      <c r="M2133" s="2">
        <v>29256.26</v>
      </c>
      <c r="N2133" s="2">
        <v>7389.74</v>
      </c>
      <c r="O2133" s="2">
        <v>342</v>
      </c>
      <c r="P2133" s="2">
        <v>66</v>
      </c>
      <c r="Q2133" s="2" t="s">
        <v>25</v>
      </c>
      <c r="R2133" s="2">
        <v>10</v>
      </c>
      <c r="S2133" s="5">
        <f>IFERROR(Table1[[#This Row],[Profit]]/Table1[[#This Row],[Sales]],0)</f>
        <v>0.20165202204879112</v>
      </c>
      <c r="T2133" s="2" t="str">
        <f t="shared" si="33"/>
        <v>Reorder Needed</v>
      </c>
    </row>
    <row r="2134" spans="1:20" x14ac:dyDescent="0.3">
      <c r="A2134" s="2">
        <v>3133</v>
      </c>
      <c r="B2134" s="3">
        <v>45445</v>
      </c>
      <c r="C2134" s="2" t="s">
        <v>511</v>
      </c>
      <c r="D2134" s="2" t="s">
        <v>2963</v>
      </c>
      <c r="E2134" s="2" t="s">
        <v>45</v>
      </c>
      <c r="F2134" s="2" t="s">
        <v>46</v>
      </c>
      <c r="G2134" s="2" t="s">
        <v>55</v>
      </c>
      <c r="H2134" s="2" t="s">
        <v>56</v>
      </c>
      <c r="I2134" s="2" t="s">
        <v>32</v>
      </c>
      <c r="J2134" s="2">
        <v>9</v>
      </c>
      <c r="K2134" s="2">
        <v>12315</v>
      </c>
      <c r="L2134" s="2">
        <v>110835</v>
      </c>
      <c r="M2134" s="2">
        <v>73241.58</v>
      </c>
      <c r="N2134" s="2">
        <v>37593.42</v>
      </c>
      <c r="O2134" s="2">
        <v>144</v>
      </c>
      <c r="P2134" s="2">
        <v>74</v>
      </c>
      <c r="Q2134" s="2" t="s">
        <v>57</v>
      </c>
      <c r="R2134" s="2">
        <v>15</v>
      </c>
      <c r="S2134" s="5">
        <f>IFERROR(Table1[[#This Row],[Profit]]/Table1[[#This Row],[Sales]],0)</f>
        <v>0.33918365137366352</v>
      </c>
      <c r="T2134" s="2" t="str">
        <f t="shared" si="33"/>
        <v>Reorder Needed</v>
      </c>
    </row>
    <row r="2135" spans="1:20" x14ac:dyDescent="0.3">
      <c r="A2135" s="2">
        <v>3134</v>
      </c>
      <c r="B2135" s="3">
        <v>45613</v>
      </c>
      <c r="C2135" s="2" t="s">
        <v>260</v>
      </c>
      <c r="D2135" s="2" t="s">
        <v>2964</v>
      </c>
      <c r="E2135" s="2" t="s">
        <v>36</v>
      </c>
      <c r="F2135" s="2" t="s">
        <v>37</v>
      </c>
      <c r="G2135" s="2" t="s">
        <v>49</v>
      </c>
      <c r="H2135" s="2" t="s">
        <v>50</v>
      </c>
      <c r="I2135" s="2" t="s">
        <v>51</v>
      </c>
      <c r="J2135" s="2">
        <v>8</v>
      </c>
      <c r="K2135" s="2">
        <v>32930</v>
      </c>
      <c r="L2135" s="2">
        <v>263440</v>
      </c>
      <c r="M2135" s="2">
        <v>205709.01</v>
      </c>
      <c r="N2135" s="2">
        <v>57730.99</v>
      </c>
      <c r="O2135" s="2">
        <v>93</v>
      </c>
      <c r="P2135" s="2">
        <v>88</v>
      </c>
      <c r="Q2135" s="2" t="s">
        <v>52</v>
      </c>
      <c r="R2135" s="2">
        <v>20</v>
      </c>
      <c r="S2135" s="5">
        <f>IFERROR(Table1[[#This Row],[Profit]]/Table1[[#This Row],[Sales]],0)</f>
        <v>0.21914284087458244</v>
      </c>
      <c r="T2135" s="2" t="str">
        <f t="shared" si="33"/>
        <v>Reorder Needed</v>
      </c>
    </row>
    <row r="2136" spans="1:20" x14ac:dyDescent="0.3">
      <c r="A2136" s="2">
        <v>3135</v>
      </c>
      <c r="B2136" s="3">
        <v>45610</v>
      </c>
      <c r="C2136" s="2" t="s">
        <v>2603</v>
      </c>
      <c r="D2136" s="2" t="s">
        <v>2965</v>
      </c>
      <c r="E2136" s="2" t="s">
        <v>28</v>
      </c>
      <c r="F2136" s="2" t="s">
        <v>29</v>
      </c>
      <c r="G2136" s="2" t="s">
        <v>30</v>
      </c>
      <c r="H2136" s="2" t="s">
        <v>31</v>
      </c>
      <c r="I2136" s="2" t="s">
        <v>32</v>
      </c>
      <c r="J2136" s="2">
        <v>3</v>
      </c>
      <c r="K2136" s="2">
        <v>54583</v>
      </c>
      <c r="L2136" s="2">
        <v>163749</v>
      </c>
      <c r="M2136" s="2">
        <v>99694.06</v>
      </c>
      <c r="N2136" s="2">
        <v>64054.94</v>
      </c>
      <c r="O2136" s="2">
        <v>184</v>
      </c>
      <c r="P2136" s="2">
        <v>21</v>
      </c>
      <c r="Q2136" s="2" t="s">
        <v>33</v>
      </c>
      <c r="R2136" s="2">
        <v>15</v>
      </c>
      <c r="S2136" s="5">
        <f>IFERROR(Table1[[#This Row],[Profit]]/Table1[[#This Row],[Sales]],0)</f>
        <v>0.39117759497767929</v>
      </c>
      <c r="T2136" s="2" t="str">
        <f t="shared" si="33"/>
        <v>Reorder Needed</v>
      </c>
    </row>
    <row r="2137" spans="1:20" x14ac:dyDescent="0.3">
      <c r="A2137" s="2">
        <v>3136</v>
      </c>
      <c r="B2137" s="3">
        <v>45475</v>
      </c>
      <c r="C2137" s="2" t="s">
        <v>525</v>
      </c>
      <c r="D2137" s="2" t="s">
        <v>2966</v>
      </c>
      <c r="E2137" s="2" t="s">
        <v>36</v>
      </c>
      <c r="F2137" s="2" t="s">
        <v>37</v>
      </c>
      <c r="G2137" s="2" t="s">
        <v>67</v>
      </c>
      <c r="H2137" s="2" t="s">
        <v>68</v>
      </c>
      <c r="I2137" s="2" t="s">
        <v>24</v>
      </c>
      <c r="J2137" s="2">
        <v>1</v>
      </c>
      <c r="K2137" s="2">
        <v>12378</v>
      </c>
      <c r="L2137" s="2">
        <v>12378</v>
      </c>
      <c r="M2137" s="2">
        <v>10184.67</v>
      </c>
      <c r="N2137" s="2">
        <v>2193.33</v>
      </c>
      <c r="O2137" s="2">
        <v>279</v>
      </c>
      <c r="P2137" s="2">
        <v>61</v>
      </c>
      <c r="Q2137" s="2" t="s">
        <v>42</v>
      </c>
      <c r="R2137" s="2">
        <v>20</v>
      </c>
      <c r="S2137" s="5">
        <f>IFERROR(Table1[[#This Row],[Profit]]/Table1[[#This Row],[Sales]],0)</f>
        <v>0.17719583131362093</v>
      </c>
      <c r="T2137" s="2" t="str">
        <f t="shared" si="33"/>
        <v>Reorder Needed</v>
      </c>
    </row>
    <row r="2138" spans="1:20" x14ac:dyDescent="0.3">
      <c r="A2138" s="2">
        <v>3137</v>
      </c>
      <c r="B2138" s="3">
        <v>45349</v>
      </c>
      <c r="C2138" s="2" t="s">
        <v>1101</v>
      </c>
      <c r="D2138" s="2" t="s">
        <v>2967</v>
      </c>
      <c r="E2138" s="2" t="s">
        <v>28</v>
      </c>
      <c r="F2138" s="2" t="s">
        <v>29</v>
      </c>
      <c r="G2138" s="2" t="s">
        <v>81</v>
      </c>
      <c r="H2138" s="2" t="s">
        <v>82</v>
      </c>
      <c r="I2138" s="2" t="s">
        <v>24</v>
      </c>
      <c r="J2138" s="2">
        <v>4</v>
      </c>
      <c r="K2138" s="2">
        <v>19491</v>
      </c>
      <c r="L2138" s="2">
        <v>77964</v>
      </c>
      <c r="M2138" s="2">
        <v>50570.02</v>
      </c>
      <c r="N2138" s="2">
        <v>27393.98</v>
      </c>
      <c r="O2138" s="2">
        <v>181</v>
      </c>
      <c r="P2138" s="2">
        <v>92</v>
      </c>
      <c r="Q2138" s="2" t="s">
        <v>42</v>
      </c>
      <c r="R2138" s="2">
        <v>20</v>
      </c>
      <c r="S2138" s="5">
        <f>IFERROR(Table1[[#This Row],[Profit]]/Table1[[#This Row],[Sales]],0)</f>
        <v>0.35136704119850187</v>
      </c>
      <c r="T2138" s="2" t="str">
        <f t="shared" si="33"/>
        <v>Reorder Needed</v>
      </c>
    </row>
    <row r="2139" spans="1:20" x14ac:dyDescent="0.3">
      <c r="A2139" s="2">
        <v>3138</v>
      </c>
      <c r="B2139" s="3">
        <v>45418</v>
      </c>
      <c r="C2139" s="2" t="s">
        <v>2174</v>
      </c>
      <c r="D2139" s="2" t="s">
        <v>2968</v>
      </c>
      <c r="E2139" s="2" t="s">
        <v>28</v>
      </c>
      <c r="F2139" s="2" t="s">
        <v>29</v>
      </c>
      <c r="G2139" s="2" t="s">
        <v>97</v>
      </c>
      <c r="H2139" s="2" t="s">
        <v>98</v>
      </c>
      <c r="I2139" s="2" t="s">
        <v>32</v>
      </c>
      <c r="J2139" s="2">
        <v>2</v>
      </c>
      <c r="K2139" s="2">
        <v>6483</v>
      </c>
      <c r="L2139" s="2">
        <v>12966</v>
      </c>
      <c r="M2139" s="2">
        <v>11650.28</v>
      </c>
      <c r="N2139" s="2">
        <v>1315.72</v>
      </c>
      <c r="O2139" s="2">
        <v>321</v>
      </c>
      <c r="P2139" s="2">
        <v>59</v>
      </c>
      <c r="Q2139" s="2" t="s">
        <v>99</v>
      </c>
      <c r="R2139" s="2">
        <v>15</v>
      </c>
      <c r="S2139" s="5">
        <f>IFERROR(Table1[[#This Row],[Profit]]/Table1[[#This Row],[Sales]],0)</f>
        <v>0.10147462594477866</v>
      </c>
      <c r="T2139" s="2" t="str">
        <f t="shared" si="33"/>
        <v>Reorder Needed</v>
      </c>
    </row>
    <row r="2140" spans="1:20" x14ac:dyDescent="0.3">
      <c r="A2140" s="2">
        <v>3139</v>
      </c>
      <c r="B2140" s="3">
        <v>45516</v>
      </c>
      <c r="C2140" s="2" t="s">
        <v>2081</v>
      </c>
      <c r="D2140" s="2" t="s">
        <v>2969</v>
      </c>
      <c r="E2140" s="2" t="s">
        <v>28</v>
      </c>
      <c r="F2140" s="2" t="s">
        <v>29</v>
      </c>
      <c r="G2140" s="2" t="s">
        <v>30</v>
      </c>
      <c r="H2140" s="2" t="s">
        <v>31</v>
      </c>
      <c r="I2140" s="2" t="s">
        <v>32</v>
      </c>
      <c r="J2140" s="2">
        <v>8</v>
      </c>
      <c r="K2140" s="2">
        <v>58407</v>
      </c>
      <c r="L2140" s="2">
        <v>467256</v>
      </c>
      <c r="M2140" s="2">
        <v>315068.26</v>
      </c>
      <c r="N2140" s="2">
        <v>152187.74</v>
      </c>
      <c r="O2140" s="2">
        <v>402</v>
      </c>
      <c r="P2140" s="2">
        <v>38</v>
      </c>
      <c r="Q2140" s="2" t="s">
        <v>33</v>
      </c>
      <c r="R2140" s="2">
        <v>10</v>
      </c>
      <c r="S2140" s="5">
        <f>IFERROR(Table1[[#This Row],[Profit]]/Table1[[#This Row],[Sales]],0)</f>
        <v>0.32570526649203002</v>
      </c>
      <c r="T2140" s="2" t="str">
        <f t="shared" si="33"/>
        <v>Reorder Needed</v>
      </c>
    </row>
    <row r="2141" spans="1:20" x14ac:dyDescent="0.3">
      <c r="A2141" s="2">
        <v>3140</v>
      </c>
      <c r="B2141" s="3">
        <v>45296</v>
      </c>
      <c r="C2141" s="2" t="s">
        <v>2970</v>
      </c>
      <c r="D2141" s="2" t="s">
        <v>2971</v>
      </c>
      <c r="E2141" s="2" t="s">
        <v>28</v>
      </c>
      <c r="F2141" s="2" t="s">
        <v>29</v>
      </c>
      <c r="G2141" s="2" t="s">
        <v>49</v>
      </c>
      <c r="H2141" s="2" t="s">
        <v>50</v>
      </c>
      <c r="I2141" s="2" t="s">
        <v>51</v>
      </c>
      <c r="J2141" s="2">
        <v>9</v>
      </c>
      <c r="K2141" s="2">
        <v>34287</v>
      </c>
      <c r="L2141" s="2">
        <v>308583</v>
      </c>
      <c r="M2141" s="2">
        <v>241213.17</v>
      </c>
      <c r="N2141" s="2">
        <v>67369.83</v>
      </c>
      <c r="O2141" s="2">
        <v>291</v>
      </c>
      <c r="P2141" s="2">
        <v>28</v>
      </c>
      <c r="Q2141" s="2" t="s">
        <v>52</v>
      </c>
      <c r="R2141" s="2">
        <v>0</v>
      </c>
      <c r="S2141" s="5">
        <f>IFERROR(Table1[[#This Row],[Profit]]/Table1[[#This Row],[Sales]],0)</f>
        <v>0.21831996577906107</v>
      </c>
      <c r="T2141" s="2" t="str">
        <f t="shared" si="33"/>
        <v>Reorder Needed</v>
      </c>
    </row>
    <row r="2142" spans="1:20" x14ac:dyDescent="0.3">
      <c r="A2142" s="2">
        <v>3141</v>
      </c>
      <c r="B2142" s="3">
        <v>45387</v>
      </c>
      <c r="C2142" s="2" t="s">
        <v>1712</v>
      </c>
      <c r="D2142" s="2" t="s">
        <v>2972</v>
      </c>
      <c r="E2142" s="2" t="s">
        <v>20</v>
      </c>
      <c r="F2142" s="2" t="s">
        <v>21</v>
      </c>
      <c r="G2142" s="2" t="s">
        <v>75</v>
      </c>
      <c r="H2142" s="2" t="s">
        <v>76</v>
      </c>
      <c r="I2142" s="2" t="s">
        <v>77</v>
      </c>
      <c r="J2142" s="2">
        <v>3</v>
      </c>
      <c r="K2142" s="2">
        <v>33138</v>
      </c>
      <c r="L2142" s="2">
        <v>99414</v>
      </c>
      <c r="M2142" s="2">
        <v>64012.08</v>
      </c>
      <c r="N2142" s="2">
        <v>35401.919999999998</v>
      </c>
      <c r="O2142" s="2">
        <v>199</v>
      </c>
      <c r="P2142" s="2">
        <v>22</v>
      </c>
      <c r="Q2142" s="2" t="s">
        <v>78</v>
      </c>
      <c r="R2142" s="2">
        <v>15</v>
      </c>
      <c r="S2142" s="5">
        <f>IFERROR(Table1[[#This Row],[Profit]]/Table1[[#This Row],[Sales]],0)</f>
        <v>0.35610598104894681</v>
      </c>
      <c r="T2142" s="2" t="str">
        <f t="shared" si="33"/>
        <v>Reorder Needed</v>
      </c>
    </row>
    <row r="2143" spans="1:20" x14ac:dyDescent="0.3">
      <c r="A2143" s="2">
        <v>3142</v>
      </c>
      <c r="B2143" s="3">
        <v>45364</v>
      </c>
      <c r="C2143" s="2" t="s">
        <v>216</v>
      </c>
      <c r="D2143" s="2" t="s">
        <v>2973</v>
      </c>
      <c r="E2143" s="2" t="s">
        <v>20</v>
      </c>
      <c r="F2143" s="2" t="s">
        <v>21</v>
      </c>
      <c r="G2143" s="2" t="s">
        <v>49</v>
      </c>
      <c r="H2143" s="2" t="s">
        <v>50</v>
      </c>
      <c r="I2143" s="2" t="s">
        <v>51</v>
      </c>
      <c r="J2143" s="2">
        <v>3</v>
      </c>
      <c r="K2143" s="2">
        <v>19799</v>
      </c>
      <c r="L2143" s="2">
        <v>59397</v>
      </c>
      <c r="M2143" s="2">
        <v>36457.230000000003</v>
      </c>
      <c r="N2143" s="2">
        <v>22939.77</v>
      </c>
      <c r="O2143" s="2">
        <v>270</v>
      </c>
      <c r="P2143" s="2">
        <v>27</v>
      </c>
      <c r="Q2143" s="2" t="s">
        <v>52</v>
      </c>
      <c r="R2143" s="2">
        <v>20</v>
      </c>
      <c r="S2143" s="5">
        <f>IFERROR(Table1[[#This Row],[Profit]]/Table1[[#This Row],[Sales]],0)</f>
        <v>0.38621091974342137</v>
      </c>
      <c r="T2143" s="2" t="str">
        <f t="shared" si="33"/>
        <v>Reorder Needed</v>
      </c>
    </row>
    <row r="2144" spans="1:20" x14ac:dyDescent="0.3">
      <c r="A2144" s="2">
        <v>3143</v>
      </c>
      <c r="B2144" s="3">
        <v>45532</v>
      </c>
      <c r="C2144" s="2" t="s">
        <v>1795</v>
      </c>
      <c r="D2144" s="2" t="s">
        <v>2974</v>
      </c>
      <c r="E2144" s="2" t="s">
        <v>45</v>
      </c>
      <c r="F2144" s="2" t="s">
        <v>46</v>
      </c>
      <c r="G2144" s="2" t="s">
        <v>55</v>
      </c>
      <c r="H2144" s="2" t="s">
        <v>56</v>
      </c>
      <c r="I2144" s="2" t="s">
        <v>32</v>
      </c>
      <c r="J2144" s="2">
        <v>8</v>
      </c>
      <c r="K2144" s="2">
        <v>29132</v>
      </c>
      <c r="L2144" s="2">
        <v>233056</v>
      </c>
      <c r="M2144" s="2">
        <v>147735.32</v>
      </c>
      <c r="N2144" s="2">
        <v>85320.68</v>
      </c>
      <c r="O2144" s="2">
        <v>180</v>
      </c>
      <c r="P2144" s="2">
        <v>99</v>
      </c>
      <c r="Q2144" s="2" t="s">
        <v>57</v>
      </c>
      <c r="R2144" s="2">
        <v>0</v>
      </c>
      <c r="S2144" s="5">
        <f>IFERROR(Table1[[#This Row],[Profit]]/Table1[[#This Row],[Sales]],0)</f>
        <v>0.36609518742276531</v>
      </c>
      <c r="T2144" s="2" t="str">
        <f t="shared" si="33"/>
        <v>Reorder Needed</v>
      </c>
    </row>
    <row r="2145" spans="1:20" x14ac:dyDescent="0.3">
      <c r="A2145" s="2">
        <v>3144</v>
      </c>
      <c r="B2145" s="3">
        <v>45654</v>
      </c>
      <c r="C2145" s="2" t="s">
        <v>2111</v>
      </c>
      <c r="D2145" s="2" t="s">
        <v>2975</v>
      </c>
      <c r="E2145" s="2" t="s">
        <v>45</v>
      </c>
      <c r="F2145" s="2" t="s">
        <v>46</v>
      </c>
      <c r="G2145" s="2" t="s">
        <v>30</v>
      </c>
      <c r="H2145" s="2" t="s">
        <v>31</v>
      </c>
      <c r="I2145" s="2" t="s">
        <v>32</v>
      </c>
      <c r="J2145" s="2">
        <v>4</v>
      </c>
      <c r="K2145" s="2">
        <v>39751</v>
      </c>
      <c r="L2145" s="2">
        <v>159004</v>
      </c>
      <c r="M2145" s="2">
        <v>123891.56</v>
      </c>
      <c r="N2145" s="2">
        <v>35112.44</v>
      </c>
      <c r="O2145" s="2">
        <v>476</v>
      </c>
      <c r="P2145" s="2">
        <v>66</v>
      </c>
      <c r="Q2145" s="2" t="s">
        <v>33</v>
      </c>
      <c r="R2145" s="2">
        <v>5</v>
      </c>
      <c r="S2145" s="5">
        <f>IFERROR(Table1[[#This Row],[Profit]]/Table1[[#This Row],[Sales]],0)</f>
        <v>0.22082740056853917</v>
      </c>
      <c r="T2145" s="2" t="str">
        <f t="shared" si="33"/>
        <v>Reorder Needed</v>
      </c>
    </row>
    <row r="2146" spans="1:20" x14ac:dyDescent="0.3">
      <c r="A2146" s="2">
        <v>3145</v>
      </c>
      <c r="B2146" s="3">
        <v>45292</v>
      </c>
      <c r="C2146" s="2" t="s">
        <v>772</v>
      </c>
      <c r="D2146" s="2" t="s">
        <v>2976</v>
      </c>
      <c r="E2146" s="2" t="s">
        <v>28</v>
      </c>
      <c r="F2146" s="2" t="s">
        <v>29</v>
      </c>
      <c r="G2146" s="2" t="s">
        <v>75</v>
      </c>
      <c r="H2146" s="2" t="s">
        <v>76</v>
      </c>
      <c r="I2146" s="2" t="s">
        <v>77</v>
      </c>
      <c r="J2146" s="2">
        <v>6</v>
      </c>
      <c r="K2146" s="2">
        <v>43632</v>
      </c>
      <c r="L2146" s="2">
        <v>261792</v>
      </c>
      <c r="M2146" s="2">
        <v>211206.01</v>
      </c>
      <c r="N2146" s="2">
        <v>50585.99</v>
      </c>
      <c r="O2146" s="2">
        <v>343</v>
      </c>
      <c r="P2146" s="2">
        <v>17</v>
      </c>
      <c r="Q2146" s="2" t="s">
        <v>78</v>
      </c>
      <c r="R2146" s="2">
        <v>15</v>
      </c>
      <c r="S2146" s="5">
        <f>IFERROR(Table1[[#This Row],[Profit]]/Table1[[#This Row],[Sales]],0)</f>
        <v>0.19322970144236645</v>
      </c>
      <c r="T2146" s="2" t="str">
        <f t="shared" si="33"/>
        <v>Reorder Needed</v>
      </c>
    </row>
    <row r="2147" spans="1:20" x14ac:dyDescent="0.3">
      <c r="A2147" s="2">
        <v>3146</v>
      </c>
      <c r="B2147" s="3">
        <v>45515</v>
      </c>
      <c r="C2147" s="2" t="s">
        <v>1035</v>
      </c>
      <c r="D2147" s="2" t="s">
        <v>2977</v>
      </c>
      <c r="E2147" s="2" t="s">
        <v>28</v>
      </c>
      <c r="F2147" s="2" t="s">
        <v>29</v>
      </c>
      <c r="G2147" s="2" t="s">
        <v>55</v>
      </c>
      <c r="H2147" s="2" t="s">
        <v>56</v>
      </c>
      <c r="I2147" s="2" t="s">
        <v>32</v>
      </c>
      <c r="J2147" s="2">
        <v>7</v>
      </c>
      <c r="K2147" s="2">
        <v>1762</v>
      </c>
      <c r="L2147" s="2">
        <v>12334</v>
      </c>
      <c r="M2147" s="2">
        <v>9813.3799999999992</v>
      </c>
      <c r="N2147" s="2">
        <v>2520.62</v>
      </c>
      <c r="O2147" s="2">
        <v>487</v>
      </c>
      <c r="P2147" s="2">
        <v>52</v>
      </c>
      <c r="Q2147" s="2" t="s">
        <v>57</v>
      </c>
      <c r="R2147" s="2">
        <v>0</v>
      </c>
      <c r="S2147" s="5">
        <f>IFERROR(Table1[[#This Row],[Profit]]/Table1[[#This Row],[Sales]],0)</f>
        <v>0.20436354791632882</v>
      </c>
      <c r="T2147" s="2" t="str">
        <f t="shared" si="33"/>
        <v>Reorder Needed</v>
      </c>
    </row>
    <row r="2148" spans="1:20" x14ac:dyDescent="0.3">
      <c r="A2148" s="2">
        <v>3147</v>
      </c>
      <c r="B2148" s="3">
        <v>45415</v>
      </c>
      <c r="C2148" s="2" t="s">
        <v>1035</v>
      </c>
      <c r="D2148" s="2" t="s">
        <v>2978</v>
      </c>
      <c r="E2148" s="2" t="s">
        <v>20</v>
      </c>
      <c r="F2148" s="2" t="s">
        <v>21</v>
      </c>
      <c r="G2148" s="2" t="s">
        <v>40</v>
      </c>
      <c r="H2148" s="2" t="s">
        <v>41</v>
      </c>
      <c r="I2148" s="2" t="s">
        <v>24</v>
      </c>
      <c r="J2148" s="2">
        <v>6</v>
      </c>
      <c r="K2148" s="2">
        <v>14489</v>
      </c>
      <c r="L2148" s="2">
        <v>86934</v>
      </c>
      <c r="M2148" s="2">
        <v>59483.56</v>
      </c>
      <c r="N2148" s="2">
        <v>27450.44</v>
      </c>
      <c r="O2148" s="2">
        <v>72</v>
      </c>
      <c r="P2148" s="2">
        <v>94</v>
      </c>
      <c r="Q2148" s="2" t="s">
        <v>42</v>
      </c>
      <c r="R2148" s="2">
        <v>5</v>
      </c>
      <c r="S2148" s="5">
        <f>IFERROR(Table1[[#This Row],[Profit]]/Table1[[#This Row],[Sales]],0)</f>
        <v>0.31576184231716015</v>
      </c>
      <c r="T2148" s="2" t="str">
        <f t="shared" si="33"/>
        <v>Sufficient</v>
      </c>
    </row>
    <row r="2149" spans="1:20" x14ac:dyDescent="0.3">
      <c r="A2149" s="2">
        <v>3148</v>
      </c>
      <c r="B2149" s="3">
        <v>45336</v>
      </c>
      <c r="C2149" s="2" t="s">
        <v>481</v>
      </c>
      <c r="D2149" s="2" t="s">
        <v>2979</v>
      </c>
      <c r="E2149" s="2" t="s">
        <v>28</v>
      </c>
      <c r="F2149" s="2" t="s">
        <v>29</v>
      </c>
      <c r="G2149" s="2" t="s">
        <v>22</v>
      </c>
      <c r="H2149" s="2" t="s">
        <v>23</v>
      </c>
      <c r="I2149" s="2" t="s">
        <v>24</v>
      </c>
      <c r="J2149" s="2">
        <v>9</v>
      </c>
      <c r="K2149" s="2">
        <v>26153</v>
      </c>
      <c r="L2149" s="2">
        <v>235377</v>
      </c>
      <c r="M2149" s="2">
        <v>206389.23</v>
      </c>
      <c r="N2149" s="2">
        <v>28987.77</v>
      </c>
      <c r="O2149" s="2">
        <v>96</v>
      </c>
      <c r="P2149" s="2">
        <v>81</v>
      </c>
      <c r="Q2149" s="2" t="s">
        <v>25</v>
      </c>
      <c r="R2149" s="2">
        <v>10</v>
      </c>
      <c r="S2149" s="5">
        <f>IFERROR(Table1[[#This Row],[Profit]]/Table1[[#This Row],[Sales]],0)</f>
        <v>0.12315464127760996</v>
      </c>
      <c r="T2149" s="2" t="str">
        <f t="shared" si="33"/>
        <v>Reorder Needed</v>
      </c>
    </row>
    <row r="2150" spans="1:20" x14ac:dyDescent="0.3">
      <c r="A2150" s="2">
        <v>3149</v>
      </c>
      <c r="B2150" s="3">
        <v>45509</v>
      </c>
      <c r="C2150" s="2" t="s">
        <v>653</v>
      </c>
      <c r="D2150" s="2" t="s">
        <v>2980</v>
      </c>
      <c r="E2150" s="2" t="s">
        <v>36</v>
      </c>
      <c r="F2150" s="2" t="s">
        <v>37</v>
      </c>
      <c r="G2150" s="2" t="s">
        <v>22</v>
      </c>
      <c r="H2150" s="2" t="s">
        <v>23</v>
      </c>
      <c r="I2150" s="2" t="s">
        <v>24</v>
      </c>
      <c r="J2150" s="2">
        <v>9</v>
      </c>
      <c r="K2150" s="2">
        <v>25493</v>
      </c>
      <c r="L2150" s="2">
        <v>229437</v>
      </c>
      <c r="M2150" s="2">
        <v>143488.37</v>
      </c>
      <c r="N2150" s="2">
        <v>85948.63</v>
      </c>
      <c r="O2150" s="2">
        <v>358</v>
      </c>
      <c r="P2150" s="2">
        <v>48</v>
      </c>
      <c r="Q2150" s="2" t="s">
        <v>25</v>
      </c>
      <c r="R2150" s="2">
        <v>5</v>
      </c>
      <c r="S2150" s="5">
        <f>IFERROR(Table1[[#This Row],[Profit]]/Table1[[#This Row],[Sales]],0)</f>
        <v>0.37460666762553557</v>
      </c>
      <c r="T2150" s="2" t="str">
        <f t="shared" si="33"/>
        <v>Reorder Needed</v>
      </c>
    </row>
    <row r="2151" spans="1:20" x14ac:dyDescent="0.3">
      <c r="A2151" s="2">
        <v>3150</v>
      </c>
      <c r="B2151" s="3">
        <v>45310</v>
      </c>
      <c r="C2151" s="2" t="s">
        <v>1172</v>
      </c>
      <c r="D2151" s="2" t="s">
        <v>2981</v>
      </c>
      <c r="E2151" s="2" t="s">
        <v>28</v>
      </c>
      <c r="F2151" s="2" t="s">
        <v>29</v>
      </c>
      <c r="G2151" s="2" t="s">
        <v>40</v>
      </c>
      <c r="H2151" s="2" t="s">
        <v>41</v>
      </c>
      <c r="I2151" s="2" t="s">
        <v>24</v>
      </c>
      <c r="J2151" s="2">
        <v>4</v>
      </c>
      <c r="K2151" s="2">
        <v>50420</v>
      </c>
      <c r="L2151" s="2">
        <v>201680</v>
      </c>
      <c r="M2151" s="2">
        <v>127038.75</v>
      </c>
      <c r="N2151" s="2">
        <v>74641.25</v>
      </c>
      <c r="O2151" s="2">
        <v>80</v>
      </c>
      <c r="P2151" s="2">
        <v>72</v>
      </c>
      <c r="Q2151" s="2" t="s">
        <v>42</v>
      </c>
      <c r="R2151" s="2">
        <v>20</v>
      </c>
      <c r="S2151" s="5">
        <f>IFERROR(Table1[[#This Row],[Profit]]/Table1[[#This Row],[Sales]],0)</f>
        <v>0.37009743157477193</v>
      </c>
      <c r="T2151" s="2" t="str">
        <f t="shared" si="33"/>
        <v>Reorder Needed</v>
      </c>
    </row>
    <row r="2152" spans="1:20" x14ac:dyDescent="0.3">
      <c r="A2152" s="2">
        <v>3151</v>
      </c>
      <c r="B2152" s="3">
        <v>45619</v>
      </c>
      <c r="C2152" s="2" t="s">
        <v>2982</v>
      </c>
      <c r="D2152" s="2" t="s">
        <v>2983</v>
      </c>
      <c r="E2152" s="2" t="s">
        <v>28</v>
      </c>
      <c r="F2152" s="2" t="s">
        <v>29</v>
      </c>
      <c r="G2152" s="2" t="s">
        <v>49</v>
      </c>
      <c r="H2152" s="2" t="s">
        <v>50</v>
      </c>
      <c r="I2152" s="2" t="s">
        <v>51</v>
      </c>
      <c r="J2152" s="2">
        <v>4</v>
      </c>
      <c r="K2152" s="2">
        <v>24635</v>
      </c>
      <c r="L2152" s="2">
        <v>98540</v>
      </c>
      <c r="M2152" s="2">
        <v>78399.98</v>
      </c>
      <c r="N2152" s="2">
        <v>20140.02</v>
      </c>
      <c r="O2152" s="2">
        <v>466</v>
      </c>
      <c r="P2152" s="2">
        <v>80</v>
      </c>
      <c r="Q2152" s="2" t="s">
        <v>52</v>
      </c>
      <c r="R2152" s="2">
        <v>0</v>
      </c>
      <c r="S2152" s="5">
        <f>IFERROR(Table1[[#This Row],[Profit]]/Table1[[#This Row],[Sales]],0)</f>
        <v>0.20438420945808808</v>
      </c>
      <c r="T2152" s="2" t="str">
        <f t="shared" si="33"/>
        <v>Reorder Needed</v>
      </c>
    </row>
    <row r="2153" spans="1:20" x14ac:dyDescent="0.3">
      <c r="A2153" s="2">
        <v>3152</v>
      </c>
      <c r="B2153" s="3">
        <v>45524</v>
      </c>
      <c r="C2153" s="2" t="s">
        <v>2880</v>
      </c>
      <c r="D2153" s="2" t="s">
        <v>213</v>
      </c>
      <c r="E2153" s="2" t="s">
        <v>45</v>
      </c>
      <c r="F2153" s="2" t="s">
        <v>46</v>
      </c>
      <c r="G2153" s="2" t="s">
        <v>81</v>
      </c>
      <c r="H2153" s="2" t="s">
        <v>82</v>
      </c>
      <c r="I2153" s="2" t="s">
        <v>24</v>
      </c>
      <c r="J2153" s="2">
        <v>10</v>
      </c>
      <c r="K2153" s="2">
        <v>5762</v>
      </c>
      <c r="L2153" s="2">
        <v>57620</v>
      </c>
      <c r="M2153" s="2">
        <v>47670.22</v>
      </c>
      <c r="N2153" s="2">
        <v>9949.7800000000007</v>
      </c>
      <c r="O2153" s="2">
        <v>464</v>
      </c>
      <c r="P2153" s="2">
        <v>18</v>
      </c>
      <c r="Q2153" s="2" t="s">
        <v>42</v>
      </c>
      <c r="R2153" s="2">
        <v>5</v>
      </c>
      <c r="S2153" s="5">
        <f>IFERROR(Table1[[#This Row],[Profit]]/Table1[[#This Row],[Sales]],0)</f>
        <v>0.17267927802846236</v>
      </c>
      <c r="T2153" s="2" t="str">
        <f t="shared" si="33"/>
        <v>Reorder Needed</v>
      </c>
    </row>
    <row r="2154" spans="1:20" x14ac:dyDescent="0.3">
      <c r="A2154" s="2">
        <v>3153</v>
      </c>
      <c r="B2154" s="3">
        <v>45348</v>
      </c>
      <c r="C2154" s="2" t="s">
        <v>555</v>
      </c>
      <c r="D2154" s="2" t="s">
        <v>2984</v>
      </c>
      <c r="E2154" s="2" t="s">
        <v>36</v>
      </c>
      <c r="F2154" s="2" t="s">
        <v>37</v>
      </c>
      <c r="G2154" s="2" t="s">
        <v>55</v>
      </c>
      <c r="H2154" s="2" t="s">
        <v>56</v>
      </c>
      <c r="I2154" s="2" t="s">
        <v>32</v>
      </c>
      <c r="J2154" s="2">
        <v>5</v>
      </c>
      <c r="K2154" s="2">
        <v>39992</v>
      </c>
      <c r="L2154" s="2">
        <v>199960</v>
      </c>
      <c r="M2154" s="2">
        <v>148403.09</v>
      </c>
      <c r="N2154" s="2">
        <v>51556.91</v>
      </c>
      <c r="O2154" s="2">
        <v>79</v>
      </c>
      <c r="P2154" s="2">
        <v>24</v>
      </c>
      <c r="Q2154" s="2" t="s">
        <v>57</v>
      </c>
      <c r="R2154" s="2">
        <v>5</v>
      </c>
      <c r="S2154" s="5">
        <f>IFERROR(Table1[[#This Row],[Profit]]/Table1[[#This Row],[Sales]],0)</f>
        <v>0.25783611722344468</v>
      </c>
      <c r="T2154" s="2" t="str">
        <f t="shared" si="33"/>
        <v>Reorder Needed</v>
      </c>
    </row>
    <row r="2155" spans="1:20" x14ac:dyDescent="0.3">
      <c r="A2155" s="2">
        <v>3154</v>
      </c>
      <c r="B2155" s="3">
        <v>45640</v>
      </c>
      <c r="C2155" s="2" t="s">
        <v>586</v>
      </c>
      <c r="D2155" s="2" t="s">
        <v>2985</v>
      </c>
      <c r="E2155" s="2" t="s">
        <v>36</v>
      </c>
      <c r="F2155" s="2" t="s">
        <v>37</v>
      </c>
      <c r="G2155" s="2" t="s">
        <v>67</v>
      </c>
      <c r="H2155" s="2" t="s">
        <v>68</v>
      </c>
      <c r="I2155" s="2" t="s">
        <v>24</v>
      </c>
      <c r="J2155" s="2">
        <v>9</v>
      </c>
      <c r="K2155" s="2">
        <v>50762</v>
      </c>
      <c r="L2155" s="2">
        <v>456858</v>
      </c>
      <c r="M2155" s="2">
        <v>337833.16</v>
      </c>
      <c r="N2155" s="2">
        <v>119024.84</v>
      </c>
      <c r="O2155" s="2">
        <v>474</v>
      </c>
      <c r="P2155" s="2">
        <v>49</v>
      </c>
      <c r="Q2155" s="2" t="s">
        <v>42</v>
      </c>
      <c r="R2155" s="2">
        <v>20</v>
      </c>
      <c r="S2155" s="5">
        <f>IFERROR(Table1[[#This Row],[Profit]]/Table1[[#This Row],[Sales]],0)</f>
        <v>0.26052917974512868</v>
      </c>
      <c r="T2155" s="2" t="str">
        <f t="shared" si="33"/>
        <v>Reorder Needed</v>
      </c>
    </row>
    <row r="2156" spans="1:20" x14ac:dyDescent="0.3">
      <c r="A2156" s="2">
        <v>3155</v>
      </c>
      <c r="B2156" s="3">
        <v>45611</v>
      </c>
      <c r="C2156" s="2" t="s">
        <v>548</v>
      </c>
      <c r="D2156" s="2" t="s">
        <v>2986</v>
      </c>
      <c r="E2156" s="2" t="s">
        <v>45</v>
      </c>
      <c r="F2156" s="2" t="s">
        <v>46</v>
      </c>
      <c r="G2156" s="2" t="s">
        <v>30</v>
      </c>
      <c r="H2156" s="2" t="s">
        <v>31</v>
      </c>
      <c r="I2156" s="2" t="s">
        <v>32</v>
      </c>
      <c r="J2156" s="2">
        <v>3</v>
      </c>
      <c r="K2156" s="2">
        <v>54344</v>
      </c>
      <c r="L2156" s="2">
        <v>163032</v>
      </c>
      <c r="M2156" s="2">
        <v>125251.14</v>
      </c>
      <c r="N2156" s="2">
        <v>37780.86</v>
      </c>
      <c r="O2156" s="2">
        <v>340</v>
      </c>
      <c r="P2156" s="2">
        <v>84</v>
      </c>
      <c r="Q2156" s="2" t="s">
        <v>33</v>
      </c>
      <c r="R2156" s="2">
        <v>0</v>
      </c>
      <c r="S2156" s="5">
        <f>IFERROR(Table1[[#This Row],[Profit]]/Table1[[#This Row],[Sales]],0)</f>
        <v>0.23173892242013838</v>
      </c>
      <c r="T2156" s="2" t="str">
        <f t="shared" si="33"/>
        <v>Reorder Needed</v>
      </c>
    </row>
    <row r="2157" spans="1:20" x14ac:dyDescent="0.3">
      <c r="A2157" s="2">
        <v>3156</v>
      </c>
      <c r="B2157" s="3">
        <v>45501</v>
      </c>
      <c r="C2157" s="2" t="s">
        <v>1929</v>
      </c>
      <c r="D2157" s="2" t="s">
        <v>2252</v>
      </c>
      <c r="E2157" s="2" t="s">
        <v>28</v>
      </c>
      <c r="F2157" s="2" t="s">
        <v>29</v>
      </c>
      <c r="G2157" s="2" t="s">
        <v>67</v>
      </c>
      <c r="H2157" s="2" t="s">
        <v>68</v>
      </c>
      <c r="I2157" s="2" t="s">
        <v>24</v>
      </c>
      <c r="J2157" s="2">
        <v>2</v>
      </c>
      <c r="K2157" s="2">
        <v>51305</v>
      </c>
      <c r="L2157" s="2">
        <v>102610</v>
      </c>
      <c r="M2157" s="2">
        <v>86310.48</v>
      </c>
      <c r="N2157" s="2">
        <v>16299.52</v>
      </c>
      <c r="O2157" s="2">
        <v>344</v>
      </c>
      <c r="P2157" s="2">
        <v>86</v>
      </c>
      <c r="Q2157" s="2" t="s">
        <v>42</v>
      </c>
      <c r="R2157" s="2">
        <v>0</v>
      </c>
      <c r="S2157" s="5">
        <f>IFERROR(Table1[[#This Row],[Profit]]/Table1[[#This Row],[Sales]],0)</f>
        <v>0.15884923496735212</v>
      </c>
      <c r="T2157" s="2" t="str">
        <f t="shared" si="33"/>
        <v>Reorder Needed</v>
      </c>
    </row>
    <row r="2158" spans="1:20" x14ac:dyDescent="0.3">
      <c r="A2158" s="2">
        <v>3157</v>
      </c>
      <c r="B2158" s="3">
        <v>45465</v>
      </c>
      <c r="C2158" s="2" t="s">
        <v>464</v>
      </c>
      <c r="D2158" s="2" t="s">
        <v>2987</v>
      </c>
      <c r="E2158" s="2" t="s">
        <v>28</v>
      </c>
      <c r="F2158" s="2" t="s">
        <v>29</v>
      </c>
      <c r="G2158" s="2" t="s">
        <v>22</v>
      </c>
      <c r="H2158" s="2" t="s">
        <v>23</v>
      </c>
      <c r="I2158" s="2" t="s">
        <v>24</v>
      </c>
      <c r="J2158" s="2">
        <v>4</v>
      </c>
      <c r="K2158" s="2">
        <v>22058</v>
      </c>
      <c r="L2158" s="2">
        <v>88232</v>
      </c>
      <c r="M2158" s="2">
        <v>63644.86</v>
      </c>
      <c r="N2158" s="2">
        <v>24587.14</v>
      </c>
      <c r="O2158" s="2">
        <v>110</v>
      </c>
      <c r="P2158" s="2">
        <v>71</v>
      </c>
      <c r="Q2158" s="2" t="s">
        <v>25</v>
      </c>
      <c r="R2158" s="2">
        <v>5</v>
      </c>
      <c r="S2158" s="5">
        <f>IFERROR(Table1[[#This Row],[Profit]]/Table1[[#This Row],[Sales]],0)</f>
        <v>0.27866465681385438</v>
      </c>
      <c r="T2158" s="2" t="str">
        <f t="shared" si="33"/>
        <v>Reorder Needed</v>
      </c>
    </row>
    <row r="2159" spans="1:20" x14ac:dyDescent="0.3">
      <c r="A2159" s="2">
        <v>3158</v>
      </c>
      <c r="B2159" s="3">
        <v>45491</v>
      </c>
      <c r="C2159" s="2" t="s">
        <v>1186</v>
      </c>
      <c r="D2159" s="2" t="s">
        <v>2988</v>
      </c>
      <c r="E2159" s="2" t="s">
        <v>36</v>
      </c>
      <c r="F2159" s="2" t="s">
        <v>37</v>
      </c>
      <c r="G2159" s="2" t="s">
        <v>55</v>
      </c>
      <c r="H2159" s="2" t="s">
        <v>56</v>
      </c>
      <c r="I2159" s="2" t="s">
        <v>32</v>
      </c>
      <c r="J2159" s="2">
        <v>4</v>
      </c>
      <c r="K2159" s="2">
        <v>44404</v>
      </c>
      <c r="L2159" s="2">
        <v>177616</v>
      </c>
      <c r="M2159" s="2">
        <v>150624.04</v>
      </c>
      <c r="N2159" s="2">
        <v>26991.96</v>
      </c>
      <c r="O2159" s="2">
        <v>464</v>
      </c>
      <c r="P2159" s="2">
        <v>82</v>
      </c>
      <c r="Q2159" s="2" t="s">
        <v>57</v>
      </c>
      <c r="R2159" s="2">
        <v>5</v>
      </c>
      <c r="S2159" s="5">
        <f>IFERROR(Table1[[#This Row],[Profit]]/Table1[[#This Row],[Sales]],0)</f>
        <v>0.15196806594000539</v>
      </c>
      <c r="T2159" s="2" t="str">
        <f t="shared" si="33"/>
        <v>Reorder Needed</v>
      </c>
    </row>
    <row r="2160" spans="1:20" x14ac:dyDescent="0.3">
      <c r="A2160" s="2">
        <v>3159</v>
      </c>
      <c r="B2160" s="3">
        <v>45472</v>
      </c>
      <c r="C2160" s="2" t="s">
        <v>300</v>
      </c>
      <c r="D2160" s="2" t="s">
        <v>2989</v>
      </c>
      <c r="E2160" s="2" t="s">
        <v>28</v>
      </c>
      <c r="F2160" s="2" t="s">
        <v>29</v>
      </c>
      <c r="G2160" s="2" t="s">
        <v>60</v>
      </c>
      <c r="H2160" s="2" t="s">
        <v>61</v>
      </c>
      <c r="I2160" s="2" t="s">
        <v>32</v>
      </c>
      <c r="J2160" s="2">
        <v>5</v>
      </c>
      <c r="K2160" s="2">
        <v>7069</v>
      </c>
      <c r="L2160" s="2">
        <v>35345</v>
      </c>
      <c r="M2160" s="2">
        <v>27813.040000000001</v>
      </c>
      <c r="N2160" s="2">
        <v>7531.96</v>
      </c>
      <c r="O2160" s="2">
        <v>340</v>
      </c>
      <c r="P2160" s="2">
        <v>44</v>
      </c>
      <c r="Q2160" s="2" t="s">
        <v>62</v>
      </c>
      <c r="R2160" s="2">
        <v>0</v>
      </c>
      <c r="S2160" s="5">
        <f>IFERROR(Table1[[#This Row],[Profit]]/Table1[[#This Row],[Sales]],0)</f>
        <v>0.21309831659357759</v>
      </c>
      <c r="T2160" s="2" t="str">
        <f t="shared" si="33"/>
        <v>Reorder Needed</v>
      </c>
    </row>
    <row r="2161" spans="1:20" x14ac:dyDescent="0.3">
      <c r="A2161" s="2">
        <v>3160</v>
      </c>
      <c r="B2161" s="3">
        <v>45549</v>
      </c>
      <c r="C2161" s="2" t="s">
        <v>1936</v>
      </c>
      <c r="D2161" s="2" t="s">
        <v>2990</v>
      </c>
      <c r="E2161" s="2" t="s">
        <v>28</v>
      </c>
      <c r="F2161" s="2" t="s">
        <v>29</v>
      </c>
      <c r="G2161" s="2" t="s">
        <v>75</v>
      </c>
      <c r="H2161" s="2" t="s">
        <v>76</v>
      </c>
      <c r="I2161" s="2" t="s">
        <v>77</v>
      </c>
      <c r="J2161" s="2">
        <v>1</v>
      </c>
      <c r="K2161" s="2">
        <v>18357</v>
      </c>
      <c r="L2161" s="2">
        <v>18357</v>
      </c>
      <c r="M2161" s="2">
        <v>16191.31</v>
      </c>
      <c r="N2161" s="2">
        <v>2165.69</v>
      </c>
      <c r="O2161" s="2">
        <v>476</v>
      </c>
      <c r="P2161" s="2">
        <v>66</v>
      </c>
      <c r="Q2161" s="2" t="s">
        <v>78</v>
      </c>
      <c r="R2161" s="2">
        <v>20</v>
      </c>
      <c r="S2161" s="5">
        <f>IFERROR(Table1[[#This Row],[Profit]]/Table1[[#This Row],[Sales]],0)</f>
        <v>0.11797624884240344</v>
      </c>
      <c r="T2161" s="2" t="str">
        <f t="shared" si="33"/>
        <v>Reorder Needed</v>
      </c>
    </row>
    <row r="2162" spans="1:20" x14ac:dyDescent="0.3">
      <c r="A2162" s="2">
        <v>3161</v>
      </c>
      <c r="B2162" s="3">
        <v>45499</v>
      </c>
      <c r="C2162" s="2" t="s">
        <v>1611</v>
      </c>
      <c r="D2162" s="2" t="s">
        <v>2991</v>
      </c>
      <c r="E2162" s="2" t="s">
        <v>36</v>
      </c>
      <c r="F2162" s="2" t="s">
        <v>37</v>
      </c>
      <c r="G2162" s="2" t="s">
        <v>67</v>
      </c>
      <c r="H2162" s="2" t="s">
        <v>68</v>
      </c>
      <c r="I2162" s="2" t="s">
        <v>24</v>
      </c>
      <c r="J2162" s="2">
        <v>6</v>
      </c>
      <c r="K2162" s="2">
        <v>12780</v>
      </c>
      <c r="L2162" s="2">
        <v>76680</v>
      </c>
      <c r="M2162" s="2">
        <v>65542.62</v>
      </c>
      <c r="N2162" s="2">
        <v>11137.38</v>
      </c>
      <c r="O2162" s="2">
        <v>82</v>
      </c>
      <c r="P2162" s="2">
        <v>96</v>
      </c>
      <c r="Q2162" s="2" t="s">
        <v>42</v>
      </c>
      <c r="R2162" s="2">
        <v>10</v>
      </c>
      <c r="S2162" s="5">
        <f>IFERROR(Table1[[#This Row],[Profit]]/Table1[[#This Row],[Sales]],0)</f>
        <v>0.1452449139280125</v>
      </c>
      <c r="T2162" s="2" t="str">
        <f t="shared" si="33"/>
        <v>Sufficient</v>
      </c>
    </row>
    <row r="2163" spans="1:20" x14ac:dyDescent="0.3">
      <c r="A2163" s="2">
        <v>3162</v>
      </c>
      <c r="B2163" s="3">
        <v>45370</v>
      </c>
      <c r="C2163" s="2" t="s">
        <v>2799</v>
      </c>
      <c r="D2163" s="2" t="s">
        <v>2992</v>
      </c>
      <c r="E2163" s="2" t="s">
        <v>45</v>
      </c>
      <c r="F2163" s="2" t="s">
        <v>46</v>
      </c>
      <c r="G2163" s="2" t="s">
        <v>97</v>
      </c>
      <c r="H2163" s="2" t="s">
        <v>98</v>
      </c>
      <c r="I2163" s="2" t="s">
        <v>32</v>
      </c>
      <c r="J2163" s="2">
        <v>8</v>
      </c>
      <c r="K2163" s="2">
        <v>49827</v>
      </c>
      <c r="L2163" s="2">
        <v>398616</v>
      </c>
      <c r="M2163" s="2">
        <v>323631.53999999998</v>
      </c>
      <c r="N2163" s="2">
        <v>74984.460000000006</v>
      </c>
      <c r="O2163" s="2">
        <v>387</v>
      </c>
      <c r="P2163" s="2">
        <v>94</v>
      </c>
      <c r="Q2163" s="2" t="s">
        <v>99</v>
      </c>
      <c r="R2163" s="2">
        <v>5</v>
      </c>
      <c r="S2163" s="5">
        <f>IFERROR(Table1[[#This Row],[Profit]]/Table1[[#This Row],[Sales]],0)</f>
        <v>0.18811201758082968</v>
      </c>
      <c r="T2163" s="2" t="str">
        <f t="shared" si="33"/>
        <v>Reorder Needed</v>
      </c>
    </row>
    <row r="2164" spans="1:20" x14ac:dyDescent="0.3">
      <c r="A2164" s="2">
        <v>3163</v>
      </c>
      <c r="B2164" s="3">
        <v>45503</v>
      </c>
      <c r="C2164" s="2" t="s">
        <v>1487</v>
      </c>
      <c r="D2164" s="2" t="s">
        <v>2993</v>
      </c>
      <c r="E2164" s="2" t="s">
        <v>28</v>
      </c>
      <c r="F2164" s="2" t="s">
        <v>29</v>
      </c>
      <c r="G2164" s="2" t="s">
        <v>75</v>
      </c>
      <c r="H2164" s="2" t="s">
        <v>76</v>
      </c>
      <c r="I2164" s="2" t="s">
        <v>77</v>
      </c>
      <c r="J2164" s="2">
        <v>1</v>
      </c>
      <c r="K2164" s="2">
        <v>49249</v>
      </c>
      <c r="L2164" s="2">
        <v>49249</v>
      </c>
      <c r="M2164" s="2">
        <v>36424.31</v>
      </c>
      <c r="N2164" s="2">
        <v>12824.69</v>
      </c>
      <c r="O2164" s="2">
        <v>147</v>
      </c>
      <c r="P2164" s="2">
        <v>73</v>
      </c>
      <c r="Q2164" s="2" t="s">
        <v>78</v>
      </c>
      <c r="R2164" s="2">
        <v>0</v>
      </c>
      <c r="S2164" s="5">
        <f>IFERROR(Table1[[#This Row],[Profit]]/Table1[[#This Row],[Sales]],0)</f>
        <v>0.26040508436719528</v>
      </c>
      <c r="T2164" s="2" t="str">
        <f t="shared" si="33"/>
        <v>Reorder Needed</v>
      </c>
    </row>
    <row r="2165" spans="1:20" x14ac:dyDescent="0.3">
      <c r="A2165" s="2">
        <v>3164</v>
      </c>
      <c r="B2165" s="3">
        <v>45535</v>
      </c>
      <c r="C2165" s="2" t="s">
        <v>911</v>
      </c>
      <c r="D2165" s="2" t="s">
        <v>2994</v>
      </c>
      <c r="E2165" s="2" t="s">
        <v>45</v>
      </c>
      <c r="F2165" s="2" t="s">
        <v>46</v>
      </c>
      <c r="G2165" s="2" t="s">
        <v>49</v>
      </c>
      <c r="H2165" s="2" t="s">
        <v>50</v>
      </c>
      <c r="I2165" s="2" t="s">
        <v>51</v>
      </c>
      <c r="J2165" s="2">
        <v>7</v>
      </c>
      <c r="K2165" s="2">
        <v>40729</v>
      </c>
      <c r="L2165" s="2">
        <v>285103</v>
      </c>
      <c r="M2165" s="2">
        <v>234957.02</v>
      </c>
      <c r="N2165" s="2">
        <v>50145.98</v>
      </c>
      <c r="O2165" s="2">
        <v>176</v>
      </c>
      <c r="P2165" s="2">
        <v>36</v>
      </c>
      <c r="Q2165" s="2" t="s">
        <v>52</v>
      </c>
      <c r="R2165" s="2">
        <v>20</v>
      </c>
      <c r="S2165" s="5">
        <f>IFERROR(Table1[[#This Row],[Profit]]/Table1[[#This Row],[Sales]],0)</f>
        <v>0.17588724075158804</v>
      </c>
      <c r="T2165" s="2" t="str">
        <f t="shared" si="33"/>
        <v>Reorder Needed</v>
      </c>
    </row>
    <row r="2166" spans="1:20" x14ac:dyDescent="0.3">
      <c r="A2166" s="2">
        <v>3165</v>
      </c>
      <c r="B2166" s="3">
        <v>45307</v>
      </c>
      <c r="C2166" s="2" t="s">
        <v>168</v>
      </c>
      <c r="D2166" s="2" t="s">
        <v>2995</v>
      </c>
      <c r="E2166" s="2" t="s">
        <v>20</v>
      </c>
      <c r="F2166" s="2" t="s">
        <v>21</v>
      </c>
      <c r="G2166" s="2" t="s">
        <v>81</v>
      </c>
      <c r="H2166" s="2" t="s">
        <v>82</v>
      </c>
      <c r="I2166" s="2" t="s">
        <v>24</v>
      </c>
      <c r="J2166" s="2">
        <v>7</v>
      </c>
      <c r="K2166" s="2">
        <v>9796</v>
      </c>
      <c r="L2166" s="2">
        <v>68572</v>
      </c>
      <c r="M2166" s="2">
        <v>44897.7</v>
      </c>
      <c r="N2166" s="2">
        <v>23674.3</v>
      </c>
      <c r="O2166" s="2">
        <v>284</v>
      </c>
      <c r="P2166" s="2">
        <v>39</v>
      </c>
      <c r="Q2166" s="2" t="s">
        <v>42</v>
      </c>
      <c r="R2166" s="2">
        <v>0</v>
      </c>
      <c r="S2166" s="5">
        <f>IFERROR(Table1[[#This Row],[Profit]]/Table1[[#This Row],[Sales]],0)</f>
        <v>0.34524733127223939</v>
      </c>
      <c r="T2166" s="2" t="str">
        <f t="shared" si="33"/>
        <v>Reorder Needed</v>
      </c>
    </row>
    <row r="2167" spans="1:20" x14ac:dyDescent="0.3">
      <c r="A2167" s="2">
        <v>3166</v>
      </c>
      <c r="B2167" s="3">
        <v>45566</v>
      </c>
      <c r="C2167" s="2" t="s">
        <v>438</v>
      </c>
      <c r="D2167" s="2" t="s">
        <v>2996</v>
      </c>
      <c r="E2167" s="2" t="s">
        <v>45</v>
      </c>
      <c r="F2167" s="2" t="s">
        <v>46</v>
      </c>
      <c r="G2167" s="2" t="s">
        <v>55</v>
      </c>
      <c r="H2167" s="2" t="s">
        <v>56</v>
      </c>
      <c r="I2167" s="2" t="s">
        <v>32</v>
      </c>
      <c r="J2167" s="2">
        <v>7</v>
      </c>
      <c r="K2167" s="2">
        <v>59503</v>
      </c>
      <c r="L2167" s="2">
        <v>416521</v>
      </c>
      <c r="M2167" s="2">
        <v>347723.77</v>
      </c>
      <c r="N2167" s="2">
        <v>68797.23</v>
      </c>
      <c r="O2167" s="2">
        <v>78</v>
      </c>
      <c r="P2167" s="2">
        <v>19</v>
      </c>
      <c r="Q2167" s="2" t="s">
        <v>57</v>
      </c>
      <c r="R2167" s="2">
        <v>15</v>
      </c>
      <c r="S2167" s="5">
        <f>IFERROR(Table1[[#This Row],[Profit]]/Table1[[#This Row],[Sales]],0)</f>
        <v>0.16517109581509695</v>
      </c>
      <c r="T2167" s="2" t="str">
        <f t="shared" si="33"/>
        <v>Reorder Needed</v>
      </c>
    </row>
    <row r="2168" spans="1:20" x14ac:dyDescent="0.3">
      <c r="A2168" s="2">
        <v>3167</v>
      </c>
      <c r="B2168" s="3">
        <v>45333</v>
      </c>
      <c r="C2168" s="2" t="s">
        <v>365</v>
      </c>
      <c r="D2168" s="2" t="s">
        <v>2997</v>
      </c>
      <c r="E2168" s="2" t="s">
        <v>45</v>
      </c>
      <c r="F2168" s="2" t="s">
        <v>46</v>
      </c>
      <c r="G2168" s="2" t="s">
        <v>49</v>
      </c>
      <c r="H2168" s="2" t="s">
        <v>50</v>
      </c>
      <c r="I2168" s="2" t="s">
        <v>51</v>
      </c>
      <c r="J2168" s="2">
        <v>10</v>
      </c>
      <c r="K2168" s="2">
        <v>4620</v>
      </c>
      <c r="L2168" s="2">
        <v>46200</v>
      </c>
      <c r="M2168" s="2">
        <v>33313.43</v>
      </c>
      <c r="N2168" s="2">
        <v>12886.57</v>
      </c>
      <c r="O2168" s="2">
        <v>403</v>
      </c>
      <c r="P2168" s="2">
        <v>67</v>
      </c>
      <c r="Q2168" s="2" t="s">
        <v>52</v>
      </c>
      <c r="R2168" s="2">
        <v>5</v>
      </c>
      <c r="S2168" s="5">
        <f>IFERROR(Table1[[#This Row],[Profit]]/Table1[[#This Row],[Sales]],0)</f>
        <v>0.27893008658008656</v>
      </c>
      <c r="T2168" s="2" t="str">
        <f t="shared" si="33"/>
        <v>Reorder Needed</v>
      </c>
    </row>
    <row r="2169" spans="1:20" x14ac:dyDescent="0.3">
      <c r="A2169" s="2">
        <v>3168</v>
      </c>
      <c r="B2169" s="3">
        <v>45632</v>
      </c>
      <c r="C2169" s="2" t="s">
        <v>1286</v>
      </c>
      <c r="D2169" s="2" t="s">
        <v>2998</v>
      </c>
      <c r="E2169" s="2" t="s">
        <v>28</v>
      </c>
      <c r="F2169" s="2" t="s">
        <v>29</v>
      </c>
      <c r="G2169" s="2" t="s">
        <v>30</v>
      </c>
      <c r="H2169" s="2" t="s">
        <v>31</v>
      </c>
      <c r="I2169" s="2" t="s">
        <v>32</v>
      </c>
      <c r="J2169" s="2">
        <v>3</v>
      </c>
      <c r="K2169" s="2">
        <v>33418</v>
      </c>
      <c r="L2169" s="2">
        <v>100254</v>
      </c>
      <c r="M2169" s="2">
        <v>66866.73</v>
      </c>
      <c r="N2169" s="2">
        <v>33387.269999999997</v>
      </c>
      <c r="O2169" s="2">
        <v>382</v>
      </c>
      <c r="P2169" s="2">
        <v>85</v>
      </c>
      <c r="Q2169" s="2" t="s">
        <v>33</v>
      </c>
      <c r="R2169" s="2">
        <v>0</v>
      </c>
      <c r="S2169" s="5">
        <f>IFERROR(Table1[[#This Row],[Profit]]/Table1[[#This Row],[Sales]],0)</f>
        <v>0.33302681189777961</v>
      </c>
      <c r="T2169" s="2" t="str">
        <f t="shared" si="33"/>
        <v>Reorder Needed</v>
      </c>
    </row>
    <row r="2170" spans="1:20" x14ac:dyDescent="0.3">
      <c r="A2170" s="2">
        <v>3169</v>
      </c>
      <c r="B2170" s="3">
        <v>45480</v>
      </c>
      <c r="C2170" s="2" t="s">
        <v>854</v>
      </c>
      <c r="D2170" s="2" t="s">
        <v>2999</v>
      </c>
      <c r="E2170" s="2" t="s">
        <v>45</v>
      </c>
      <c r="F2170" s="2" t="s">
        <v>46</v>
      </c>
      <c r="G2170" s="2" t="s">
        <v>81</v>
      </c>
      <c r="H2170" s="2" t="s">
        <v>82</v>
      </c>
      <c r="I2170" s="2" t="s">
        <v>24</v>
      </c>
      <c r="J2170" s="2">
        <v>2</v>
      </c>
      <c r="K2170" s="2">
        <v>42851</v>
      </c>
      <c r="L2170" s="2">
        <v>85702</v>
      </c>
      <c r="M2170" s="2">
        <v>62158.31</v>
      </c>
      <c r="N2170" s="2">
        <v>23543.69</v>
      </c>
      <c r="O2170" s="2">
        <v>282</v>
      </c>
      <c r="P2170" s="2">
        <v>46</v>
      </c>
      <c r="Q2170" s="2" t="s">
        <v>42</v>
      </c>
      <c r="R2170" s="2">
        <v>0</v>
      </c>
      <c r="S2170" s="5">
        <f>IFERROR(Table1[[#This Row],[Profit]]/Table1[[#This Row],[Sales]],0)</f>
        <v>0.27471575925882707</v>
      </c>
      <c r="T2170" s="2" t="str">
        <f t="shared" si="33"/>
        <v>Reorder Needed</v>
      </c>
    </row>
    <row r="2171" spans="1:20" x14ac:dyDescent="0.3">
      <c r="A2171" s="2">
        <v>3170</v>
      </c>
      <c r="B2171" s="3">
        <v>45472</v>
      </c>
      <c r="C2171" s="2" t="s">
        <v>377</v>
      </c>
      <c r="D2171" s="2" t="s">
        <v>3000</v>
      </c>
      <c r="E2171" s="2" t="s">
        <v>45</v>
      </c>
      <c r="F2171" s="2" t="s">
        <v>46</v>
      </c>
      <c r="G2171" s="2" t="s">
        <v>97</v>
      </c>
      <c r="H2171" s="2" t="s">
        <v>98</v>
      </c>
      <c r="I2171" s="2" t="s">
        <v>32</v>
      </c>
      <c r="J2171" s="2">
        <v>4</v>
      </c>
      <c r="K2171" s="2">
        <v>19826</v>
      </c>
      <c r="L2171" s="2">
        <v>79304</v>
      </c>
      <c r="M2171" s="2">
        <v>58566.95</v>
      </c>
      <c r="N2171" s="2">
        <v>20737.05</v>
      </c>
      <c r="O2171" s="2">
        <v>121</v>
      </c>
      <c r="P2171" s="2">
        <v>13</v>
      </c>
      <c r="Q2171" s="2" t="s">
        <v>99</v>
      </c>
      <c r="R2171" s="2">
        <v>10</v>
      </c>
      <c r="S2171" s="5">
        <f>IFERROR(Table1[[#This Row],[Profit]]/Table1[[#This Row],[Sales]],0)</f>
        <v>0.2614880712196106</v>
      </c>
      <c r="T2171" s="2" t="str">
        <f t="shared" si="33"/>
        <v>Reorder Needed</v>
      </c>
    </row>
    <row r="2172" spans="1:20" x14ac:dyDescent="0.3">
      <c r="A2172" s="2">
        <v>3171</v>
      </c>
      <c r="B2172" s="3">
        <v>45378</v>
      </c>
      <c r="C2172" s="2" t="s">
        <v>357</v>
      </c>
      <c r="D2172" s="2" t="s">
        <v>3001</v>
      </c>
      <c r="E2172" s="2" t="s">
        <v>20</v>
      </c>
      <c r="F2172" s="2" t="s">
        <v>21</v>
      </c>
      <c r="G2172" s="2" t="s">
        <v>60</v>
      </c>
      <c r="H2172" s="2" t="s">
        <v>61</v>
      </c>
      <c r="I2172" s="2" t="s">
        <v>32</v>
      </c>
      <c r="J2172" s="2">
        <v>10</v>
      </c>
      <c r="K2172" s="2">
        <v>47951</v>
      </c>
      <c r="L2172" s="2">
        <v>479510</v>
      </c>
      <c r="M2172" s="2">
        <v>360364.88</v>
      </c>
      <c r="N2172" s="2">
        <v>119145.12</v>
      </c>
      <c r="O2172" s="2">
        <v>258</v>
      </c>
      <c r="P2172" s="2">
        <v>79</v>
      </c>
      <c r="Q2172" s="2" t="s">
        <v>62</v>
      </c>
      <c r="R2172" s="2">
        <v>0</v>
      </c>
      <c r="S2172" s="5">
        <f>IFERROR(Table1[[#This Row],[Profit]]/Table1[[#This Row],[Sales]],0)</f>
        <v>0.24847264916268691</v>
      </c>
      <c r="T2172" s="2" t="str">
        <f t="shared" si="33"/>
        <v>Reorder Needed</v>
      </c>
    </row>
    <row r="2173" spans="1:20" x14ac:dyDescent="0.3">
      <c r="A2173" s="2">
        <v>3172</v>
      </c>
      <c r="B2173" s="3">
        <v>45618</v>
      </c>
      <c r="C2173" s="2" t="s">
        <v>1275</v>
      </c>
      <c r="D2173" s="2" t="s">
        <v>3002</v>
      </c>
      <c r="E2173" s="2" t="s">
        <v>45</v>
      </c>
      <c r="F2173" s="2" t="s">
        <v>46</v>
      </c>
      <c r="G2173" s="2" t="s">
        <v>30</v>
      </c>
      <c r="H2173" s="2" t="s">
        <v>31</v>
      </c>
      <c r="I2173" s="2" t="s">
        <v>32</v>
      </c>
      <c r="J2173" s="2">
        <v>8</v>
      </c>
      <c r="K2173" s="2">
        <v>59839</v>
      </c>
      <c r="L2173" s="2">
        <v>478712</v>
      </c>
      <c r="M2173" s="2">
        <v>343626.08</v>
      </c>
      <c r="N2173" s="2">
        <v>135085.92000000001</v>
      </c>
      <c r="O2173" s="2">
        <v>140</v>
      </c>
      <c r="P2173" s="2">
        <v>38</v>
      </c>
      <c r="Q2173" s="2" t="s">
        <v>33</v>
      </c>
      <c r="R2173" s="2">
        <v>15</v>
      </c>
      <c r="S2173" s="5">
        <f>IFERROR(Table1[[#This Row],[Profit]]/Table1[[#This Row],[Sales]],0)</f>
        <v>0.28218619963568914</v>
      </c>
      <c r="T2173" s="2" t="str">
        <f t="shared" si="33"/>
        <v>Reorder Needed</v>
      </c>
    </row>
    <row r="2174" spans="1:20" x14ac:dyDescent="0.3">
      <c r="A2174" s="2">
        <v>3173</v>
      </c>
      <c r="B2174" s="3">
        <v>45343</v>
      </c>
      <c r="C2174" s="2" t="s">
        <v>359</v>
      </c>
      <c r="D2174" s="2" t="s">
        <v>3003</v>
      </c>
      <c r="E2174" s="2" t="s">
        <v>28</v>
      </c>
      <c r="F2174" s="2" t="s">
        <v>29</v>
      </c>
      <c r="G2174" s="2" t="s">
        <v>81</v>
      </c>
      <c r="H2174" s="2" t="s">
        <v>82</v>
      </c>
      <c r="I2174" s="2" t="s">
        <v>24</v>
      </c>
      <c r="J2174" s="2">
        <v>3</v>
      </c>
      <c r="K2174" s="2">
        <v>36502</v>
      </c>
      <c r="L2174" s="2">
        <v>109506</v>
      </c>
      <c r="M2174" s="2">
        <v>74546.880000000005</v>
      </c>
      <c r="N2174" s="2">
        <v>34959.120000000003</v>
      </c>
      <c r="O2174" s="2">
        <v>60</v>
      </c>
      <c r="P2174" s="2">
        <v>28</v>
      </c>
      <c r="Q2174" s="2" t="s">
        <v>42</v>
      </c>
      <c r="R2174" s="2">
        <v>10</v>
      </c>
      <c r="S2174" s="5">
        <f>IFERROR(Table1[[#This Row],[Profit]]/Table1[[#This Row],[Sales]],0)</f>
        <v>0.31924387704783302</v>
      </c>
      <c r="T2174" s="2" t="str">
        <f t="shared" si="33"/>
        <v>Reorder Needed</v>
      </c>
    </row>
    <row r="2175" spans="1:20" x14ac:dyDescent="0.3">
      <c r="A2175" s="2">
        <v>3174</v>
      </c>
      <c r="B2175" s="3">
        <v>45331</v>
      </c>
      <c r="C2175" s="2" t="s">
        <v>1927</v>
      </c>
      <c r="D2175" s="2" t="s">
        <v>3004</v>
      </c>
      <c r="E2175" s="2" t="s">
        <v>28</v>
      </c>
      <c r="F2175" s="2" t="s">
        <v>29</v>
      </c>
      <c r="G2175" s="2" t="s">
        <v>60</v>
      </c>
      <c r="H2175" s="2" t="s">
        <v>61</v>
      </c>
      <c r="I2175" s="2" t="s">
        <v>32</v>
      </c>
      <c r="J2175" s="2">
        <v>4</v>
      </c>
      <c r="K2175" s="2">
        <v>48109</v>
      </c>
      <c r="L2175" s="2">
        <v>192436</v>
      </c>
      <c r="M2175" s="2">
        <v>125630.45</v>
      </c>
      <c r="N2175" s="2">
        <v>66805.55</v>
      </c>
      <c r="O2175" s="2">
        <v>170</v>
      </c>
      <c r="P2175" s="2">
        <v>28</v>
      </c>
      <c r="Q2175" s="2" t="s">
        <v>62</v>
      </c>
      <c r="R2175" s="2">
        <v>0</v>
      </c>
      <c r="S2175" s="5">
        <f>IFERROR(Table1[[#This Row],[Profit]]/Table1[[#This Row],[Sales]],0)</f>
        <v>0.34715723669167931</v>
      </c>
      <c r="T2175" s="2" t="str">
        <f t="shared" si="33"/>
        <v>Reorder Needed</v>
      </c>
    </row>
    <row r="2176" spans="1:20" x14ac:dyDescent="0.3">
      <c r="A2176" s="2">
        <v>3175</v>
      </c>
      <c r="B2176" s="3">
        <v>45396</v>
      </c>
      <c r="C2176" s="2" t="s">
        <v>300</v>
      </c>
      <c r="D2176" s="2" t="s">
        <v>3005</v>
      </c>
      <c r="E2176" s="2" t="s">
        <v>28</v>
      </c>
      <c r="F2176" s="2" t="s">
        <v>29</v>
      </c>
      <c r="G2176" s="2" t="s">
        <v>30</v>
      </c>
      <c r="H2176" s="2" t="s">
        <v>31</v>
      </c>
      <c r="I2176" s="2" t="s">
        <v>32</v>
      </c>
      <c r="J2176" s="2">
        <v>7</v>
      </c>
      <c r="K2176" s="2">
        <v>46285</v>
      </c>
      <c r="L2176" s="2">
        <v>323995</v>
      </c>
      <c r="M2176" s="2">
        <v>284389.13</v>
      </c>
      <c r="N2176" s="2">
        <v>39605.870000000003</v>
      </c>
      <c r="O2176" s="2">
        <v>482</v>
      </c>
      <c r="P2176" s="2">
        <v>100</v>
      </c>
      <c r="Q2176" s="2" t="s">
        <v>33</v>
      </c>
      <c r="R2176" s="2">
        <v>20</v>
      </c>
      <c r="S2176" s="5">
        <f>IFERROR(Table1[[#This Row],[Profit]]/Table1[[#This Row],[Sales]],0)</f>
        <v>0.12224222596027717</v>
      </c>
      <c r="T2176" s="2" t="str">
        <f t="shared" si="33"/>
        <v>Reorder Needed</v>
      </c>
    </row>
    <row r="2177" spans="1:20" x14ac:dyDescent="0.3">
      <c r="A2177" s="2">
        <v>3176</v>
      </c>
      <c r="B2177" s="3">
        <v>45449</v>
      </c>
      <c r="C2177" s="2" t="s">
        <v>1666</v>
      </c>
      <c r="D2177" s="2" t="s">
        <v>3006</v>
      </c>
      <c r="E2177" s="2" t="s">
        <v>20</v>
      </c>
      <c r="F2177" s="2" t="s">
        <v>21</v>
      </c>
      <c r="G2177" s="2" t="s">
        <v>40</v>
      </c>
      <c r="H2177" s="2" t="s">
        <v>41</v>
      </c>
      <c r="I2177" s="2" t="s">
        <v>24</v>
      </c>
      <c r="J2177" s="2">
        <v>3</v>
      </c>
      <c r="K2177" s="2">
        <v>28728</v>
      </c>
      <c r="L2177" s="2">
        <v>86184</v>
      </c>
      <c r="M2177" s="2">
        <v>55475.53</v>
      </c>
      <c r="N2177" s="2">
        <v>30708.47</v>
      </c>
      <c r="O2177" s="2">
        <v>385</v>
      </c>
      <c r="P2177" s="2">
        <v>70</v>
      </c>
      <c r="Q2177" s="2" t="s">
        <v>42</v>
      </c>
      <c r="R2177" s="2">
        <v>15</v>
      </c>
      <c r="S2177" s="5">
        <f>IFERROR(Table1[[#This Row],[Profit]]/Table1[[#This Row],[Sales]],0)</f>
        <v>0.35631288870323957</v>
      </c>
      <c r="T2177" s="2" t="str">
        <f t="shared" si="33"/>
        <v>Reorder Needed</v>
      </c>
    </row>
    <row r="2178" spans="1:20" x14ac:dyDescent="0.3">
      <c r="A2178" s="2">
        <v>3177</v>
      </c>
      <c r="B2178" s="3">
        <v>45373</v>
      </c>
      <c r="C2178" s="2" t="s">
        <v>704</v>
      </c>
      <c r="D2178" s="2" t="s">
        <v>3007</v>
      </c>
      <c r="E2178" s="2" t="s">
        <v>20</v>
      </c>
      <c r="F2178" s="2" t="s">
        <v>21</v>
      </c>
      <c r="G2178" s="2" t="s">
        <v>40</v>
      </c>
      <c r="H2178" s="2" t="s">
        <v>41</v>
      </c>
      <c r="I2178" s="2" t="s">
        <v>24</v>
      </c>
      <c r="J2178" s="2">
        <v>8</v>
      </c>
      <c r="K2178" s="2">
        <v>26960</v>
      </c>
      <c r="L2178" s="2">
        <v>215680</v>
      </c>
      <c r="M2178" s="2">
        <v>130804.4</v>
      </c>
      <c r="N2178" s="2">
        <v>84875.6</v>
      </c>
      <c r="O2178" s="2">
        <v>438</v>
      </c>
      <c r="P2178" s="2">
        <v>65</v>
      </c>
      <c r="Q2178" s="2" t="s">
        <v>42</v>
      </c>
      <c r="R2178" s="2">
        <v>15</v>
      </c>
      <c r="S2178" s="5">
        <f>IFERROR(Table1[[#This Row],[Profit]]/Table1[[#This Row],[Sales]],0)</f>
        <v>0.3935255934718101</v>
      </c>
      <c r="T2178" s="2" t="str">
        <f t="shared" ref="T2178:T2241" si="34">IF(O2178&gt;P2178,"Reorder Needed","Sufficient")</f>
        <v>Reorder Needed</v>
      </c>
    </row>
    <row r="2179" spans="1:20" x14ac:dyDescent="0.3">
      <c r="A2179" s="2">
        <v>3178</v>
      </c>
      <c r="B2179" s="3">
        <v>45404</v>
      </c>
      <c r="C2179" s="2" t="s">
        <v>3008</v>
      </c>
      <c r="D2179" s="2" t="s">
        <v>3009</v>
      </c>
      <c r="E2179" s="2" t="s">
        <v>20</v>
      </c>
      <c r="F2179" s="2" t="s">
        <v>21</v>
      </c>
      <c r="G2179" s="2" t="s">
        <v>30</v>
      </c>
      <c r="H2179" s="2" t="s">
        <v>31</v>
      </c>
      <c r="I2179" s="2" t="s">
        <v>32</v>
      </c>
      <c r="J2179" s="2">
        <v>7</v>
      </c>
      <c r="K2179" s="2">
        <v>24571</v>
      </c>
      <c r="L2179" s="2">
        <v>171997</v>
      </c>
      <c r="M2179" s="2">
        <v>126394.94</v>
      </c>
      <c r="N2179" s="2">
        <v>45602.06</v>
      </c>
      <c r="O2179" s="2">
        <v>201</v>
      </c>
      <c r="P2179" s="2">
        <v>74</v>
      </c>
      <c r="Q2179" s="2" t="s">
        <v>33</v>
      </c>
      <c r="R2179" s="2">
        <v>0</v>
      </c>
      <c r="S2179" s="5">
        <f>IFERROR(Table1[[#This Row],[Profit]]/Table1[[#This Row],[Sales]],0)</f>
        <v>0.26513288022465509</v>
      </c>
      <c r="T2179" s="2" t="str">
        <f t="shared" si="34"/>
        <v>Reorder Needed</v>
      </c>
    </row>
    <row r="2180" spans="1:20" x14ac:dyDescent="0.3">
      <c r="A2180" s="2">
        <v>3179</v>
      </c>
      <c r="B2180" s="3">
        <v>45465</v>
      </c>
      <c r="C2180" s="2" t="s">
        <v>3010</v>
      </c>
      <c r="D2180" s="2" t="s">
        <v>3011</v>
      </c>
      <c r="E2180" s="2" t="s">
        <v>36</v>
      </c>
      <c r="F2180" s="2" t="s">
        <v>37</v>
      </c>
      <c r="G2180" s="2" t="s">
        <v>22</v>
      </c>
      <c r="H2180" s="2" t="s">
        <v>23</v>
      </c>
      <c r="I2180" s="2" t="s">
        <v>24</v>
      </c>
      <c r="J2180" s="2">
        <v>2</v>
      </c>
      <c r="K2180" s="2">
        <v>58339</v>
      </c>
      <c r="L2180" s="2">
        <v>116678</v>
      </c>
      <c r="M2180" s="2">
        <v>72259.66</v>
      </c>
      <c r="N2180" s="2">
        <v>44418.34</v>
      </c>
      <c r="O2180" s="2">
        <v>466</v>
      </c>
      <c r="P2180" s="2">
        <v>94</v>
      </c>
      <c r="Q2180" s="2" t="s">
        <v>25</v>
      </c>
      <c r="R2180" s="2">
        <v>20</v>
      </c>
      <c r="S2180" s="5">
        <f>IFERROR(Table1[[#This Row],[Profit]]/Table1[[#This Row],[Sales]],0)</f>
        <v>0.3806916470971391</v>
      </c>
      <c r="T2180" s="2" t="str">
        <f t="shared" si="34"/>
        <v>Reorder Needed</v>
      </c>
    </row>
    <row r="2181" spans="1:20" x14ac:dyDescent="0.3">
      <c r="A2181" s="2">
        <v>3180</v>
      </c>
      <c r="B2181" s="3">
        <v>45493</v>
      </c>
      <c r="C2181" s="2" t="s">
        <v>223</v>
      </c>
      <c r="D2181" s="2" t="s">
        <v>3012</v>
      </c>
      <c r="E2181" s="2" t="s">
        <v>36</v>
      </c>
      <c r="F2181" s="2" t="s">
        <v>37</v>
      </c>
      <c r="G2181" s="2" t="s">
        <v>97</v>
      </c>
      <c r="H2181" s="2" t="s">
        <v>98</v>
      </c>
      <c r="I2181" s="2" t="s">
        <v>32</v>
      </c>
      <c r="J2181" s="2">
        <v>6</v>
      </c>
      <c r="K2181" s="2">
        <v>26700</v>
      </c>
      <c r="L2181" s="2">
        <v>160200</v>
      </c>
      <c r="M2181" s="2">
        <v>138148.64000000001</v>
      </c>
      <c r="N2181" s="2">
        <v>22051.360000000001</v>
      </c>
      <c r="O2181" s="2">
        <v>159</v>
      </c>
      <c r="P2181" s="2">
        <v>47</v>
      </c>
      <c r="Q2181" s="2" t="s">
        <v>99</v>
      </c>
      <c r="R2181" s="2">
        <v>5</v>
      </c>
      <c r="S2181" s="5">
        <f>IFERROR(Table1[[#This Row],[Profit]]/Table1[[#This Row],[Sales]],0)</f>
        <v>0.13764893882646692</v>
      </c>
      <c r="T2181" s="2" t="str">
        <f t="shared" si="34"/>
        <v>Reorder Needed</v>
      </c>
    </row>
    <row r="2182" spans="1:20" x14ac:dyDescent="0.3">
      <c r="A2182" s="2">
        <v>3181</v>
      </c>
      <c r="B2182" s="3">
        <v>45318</v>
      </c>
      <c r="C2182" s="2" t="s">
        <v>2200</v>
      </c>
      <c r="D2182" s="2" t="s">
        <v>3013</v>
      </c>
      <c r="E2182" s="2" t="s">
        <v>28</v>
      </c>
      <c r="F2182" s="2" t="s">
        <v>29</v>
      </c>
      <c r="G2182" s="2" t="s">
        <v>75</v>
      </c>
      <c r="H2182" s="2" t="s">
        <v>76</v>
      </c>
      <c r="I2182" s="2" t="s">
        <v>77</v>
      </c>
      <c r="J2182" s="2">
        <v>9</v>
      </c>
      <c r="K2182" s="2">
        <v>9099</v>
      </c>
      <c r="L2182" s="2">
        <v>81891</v>
      </c>
      <c r="M2182" s="2">
        <v>53421.82</v>
      </c>
      <c r="N2182" s="2">
        <v>28469.18</v>
      </c>
      <c r="O2182" s="2">
        <v>278</v>
      </c>
      <c r="P2182" s="2">
        <v>67</v>
      </c>
      <c r="Q2182" s="2" t="s">
        <v>78</v>
      </c>
      <c r="R2182" s="2">
        <v>0</v>
      </c>
      <c r="S2182" s="5">
        <f>IFERROR(Table1[[#This Row],[Profit]]/Table1[[#This Row],[Sales]],0)</f>
        <v>0.34764723840226641</v>
      </c>
      <c r="T2182" s="2" t="str">
        <f t="shared" si="34"/>
        <v>Reorder Needed</v>
      </c>
    </row>
    <row r="2183" spans="1:20" x14ac:dyDescent="0.3">
      <c r="A2183" s="2">
        <v>3182</v>
      </c>
      <c r="B2183" s="3">
        <v>45631</v>
      </c>
      <c r="C2183" s="2" t="s">
        <v>274</v>
      </c>
      <c r="D2183" s="2" t="s">
        <v>3014</v>
      </c>
      <c r="E2183" s="2" t="s">
        <v>45</v>
      </c>
      <c r="F2183" s="2" t="s">
        <v>46</v>
      </c>
      <c r="G2183" s="2" t="s">
        <v>40</v>
      </c>
      <c r="H2183" s="2" t="s">
        <v>41</v>
      </c>
      <c r="I2183" s="2" t="s">
        <v>24</v>
      </c>
      <c r="J2183" s="2">
        <v>9</v>
      </c>
      <c r="K2183" s="2">
        <v>37247</v>
      </c>
      <c r="L2183" s="2">
        <v>335223</v>
      </c>
      <c r="M2183" s="2">
        <v>215100.53</v>
      </c>
      <c r="N2183" s="2">
        <v>120122.47</v>
      </c>
      <c r="O2183" s="2">
        <v>316</v>
      </c>
      <c r="P2183" s="2">
        <v>24</v>
      </c>
      <c r="Q2183" s="2" t="s">
        <v>42</v>
      </c>
      <c r="R2183" s="2">
        <v>0</v>
      </c>
      <c r="S2183" s="5">
        <f>IFERROR(Table1[[#This Row],[Profit]]/Table1[[#This Row],[Sales]],0)</f>
        <v>0.35833600319787129</v>
      </c>
      <c r="T2183" s="2" t="str">
        <f t="shared" si="34"/>
        <v>Reorder Needed</v>
      </c>
    </row>
    <row r="2184" spans="1:20" x14ac:dyDescent="0.3">
      <c r="A2184" s="2">
        <v>3183</v>
      </c>
      <c r="B2184" s="3">
        <v>45559</v>
      </c>
      <c r="C2184" s="2" t="s">
        <v>1108</v>
      </c>
      <c r="D2184" s="2" t="s">
        <v>3015</v>
      </c>
      <c r="E2184" s="2" t="s">
        <v>36</v>
      </c>
      <c r="F2184" s="2" t="s">
        <v>37</v>
      </c>
      <c r="G2184" s="2" t="s">
        <v>40</v>
      </c>
      <c r="H2184" s="2" t="s">
        <v>41</v>
      </c>
      <c r="I2184" s="2" t="s">
        <v>24</v>
      </c>
      <c r="J2184" s="2">
        <v>10</v>
      </c>
      <c r="K2184" s="2">
        <v>27889</v>
      </c>
      <c r="L2184" s="2">
        <v>278890</v>
      </c>
      <c r="M2184" s="2">
        <v>247329.87</v>
      </c>
      <c r="N2184" s="2">
        <v>31560.13</v>
      </c>
      <c r="O2184" s="2">
        <v>479</v>
      </c>
      <c r="P2184" s="2">
        <v>32</v>
      </c>
      <c r="Q2184" s="2" t="s">
        <v>42</v>
      </c>
      <c r="R2184" s="2">
        <v>15</v>
      </c>
      <c r="S2184" s="5">
        <f>IFERROR(Table1[[#This Row],[Profit]]/Table1[[#This Row],[Sales]],0)</f>
        <v>0.11316336189895658</v>
      </c>
      <c r="T2184" s="2" t="str">
        <f t="shared" si="34"/>
        <v>Reorder Needed</v>
      </c>
    </row>
    <row r="2185" spans="1:20" x14ac:dyDescent="0.3">
      <c r="A2185" s="2">
        <v>3184</v>
      </c>
      <c r="B2185" s="3">
        <v>45376</v>
      </c>
      <c r="C2185" s="2" t="s">
        <v>3016</v>
      </c>
      <c r="D2185" s="2" t="s">
        <v>3017</v>
      </c>
      <c r="E2185" s="2" t="s">
        <v>20</v>
      </c>
      <c r="F2185" s="2" t="s">
        <v>21</v>
      </c>
      <c r="G2185" s="2" t="s">
        <v>40</v>
      </c>
      <c r="H2185" s="2" t="s">
        <v>41</v>
      </c>
      <c r="I2185" s="2" t="s">
        <v>24</v>
      </c>
      <c r="J2185" s="2">
        <v>9</v>
      </c>
      <c r="K2185" s="2">
        <v>43901</v>
      </c>
      <c r="L2185" s="2">
        <v>395109</v>
      </c>
      <c r="M2185" s="2">
        <v>311869.33</v>
      </c>
      <c r="N2185" s="2">
        <v>83239.67</v>
      </c>
      <c r="O2185" s="2">
        <v>115</v>
      </c>
      <c r="P2185" s="2">
        <v>24</v>
      </c>
      <c r="Q2185" s="2" t="s">
        <v>42</v>
      </c>
      <c r="R2185" s="2">
        <v>5</v>
      </c>
      <c r="S2185" s="5">
        <f>IFERROR(Table1[[#This Row],[Profit]]/Table1[[#This Row],[Sales]],0)</f>
        <v>0.2106752060823722</v>
      </c>
      <c r="T2185" s="2" t="str">
        <f t="shared" si="34"/>
        <v>Reorder Needed</v>
      </c>
    </row>
    <row r="2186" spans="1:20" x14ac:dyDescent="0.3">
      <c r="A2186" s="2">
        <v>3185</v>
      </c>
      <c r="B2186" s="3">
        <v>45496</v>
      </c>
      <c r="C2186" s="2" t="s">
        <v>3018</v>
      </c>
      <c r="D2186" s="2" t="s">
        <v>3019</v>
      </c>
      <c r="E2186" s="2" t="s">
        <v>45</v>
      </c>
      <c r="F2186" s="2" t="s">
        <v>46</v>
      </c>
      <c r="G2186" s="2" t="s">
        <v>30</v>
      </c>
      <c r="H2186" s="2" t="s">
        <v>31</v>
      </c>
      <c r="I2186" s="2" t="s">
        <v>32</v>
      </c>
      <c r="J2186" s="2">
        <v>9</v>
      </c>
      <c r="K2186" s="2">
        <v>22724</v>
      </c>
      <c r="L2186" s="2">
        <v>204516</v>
      </c>
      <c r="M2186" s="2">
        <v>171840.84</v>
      </c>
      <c r="N2186" s="2">
        <v>32675.16</v>
      </c>
      <c r="O2186" s="2">
        <v>491</v>
      </c>
      <c r="P2186" s="2">
        <v>68</v>
      </c>
      <c r="Q2186" s="2" t="s">
        <v>33</v>
      </c>
      <c r="R2186" s="2">
        <v>10</v>
      </c>
      <c r="S2186" s="5">
        <f>IFERROR(Table1[[#This Row],[Profit]]/Table1[[#This Row],[Sales]],0)</f>
        <v>0.15976823329226075</v>
      </c>
      <c r="T2186" s="2" t="str">
        <f t="shared" si="34"/>
        <v>Reorder Needed</v>
      </c>
    </row>
    <row r="2187" spans="1:20" x14ac:dyDescent="0.3">
      <c r="A2187" s="2">
        <v>3186</v>
      </c>
      <c r="B2187" s="3">
        <v>45360</v>
      </c>
      <c r="C2187" s="2" t="s">
        <v>1030</v>
      </c>
      <c r="D2187" s="2" t="s">
        <v>3020</v>
      </c>
      <c r="E2187" s="2" t="s">
        <v>20</v>
      </c>
      <c r="F2187" s="2" t="s">
        <v>21</v>
      </c>
      <c r="G2187" s="2" t="s">
        <v>49</v>
      </c>
      <c r="H2187" s="2" t="s">
        <v>50</v>
      </c>
      <c r="I2187" s="2" t="s">
        <v>51</v>
      </c>
      <c r="J2187" s="2">
        <v>6</v>
      </c>
      <c r="K2187" s="2">
        <v>43375</v>
      </c>
      <c r="L2187" s="2">
        <v>260250</v>
      </c>
      <c r="M2187" s="2">
        <v>221401.65</v>
      </c>
      <c r="N2187" s="2">
        <v>38848.35</v>
      </c>
      <c r="O2187" s="2">
        <v>341</v>
      </c>
      <c r="P2187" s="2">
        <v>14</v>
      </c>
      <c r="Q2187" s="2" t="s">
        <v>52</v>
      </c>
      <c r="R2187" s="2">
        <v>5</v>
      </c>
      <c r="S2187" s="5">
        <f>IFERROR(Table1[[#This Row],[Profit]]/Table1[[#This Row],[Sales]],0)</f>
        <v>0.14927319884726223</v>
      </c>
      <c r="T2187" s="2" t="str">
        <f t="shared" si="34"/>
        <v>Reorder Needed</v>
      </c>
    </row>
    <row r="2188" spans="1:20" x14ac:dyDescent="0.3">
      <c r="A2188" s="2">
        <v>3187</v>
      </c>
      <c r="B2188" s="3">
        <v>45309</v>
      </c>
      <c r="C2188" s="2" t="s">
        <v>795</v>
      </c>
      <c r="D2188" s="2" t="s">
        <v>3021</v>
      </c>
      <c r="E2188" s="2" t="s">
        <v>45</v>
      </c>
      <c r="F2188" s="2" t="s">
        <v>46</v>
      </c>
      <c r="G2188" s="2" t="s">
        <v>22</v>
      </c>
      <c r="H2188" s="2" t="s">
        <v>23</v>
      </c>
      <c r="I2188" s="2" t="s">
        <v>24</v>
      </c>
      <c r="J2188" s="2">
        <v>1</v>
      </c>
      <c r="K2188" s="2">
        <v>1321</v>
      </c>
      <c r="L2188" s="2">
        <v>1321</v>
      </c>
      <c r="M2188" s="2">
        <v>929.93</v>
      </c>
      <c r="N2188" s="2">
        <v>391.07</v>
      </c>
      <c r="O2188" s="2">
        <v>162</v>
      </c>
      <c r="P2188" s="2">
        <v>36</v>
      </c>
      <c r="Q2188" s="2" t="s">
        <v>25</v>
      </c>
      <c r="R2188" s="2">
        <v>10</v>
      </c>
      <c r="S2188" s="5">
        <f>IFERROR(Table1[[#This Row],[Profit]]/Table1[[#This Row],[Sales]],0)</f>
        <v>0.29604087812263435</v>
      </c>
      <c r="T2188" s="2" t="str">
        <f t="shared" si="34"/>
        <v>Reorder Needed</v>
      </c>
    </row>
    <row r="2189" spans="1:20" x14ac:dyDescent="0.3">
      <c r="A2189" s="2">
        <v>3188</v>
      </c>
      <c r="B2189" s="3">
        <v>45523</v>
      </c>
      <c r="C2189" s="2" t="s">
        <v>2571</v>
      </c>
      <c r="D2189" s="2" t="s">
        <v>3022</v>
      </c>
      <c r="E2189" s="2" t="s">
        <v>45</v>
      </c>
      <c r="F2189" s="2" t="s">
        <v>46</v>
      </c>
      <c r="G2189" s="2" t="s">
        <v>40</v>
      </c>
      <c r="H2189" s="2" t="s">
        <v>41</v>
      </c>
      <c r="I2189" s="2" t="s">
        <v>24</v>
      </c>
      <c r="J2189" s="2">
        <v>4</v>
      </c>
      <c r="K2189" s="2">
        <v>19408</v>
      </c>
      <c r="L2189" s="2">
        <v>77632</v>
      </c>
      <c r="M2189" s="2">
        <v>48346.31</v>
      </c>
      <c r="N2189" s="2">
        <v>29285.69</v>
      </c>
      <c r="O2189" s="2">
        <v>385</v>
      </c>
      <c r="P2189" s="2">
        <v>26</v>
      </c>
      <c r="Q2189" s="2" t="s">
        <v>42</v>
      </c>
      <c r="R2189" s="2">
        <v>20</v>
      </c>
      <c r="S2189" s="5">
        <f>IFERROR(Table1[[#This Row],[Profit]]/Table1[[#This Row],[Sales]],0)</f>
        <v>0.37723735057708158</v>
      </c>
      <c r="T2189" s="2" t="str">
        <f t="shared" si="34"/>
        <v>Reorder Needed</v>
      </c>
    </row>
    <row r="2190" spans="1:20" x14ac:dyDescent="0.3">
      <c r="A2190" s="2">
        <v>3189</v>
      </c>
      <c r="B2190" s="3">
        <v>45641</v>
      </c>
      <c r="C2190" s="2" t="s">
        <v>321</v>
      </c>
      <c r="D2190" s="2" t="s">
        <v>3023</v>
      </c>
      <c r="E2190" s="2" t="s">
        <v>36</v>
      </c>
      <c r="F2190" s="2" t="s">
        <v>37</v>
      </c>
      <c r="G2190" s="2" t="s">
        <v>49</v>
      </c>
      <c r="H2190" s="2" t="s">
        <v>50</v>
      </c>
      <c r="I2190" s="2" t="s">
        <v>51</v>
      </c>
      <c r="J2190" s="2">
        <v>4</v>
      </c>
      <c r="K2190" s="2">
        <v>32411</v>
      </c>
      <c r="L2190" s="2">
        <v>129644</v>
      </c>
      <c r="M2190" s="2">
        <v>90295.93</v>
      </c>
      <c r="N2190" s="2">
        <v>39348.07</v>
      </c>
      <c r="O2190" s="2">
        <v>495</v>
      </c>
      <c r="P2190" s="2">
        <v>19</v>
      </c>
      <c r="Q2190" s="2" t="s">
        <v>52</v>
      </c>
      <c r="R2190" s="2">
        <v>5</v>
      </c>
      <c r="S2190" s="5">
        <f>IFERROR(Table1[[#This Row],[Profit]]/Table1[[#This Row],[Sales]],0)</f>
        <v>0.30350860818857794</v>
      </c>
      <c r="T2190" s="2" t="str">
        <f t="shared" si="34"/>
        <v>Reorder Needed</v>
      </c>
    </row>
    <row r="2191" spans="1:20" x14ac:dyDescent="0.3">
      <c r="A2191" s="2">
        <v>3190</v>
      </c>
      <c r="B2191" s="3">
        <v>45544</v>
      </c>
      <c r="C2191" s="2" t="s">
        <v>720</v>
      </c>
      <c r="D2191" s="2" t="s">
        <v>3024</v>
      </c>
      <c r="E2191" s="2" t="s">
        <v>28</v>
      </c>
      <c r="F2191" s="2" t="s">
        <v>29</v>
      </c>
      <c r="G2191" s="2" t="s">
        <v>40</v>
      </c>
      <c r="H2191" s="2" t="s">
        <v>41</v>
      </c>
      <c r="I2191" s="2" t="s">
        <v>24</v>
      </c>
      <c r="J2191" s="2">
        <v>9</v>
      </c>
      <c r="K2191" s="2">
        <v>43478</v>
      </c>
      <c r="L2191" s="2">
        <v>391302</v>
      </c>
      <c r="M2191" s="2">
        <v>335494.08</v>
      </c>
      <c r="N2191" s="2">
        <v>55807.92</v>
      </c>
      <c r="O2191" s="2">
        <v>422</v>
      </c>
      <c r="P2191" s="2">
        <v>73</v>
      </c>
      <c r="Q2191" s="2" t="s">
        <v>42</v>
      </c>
      <c r="R2191" s="2">
        <v>20</v>
      </c>
      <c r="S2191" s="5">
        <f>IFERROR(Table1[[#This Row],[Profit]]/Table1[[#This Row],[Sales]],0)</f>
        <v>0.14262109572657436</v>
      </c>
      <c r="T2191" s="2" t="str">
        <f t="shared" si="34"/>
        <v>Reorder Needed</v>
      </c>
    </row>
    <row r="2192" spans="1:20" x14ac:dyDescent="0.3">
      <c r="A2192" s="2">
        <v>3191</v>
      </c>
      <c r="B2192" s="3">
        <v>45352</v>
      </c>
      <c r="C2192" s="2" t="s">
        <v>2291</v>
      </c>
      <c r="D2192" s="2" t="s">
        <v>3025</v>
      </c>
      <c r="E2192" s="2" t="s">
        <v>20</v>
      </c>
      <c r="F2192" s="2" t="s">
        <v>21</v>
      </c>
      <c r="G2192" s="2" t="s">
        <v>60</v>
      </c>
      <c r="H2192" s="2" t="s">
        <v>61</v>
      </c>
      <c r="I2192" s="2" t="s">
        <v>32</v>
      </c>
      <c r="J2192" s="2">
        <v>10</v>
      </c>
      <c r="K2192" s="2">
        <v>55729</v>
      </c>
      <c r="L2192" s="2">
        <v>557290</v>
      </c>
      <c r="M2192" s="2">
        <v>394040.31</v>
      </c>
      <c r="N2192" s="2">
        <v>163249.69</v>
      </c>
      <c r="O2192" s="2">
        <v>346</v>
      </c>
      <c r="P2192" s="2">
        <v>25</v>
      </c>
      <c r="Q2192" s="2" t="s">
        <v>62</v>
      </c>
      <c r="R2192" s="2">
        <v>15</v>
      </c>
      <c r="S2192" s="5">
        <f>IFERROR(Table1[[#This Row],[Profit]]/Table1[[#This Row],[Sales]],0)</f>
        <v>0.29293489924455851</v>
      </c>
      <c r="T2192" s="2" t="str">
        <f t="shared" si="34"/>
        <v>Reorder Needed</v>
      </c>
    </row>
    <row r="2193" spans="1:20" x14ac:dyDescent="0.3">
      <c r="A2193" s="2">
        <v>3192</v>
      </c>
      <c r="B2193" s="3">
        <v>45410</v>
      </c>
      <c r="C2193" s="2" t="s">
        <v>262</v>
      </c>
      <c r="D2193" s="2" t="s">
        <v>3026</v>
      </c>
      <c r="E2193" s="2" t="s">
        <v>28</v>
      </c>
      <c r="F2193" s="2" t="s">
        <v>29</v>
      </c>
      <c r="G2193" s="2" t="s">
        <v>75</v>
      </c>
      <c r="H2193" s="2" t="s">
        <v>76</v>
      </c>
      <c r="I2193" s="2" t="s">
        <v>77</v>
      </c>
      <c r="J2193" s="2">
        <v>9</v>
      </c>
      <c r="K2193" s="2">
        <v>9755</v>
      </c>
      <c r="L2193" s="2">
        <v>87795</v>
      </c>
      <c r="M2193" s="2">
        <v>66105.710000000006</v>
      </c>
      <c r="N2193" s="2">
        <v>21689.29</v>
      </c>
      <c r="O2193" s="2">
        <v>488</v>
      </c>
      <c r="P2193" s="2">
        <v>36</v>
      </c>
      <c r="Q2193" s="2" t="s">
        <v>78</v>
      </c>
      <c r="R2193" s="2">
        <v>15</v>
      </c>
      <c r="S2193" s="5">
        <f>IFERROR(Table1[[#This Row],[Profit]]/Table1[[#This Row],[Sales]],0)</f>
        <v>0.24704470641836096</v>
      </c>
      <c r="T2193" s="2" t="str">
        <f t="shared" si="34"/>
        <v>Reorder Needed</v>
      </c>
    </row>
    <row r="2194" spans="1:20" x14ac:dyDescent="0.3">
      <c r="A2194" s="2">
        <v>3193</v>
      </c>
      <c r="B2194" s="3">
        <v>45386</v>
      </c>
      <c r="C2194" s="2" t="s">
        <v>125</v>
      </c>
      <c r="D2194" s="2" t="s">
        <v>3027</v>
      </c>
      <c r="E2194" s="2" t="s">
        <v>20</v>
      </c>
      <c r="F2194" s="2" t="s">
        <v>21</v>
      </c>
      <c r="G2194" s="2" t="s">
        <v>49</v>
      </c>
      <c r="H2194" s="2" t="s">
        <v>50</v>
      </c>
      <c r="I2194" s="2" t="s">
        <v>51</v>
      </c>
      <c r="J2194" s="2">
        <v>1</v>
      </c>
      <c r="K2194" s="2">
        <v>37754</v>
      </c>
      <c r="L2194" s="2">
        <v>37754</v>
      </c>
      <c r="M2194" s="2">
        <v>26830.21</v>
      </c>
      <c r="N2194" s="2">
        <v>10923.79</v>
      </c>
      <c r="O2194" s="2">
        <v>99</v>
      </c>
      <c r="P2194" s="2">
        <v>19</v>
      </c>
      <c r="Q2194" s="2" t="s">
        <v>52</v>
      </c>
      <c r="R2194" s="2">
        <v>10</v>
      </c>
      <c r="S2194" s="5">
        <f>IFERROR(Table1[[#This Row],[Profit]]/Table1[[#This Row],[Sales]],0)</f>
        <v>0.2893412618530487</v>
      </c>
      <c r="T2194" s="2" t="str">
        <f t="shared" si="34"/>
        <v>Reorder Needed</v>
      </c>
    </row>
    <row r="2195" spans="1:20" x14ac:dyDescent="0.3">
      <c r="A2195" s="2">
        <v>3194</v>
      </c>
      <c r="B2195" s="3">
        <v>45378</v>
      </c>
      <c r="C2195" s="2" t="s">
        <v>913</v>
      </c>
      <c r="D2195" s="2" t="s">
        <v>3028</v>
      </c>
      <c r="E2195" s="2" t="s">
        <v>28</v>
      </c>
      <c r="F2195" s="2" t="s">
        <v>29</v>
      </c>
      <c r="G2195" s="2" t="s">
        <v>75</v>
      </c>
      <c r="H2195" s="2" t="s">
        <v>76</v>
      </c>
      <c r="I2195" s="2" t="s">
        <v>77</v>
      </c>
      <c r="J2195" s="2">
        <v>4</v>
      </c>
      <c r="K2195" s="2">
        <v>39934</v>
      </c>
      <c r="L2195" s="2">
        <v>159736</v>
      </c>
      <c r="M2195" s="2">
        <v>127125.27</v>
      </c>
      <c r="N2195" s="2">
        <v>32610.73</v>
      </c>
      <c r="O2195" s="2">
        <v>476</v>
      </c>
      <c r="P2195" s="2">
        <v>73</v>
      </c>
      <c r="Q2195" s="2" t="s">
        <v>78</v>
      </c>
      <c r="R2195" s="2">
        <v>10</v>
      </c>
      <c r="S2195" s="5">
        <f>IFERROR(Table1[[#This Row],[Profit]]/Table1[[#This Row],[Sales]],0)</f>
        <v>0.20415391646216258</v>
      </c>
      <c r="T2195" s="2" t="str">
        <f t="shared" si="34"/>
        <v>Reorder Needed</v>
      </c>
    </row>
    <row r="2196" spans="1:20" x14ac:dyDescent="0.3">
      <c r="A2196" s="2">
        <v>3195</v>
      </c>
      <c r="B2196" s="3">
        <v>45422</v>
      </c>
      <c r="C2196" s="2" t="s">
        <v>344</v>
      </c>
      <c r="D2196" s="2" t="s">
        <v>3029</v>
      </c>
      <c r="E2196" s="2" t="s">
        <v>45</v>
      </c>
      <c r="F2196" s="2" t="s">
        <v>46</v>
      </c>
      <c r="G2196" s="2" t="s">
        <v>40</v>
      </c>
      <c r="H2196" s="2" t="s">
        <v>41</v>
      </c>
      <c r="I2196" s="2" t="s">
        <v>24</v>
      </c>
      <c r="J2196" s="2">
        <v>7</v>
      </c>
      <c r="K2196" s="2">
        <v>53729</v>
      </c>
      <c r="L2196" s="2">
        <v>376103</v>
      </c>
      <c r="M2196" s="2">
        <v>268028.73</v>
      </c>
      <c r="N2196" s="2">
        <v>108074.27</v>
      </c>
      <c r="O2196" s="2">
        <v>72</v>
      </c>
      <c r="P2196" s="2">
        <v>70</v>
      </c>
      <c r="Q2196" s="2" t="s">
        <v>42</v>
      </c>
      <c r="R2196" s="2">
        <v>5</v>
      </c>
      <c r="S2196" s="5">
        <f>IFERROR(Table1[[#This Row],[Profit]]/Table1[[#This Row],[Sales]],0)</f>
        <v>0.28735285280893796</v>
      </c>
      <c r="T2196" s="2" t="str">
        <f t="shared" si="34"/>
        <v>Reorder Needed</v>
      </c>
    </row>
    <row r="2197" spans="1:20" x14ac:dyDescent="0.3">
      <c r="A2197" s="2">
        <v>3196</v>
      </c>
      <c r="B2197" s="3">
        <v>45516</v>
      </c>
      <c r="C2197" s="2" t="s">
        <v>3030</v>
      </c>
      <c r="D2197" s="2" t="s">
        <v>3031</v>
      </c>
      <c r="E2197" s="2" t="s">
        <v>20</v>
      </c>
      <c r="F2197" s="2" t="s">
        <v>21</v>
      </c>
      <c r="G2197" s="2" t="s">
        <v>81</v>
      </c>
      <c r="H2197" s="2" t="s">
        <v>82</v>
      </c>
      <c r="I2197" s="2" t="s">
        <v>24</v>
      </c>
      <c r="J2197" s="2">
        <v>5</v>
      </c>
      <c r="K2197" s="2">
        <v>702</v>
      </c>
      <c r="L2197" s="2">
        <v>3510</v>
      </c>
      <c r="M2197" s="2">
        <v>3066.39</v>
      </c>
      <c r="N2197" s="2">
        <v>443.61</v>
      </c>
      <c r="O2197" s="2">
        <v>136</v>
      </c>
      <c r="P2197" s="2">
        <v>13</v>
      </c>
      <c r="Q2197" s="2" t="s">
        <v>42</v>
      </c>
      <c r="R2197" s="2">
        <v>0</v>
      </c>
      <c r="S2197" s="5">
        <f>IFERROR(Table1[[#This Row],[Profit]]/Table1[[#This Row],[Sales]],0)</f>
        <v>0.1263846153846154</v>
      </c>
      <c r="T2197" s="2" t="str">
        <f t="shared" si="34"/>
        <v>Reorder Needed</v>
      </c>
    </row>
    <row r="2198" spans="1:20" x14ac:dyDescent="0.3">
      <c r="A2198" s="2">
        <v>3197</v>
      </c>
      <c r="B2198" s="3">
        <v>45466</v>
      </c>
      <c r="C2198" s="2" t="s">
        <v>282</v>
      </c>
      <c r="D2198" s="2" t="s">
        <v>3032</v>
      </c>
      <c r="E2198" s="2" t="s">
        <v>36</v>
      </c>
      <c r="F2198" s="2" t="s">
        <v>37</v>
      </c>
      <c r="G2198" s="2" t="s">
        <v>40</v>
      </c>
      <c r="H2198" s="2" t="s">
        <v>41</v>
      </c>
      <c r="I2198" s="2" t="s">
        <v>24</v>
      </c>
      <c r="J2198" s="2">
        <v>3</v>
      </c>
      <c r="K2198" s="2">
        <v>23167</v>
      </c>
      <c r="L2198" s="2">
        <v>69501</v>
      </c>
      <c r="M2198" s="2">
        <v>57400.97</v>
      </c>
      <c r="N2198" s="2">
        <v>12100.03</v>
      </c>
      <c r="O2198" s="2">
        <v>448</v>
      </c>
      <c r="P2198" s="2">
        <v>40</v>
      </c>
      <c r="Q2198" s="2" t="s">
        <v>42</v>
      </c>
      <c r="R2198" s="2">
        <v>0</v>
      </c>
      <c r="S2198" s="5">
        <f>IFERROR(Table1[[#This Row],[Profit]]/Table1[[#This Row],[Sales]],0)</f>
        <v>0.17409864606264658</v>
      </c>
      <c r="T2198" s="2" t="str">
        <f t="shared" si="34"/>
        <v>Reorder Needed</v>
      </c>
    </row>
    <row r="2199" spans="1:20" x14ac:dyDescent="0.3">
      <c r="A2199" s="2">
        <v>3198</v>
      </c>
      <c r="B2199" s="3">
        <v>45493</v>
      </c>
      <c r="C2199" s="2" t="s">
        <v>623</v>
      </c>
      <c r="D2199" s="2" t="s">
        <v>3033</v>
      </c>
      <c r="E2199" s="2" t="s">
        <v>36</v>
      </c>
      <c r="F2199" s="2" t="s">
        <v>37</v>
      </c>
      <c r="G2199" s="2" t="s">
        <v>97</v>
      </c>
      <c r="H2199" s="2" t="s">
        <v>98</v>
      </c>
      <c r="I2199" s="2" t="s">
        <v>32</v>
      </c>
      <c r="J2199" s="2">
        <v>1</v>
      </c>
      <c r="K2199" s="2">
        <v>10627</v>
      </c>
      <c r="L2199" s="2">
        <v>10627</v>
      </c>
      <c r="M2199" s="2">
        <v>7683.15</v>
      </c>
      <c r="N2199" s="2">
        <v>2943.85</v>
      </c>
      <c r="O2199" s="2">
        <v>263</v>
      </c>
      <c r="P2199" s="2">
        <v>16</v>
      </c>
      <c r="Q2199" s="2" t="s">
        <v>99</v>
      </c>
      <c r="R2199" s="2">
        <v>10</v>
      </c>
      <c r="S2199" s="5">
        <f>IFERROR(Table1[[#This Row],[Profit]]/Table1[[#This Row],[Sales]],0)</f>
        <v>0.2770160910887362</v>
      </c>
      <c r="T2199" s="2" t="str">
        <f t="shared" si="34"/>
        <v>Reorder Needed</v>
      </c>
    </row>
    <row r="2200" spans="1:20" x14ac:dyDescent="0.3">
      <c r="A2200" s="2">
        <v>3199</v>
      </c>
      <c r="B2200" s="3">
        <v>45401</v>
      </c>
      <c r="C2200" s="2" t="s">
        <v>1460</v>
      </c>
      <c r="D2200" s="2" t="s">
        <v>3034</v>
      </c>
      <c r="E2200" s="2" t="s">
        <v>36</v>
      </c>
      <c r="F2200" s="2" t="s">
        <v>37</v>
      </c>
      <c r="G2200" s="2" t="s">
        <v>40</v>
      </c>
      <c r="H2200" s="2" t="s">
        <v>41</v>
      </c>
      <c r="I2200" s="2" t="s">
        <v>24</v>
      </c>
      <c r="J2200" s="2">
        <v>1</v>
      </c>
      <c r="K2200" s="2">
        <v>15993</v>
      </c>
      <c r="L2200" s="2">
        <v>15993</v>
      </c>
      <c r="M2200" s="2">
        <v>11112.89</v>
      </c>
      <c r="N2200" s="2">
        <v>4880.1099999999997</v>
      </c>
      <c r="O2200" s="2">
        <v>248</v>
      </c>
      <c r="P2200" s="2">
        <v>60</v>
      </c>
      <c r="Q2200" s="2" t="s">
        <v>42</v>
      </c>
      <c r="R2200" s="2">
        <v>5</v>
      </c>
      <c r="S2200" s="5">
        <f>IFERROR(Table1[[#This Row],[Profit]]/Table1[[#This Row],[Sales]],0)</f>
        <v>0.30514037391358717</v>
      </c>
      <c r="T2200" s="2" t="str">
        <f t="shared" si="34"/>
        <v>Reorder Needed</v>
      </c>
    </row>
    <row r="2201" spans="1:20" x14ac:dyDescent="0.3">
      <c r="A2201" s="2">
        <v>3200</v>
      </c>
      <c r="B2201" s="3">
        <v>45630</v>
      </c>
      <c r="C2201" s="2" t="s">
        <v>379</v>
      </c>
      <c r="D2201" s="2" t="s">
        <v>3035</v>
      </c>
      <c r="E2201" s="2" t="s">
        <v>20</v>
      </c>
      <c r="F2201" s="2" t="s">
        <v>21</v>
      </c>
      <c r="G2201" s="2" t="s">
        <v>30</v>
      </c>
      <c r="H2201" s="2" t="s">
        <v>31</v>
      </c>
      <c r="I2201" s="2" t="s">
        <v>32</v>
      </c>
      <c r="J2201" s="2">
        <v>2</v>
      </c>
      <c r="K2201" s="2">
        <v>5428</v>
      </c>
      <c r="L2201" s="2">
        <v>10856</v>
      </c>
      <c r="M2201" s="2">
        <v>7395.96</v>
      </c>
      <c r="N2201" s="2">
        <v>3460.04</v>
      </c>
      <c r="O2201" s="2">
        <v>321</v>
      </c>
      <c r="P2201" s="2">
        <v>85</v>
      </c>
      <c r="Q2201" s="2" t="s">
        <v>33</v>
      </c>
      <c r="R2201" s="2">
        <v>20</v>
      </c>
      <c r="S2201" s="5">
        <f>IFERROR(Table1[[#This Row],[Profit]]/Table1[[#This Row],[Sales]],0)</f>
        <v>0.3187214443625645</v>
      </c>
      <c r="T2201" s="2" t="str">
        <f t="shared" si="34"/>
        <v>Reorder Needed</v>
      </c>
    </row>
    <row r="2202" spans="1:20" x14ac:dyDescent="0.3">
      <c r="A2202" s="2">
        <v>3201</v>
      </c>
      <c r="B2202" s="3">
        <v>45413</v>
      </c>
      <c r="C2202" s="2" t="s">
        <v>615</v>
      </c>
      <c r="D2202" s="2" t="s">
        <v>3036</v>
      </c>
      <c r="E2202" s="2" t="s">
        <v>36</v>
      </c>
      <c r="F2202" s="2" t="s">
        <v>37</v>
      </c>
      <c r="G2202" s="2" t="s">
        <v>67</v>
      </c>
      <c r="H2202" s="2" t="s">
        <v>68</v>
      </c>
      <c r="I2202" s="2" t="s">
        <v>24</v>
      </c>
      <c r="J2202" s="2">
        <v>7</v>
      </c>
      <c r="K2202" s="2">
        <v>25143</v>
      </c>
      <c r="L2202" s="2">
        <v>176001</v>
      </c>
      <c r="M2202" s="2">
        <v>117786.06</v>
      </c>
      <c r="N2202" s="2">
        <v>58214.94</v>
      </c>
      <c r="O2202" s="2">
        <v>473</v>
      </c>
      <c r="P2202" s="2">
        <v>89</v>
      </c>
      <c r="Q2202" s="2" t="s">
        <v>42</v>
      </c>
      <c r="R2202" s="2">
        <v>10</v>
      </c>
      <c r="S2202" s="5">
        <f>IFERROR(Table1[[#This Row],[Profit]]/Table1[[#This Row],[Sales]],0)</f>
        <v>0.33076482519985684</v>
      </c>
      <c r="T2202" s="2" t="str">
        <f t="shared" si="34"/>
        <v>Reorder Needed</v>
      </c>
    </row>
    <row r="2203" spans="1:20" x14ac:dyDescent="0.3">
      <c r="A2203" s="2">
        <v>3202</v>
      </c>
      <c r="B2203" s="3">
        <v>45372</v>
      </c>
      <c r="C2203" s="2" t="s">
        <v>421</v>
      </c>
      <c r="D2203" s="2" t="s">
        <v>3037</v>
      </c>
      <c r="E2203" s="2" t="s">
        <v>36</v>
      </c>
      <c r="F2203" s="2" t="s">
        <v>37</v>
      </c>
      <c r="G2203" s="2" t="s">
        <v>49</v>
      </c>
      <c r="H2203" s="2" t="s">
        <v>50</v>
      </c>
      <c r="I2203" s="2" t="s">
        <v>51</v>
      </c>
      <c r="J2203" s="2">
        <v>2</v>
      </c>
      <c r="K2203" s="2">
        <v>21299</v>
      </c>
      <c r="L2203" s="2">
        <v>42598</v>
      </c>
      <c r="M2203" s="2">
        <v>28008.76</v>
      </c>
      <c r="N2203" s="2">
        <v>14589.24</v>
      </c>
      <c r="O2203" s="2">
        <v>266</v>
      </c>
      <c r="P2203" s="2">
        <v>85</v>
      </c>
      <c r="Q2203" s="2" t="s">
        <v>52</v>
      </c>
      <c r="R2203" s="2">
        <v>0</v>
      </c>
      <c r="S2203" s="5">
        <f>IFERROR(Table1[[#This Row],[Profit]]/Table1[[#This Row],[Sales]],0)</f>
        <v>0.34248650171369549</v>
      </c>
      <c r="T2203" s="2" t="str">
        <f t="shared" si="34"/>
        <v>Reorder Needed</v>
      </c>
    </row>
    <row r="2204" spans="1:20" x14ac:dyDescent="0.3">
      <c r="A2204" s="2">
        <v>3203</v>
      </c>
      <c r="B2204" s="3">
        <v>45527</v>
      </c>
      <c r="C2204" s="2" t="s">
        <v>1106</v>
      </c>
      <c r="D2204" s="2" t="s">
        <v>3038</v>
      </c>
      <c r="E2204" s="2" t="s">
        <v>20</v>
      </c>
      <c r="F2204" s="2" t="s">
        <v>21</v>
      </c>
      <c r="G2204" s="2" t="s">
        <v>40</v>
      </c>
      <c r="H2204" s="2" t="s">
        <v>41</v>
      </c>
      <c r="I2204" s="2" t="s">
        <v>24</v>
      </c>
      <c r="J2204" s="2">
        <v>6</v>
      </c>
      <c r="K2204" s="2">
        <v>6052</v>
      </c>
      <c r="L2204" s="2">
        <v>36312</v>
      </c>
      <c r="M2204" s="2">
        <v>31814.6</v>
      </c>
      <c r="N2204" s="2">
        <v>4497.3999999999996</v>
      </c>
      <c r="O2204" s="2">
        <v>209</v>
      </c>
      <c r="P2204" s="2">
        <v>49</v>
      </c>
      <c r="Q2204" s="2" t="s">
        <v>42</v>
      </c>
      <c r="R2204" s="2">
        <v>20</v>
      </c>
      <c r="S2204" s="5">
        <f>IFERROR(Table1[[#This Row],[Profit]]/Table1[[#This Row],[Sales]],0)</f>
        <v>0.12385437320995812</v>
      </c>
      <c r="T2204" s="2" t="str">
        <f t="shared" si="34"/>
        <v>Reorder Needed</v>
      </c>
    </row>
    <row r="2205" spans="1:20" x14ac:dyDescent="0.3">
      <c r="A2205" s="2">
        <v>3204</v>
      </c>
      <c r="B2205" s="3">
        <v>45507</v>
      </c>
      <c r="C2205" s="2" t="s">
        <v>135</v>
      </c>
      <c r="D2205" s="2" t="s">
        <v>3039</v>
      </c>
      <c r="E2205" s="2" t="s">
        <v>36</v>
      </c>
      <c r="F2205" s="2" t="s">
        <v>37</v>
      </c>
      <c r="G2205" s="2" t="s">
        <v>60</v>
      </c>
      <c r="H2205" s="2" t="s">
        <v>61</v>
      </c>
      <c r="I2205" s="2" t="s">
        <v>32</v>
      </c>
      <c r="J2205" s="2">
        <v>10</v>
      </c>
      <c r="K2205" s="2">
        <v>36025</v>
      </c>
      <c r="L2205" s="2">
        <v>360250</v>
      </c>
      <c r="M2205" s="2">
        <v>234658.72</v>
      </c>
      <c r="N2205" s="2">
        <v>125591.28</v>
      </c>
      <c r="O2205" s="2">
        <v>24</v>
      </c>
      <c r="P2205" s="2">
        <v>12</v>
      </c>
      <c r="Q2205" s="2" t="s">
        <v>62</v>
      </c>
      <c r="R2205" s="2">
        <v>0</v>
      </c>
      <c r="S2205" s="5">
        <f>IFERROR(Table1[[#This Row],[Profit]]/Table1[[#This Row],[Sales]],0)</f>
        <v>0.34862256766134631</v>
      </c>
      <c r="T2205" s="2" t="str">
        <f t="shared" si="34"/>
        <v>Reorder Needed</v>
      </c>
    </row>
    <row r="2206" spans="1:20" x14ac:dyDescent="0.3">
      <c r="A2206" s="2">
        <v>3205</v>
      </c>
      <c r="B2206" s="3">
        <v>45586</v>
      </c>
      <c r="C2206" s="2" t="s">
        <v>1011</v>
      </c>
      <c r="D2206" s="2" t="s">
        <v>3040</v>
      </c>
      <c r="E2206" s="2" t="s">
        <v>20</v>
      </c>
      <c r="F2206" s="2" t="s">
        <v>21</v>
      </c>
      <c r="G2206" s="2" t="s">
        <v>30</v>
      </c>
      <c r="H2206" s="2" t="s">
        <v>31</v>
      </c>
      <c r="I2206" s="2" t="s">
        <v>32</v>
      </c>
      <c r="J2206" s="2">
        <v>3</v>
      </c>
      <c r="K2206" s="2">
        <v>23731</v>
      </c>
      <c r="L2206" s="2">
        <v>71193</v>
      </c>
      <c r="M2206" s="2">
        <v>63207.86</v>
      </c>
      <c r="N2206" s="2">
        <v>7985.14</v>
      </c>
      <c r="O2206" s="2">
        <v>390</v>
      </c>
      <c r="P2206" s="2">
        <v>65</v>
      </c>
      <c r="Q2206" s="2" t="s">
        <v>33</v>
      </c>
      <c r="R2206" s="2">
        <v>0</v>
      </c>
      <c r="S2206" s="5">
        <f>IFERROR(Table1[[#This Row],[Profit]]/Table1[[#This Row],[Sales]],0)</f>
        <v>0.11216186984675459</v>
      </c>
      <c r="T2206" s="2" t="str">
        <f t="shared" si="34"/>
        <v>Reorder Needed</v>
      </c>
    </row>
    <row r="2207" spans="1:20" x14ac:dyDescent="0.3">
      <c r="A2207" s="2">
        <v>3206</v>
      </c>
      <c r="B2207" s="3">
        <v>45294</v>
      </c>
      <c r="C2207" s="2" t="s">
        <v>444</v>
      </c>
      <c r="D2207" s="2" t="s">
        <v>3041</v>
      </c>
      <c r="E2207" s="2" t="s">
        <v>28</v>
      </c>
      <c r="F2207" s="2" t="s">
        <v>29</v>
      </c>
      <c r="G2207" s="2" t="s">
        <v>22</v>
      </c>
      <c r="H2207" s="2" t="s">
        <v>23</v>
      </c>
      <c r="I2207" s="2" t="s">
        <v>24</v>
      </c>
      <c r="J2207" s="2">
        <v>10</v>
      </c>
      <c r="K2207" s="2">
        <v>28546</v>
      </c>
      <c r="L2207" s="2">
        <v>285460</v>
      </c>
      <c r="M2207" s="2">
        <v>179269.61</v>
      </c>
      <c r="N2207" s="2">
        <v>106190.39</v>
      </c>
      <c r="O2207" s="2">
        <v>24</v>
      </c>
      <c r="P2207" s="2">
        <v>26</v>
      </c>
      <c r="Q2207" s="2" t="s">
        <v>25</v>
      </c>
      <c r="R2207" s="2">
        <v>0</v>
      </c>
      <c r="S2207" s="5">
        <f>IFERROR(Table1[[#This Row],[Profit]]/Table1[[#This Row],[Sales]],0)</f>
        <v>0.37199744272402435</v>
      </c>
      <c r="T2207" s="2" t="str">
        <f t="shared" si="34"/>
        <v>Sufficient</v>
      </c>
    </row>
    <row r="2208" spans="1:20" x14ac:dyDescent="0.3">
      <c r="A2208" s="2">
        <v>3207</v>
      </c>
      <c r="B2208" s="3">
        <v>45589</v>
      </c>
      <c r="C2208" s="2" t="s">
        <v>2585</v>
      </c>
      <c r="D2208" s="2" t="s">
        <v>3042</v>
      </c>
      <c r="E2208" s="2" t="s">
        <v>36</v>
      </c>
      <c r="F2208" s="2" t="s">
        <v>37</v>
      </c>
      <c r="G2208" s="2" t="s">
        <v>75</v>
      </c>
      <c r="H2208" s="2" t="s">
        <v>76</v>
      </c>
      <c r="I2208" s="2" t="s">
        <v>77</v>
      </c>
      <c r="J2208" s="2">
        <v>5</v>
      </c>
      <c r="K2208" s="2">
        <v>57646</v>
      </c>
      <c r="L2208" s="2">
        <v>288230</v>
      </c>
      <c r="M2208" s="2">
        <v>193315</v>
      </c>
      <c r="N2208" s="2">
        <v>94915</v>
      </c>
      <c r="O2208" s="2">
        <v>365</v>
      </c>
      <c r="P2208" s="2">
        <v>24</v>
      </c>
      <c r="Q2208" s="2" t="s">
        <v>78</v>
      </c>
      <c r="R2208" s="2">
        <v>15</v>
      </c>
      <c r="S2208" s="5">
        <f>IFERROR(Table1[[#This Row],[Profit]]/Table1[[#This Row],[Sales]],0)</f>
        <v>0.32930298719772405</v>
      </c>
      <c r="T2208" s="2" t="str">
        <f t="shared" si="34"/>
        <v>Reorder Needed</v>
      </c>
    </row>
    <row r="2209" spans="1:20" x14ac:dyDescent="0.3">
      <c r="A2209" s="2">
        <v>3208</v>
      </c>
      <c r="B2209" s="3">
        <v>45471</v>
      </c>
      <c r="C2209" s="2" t="s">
        <v>2081</v>
      </c>
      <c r="D2209" s="2" t="s">
        <v>3043</v>
      </c>
      <c r="E2209" s="2" t="s">
        <v>36</v>
      </c>
      <c r="F2209" s="2" t="s">
        <v>37</v>
      </c>
      <c r="G2209" s="2" t="s">
        <v>22</v>
      </c>
      <c r="H2209" s="2" t="s">
        <v>23</v>
      </c>
      <c r="I2209" s="2" t="s">
        <v>24</v>
      </c>
      <c r="J2209" s="2">
        <v>9</v>
      </c>
      <c r="K2209" s="2">
        <v>29224</v>
      </c>
      <c r="L2209" s="2">
        <v>263016</v>
      </c>
      <c r="M2209" s="2">
        <v>176075.26</v>
      </c>
      <c r="N2209" s="2">
        <v>86940.74</v>
      </c>
      <c r="O2209" s="2">
        <v>297</v>
      </c>
      <c r="P2209" s="2">
        <v>61</v>
      </c>
      <c r="Q2209" s="2" t="s">
        <v>25</v>
      </c>
      <c r="R2209" s="2">
        <v>10</v>
      </c>
      <c r="S2209" s="5">
        <f>IFERROR(Table1[[#This Row],[Profit]]/Table1[[#This Row],[Sales]],0)</f>
        <v>0.33055304620251241</v>
      </c>
      <c r="T2209" s="2" t="str">
        <f t="shared" si="34"/>
        <v>Reorder Needed</v>
      </c>
    </row>
    <row r="2210" spans="1:20" x14ac:dyDescent="0.3">
      <c r="A2210" s="2">
        <v>3209</v>
      </c>
      <c r="B2210" s="3">
        <v>45385</v>
      </c>
      <c r="C2210" s="2" t="s">
        <v>653</v>
      </c>
      <c r="D2210" s="2" t="s">
        <v>3044</v>
      </c>
      <c r="E2210" s="2" t="s">
        <v>45</v>
      </c>
      <c r="F2210" s="2" t="s">
        <v>46</v>
      </c>
      <c r="G2210" s="2" t="s">
        <v>49</v>
      </c>
      <c r="H2210" s="2" t="s">
        <v>50</v>
      </c>
      <c r="I2210" s="2" t="s">
        <v>51</v>
      </c>
      <c r="J2210" s="2">
        <v>5</v>
      </c>
      <c r="K2210" s="2">
        <v>3694</v>
      </c>
      <c r="L2210" s="2">
        <v>18470</v>
      </c>
      <c r="M2210" s="2">
        <v>15011.76</v>
      </c>
      <c r="N2210" s="2">
        <v>3458.24</v>
      </c>
      <c r="O2210" s="2">
        <v>136</v>
      </c>
      <c r="P2210" s="2">
        <v>74</v>
      </c>
      <c r="Q2210" s="2" t="s">
        <v>52</v>
      </c>
      <c r="R2210" s="2">
        <v>10</v>
      </c>
      <c r="S2210" s="5">
        <f>IFERROR(Table1[[#This Row],[Profit]]/Table1[[#This Row],[Sales]],0)</f>
        <v>0.18723551705468325</v>
      </c>
      <c r="T2210" s="2" t="str">
        <f t="shared" si="34"/>
        <v>Reorder Needed</v>
      </c>
    </row>
    <row r="2211" spans="1:20" x14ac:dyDescent="0.3">
      <c r="A2211" s="2">
        <v>3210</v>
      </c>
      <c r="B2211" s="3">
        <v>45654</v>
      </c>
      <c r="C2211" s="2" t="s">
        <v>1421</v>
      </c>
      <c r="D2211" s="2" t="s">
        <v>3045</v>
      </c>
      <c r="E2211" s="2" t="s">
        <v>20</v>
      </c>
      <c r="F2211" s="2" t="s">
        <v>21</v>
      </c>
      <c r="G2211" s="2" t="s">
        <v>55</v>
      </c>
      <c r="H2211" s="2" t="s">
        <v>56</v>
      </c>
      <c r="I2211" s="2" t="s">
        <v>32</v>
      </c>
      <c r="J2211" s="2">
        <v>1</v>
      </c>
      <c r="K2211" s="2">
        <v>38427</v>
      </c>
      <c r="L2211" s="2">
        <v>38427</v>
      </c>
      <c r="M2211" s="2">
        <v>31081.83</v>
      </c>
      <c r="N2211" s="2">
        <v>7345.17</v>
      </c>
      <c r="O2211" s="2">
        <v>77</v>
      </c>
      <c r="P2211" s="2">
        <v>57</v>
      </c>
      <c r="Q2211" s="2" t="s">
        <v>57</v>
      </c>
      <c r="R2211" s="2">
        <v>20</v>
      </c>
      <c r="S2211" s="5">
        <f>IFERROR(Table1[[#This Row],[Profit]]/Table1[[#This Row],[Sales]],0)</f>
        <v>0.19114606917011476</v>
      </c>
      <c r="T2211" s="2" t="str">
        <f t="shared" si="34"/>
        <v>Reorder Needed</v>
      </c>
    </row>
    <row r="2212" spans="1:20" x14ac:dyDescent="0.3">
      <c r="A2212" s="2">
        <v>3211</v>
      </c>
      <c r="B2212" s="3">
        <v>45608</v>
      </c>
      <c r="C2212" s="2" t="s">
        <v>485</v>
      </c>
      <c r="D2212" s="2" t="s">
        <v>3046</v>
      </c>
      <c r="E2212" s="2" t="s">
        <v>28</v>
      </c>
      <c r="F2212" s="2" t="s">
        <v>29</v>
      </c>
      <c r="G2212" s="2" t="s">
        <v>49</v>
      </c>
      <c r="H2212" s="2" t="s">
        <v>50</v>
      </c>
      <c r="I2212" s="2" t="s">
        <v>51</v>
      </c>
      <c r="J2212" s="2">
        <v>4</v>
      </c>
      <c r="K2212" s="2">
        <v>4243</v>
      </c>
      <c r="L2212" s="2">
        <v>16972</v>
      </c>
      <c r="M2212" s="2">
        <v>10748.36</v>
      </c>
      <c r="N2212" s="2">
        <v>6223.64</v>
      </c>
      <c r="O2212" s="2">
        <v>250</v>
      </c>
      <c r="P2212" s="2">
        <v>49</v>
      </c>
      <c r="Q2212" s="2" t="s">
        <v>52</v>
      </c>
      <c r="R2212" s="2">
        <v>5</v>
      </c>
      <c r="S2212" s="5">
        <f>IFERROR(Table1[[#This Row],[Profit]]/Table1[[#This Row],[Sales]],0)</f>
        <v>0.36670044779637051</v>
      </c>
      <c r="T2212" s="2" t="str">
        <f t="shared" si="34"/>
        <v>Reorder Needed</v>
      </c>
    </row>
    <row r="2213" spans="1:20" x14ac:dyDescent="0.3">
      <c r="A2213" s="2">
        <v>3212</v>
      </c>
      <c r="B2213" s="3">
        <v>45356</v>
      </c>
      <c r="C2213" s="2" t="s">
        <v>1143</v>
      </c>
      <c r="D2213" s="2" t="s">
        <v>3047</v>
      </c>
      <c r="E2213" s="2" t="s">
        <v>20</v>
      </c>
      <c r="F2213" s="2" t="s">
        <v>21</v>
      </c>
      <c r="G2213" s="2" t="s">
        <v>55</v>
      </c>
      <c r="H2213" s="2" t="s">
        <v>56</v>
      </c>
      <c r="I2213" s="2" t="s">
        <v>32</v>
      </c>
      <c r="J2213" s="2">
        <v>3</v>
      </c>
      <c r="K2213" s="2">
        <v>50264</v>
      </c>
      <c r="L2213" s="2">
        <v>150792</v>
      </c>
      <c r="M2213" s="2">
        <v>108426.02</v>
      </c>
      <c r="N2213" s="2">
        <v>42365.98</v>
      </c>
      <c r="O2213" s="2">
        <v>424</v>
      </c>
      <c r="P2213" s="2">
        <v>15</v>
      </c>
      <c r="Q2213" s="2" t="s">
        <v>57</v>
      </c>
      <c r="R2213" s="2">
        <v>15</v>
      </c>
      <c r="S2213" s="5">
        <f>IFERROR(Table1[[#This Row],[Profit]]/Table1[[#This Row],[Sales]],0)</f>
        <v>0.28095641678603639</v>
      </c>
      <c r="T2213" s="2" t="str">
        <f t="shared" si="34"/>
        <v>Reorder Needed</v>
      </c>
    </row>
    <row r="2214" spans="1:20" x14ac:dyDescent="0.3">
      <c r="A2214" s="2">
        <v>3213</v>
      </c>
      <c r="B2214" s="3">
        <v>45321</v>
      </c>
      <c r="C2214" s="2" t="s">
        <v>1483</v>
      </c>
      <c r="D2214" s="2" t="s">
        <v>3048</v>
      </c>
      <c r="E2214" s="2" t="s">
        <v>36</v>
      </c>
      <c r="F2214" s="2" t="s">
        <v>37</v>
      </c>
      <c r="G2214" s="2" t="s">
        <v>97</v>
      </c>
      <c r="H2214" s="2" t="s">
        <v>98</v>
      </c>
      <c r="I2214" s="2" t="s">
        <v>32</v>
      </c>
      <c r="J2214" s="2">
        <v>8</v>
      </c>
      <c r="K2214" s="2">
        <v>43543</v>
      </c>
      <c r="L2214" s="2">
        <v>348344</v>
      </c>
      <c r="M2214" s="2">
        <v>287609.09000000003</v>
      </c>
      <c r="N2214" s="2">
        <v>60734.91</v>
      </c>
      <c r="O2214" s="2">
        <v>435</v>
      </c>
      <c r="P2214" s="2">
        <v>42</v>
      </c>
      <c r="Q2214" s="2" t="s">
        <v>99</v>
      </c>
      <c r="R2214" s="2">
        <v>0</v>
      </c>
      <c r="S2214" s="5">
        <f>IFERROR(Table1[[#This Row],[Profit]]/Table1[[#This Row],[Sales]],0)</f>
        <v>0.1743532542544152</v>
      </c>
      <c r="T2214" s="2" t="str">
        <f t="shared" si="34"/>
        <v>Reorder Needed</v>
      </c>
    </row>
    <row r="2215" spans="1:20" x14ac:dyDescent="0.3">
      <c r="A2215" s="2">
        <v>3214</v>
      </c>
      <c r="B2215" s="3">
        <v>45651</v>
      </c>
      <c r="C2215" s="2" t="s">
        <v>513</v>
      </c>
      <c r="D2215" s="2" t="s">
        <v>3049</v>
      </c>
      <c r="E2215" s="2" t="s">
        <v>45</v>
      </c>
      <c r="F2215" s="2" t="s">
        <v>46</v>
      </c>
      <c r="G2215" s="2" t="s">
        <v>49</v>
      </c>
      <c r="H2215" s="2" t="s">
        <v>50</v>
      </c>
      <c r="I2215" s="2" t="s">
        <v>51</v>
      </c>
      <c r="J2215" s="2">
        <v>10</v>
      </c>
      <c r="K2215" s="2">
        <v>26260</v>
      </c>
      <c r="L2215" s="2">
        <v>262600</v>
      </c>
      <c r="M2215" s="2">
        <v>166437.79999999999</v>
      </c>
      <c r="N2215" s="2">
        <v>96162.2</v>
      </c>
      <c r="O2215" s="2">
        <v>219</v>
      </c>
      <c r="P2215" s="2">
        <v>12</v>
      </c>
      <c r="Q2215" s="2" t="s">
        <v>52</v>
      </c>
      <c r="R2215" s="2">
        <v>10</v>
      </c>
      <c r="S2215" s="5">
        <f>IFERROR(Table1[[#This Row],[Profit]]/Table1[[#This Row],[Sales]],0)</f>
        <v>0.36619268849961917</v>
      </c>
      <c r="T2215" s="2" t="str">
        <f t="shared" si="34"/>
        <v>Reorder Needed</v>
      </c>
    </row>
    <row r="2216" spans="1:20" x14ac:dyDescent="0.3">
      <c r="A2216" s="2">
        <v>3215</v>
      </c>
      <c r="B2216" s="3">
        <v>45504</v>
      </c>
      <c r="C2216" s="2" t="s">
        <v>2982</v>
      </c>
      <c r="D2216" s="2" t="s">
        <v>3050</v>
      </c>
      <c r="E2216" s="2" t="s">
        <v>28</v>
      </c>
      <c r="F2216" s="2" t="s">
        <v>29</v>
      </c>
      <c r="G2216" s="2" t="s">
        <v>30</v>
      </c>
      <c r="H2216" s="2" t="s">
        <v>31</v>
      </c>
      <c r="I2216" s="2" t="s">
        <v>32</v>
      </c>
      <c r="J2216" s="2">
        <v>2</v>
      </c>
      <c r="K2216" s="2">
        <v>33317</v>
      </c>
      <c r="L2216" s="2">
        <v>66634</v>
      </c>
      <c r="M2216" s="2">
        <v>40381.67</v>
      </c>
      <c r="N2216" s="2">
        <v>26252.33</v>
      </c>
      <c r="O2216" s="2">
        <v>485</v>
      </c>
      <c r="P2216" s="2">
        <v>76</v>
      </c>
      <c r="Q2216" s="2" t="s">
        <v>33</v>
      </c>
      <c r="R2216" s="2">
        <v>20</v>
      </c>
      <c r="S2216" s="5">
        <f>IFERROR(Table1[[#This Row],[Profit]]/Table1[[#This Row],[Sales]],0)</f>
        <v>0.39397799921961763</v>
      </c>
      <c r="T2216" s="2" t="str">
        <f t="shared" si="34"/>
        <v>Reorder Needed</v>
      </c>
    </row>
    <row r="2217" spans="1:20" x14ac:dyDescent="0.3">
      <c r="A2217" s="2">
        <v>3216</v>
      </c>
      <c r="B2217" s="3">
        <v>45582</v>
      </c>
      <c r="C2217" s="2" t="s">
        <v>2571</v>
      </c>
      <c r="D2217" s="2" t="s">
        <v>3051</v>
      </c>
      <c r="E2217" s="2" t="s">
        <v>20</v>
      </c>
      <c r="F2217" s="2" t="s">
        <v>21</v>
      </c>
      <c r="G2217" s="2" t="s">
        <v>60</v>
      </c>
      <c r="H2217" s="2" t="s">
        <v>61</v>
      </c>
      <c r="I2217" s="2" t="s">
        <v>32</v>
      </c>
      <c r="J2217" s="2">
        <v>9</v>
      </c>
      <c r="K2217" s="2">
        <v>2068</v>
      </c>
      <c r="L2217" s="2">
        <v>18612</v>
      </c>
      <c r="M2217" s="2">
        <v>16614.580000000002</v>
      </c>
      <c r="N2217" s="2">
        <v>1997.42</v>
      </c>
      <c r="O2217" s="2">
        <v>342</v>
      </c>
      <c r="P2217" s="2">
        <v>49</v>
      </c>
      <c r="Q2217" s="2" t="s">
        <v>62</v>
      </c>
      <c r="R2217" s="2">
        <v>10</v>
      </c>
      <c r="S2217" s="5">
        <f>IFERROR(Table1[[#This Row],[Profit]]/Table1[[#This Row],[Sales]],0)</f>
        <v>0.10731893402106168</v>
      </c>
      <c r="T2217" s="2" t="str">
        <f t="shared" si="34"/>
        <v>Reorder Needed</v>
      </c>
    </row>
    <row r="2218" spans="1:20" x14ac:dyDescent="0.3">
      <c r="A2218" s="2">
        <v>3217</v>
      </c>
      <c r="B2218" s="3">
        <v>45294</v>
      </c>
      <c r="C2218" s="2" t="s">
        <v>665</v>
      </c>
      <c r="D2218" s="2" t="s">
        <v>3052</v>
      </c>
      <c r="E2218" s="2" t="s">
        <v>45</v>
      </c>
      <c r="F2218" s="2" t="s">
        <v>46</v>
      </c>
      <c r="G2218" s="2" t="s">
        <v>60</v>
      </c>
      <c r="H2218" s="2" t="s">
        <v>61</v>
      </c>
      <c r="I2218" s="2" t="s">
        <v>32</v>
      </c>
      <c r="J2218" s="2">
        <v>10</v>
      </c>
      <c r="K2218" s="2">
        <v>44596</v>
      </c>
      <c r="L2218" s="2">
        <v>445960</v>
      </c>
      <c r="M2218" s="2">
        <v>358163.58</v>
      </c>
      <c r="N2218" s="2">
        <v>87796.42</v>
      </c>
      <c r="O2218" s="2">
        <v>463</v>
      </c>
      <c r="P2218" s="2">
        <v>52</v>
      </c>
      <c r="Q2218" s="2" t="s">
        <v>62</v>
      </c>
      <c r="R2218" s="2">
        <v>5</v>
      </c>
      <c r="S2218" s="5">
        <f>IFERROR(Table1[[#This Row],[Profit]]/Table1[[#This Row],[Sales]],0)</f>
        <v>0.19687061619876223</v>
      </c>
      <c r="T2218" s="2" t="str">
        <f t="shared" si="34"/>
        <v>Reorder Needed</v>
      </c>
    </row>
    <row r="2219" spans="1:20" x14ac:dyDescent="0.3">
      <c r="A2219" s="2">
        <v>3218</v>
      </c>
      <c r="B2219" s="3">
        <v>45311</v>
      </c>
      <c r="C2219" s="2" t="s">
        <v>2475</v>
      </c>
      <c r="D2219" s="2" t="s">
        <v>3053</v>
      </c>
      <c r="E2219" s="2" t="s">
        <v>45</v>
      </c>
      <c r="F2219" s="2" t="s">
        <v>46</v>
      </c>
      <c r="G2219" s="2" t="s">
        <v>22</v>
      </c>
      <c r="H2219" s="2" t="s">
        <v>23</v>
      </c>
      <c r="I2219" s="2" t="s">
        <v>24</v>
      </c>
      <c r="J2219" s="2">
        <v>7</v>
      </c>
      <c r="K2219" s="2">
        <v>5272</v>
      </c>
      <c r="L2219" s="2">
        <v>36904</v>
      </c>
      <c r="M2219" s="2">
        <v>27247.74</v>
      </c>
      <c r="N2219" s="2">
        <v>9656.26</v>
      </c>
      <c r="O2219" s="2">
        <v>358</v>
      </c>
      <c r="P2219" s="2">
        <v>64</v>
      </c>
      <c r="Q2219" s="2" t="s">
        <v>25</v>
      </c>
      <c r="R2219" s="2">
        <v>0</v>
      </c>
      <c r="S2219" s="5">
        <f>IFERROR(Table1[[#This Row],[Profit]]/Table1[[#This Row],[Sales]],0)</f>
        <v>0.2616588987643616</v>
      </c>
      <c r="T2219" s="2" t="str">
        <f t="shared" si="34"/>
        <v>Reorder Needed</v>
      </c>
    </row>
    <row r="2220" spans="1:20" x14ac:dyDescent="0.3">
      <c r="A2220" s="2">
        <v>3219</v>
      </c>
      <c r="B2220" s="3">
        <v>45501</v>
      </c>
      <c r="C2220" s="2" t="s">
        <v>667</v>
      </c>
      <c r="D2220" s="2" t="s">
        <v>3054</v>
      </c>
      <c r="E2220" s="2" t="s">
        <v>28</v>
      </c>
      <c r="F2220" s="2" t="s">
        <v>29</v>
      </c>
      <c r="G2220" s="2" t="s">
        <v>67</v>
      </c>
      <c r="H2220" s="2" t="s">
        <v>68</v>
      </c>
      <c r="I2220" s="2" t="s">
        <v>24</v>
      </c>
      <c r="J2220" s="2">
        <v>4</v>
      </c>
      <c r="K2220" s="2">
        <v>50942</v>
      </c>
      <c r="L2220" s="2">
        <v>203768</v>
      </c>
      <c r="M2220" s="2">
        <v>172001.98</v>
      </c>
      <c r="N2220" s="2">
        <v>31766.02</v>
      </c>
      <c r="O2220" s="2">
        <v>124</v>
      </c>
      <c r="P2220" s="2">
        <v>95</v>
      </c>
      <c r="Q2220" s="2" t="s">
        <v>42</v>
      </c>
      <c r="R2220" s="2">
        <v>0</v>
      </c>
      <c r="S2220" s="5">
        <f>IFERROR(Table1[[#This Row],[Profit]]/Table1[[#This Row],[Sales]],0)</f>
        <v>0.15589307447685605</v>
      </c>
      <c r="T2220" s="2" t="str">
        <f t="shared" si="34"/>
        <v>Reorder Needed</v>
      </c>
    </row>
    <row r="2221" spans="1:20" x14ac:dyDescent="0.3">
      <c r="A2221" s="2">
        <v>3220</v>
      </c>
      <c r="B2221" s="3">
        <v>45370</v>
      </c>
      <c r="C2221" s="2" t="s">
        <v>712</v>
      </c>
      <c r="D2221" s="2" t="s">
        <v>3055</v>
      </c>
      <c r="E2221" s="2" t="s">
        <v>45</v>
      </c>
      <c r="F2221" s="2" t="s">
        <v>46</v>
      </c>
      <c r="G2221" s="2" t="s">
        <v>49</v>
      </c>
      <c r="H2221" s="2" t="s">
        <v>50</v>
      </c>
      <c r="I2221" s="2" t="s">
        <v>51</v>
      </c>
      <c r="J2221" s="2">
        <v>5</v>
      </c>
      <c r="K2221" s="2">
        <v>28244</v>
      </c>
      <c r="L2221" s="2">
        <v>141220</v>
      </c>
      <c r="M2221" s="2">
        <v>92393.36</v>
      </c>
      <c r="N2221" s="2">
        <v>48826.64</v>
      </c>
      <c r="O2221" s="2">
        <v>207</v>
      </c>
      <c r="P2221" s="2">
        <v>79</v>
      </c>
      <c r="Q2221" s="2" t="s">
        <v>52</v>
      </c>
      <c r="R2221" s="2">
        <v>20</v>
      </c>
      <c r="S2221" s="5">
        <f>IFERROR(Table1[[#This Row],[Profit]]/Table1[[#This Row],[Sales]],0)</f>
        <v>0.34574876079875372</v>
      </c>
      <c r="T2221" s="2" t="str">
        <f t="shared" si="34"/>
        <v>Reorder Needed</v>
      </c>
    </row>
    <row r="2222" spans="1:20" x14ac:dyDescent="0.3">
      <c r="A2222" s="2">
        <v>3221</v>
      </c>
      <c r="B2222" s="3">
        <v>45346</v>
      </c>
      <c r="C2222" s="2" t="s">
        <v>1704</v>
      </c>
      <c r="D2222" s="2" t="s">
        <v>3056</v>
      </c>
      <c r="E2222" s="2" t="s">
        <v>36</v>
      </c>
      <c r="F2222" s="2" t="s">
        <v>37</v>
      </c>
      <c r="G2222" s="2" t="s">
        <v>81</v>
      </c>
      <c r="H2222" s="2" t="s">
        <v>82</v>
      </c>
      <c r="I2222" s="2" t="s">
        <v>24</v>
      </c>
      <c r="J2222" s="2">
        <v>9</v>
      </c>
      <c r="K2222" s="2">
        <v>22047</v>
      </c>
      <c r="L2222" s="2">
        <v>198423</v>
      </c>
      <c r="M2222" s="2">
        <v>151722.81</v>
      </c>
      <c r="N2222" s="2">
        <v>46700.19</v>
      </c>
      <c r="O2222" s="2">
        <v>491</v>
      </c>
      <c r="P2222" s="2">
        <v>68</v>
      </c>
      <c r="Q2222" s="2" t="s">
        <v>42</v>
      </c>
      <c r="R2222" s="2">
        <v>0</v>
      </c>
      <c r="S2222" s="5">
        <f>IFERROR(Table1[[#This Row],[Profit]]/Table1[[#This Row],[Sales]],0)</f>
        <v>0.23535673787816938</v>
      </c>
      <c r="T2222" s="2" t="str">
        <f t="shared" si="34"/>
        <v>Reorder Needed</v>
      </c>
    </row>
    <row r="2223" spans="1:20" x14ac:dyDescent="0.3">
      <c r="A2223" s="2">
        <v>3222</v>
      </c>
      <c r="B2223" s="3">
        <v>45427</v>
      </c>
      <c r="C2223" s="2" t="s">
        <v>692</v>
      </c>
      <c r="D2223" s="2" t="s">
        <v>3057</v>
      </c>
      <c r="E2223" s="2" t="s">
        <v>20</v>
      </c>
      <c r="F2223" s="2" t="s">
        <v>21</v>
      </c>
      <c r="G2223" s="2" t="s">
        <v>75</v>
      </c>
      <c r="H2223" s="2" t="s">
        <v>76</v>
      </c>
      <c r="I2223" s="2" t="s">
        <v>77</v>
      </c>
      <c r="J2223" s="2">
        <v>4</v>
      </c>
      <c r="K2223" s="2">
        <v>38564</v>
      </c>
      <c r="L2223" s="2">
        <v>154256</v>
      </c>
      <c r="M2223" s="2">
        <v>119220.44</v>
      </c>
      <c r="N2223" s="2">
        <v>35035.56</v>
      </c>
      <c r="O2223" s="2">
        <v>164</v>
      </c>
      <c r="P2223" s="2">
        <v>70</v>
      </c>
      <c r="Q2223" s="2" t="s">
        <v>78</v>
      </c>
      <c r="R2223" s="2">
        <v>10</v>
      </c>
      <c r="S2223" s="5">
        <f>IFERROR(Table1[[#This Row],[Profit]]/Table1[[#This Row],[Sales]],0)</f>
        <v>0.2271260761331812</v>
      </c>
      <c r="T2223" s="2" t="str">
        <f t="shared" si="34"/>
        <v>Reorder Needed</v>
      </c>
    </row>
    <row r="2224" spans="1:20" x14ac:dyDescent="0.3">
      <c r="A2224" s="2">
        <v>3223</v>
      </c>
      <c r="B2224" s="3">
        <v>45485</v>
      </c>
      <c r="C2224" s="2" t="s">
        <v>116</v>
      </c>
      <c r="D2224" s="2" t="s">
        <v>3058</v>
      </c>
      <c r="E2224" s="2" t="s">
        <v>20</v>
      </c>
      <c r="F2224" s="2" t="s">
        <v>21</v>
      </c>
      <c r="G2224" s="2" t="s">
        <v>55</v>
      </c>
      <c r="H2224" s="2" t="s">
        <v>56</v>
      </c>
      <c r="I2224" s="2" t="s">
        <v>32</v>
      </c>
      <c r="J2224" s="2">
        <v>9</v>
      </c>
      <c r="K2224" s="2">
        <v>8082</v>
      </c>
      <c r="L2224" s="2">
        <v>72738</v>
      </c>
      <c r="M2224" s="2">
        <v>52332.88</v>
      </c>
      <c r="N2224" s="2">
        <v>20405.12</v>
      </c>
      <c r="O2224" s="2">
        <v>272</v>
      </c>
      <c r="P2224" s="2">
        <v>68</v>
      </c>
      <c r="Q2224" s="2" t="s">
        <v>57</v>
      </c>
      <c r="R2224" s="2">
        <v>10</v>
      </c>
      <c r="S2224" s="5">
        <f>IFERROR(Table1[[#This Row],[Profit]]/Table1[[#This Row],[Sales]],0)</f>
        <v>0.2805290219692595</v>
      </c>
      <c r="T2224" s="2" t="str">
        <f t="shared" si="34"/>
        <v>Reorder Needed</v>
      </c>
    </row>
    <row r="2225" spans="1:20" x14ac:dyDescent="0.3">
      <c r="A2225" s="2">
        <v>3224</v>
      </c>
      <c r="B2225" s="3">
        <v>45610</v>
      </c>
      <c r="C2225" s="2" t="s">
        <v>100</v>
      </c>
      <c r="D2225" s="2" t="s">
        <v>3059</v>
      </c>
      <c r="E2225" s="2" t="s">
        <v>20</v>
      </c>
      <c r="F2225" s="2" t="s">
        <v>21</v>
      </c>
      <c r="G2225" s="2" t="s">
        <v>30</v>
      </c>
      <c r="H2225" s="2" t="s">
        <v>31</v>
      </c>
      <c r="I2225" s="2" t="s">
        <v>32</v>
      </c>
      <c r="J2225" s="2">
        <v>8</v>
      </c>
      <c r="K2225" s="2">
        <v>41077</v>
      </c>
      <c r="L2225" s="2">
        <v>328616</v>
      </c>
      <c r="M2225" s="2">
        <v>271999.28999999998</v>
      </c>
      <c r="N2225" s="2">
        <v>56616.71</v>
      </c>
      <c r="O2225" s="2">
        <v>10</v>
      </c>
      <c r="P2225" s="2">
        <v>88</v>
      </c>
      <c r="Q2225" s="2" t="s">
        <v>33</v>
      </c>
      <c r="R2225" s="2">
        <v>0</v>
      </c>
      <c r="S2225" s="5">
        <f>IFERROR(Table1[[#This Row],[Profit]]/Table1[[#This Row],[Sales]],0)</f>
        <v>0.1722883547970884</v>
      </c>
      <c r="T2225" s="2" t="str">
        <f t="shared" si="34"/>
        <v>Sufficient</v>
      </c>
    </row>
    <row r="2226" spans="1:20" x14ac:dyDescent="0.3">
      <c r="A2226" s="2">
        <v>3225</v>
      </c>
      <c r="B2226" s="3">
        <v>45534</v>
      </c>
      <c r="C2226" s="2" t="s">
        <v>2192</v>
      </c>
      <c r="D2226" s="2" t="s">
        <v>3060</v>
      </c>
      <c r="E2226" s="2" t="s">
        <v>20</v>
      </c>
      <c r="F2226" s="2" t="s">
        <v>21</v>
      </c>
      <c r="G2226" s="2" t="s">
        <v>75</v>
      </c>
      <c r="H2226" s="2" t="s">
        <v>76</v>
      </c>
      <c r="I2226" s="2" t="s">
        <v>77</v>
      </c>
      <c r="J2226" s="2">
        <v>9</v>
      </c>
      <c r="K2226" s="2">
        <v>32802</v>
      </c>
      <c r="L2226" s="2">
        <v>295218</v>
      </c>
      <c r="M2226" s="2">
        <v>211556.92</v>
      </c>
      <c r="N2226" s="2">
        <v>83661.08</v>
      </c>
      <c r="O2226" s="2">
        <v>347</v>
      </c>
      <c r="P2226" s="2">
        <v>24</v>
      </c>
      <c r="Q2226" s="2" t="s">
        <v>78</v>
      </c>
      <c r="R2226" s="2">
        <v>20</v>
      </c>
      <c r="S2226" s="5">
        <f>IFERROR(Table1[[#This Row],[Profit]]/Table1[[#This Row],[Sales]],0)</f>
        <v>0.28338746282408256</v>
      </c>
      <c r="T2226" s="2" t="str">
        <f t="shared" si="34"/>
        <v>Reorder Needed</v>
      </c>
    </row>
    <row r="2227" spans="1:20" x14ac:dyDescent="0.3">
      <c r="A2227" s="2">
        <v>3226</v>
      </c>
      <c r="B2227" s="3">
        <v>45646</v>
      </c>
      <c r="C2227" s="2" t="s">
        <v>1458</v>
      </c>
      <c r="D2227" s="2" t="s">
        <v>3061</v>
      </c>
      <c r="E2227" s="2" t="s">
        <v>45</v>
      </c>
      <c r="F2227" s="2" t="s">
        <v>46</v>
      </c>
      <c r="G2227" s="2" t="s">
        <v>30</v>
      </c>
      <c r="H2227" s="2" t="s">
        <v>31</v>
      </c>
      <c r="I2227" s="2" t="s">
        <v>32</v>
      </c>
      <c r="J2227" s="2">
        <v>4</v>
      </c>
      <c r="K2227" s="2">
        <v>26466</v>
      </c>
      <c r="L2227" s="2">
        <v>105864</v>
      </c>
      <c r="M2227" s="2">
        <v>79786.3</v>
      </c>
      <c r="N2227" s="2">
        <v>26077.7</v>
      </c>
      <c r="O2227" s="2">
        <v>103</v>
      </c>
      <c r="P2227" s="2">
        <v>15</v>
      </c>
      <c r="Q2227" s="2" t="s">
        <v>33</v>
      </c>
      <c r="R2227" s="2">
        <v>20</v>
      </c>
      <c r="S2227" s="5">
        <f>IFERROR(Table1[[#This Row],[Profit]]/Table1[[#This Row],[Sales]],0)</f>
        <v>0.24633208645054033</v>
      </c>
      <c r="T2227" s="2" t="str">
        <f t="shared" si="34"/>
        <v>Reorder Needed</v>
      </c>
    </row>
    <row r="2228" spans="1:20" x14ac:dyDescent="0.3">
      <c r="A2228" s="2">
        <v>3227</v>
      </c>
      <c r="B2228" s="3">
        <v>45595</v>
      </c>
      <c r="C2228" s="2" t="s">
        <v>129</v>
      </c>
      <c r="D2228" s="2" t="s">
        <v>3062</v>
      </c>
      <c r="E2228" s="2" t="s">
        <v>45</v>
      </c>
      <c r="F2228" s="2" t="s">
        <v>46</v>
      </c>
      <c r="G2228" s="2" t="s">
        <v>40</v>
      </c>
      <c r="H2228" s="2" t="s">
        <v>41</v>
      </c>
      <c r="I2228" s="2" t="s">
        <v>24</v>
      </c>
      <c r="J2228" s="2">
        <v>9</v>
      </c>
      <c r="K2228" s="2">
        <v>26440</v>
      </c>
      <c r="L2228" s="2">
        <v>237960</v>
      </c>
      <c r="M2228" s="2">
        <v>145071.32</v>
      </c>
      <c r="N2228" s="2">
        <v>92888.68</v>
      </c>
      <c r="O2228" s="2">
        <v>319</v>
      </c>
      <c r="P2228" s="2">
        <v>53</v>
      </c>
      <c r="Q2228" s="2" t="s">
        <v>42</v>
      </c>
      <c r="R2228" s="2">
        <v>20</v>
      </c>
      <c r="S2228" s="5">
        <f>IFERROR(Table1[[#This Row],[Profit]]/Table1[[#This Row],[Sales]],0)</f>
        <v>0.39035417717263404</v>
      </c>
      <c r="T2228" s="2" t="str">
        <f t="shared" si="34"/>
        <v>Reorder Needed</v>
      </c>
    </row>
    <row r="2229" spans="1:20" x14ac:dyDescent="0.3">
      <c r="A2229" s="2">
        <v>3228</v>
      </c>
      <c r="B2229" s="3">
        <v>45391</v>
      </c>
      <c r="C2229" s="2" t="s">
        <v>3063</v>
      </c>
      <c r="D2229" s="2" t="s">
        <v>3064</v>
      </c>
      <c r="E2229" s="2" t="s">
        <v>45</v>
      </c>
      <c r="F2229" s="2" t="s">
        <v>46</v>
      </c>
      <c r="G2229" s="2" t="s">
        <v>81</v>
      </c>
      <c r="H2229" s="2" t="s">
        <v>82</v>
      </c>
      <c r="I2229" s="2" t="s">
        <v>24</v>
      </c>
      <c r="J2229" s="2">
        <v>5</v>
      </c>
      <c r="K2229" s="2">
        <v>8522</v>
      </c>
      <c r="L2229" s="2">
        <v>42610</v>
      </c>
      <c r="M2229" s="2">
        <v>29314.09</v>
      </c>
      <c r="N2229" s="2">
        <v>13295.91</v>
      </c>
      <c r="O2229" s="2">
        <v>441</v>
      </c>
      <c r="P2229" s="2">
        <v>47</v>
      </c>
      <c r="Q2229" s="2" t="s">
        <v>42</v>
      </c>
      <c r="R2229" s="2">
        <v>0</v>
      </c>
      <c r="S2229" s="5">
        <f>IFERROR(Table1[[#This Row],[Profit]]/Table1[[#This Row],[Sales]],0)</f>
        <v>0.31203731518422906</v>
      </c>
      <c r="T2229" s="2" t="str">
        <f t="shared" si="34"/>
        <v>Reorder Needed</v>
      </c>
    </row>
    <row r="2230" spans="1:20" x14ac:dyDescent="0.3">
      <c r="A2230" s="2">
        <v>3229</v>
      </c>
      <c r="B2230" s="3">
        <v>45626</v>
      </c>
      <c r="C2230" s="2" t="s">
        <v>2727</v>
      </c>
      <c r="D2230" s="2" t="s">
        <v>3065</v>
      </c>
      <c r="E2230" s="2" t="s">
        <v>36</v>
      </c>
      <c r="F2230" s="2" t="s">
        <v>37</v>
      </c>
      <c r="G2230" s="2" t="s">
        <v>81</v>
      </c>
      <c r="H2230" s="2" t="s">
        <v>82</v>
      </c>
      <c r="I2230" s="2" t="s">
        <v>24</v>
      </c>
      <c r="J2230" s="2">
        <v>5</v>
      </c>
      <c r="K2230" s="2">
        <v>40575</v>
      </c>
      <c r="L2230" s="2">
        <v>202875</v>
      </c>
      <c r="M2230" s="2">
        <v>163185.78</v>
      </c>
      <c r="N2230" s="2">
        <v>39689.22</v>
      </c>
      <c r="O2230" s="2">
        <v>431</v>
      </c>
      <c r="P2230" s="2">
        <v>77</v>
      </c>
      <c r="Q2230" s="2" t="s">
        <v>42</v>
      </c>
      <c r="R2230" s="2">
        <v>5</v>
      </c>
      <c r="S2230" s="5">
        <f>IFERROR(Table1[[#This Row],[Profit]]/Table1[[#This Row],[Sales]],0)</f>
        <v>0.19563386321626619</v>
      </c>
      <c r="T2230" s="2" t="str">
        <f t="shared" si="34"/>
        <v>Reorder Needed</v>
      </c>
    </row>
    <row r="2231" spans="1:20" x14ac:dyDescent="0.3">
      <c r="A2231" s="2">
        <v>3230</v>
      </c>
      <c r="B2231" s="3">
        <v>45442</v>
      </c>
      <c r="C2231" s="2" t="s">
        <v>682</v>
      </c>
      <c r="D2231" s="2" t="s">
        <v>3066</v>
      </c>
      <c r="E2231" s="2" t="s">
        <v>20</v>
      </c>
      <c r="F2231" s="2" t="s">
        <v>21</v>
      </c>
      <c r="G2231" s="2" t="s">
        <v>97</v>
      </c>
      <c r="H2231" s="2" t="s">
        <v>98</v>
      </c>
      <c r="I2231" s="2" t="s">
        <v>32</v>
      </c>
      <c r="J2231" s="2">
        <v>8</v>
      </c>
      <c r="K2231" s="2">
        <v>22973</v>
      </c>
      <c r="L2231" s="2">
        <v>183784</v>
      </c>
      <c r="M2231" s="2">
        <v>120603.77</v>
      </c>
      <c r="N2231" s="2">
        <v>63180.23</v>
      </c>
      <c r="O2231" s="2">
        <v>500</v>
      </c>
      <c r="P2231" s="2">
        <v>32</v>
      </c>
      <c r="Q2231" s="2" t="s">
        <v>99</v>
      </c>
      <c r="R2231" s="2">
        <v>5</v>
      </c>
      <c r="S2231" s="5">
        <f>IFERROR(Table1[[#This Row],[Profit]]/Table1[[#This Row],[Sales]],0)</f>
        <v>0.34377437644191011</v>
      </c>
      <c r="T2231" s="2" t="str">
        <f t="shared" si="34"/>
        <v>Reorder Needed</v>
      </c>
    </row>
    <row r="2232" spans="1:20" x14ac:dyDescent="0.3">
      <c r="A2232" s="2">
        <v>3231</v>
      </c>
      <c r="B2232" s="3">
        <v>45546</v>
      </c>
      <c r="C2232" s="2" t="s">
        <v>462</v>
      </c>
      <c r="D2232" s="2" t="s">
        <v>3067</v>
      </c>
      <c r="E2232" s="2" t="s">
        <v>28</v>
      </c>
      <c r="F2232" s="2" t="s">
        <v>29</v>
      </c>
      <c r="G2232" s="2" t="s">
        <v>22</v>
      </c>
      <c r="H2232" s="2" t="s">
        <v>23</v>
      </c>
      <c r="I2232" s="2" t="s">
        <v>24</v>
      </c>
      <c r="J2232" s="2">
        <v>9</v>
      </c>
      <c r="K2232" s="2">
        <v>41640</v>
      </c>
      <c r="L2232" s="2">
        <v>374760</v>
      </c>
      <c r="M2232" s="2">
        <v>238011.1</v>
      </c>
      <c r="N2232" s="2">
        <v>136748.9</v>
      </c>
      <c r="O2232" s="2">
        <v>338</v>
      </c>
      <c r="P2232" s="2">
        <v>59</v>
      </c>
      <c r="Q2232" s="2" t="s">
        <v>25</v>
      </c>
      <c r="R2232" s="2">
        <v>5</v>
      </c>
      <c r="S2232" s="5">
        <f>IFERROR(Table1[[#This Row],[Profit]]/Table1[[#This Row],[Sales]],0)</f>
        <v>0.36489726758458746</v>
      </c>
      <c r="T2232" s="2" t="str">
        <f t="shared" si="34"/>
        <v>Reorder Needed</v>
      </c>
    </row>
    <row r="2233" spans="1:20" x14ac:dyDescent="0.3">
      <c r="A2233" s="2">
        <v>3232</v>
      </c>
      <c r="B2233" s="3">
        <v>45534</v>
      </c>
      <c r="C2233" s="2" t="s">
        <v>3068</v>
      </c>
      <c r="D2233" s="2" t="s">
        <v>2486</v>
      </c>
      <c r="E2233" s="2" t="s">
        <v>36</v>
      </c>
      <c r="F2233" s="2" t="s">
        <v>37</v>
      </c>
      <c r="G2233" s="2" t="s">
        <v>30</v>
      </c>
      <c r="H2233" s="2" t="s">
        <v>31</v>
      </c>
      <c r="I2233" s="2" t="s">
        <v>32</v>
      </c>
      <c r="J2233" s="2">
        <v>5</v>
      </c>
      <c r="K2233" s="2">
        <v>26590</v>
      </c>
      <c r="L2233" s="2">
        <v>132950</v>
      </c>
      <c r="M2233" s="2">
        <v>82315.259999999995</v>
      </c>
      <c r="N2233" s="2">
        <v>50634.74</v>
      </c>
      <c r="O2233" s="2">
        <v>464</v>
      </c>
      <c r="P2233" s="2">
        <v>77</v>
      </c>
      <c r="Q2233" s="2" t="s">
        <v>33</v>
      </c>
      <c r="R2233" s="2">
        <v>10</v>
      </c>
      <c r="S2233" s="5">
        <f>IFERROR(Table1[[#This Row],[Profit]]/Table1[[#This Row],[Sales]],0)</f>
        <v>0.38085550959007142</v>
      </c>
      <c r="T2233" s="2" t="str">
        <f t="shared" si="34"/>
        <v>Reorder Needed</v>
      </c>
    </row>
    <row r="2234" spans="1:20" x14ac:dyDescent="0.3">
      <c r="A2234" s="2">
        <v>3233</v>
      </c>
      <c r="B2234" s="3">
        <v>45570</v>
      </c>
      <c r="C2234" s="2" t="s">
        <v>1055</v>
      </c>
      <c r="D2234" s="2" t="s">
        <v>3069</v>
      </c>
      <c r="E2234" s="2" t="s">
        <v>36</v>
      </c>
      <c r="F2234" s="2" t="s">
        <v>37</v>
      </c>
      <c r="G2234" s="2" t="s">
        <v>55</v>
      </c>
      <c r="H2234" s="2" t="s">
        <v>56</v>
      </c>
      <c r="I2234" s="2" t="s">
        <v>32</v>
      </c>
      <c r="J2234" s="2">
        <v>5</v>
      </c>
      <c r="K2234" s="2">
        <v>3976</v>
      </c>
      <c r="L2234" s="2">
        <v>19880</v>
      </c>
      <c r="M2234" s="2">
        <v>13013.12</v>
      </c>
      <c r="N2234" s="2">
        <v>6866.88</v>
      </c>
      <c r="O2234" s="2">
        <v>416</v>
      </c>
      <c r="P2234" s="2">
        <v>81</v>
      </c>
      <c r="Q2234" s="2" t="s">
        <v>57</v>
      </c>
      <c r="R2234" s="2">
        <v>20</v>
      </c>
      <c r="S2234" s="5">
        <f>IFERROR(Table1[[#This Row],[Profit]]/Table1[[#This Row],[Sales]],0)</f>
        <v>0.34541649899396376</v>
      </c>
      <c r="T2234" s="2" t="str">
        <f t="shared" si="34"/>
        <v>Reorder Needed</v>
      </c>
    </row>
    <row r="2235" spans="1:20" x14ac:dyDescent="0.3">
      <c r="A2235" s="2">
        <v>3234</v>
      </c>
      <c r="B2235" s="3">
        <v>45472</v>
      </c>
      <c r="C2235" s="2" t="s">
        <v>268</v>
      </c>
      <c r="D2235" s="2" t="s">
        <v>3070</v>
      </c>
      <c r="E2235" s="2" t="s">
        <v>28</v>
      </c>
      <c r="F2235" s="2" t="s">
        <v>29</v>
      </c>
      <c r="G2235" s="2" t="s">
        <v>40</v>
      </c>
      <c r="H2235" s="2" t="s">
        <v>41</v>
      </c>
      <c r="I2235" s="2" t="s">
        <v>24</v>
      </c>
      <c r="J2235" s="2">
        <v>3</v>
      </c>
      <c r="K2235" s="2">
        <v>59402</v>
      </c>
      <c r="L2235" s="2">
        <v>178206</v>
      </c>
      <c r="M2235" s="2">
        <v>117766.59</v>
      </c>
      <c r="N2235" s="2">
        <v>60439.41</v>
      </c>
      <c r="O2235" s="2">
        <v>405</v>
      </c>
      <c r="P2235" s="2">
        <v>45</v>
      </c>
      <c r="Q2235" s="2" t="s">
        <v>42</v>
      </c>
      <c r="R2235" s="2">
        <v>0</v>
      </c>
      <c r="S2235" s="5">
        <f>IFERROR(Table1[[#This Row],[Profit]]/Table1[[#This Row],[Sales]],0)</f>
        <v>0.33915474226457026</v>
      </c>
      <c r="T2235" s="2" t="str">
        <f t="shared" si="34"/>
        <v>Reorder Needed</v>
      </c>
    </row>
    <row r="2236" spans="1:20" x14ac:dyDescent="0.3">
      <c r="A2236" s="2">
        <v>3235</v>
      </c>
      <c r="B2236" s="3">
        <v>45359</v>
      </c>
      <c r="C2236" s="2" t="s">
        <v>1172</v>
      </c>
      <c r="D2236" s="2" t="s">
        <v>3071</v>
      </c>
      <c r="E2236" s="2" t="s">
        <v>28</v>
      </c>
      <c r="F2236" s="2" t="s">
        <v>29</v>
      </c>
      <c r="G2236" s="2" t="s">
        <v>67</v>
      </c>
      <c r="H2236" s="2" t="s">
        <v>68</v>
      </c>
      <c r="I2236" s="2" t="s">
        <v>24</v>
      </c>
      <c r="J2236" s="2">
        <v>7</v>
      </c>
      <c r="K2236" s="2">
        <v>52244</v>
      </c>
      <c r="L2236" s="2">
        <v>365708</v>
      </c>
      <c r="M2236" s="2">
        <v>275782.78999999998</v>
      </c>
      <c r="N2236" s="2">
        <v>89925.21</v>
      </c>
      <c r="O2236" s="2">
        <v>481</v>
      </c>
      <c r="P2236" s="2">
        <v>83</v>
      </c>
      <c r="Q2236" s="2" t="s">
        <v>42</v>
      </c>
      <c r="R2236" s="2">
        <v>10</v>
      </c>
      <c r="S2236" s="5">
        <f>IFERROR(Table1[[#This Row],[Profit]]/Table1[[#This Row],[Sales]],0)</f>
        <v>0.24589347238780668</v>
      </c>
      <c r="T2236" s="2" t="str">
        <f t="shared" si="34"/>
        <v>Reorder Needed</v>
      </c>
    </row>
    <row r="2237" spans="1:20" x14ac:dyDescent="0.3">
      <c r="A2237" s="2">
        <v>3236</v>
      </c>
      <c r="B2237" s="3">
        <v>45528</v>
      </c>
      <c r="C2237" s="2" t="s">
        <v>1431</v>
      </c>
      <c r="D2237" s="2" t="s">
        <v>3072</v>
      </c>
      <c r="E2237" s="2" t="s">
        <v>20</v>
      </c>
      <c r="F2237" s="2" t="s">
        <v>21</v>
      </c>
      <c r="G2237" s="2" t="s">
        <v>40</v>
      </c>
      <c r="H2237" s="2" t="s">
        <v>41</v>
      </c>
      <c r="I2237" s="2" t="s">
        <v>24</v>
      </c>
      <c r="J2237" s="2">
        <v>4</v>
      </c>
      <c r="K2237" s="2">
        <v>11714</v>
      </c>
      <c r="L2237" s="2">
        <v>46856</v>
      </c>
      <c r="M2237" s="2">
        <v>34587.839999999997</v>
      </c>
      <c r="N2237" s="2">
        <v>12268.16</v>
      </c>
      <c r="O2237" s="2">
        <v>491</v>
      </c>
      <c r="P2237" s="2">
        <v>96</v>
      </c>
      <c r="Q2237" s="2" t="s">
        <v>42</v>
      </c>
      <c r="R2237" s="2">
        <v>15</v>
      </c>
      <c r="S2237" s="5">
        <f>IFERROR(Table1[[#This Row],[Profit]]/Table1[[#This Row],[Sales]],0)</f>
        <v>0.26182687382619085</v>
      </c>
      <c r="T2237" s="2" t="str">
        <f t="shared" si="34"/>
        <v>Reorder Needed</v>
      </c>
    </row>
    <row r="2238" spans="1:20" x14ac:dyDescent="0.3">
      <c r="A2238" s="2">
        <v>3237</v>
      </c>
      <c r="B2238" s="3">
        <v>45443</v>
      </c>
      <c r="C2238" s="2" t="s">
        <v>427</v>
      </c>
      <c r="D2238" s="2" t="s">
        <v>3073</v>
      </c>
      <c r="E2238" s="2" t="s">
        <v>45</v>
      </c>
      <c r="F2238" s="2" t="s">
        <v>46</v>
      </c>
      <c r="G2238" s="2" t="s">
        <v>49</v>
      </c>
      <c r="H2238" s="2" t="s">
        <v>50</v>
      </c>
      <c r="I2238" s="2" t="s">
        <v>51</v>
      </c>
      <c r="J2238" s="2">
        <v>10</v>
      </c>
      <c r="K2238" s="2">
        <v>40145</v>
      </c>
      <c r="L2238" s="2">
        <v>401450</v>
      </c>
      <c r="M2238" s="2">
        <v>324122.75</v>
      </c>
      <c r="N2238" s="2">
        <v>77327.25</v>
      </c>
      <c r="O2238" s="2">
        <v>149</v>
      </c>
      <c r="P2238" s="2">
        <v>57</v>
      </c>
      <c r="Q2238" s="2" t="s">
        <v>52</v>
      </c>
      <c r="R2238" s="2">
        <v>15</v>
      </c>
      <c r="S2238" s="5">
        <f>IFERROR(Table1[[#This Row],[Profit]]/Table1[[#This Row],[Sales]],0)</f>
        <v>0.19261987794245858</v>
      </c>
      <c r="T2238" s="2" t="str">
        <f t="shared" si="34"/>
        <v>Reorder Needed</v>
      </c>
    </row>
    <row r="2239" spans="1:20" x14ac:dyDescent="0.3">
      <c r="A2239" s="2">
        <v>3238</v>
      </c>
      <c r="B2239" s="3">
        <v>45592</v>
      </c>
      <c r="C2239" s="2" t="s">
        <v>770</v>
      </c>
      <c r="D2239" s="2" t="s">
        <v>3074</v>
      </c>
      <c r="E2239" s="2" t="s">
        <v>45</v>
      </c>
      <c r="F2239" s="2" t="s">
        <v>46</v>
      </c>
      <c r="G2239" s="2" t="s">
        <v>67</v>
      </c>
      <c r="H2239" s="2" t="s">
        <v>68</v>
      </c>
      <c r="I2239" s="2" t="s">
        <v>24</v>
      </c>
      <c r="J2239" s="2">
        <v>3</v>
      </c>
      <c r="K2239" s="2">
        <v>24179</v>
      </c>
      <c r="L2239" s="2">
        <v>72537</v>
      </c>
      <c r="M2239" s="2">
        <v>60552.35</v>
      </c>
      <c r="N2239" s="2">
        <v>11984.65</v>
      </c>
      <c r="O2239" s="2">
        <v>394</v>
      </c>
      <c r="P2239" s="2">
        <v>77</v>
      </c>
      <c r="Q2239" s="2" t="s">
        <v>42</v>
      </c>
      <c r="R2239" s="2">
        <v>5</v>
      </c>
      <c r="S2239" s="5">
        <f>IFERROR(Table1[[#This Row],[Profit]]/Table1[[#This Row],[Sales]],0)</f>
        <v>0.16522119745784911</v>
      </c>
      <c r="T2239" s="2" t="str">
        <f t="shared" si="34"/>
        <v>Reorder Needed</v>
      </c>
    </row>
    <row r="2240" spans="1:20" x14ac:dyDescent="0.3">
      <c r="A2240" s="2">
        <v>3239</v>
      </c>
      <c r="B2240" s="3">
        <v>45486</v>
      </c>
      <c r="C2240" s="2" t="s">
        <v>1687</v>
      </c>
      <c r="D2240" s="2" t="s">
        <v>3075</v>
      </c>
      <c r="E2240" s="2" t="s">
        <v>28</v>
      </c>
      <c r="F2240" s="2" t="s">
        <v>29</v>
      </c>
      <c r="G2240" s="2" t="s">
        <v>40</v>
      </c>
      <c r="H2240" s="2" t="s">
        <v>41</v>
      </c>
      <c r="I2240" s="2" t="s">
        <v>24</v>
      </c>
      <c r="J2240" s="2">
        <v>5</v>
      </c>
      <c r="K2240" s="2">
        <v>2688</v>
      </c>
      <c r="L2240" s="2">
        <v>13440</v>
      </c>
      <c r="M2240" s="2">
        <v>10108.83</v>
      </c>
      <c r="N2240" s="2">
        <v>3331.17</v>
      </c>
      <c r="O2240" s="2">
        <v>120</v>
      </c>
      <c r="P2240" s="2">
        <v>23</v>
      </c>
      <c r="Q2240" s="2" t="s">
        <v>42</v>
      </c>
      <c r="R2240" s="2">
        <v>0</v>
      </c>
      <c r="S2240" s="5">
        <f>IFERROR(Table1[[#This Row],[Profit]]/Table1[[#This Row],[Sales]],0)</f>
        <v>0.24785491071428573</v>
      </c>
      <c r="T2240" s="2" t="str">
        <f t="shared" si="34"/>
        <v>Reorder Needed</v>
      </c>
    </row>
    <row r="2241" spans="1:20" x14ac:dyDescent="0.3">
      <c r="A2241" s="2">
        <v>3240</v>
      </c>
      <c r="B2241" s="3">
        <v>45532</v>
      </c>
      <c r="C2241" s="2" t="s">
        <v>2390</v>
      </c>
      <c r="D2241" s="2" t="s">
        <v>1757</v>
      </c>
      <c r="E2241" s="2" t="s">
        <v>45</v>
      </c>
      <c r="F2241" s="2" t="s">
        <v>46</v>
      </c>
      <c r="G2241" s="2" t="s">
        <v>22</v>
      </c>
      <c r="H2241" s="2" t="s">
        <v>23</v>
      </c>
      <c r="I2241" s="2" t="s">
        <v>24</v>
      </c>
      <c r="J2241" s="2">
        <v>4</v>
      </c>
      <c r="K2241" s="2">
        <v>38286</v>
      </c>
      <c r="L2241" s="2">
        <v>153144</v>
      </c>
      <c r="M2241" s="2">
        <v>131122.92000000001</v>
      </c>
      <c r="N2241" s="2">
        <v>22021.08</v>
      </c>
      <c r="O2241" s="2">
        <v>408</v>
      </c>
      <c r="P2241" s="2">
        <v>45</v>
      </c>
      <c r="Q2241" s="2" t="s">
        <v>25</v>
      </c>
      <c r="R2241" s="2">
        <v>20</v>
      </c>
      <c r="S2241" s="5">
        <f>IFERROR(Table1[[#This Row],[Profit]]/Table1[[#This Row],[Sales]],0)</f>
        <v>0.14379329258736875</v>
      </c>
      <c r="T2241" s="2" t="str">
        <f t="shared" si="34"/>
        <v>Reorder Needed</v>
      </c>
    </row>
    <row r="2242" spans="1:20" x14ac:dyDescent="0.3">
      <c r="A2242" s="2">
        <v>3241</v>
      </c>
      <c r="B2242" s="3">
        <v>45344</v>
      </c>
      <c r="C2242" s="2" t="s">
        <v>152</v>
      </c>
      <c r="D2242" s="2" t="s">
        <v>3076</v>
      </c>
      <c r="E2242" s="2" t="s">
        <v>20</v>
      </c>
      <c r="F2242" s="2" t="s">
        <v>21</v>
      </c>
      <c r="G2242" s="2" t="s">
        <v>40</v>
      </c>
      <c r="H2242" s="2" t="s">
        <v>41</v>
      </c>
      <c r="I2242" s="2" t="s">
        <v>24</v>
      </c>
      <c r="J2242" s="2">
        <v>9</v>
      </c>
      <c r="K2242" s="2">
        <v>27271</v>
      </c>
      <c r="L2242" s="2">
        <v>245439</v>
      </c>
      <c r="M2242" s="2">
        <v>207619.03</v>
      </c>
      <c r="N2242" s="2">
        <v>37819.97</v>
      </c>
      <c r="O2242" s="2">
        <v>101</v>
      </c>
      <c r="P2242" s="2">
        <v>53</v>
      </c>
      <c r="Q2242" s="2" t="s">
        <v>42</v>
      </c>
      <c r="R2242" s="2">
        <v>5</v>
      </c>
      <c r="S2242" s="5">
        <f>IFERROR(Table1[[#This Row],[Profit]]/Table1[[#This Row],[Sales]],0)</f>
        <v>0.15409111836342229</v>
      </c>
      <c r="T2242" s="2" t="str">
        <f t="shared" ref="T2242:T2305" si="35">IF(O2242&gt;P2242,"Reorder Needed","Sufficient")</f>
        <v>Reorder Needed</v>
      </c>
    </row>
    <row r="2243" spans="1:20" x14ac:dyDescent="0.3">
      <c r="A2243" s="2">
        <v>3242</v>
      </c>
      <c r="B2243" s="3">
        <v>45629</v>
      </c>
      <c r="C2243" s="2" t="s">
        <v>710</v>
      </c>
      <c r="D2243" s="2" t="s">
        <v>3077</v>
      </c>
      <c r="E2243" s="2" t="s">
        <v>45</v>
      </c>
      <c r="F2243" s="2" t="s">
        <v>46</v>
      </c>
      <c r="G2243" s="2" t="s">
        <v>81</v>
      </c>
      <c r="H2243" s="2" t="s">
        <v>82</v>
      </c>
      <c r="I2243" s="2" t="s">
        <v>24</v>
      </c>
      <c r="J2243" s="2">
        <v>5</v>
      </c>
      <c r="K2243" s="2">
        <v>16874</v>
      </c>
      <c r="L2243" s="2">
        <v>84370</v>
      </c>
      <c r="M2243" s="2">
        <v>51648.76</v>
      </c>
      <c r="N2243" s="2">
        <v>32721.24</v>
      </c>
      <c r="O2243" s="2">
        <v>155</v>
      </c>
      <c r="P2243" s="2">
        <v>86</v>
      </c>
      <c r="Q2243" s="2" t="s">
        <v>42</v>
      </c>
      <c r="R2243" s="2">
        <v>15</v>
      </c>
      <c r="S2243" s="5">
        <f>IFERROR(Table1[[#This Row],[Profit]]/Table1[[#This Row],[Sales]],0)</f>
        <v>0.3878302714234918</v>
      </c>
      <c r="T2243" s="2" t="str">
        <f t="shared" si="35"/>
        <v>Reorder Needed</v>
      </c>
    </row>
    <row r="2244" spans="1:20" x14ac:dyDescent="0.3">
      <c r="A2244" s="2">
        <v>3243</v>
      </c>
      <c r="B2244" s="3">
        <v>45425</v>
      </c>
      <c r="C2244" s="2" t="s">
        <v>537</v>
      </c>
      <c r="D2244" s="2" t="s">
        <v>3078</v>
      </c>
      <c r="E2244" s="2" t="s">
        <v>20</v>
      </c>
      <c r="F2244" s="2" t="s">
        <v>21</v>
      </c>
      <c r="G2244" s="2" t="s">
        <v>60</v>
      </c>
      <c r="H2244" s="2" t="s">
        <v>61</v>
      </c>
      <c r="I2244" s="2" t="s">
        <v>32</v>
      </c>
      <c r="J2244" s="2">
        <v>4</v>
      </c>
      <c r="K2244" s="2">
        <v>2215</v>
      </c>
      <c r="L2244" s="2">
        <v>8860</v>
      </c>
      <c r="M2244" s="2">
        <v>7520.42</v>
      </c>
      <c r="N2244" s="2">
        <v>1339.58</v>
      </c>
      <c r="O2244" s="2">
        <v>257</v>
      </c>
      <c r="P2244" s="2">
        <v>100</v>
      </c>
      <c r="Q2244" s="2" t="s">
        <v>62</v>
      </c>
      <c r="R2244" s="2">
        <v>5</v>
      </c>
      <c r="S2244" s="5">
        <f>IFERROR(Table1[[#This Row],[Profit]]/Table1[[#This Row],[Sales]],0)</f>
        <v>0.1511941309255079</v>
      </c>
      <c r="T2244" s="2" t="str">
        <f t="shared" si="35"/>
        <v>Reorder Needed</v>
      </c>
    </row>
    <row r="2245" spans="1:20" x14ac:dyDescent="0.3">
      <c r="A2245" s="2">
        <v>3244</v>
      </c>
      <c r="B2245" s="3">
        <v>45398</v>
      </c>
      <c r="C2245" s="2" t="s">
        <v>2870</v>
      </c>
      <c r="D2245" s="2" t="s">
        <v>3079</v>
      </c>
      <c r="E2245" s="2" t="s">
        <v>28</v>
      </c>
      <c r="F2245" s="2" t="s">
        <v>29</v>
      </c>
      <c r="G2245" s="2" t="s">
        <v>75</v>
      </c>
      <c r="H2245" s="2" t="s">
        <v>76</v>
      </c>
      <c r="I2245" s="2" t="s">
        <v>77</v>
      </c>
      <c r="J2245" s="2">
        <v>5</v>
      </c>
      <c r="K2245" s="2">
        <v>28696</v>
      </c>
      <c r="L2245" s="2">
        <v>143480</v>
      </c>
      <c r="M2245" s="2">
        <v>91965.37</v>
      </c>
      <c r="N2245" s="2">
        <v>51514.63</v>
      </c>
      <c r="O2245" s="2">
        <v>302</v>
      </c>
      <c r="P2245" s="2">
        <v>54</v>
      </c>
      <c r="Q2245" s="2" t="s">
        <v>78</v>
      </c>
      <c r="R2245" s="2">
        <v>15</v>
      </c>
      <c r="S2245" s="5">
        <f>IFERROR(Table1[[#This Row],[Profit]]/Table1[[#This Row],[Sales]],0)</f>
        <v>0.35903700864231947</v>
      </c>
      <c r="T2245" s="2" t="str">
        <f t="shared" si="35"/>
        <v>Reorder Needed</v>
      </c>
    </row>
    <row r="2246" spans="1:20" x14ac:dyDescent="0.3">
      <c r="A2246" s="2">
        <v>3245</v>
      </c>
      <c r="B2246" s="3">
        <v>45536</v>
      </c>
      <c r="C2246" s="2" t="s">
        <v>309</v>
      </c>
      <c r="D2246" s="2" t="s">
        <v>3080</v>
      </c>
      <c r="E2246" s="2" t="s">
        <v>45</v>
      </c>
      <c r="F2246" s="2" t="s">
        <v>46</v>
      </c>
      <c r="G2246" s="2" t="s">
        <v>81</v>
      </c>
      <c r="H2246" s="2" t="s">
        <v>82</v>
      </c>
      <c r="I2246" s="2" t="s">
        <v>24</v>
      </c>
      <c r="J2246" s="2">
        <v>7</v>
      </c>
      <c r="K2246" s="2">
        <v>44884</v>
      </c>
      <c r="L2246" s="2">
        <v>314188</v>
      </c>
      <c r="M2246" s="2">
        <v>225940.53</v>
      </c>
      <c r="N2246" s="2">
        <v>88247.47</v>
      </c>
      <c r="O2246" s="2">
        <v>412</v>
      </c>
      <c r="P2246" s="2">
        <v>63</v>
      </c>
      <c r="Q2246" s="2" t="s">
        <v>42</v>
      </c>
      <c r="R2246" s="2">
        <v>15</v>
      </c>
      <c r="S2246" s="5">
        <f>IFERROR(Table1[[#This Row],[Profit]]/Table1[[#This Row],[Sales]],0)</f>
        <v>0.28087473105274552</v>
      </c>
      <c r="T2246" s="2" t="str">
        <f t="shared" si="35"/>
        <v>Reorder Needed</v>
      </c>
    </row>
    <row r="2247" spans="1:20" x14ac:dyDescent="0.3">
      <c r="A2247" s="2">
        <v>3246</v>
      </c>
      <c r="B2247" s="3">
        <v>45643</v>
      </c>
      <c r="C2247" s="2" t="s">
        <v>815</v>
      </c>
      <c r="D2247" s="2" t="s">
        <v>3081</v>
      </c>
      <c r="E2247" s="2" t="s">
        <v>36</v>
      </c>
      <c r="F2247" s="2" t="s">
        <v>37</v>
      </c>
      <c r="G2247" s="2" t="s">
        <v>40</v>
      </c>
      <c r="H2247" s="2" t="s">
        <v>41</v>
      </c>
      <c r="I2247" s="2" t="s">
        <v>24</v>
      </c>
      <c r="J2247" s="2">
        <v>6</v>
      </c>
      <c r="K2247" s="2">
        <v>31513</v>
      </c>
      <c r="L2247" s="2">
        <v>189078</v>
      </c>
      <c r="M2247" s="2">
        <v>137253.26</v>
      </c>
      <c r="N2247" s="2">
        <v>51824.74</v>
      </c>
      <c r="O2247" s="2">
        <v>112</v>
      </c>
      <c r="P2247" s="2">
        <v>71</v>
      </c>
      <c r="Q2247" s="2" t="s">
        <v>42</v>
      </c>
      <c r="R2247" s="2">
        <v>20</v>
      </c>
      <c r="S2247" s="5">
        <f>IFERROR(Table1[[#This Row],[Profit]]/Table1[[#This Row],[Sales]],0)</f>
        <v>0.27409185627095695</v>
      </c>
      <c r="T2247" s="2" t="str">
        <f t="shared" si="35"/>
        <v>Reorder Needed</v>
      </c>
    </row>
    <row r="2248" spans="1:20" x14ac:dyDescent="0.3">
      <c r="A2248" s="2">
        <v>3247</v>
      </c>
      <c r="B2248" s="3">
        <v>45413</v>
      </c>
      <c r="C2248" s="2" t="s">
        <v>2212</v>
      </c>
      <c r="D2248" s="2" t="s">
        <v>3082</v>
      </c>
      <c r="E2248" s="2" t="s">
        <v>36</v>
      </c>
      <c r="F2248" s="2" t="s">
        <v>37</v>
      </c>
      <c r="G2248" s="2" t="s">
        <v>30</v>
      </c>
      <c r="H2248" s="2" t="s">
        <v>31</v>
      </c>
      <c r="I2248" s="2" t="s">
        <v>32</v>
      </c>
      <c r="J2248" s="2">
        <v>2</v>
      </c>
      <c r="K2248" s="2">
        <v>4206</v>
      </c>
      <c r="L2248" s="2">
        <v>8412</v>
      </c>
      <c r="M2248" s="2">
        <v>6335.64</v>
      </c>
      <c r="N2248" s="2">
        <v>2076.36</v>
      </c>
      <c r="O2248" s="2">
        <v>244</v>
      </c>
      <c r="P2248" s="2">
        <v>13</v>
      </c>
      <c r="Q2248" s="2" t="s">
        <v>33</v>
      </c>
      <c r="R2248" s="2">
        <v>0</v>
      </c>
      <c r="S2248" s="5">
        <f>IFERROR(Table1[[#This Row],[Profit]]/Table1[[#This Row],[Sales]],0)</f>
        <v>0.2468330955777461</v>
      </c>
      <c r="T2248" s="2" t="str">
        <f t="shared" si="35"/>
        <v>Reorder Needed</v>
      </c>
    </row>
    <row r="2249" spans="1:20" x14ac:dyDescent="0.3">
      <c r="A2249" s="2">
        <v>3248</v>
      </c>
      <c r="B2249" s="3">
        <v>45466</v>
      </c>
      <c r="C2249" s="2" t="s">
        <v>825</v>
      </c>
      <c r="D2249" s="2" t="s">
        <v>3083</v>
      </c>
      <c r="E2249" s="2" t="s">
        <v>28</v>
      </c>
      <c r="F2249" s="2" t="s">
        <v>29</v>
      </c>
      <c r="G2249" s="2" t="s">
        <v>97</v>
      </c>
      <c r="H2249" s="2" t="s">
        <v>98</v>
      </c>
      <c r="I2249" s="2" t="s">
        <v>32</v>
      </c>
      <c r="J2249" s="2">
        <v>2</v>
      </c>
      <c r="K2249" s="2">
        <v>13392</v>
      </c>
      <c r="L2249" s="2">
        <v>26784</v>
      </c>
      <c r="M2249" s="2">
        <v>23274.19</v>
      </c>
      <c r="N2249" s="2">
        <v>3509.81</v>
      </c>
      <c r="O2249" s="2">
        <v>424</v>
      </c>
      <c r="P2249" s="2">
        <v>70</v>
      </c>
      <c r="Q2249" s="2" t="s">
        <v>99</v>
      </c>
      <c r="R2249" s="2">
        <v>5</v>
      </c>
      <c r="S2249" s="5">
        <f>IFERROR(Table1[[#This Row],[Profit]]/Table1[[#This Row],[Sales]],0)</f>
        <v>0.13104129330943848</v>
      </c>
      <c r="T2249" s="2" t="str">
        <f t="shared" si="35"/>
        <v>Reorder Needed</v>
      </c>
    </row>
    <row r="2250" spans="1:20" x14ac:dyDescent="0.3">
      <c r="A2250" s="2">
        <v>3249</v>
      </c>
      <c r="B2250" s="3">
        <v>45574</v>
      </c>
      <c r="C2250" s="2" t="s">
        <v>770</v>
      </c>
      <c r="D2250" s="2" t="s">
        <v>3084</v>
      </c>
      <c r="E2250" s="2" t="s">
        <v>36</v>
      </c>
      <c r="F2250" s="2" t="s">
        <v>37</v>
      </c>
      <c r="G2250" s="2" t="s">
        <v>60</v>
      </c>
      <c r="H2250" s="2" t="s">
        <v>61</v>
      </c>
      <c r="I2250" s="2" t="s">
        <v>32</v>
      </c>
      <c r="J2250" s="2">
        <v>1</v>
      </c>
      <c r="K2250" s="2">
        <v>34260</v>
      </c>
      <c r="L2250" s="2">
        <v>34260</v>
      </c>
      <c r="M2250" s="2">
        <v>25223.24</v>
      </c>
      <c r="N2250" s="2">
        <v>9036.76</v>
      </c>
      <c r="O2250" s="2">
        <v>416</v>
      </c>
      <c r="P2250" s="2">
        <v>15</v>
      </c>
      <c r="Q2250" s="2" t="s">
        <v>62</v>
      </c>
      <c r="R2250" s="2">
        <v>0</v>
      </c>
      <c r="S2250" s="5">
        <f>IFERROR(Table1[[#This Row],[Profit]]/Table1[[#This Row],[Sales]],0)</f>
        <v>0.26376999416228841</v>
      </c>
      <c r="T2250" s="2" t="str">
        <f t="shared" si="35"/>
        <v>Reorder Needed</v>
      </c>
    </row>
    <row r="2251" spans="1:20" x14ac:dyDescent="0.3">
      <c r="A2251" s="2">
        <v>3250</v>
      </c>
      <c r="B2251" s="3">
        <v>45346</v>
      </c>
      <c r="C2251" s="2" t="s">
        <v>223</v>
      </c>
      <c r="D2251" s="2" t="s">
        <v>3085</v>
      </c>
      <c r="E2251" s="2" t="s">
        <v>36</v>
      </c>
      <c r="F2251" s="2" t="s">
        <v>37</v>
      </c>
      <c r="G2251" s="2" t="s">
        <v>60</v>
      </c>
      <c r="H2251" s="2" t="s">
        <v>61</v>
      </c>
      <c r="I2251" s="2" t="s">
        <v>32</v>
      </c>
      <c r="J2251" s="2">
        <v>3</v>
      </c>
      <c r="K2251" s="2">
        <v>47256</v>
      </c>
      <c r="L2251" s="2">
        <v>141768</v>
      </c>
      <c r="M2251" s="2">
        <v>109060.49</v>
      </c>
      <c r="N2251" s="2">
        <v>32707.51</v>
      </c>
      <c r="O2251" s="2">
        <v>343</v>
      </c>
      <c r="P2251" s="2">
        <v>96</v>
      </c>
      <c r="Q2251" s="2" t="s">
        <v>62</v>
      </c>
      <c r="R2251" s="2">
        <v>10</v>
      </c>
      <c r="S2251" s="5">
        <f>IFERROR(Table1[[#This Row],[Profit]]/Table1[[#This Row],[Sales]],0)</f>
        <v>0.2307115145872129</v>
      </c>
      <c r="T2251" s="2" t="str">
        <f t="shared" si="35"/>
        <v>Reorder Needed</v>
      </c>
    </row>
    <row r="2252" spans="1:20" x14ac:dyDescent="0.3">
      <c r="A2252" s="2">
        <v>3251</v>
      </c>
      <c r="B2252" s="3">
        <v>45509</v>
      </c>
      <c r="C2252" s="2" t="s">
        <v>284</v>
      </c>
      <c r="D2252" s="2" t="s">
        <v>3086</v>
      </c>
      <c r="E2252" s="2" t="s">
        <v>28</v>
      </c>
      <c r="F2252" s="2" t="s">
        <v>29</v>
      </c>
      <c r="G2252" s="2" t="s">
        <v>40</v>
      </c>
      <c r="H2252" s="2" t="s">
        <v>41</v>
      </c>
      <c r="I2252" s="2" t="s">
        <v>24</v>
      </c>
      <c r="J2252" s="2">
        <v>10</v>
      </c>
      <c r="K2252" s="2">
        <v>23405</v>
      </c>
      <c r="L2252" s="2">
        <v>234050</v>
      </c>
      <c r="M2252" s="2">
        <v>180431.98</v>
      </c>
      <c r="N2252" s="2">
        <v>53618.02</v>
      </c>
      <c r="O2252" s="2">
        <v>457</v>
      </c>
      <c r="P2252" s="2">
        <v>30</v>
      </c>
      <c r="Q2252" s="2" t="s">
        <v>42</v>
      </c>
      <c r="R2252" s="2">
        <v>0</v>
      </c>
      <c r="S2252" s="5">
        <f>IFERROR(Table1[[#This Row],[Profit]]/Table1[[#This Row],[Sales]],0)</f>
        <v>0.22908788720358897</v>
      </c>
      <c r="T2252" s="2" t="str">
        <f t="shared" si="35"/>
        <v>Reorder Needed</v>
      </c>
    </row>
    <row r="2253" spans="1:20" x14ac:dyDescent="0.3">
      <c r="A2253" s="2">
        <v>3252</v>
      </c>
      <c r="B2253" s="3">
        <v>45317</v>
      </c>
      <c r="C2253" s="2" t="s">
        <v>1129</v>
      </c>
      <c r="D2253" s="2" t="s">
        <v>3087</v>
      </c>
      <c r="E2253" s="2" t="s">
        <v>36</v>
      </c>
      <c r="F2253" s="2" t="s">
        <v>37</v>
      </c>
      <c r="G2253" s="2" t="s">
        <v>49</v>
      </c>
      <c r="H2253" s="2" t="s">
        <v>50</v>
      </c>
      <c r="I2253" s="2" t="s">
        <v>51</v>
      </c>
      <c r="J2253" s="2">
        <v>6</v>
      </c>
      <c r="K2253" s="2">
        <v>56118</v>
      </c>
      <c r="L2253" s="2">
        <v>336708</v>
      </c>
      <c r="M2253" s="2">
        <v>214176.2</v>
      </c>
      <c r="N2253" s="2">
        <v>122531.8</v>
      </c>
      <c r="O2253" s="2">
        <v>286</v>
      </c>
      <c r="P2253" s="2">
        <v>72</v>
      </c>
      <c r="Q2253" s="2" t="s">
        <v>52</v>
      </c>
      <c r="R2253" s="2">
        <v>15</v>
      </c>
      <c r="S2253" s="5">
        <f>IFERROR(Table1[[#This Row],[Profit]]/Table1[[#This Row],[Sales]],0)</f>
        <v>0.36391116338192142</v>
      </c>
      <c r="T2253" s="2" t="str">
        <f t="shared" si="35"/>
        <v>Reorder Needed</v>
      </c>
    </row>
    <row r="2254" spans="1:20" x14ac:dyDescent="0.3">
      <c r="A2254" s="2">
        <v>3253</v>
      </c>
      <c r="B2254" s="3">
        <v>45564</v>
      </c>
      <c r="C2254" s="2" t="s">
        <v>333</v>
      </c>
      <c r="D2254" s="2" t="s">
        <v>3088</v>
      </c>
      <c r="E2254" s="2" t="s">
        <v>45</v>
      </c>
      <c r="F2254" s="2" t="s">
        <v>46</v>
      </c>
      <c r="G2254" s="2" t="s">
        <v>55</v>
      </c>
      <c r="H2254" s="2" t="s">
        <v>56</v>
      </c>
      <c r="I2254" s="2" t="s">
        <v>32</v>
      </c>
      <c r="J2254" s="2">
        <v>5</v>
      </c>
      <c r="K2254" s="2">
        <v>57933</v>
      </c>
      <c r="L2254" s="2">
        <v>289665</v>
      </c>
      <c r="M2254" s="2">
        <v>180317.28</v>
      </c>
      <c r="N2254" s="2">
        <v>109347.72</v>
      </c>
      <c r="O2254" s="2">
        <v>205</v>
      </c>
      <c r="P2254" s="2">
        <v>25</v>
      </c>
      <c r="Q2254" s="2" t="s">
        <v>57</v>
      </c>
      <c r="R2254" s="2">
        <v>15</v>
      </c>
      <c r="S2254" s="5">
        <f>IFERROR(Table1[[#This Row],[Profit]]/Table1[[#This Row],[Sales]],0)</f>
        <v>0.37749717777432551</v>
      </c>
      <c r="T2254" s="2" t="str">
        <f t="shared" si="35"/>
        <v>Reorder Needed</v>
      </c>
    </row>
    <row r="2255" spans="1:20" x14ac:dyDescent="0.3">
      <c r="A2255" s="2">
        <v>3254</v>
      </c>
      <c r="B2255" s="3">
        <v>45365</v>
      </c>
      <c r="C2255" s="2" t="s">
        <v>1679</v>
      </c>
      <c r="D2255" s="2" t="s">
        <v>3089</v>
      </c>
      <c r="E2255" s="2" t="s">
        <v>28</v>
      </c>
      <c r="F2255" s="2" t="s">
        <v>29</v>
      </c>
      <c r="G2255" s="2" t="s">
        <v>55</v>
      </c>
      <c r="H2255" s="2" t="s">
        <v>56</v>
      </c>
      <c r="I2255" s="2" t="s">
        <v>32</v>
      </c>
      <c r="J2255" s="2">
        <v>7</v>
      </c>
      <c r="K2255" s="2">
        <v>23207</v>
      </c>
      <c r="L2255" s="2">
        <v>162449</v>
      </c>
      <c r="M2255" s="2">
        <v>108145.73</v>
      </c>
      <c r="N2255" s="2">
        <v>54303.27</v>
      </c>
      <c r="O2255" s="2">
        <v>470</v>
      </c>
      <c r="P2255" s="2">
        <v>42</v>
      </c>
      <c r="Q2255" s="2" t="s">
        <v>57</v>
      </c>
      <c r="R2255" s="2">
        <v>10</v>
      </c>
      <c r="S2255" s="5">
        <f>IFERROR(Table1[[#This Row],[Profit]]/Table1[[#This Row],[Sales]],0)</f>
        <v>0.33427888137199979</v>
      </c>
      <c r="T2255" s="2" t="str">
        <f t="shared" si="35"/>
        <v>Reorder Needed</v>
      </c>
    </row>
    <row r="2256" spans="1:20" x14ac:dyDescent="0.3">
      <c r="A2256" s="2">
        <v>3255</v>
      </c>
      <c r="B2256" s="3">
        <v>45397</v>
      </c>
      <c r="C2256" s="2" t="s">
        <v>1449</v>
      </c>
      <c r="D2256" s="2" t="s">
        <v>3090</v>
      </c>
      <c r="E2256" s="2" t="s">
        <v>36</v>
      </c>
      <c r="F2256" s="2" t="s">
        <v>37</v>
      </c>
      <c r="G2256" s="2" t="s">
        <v>55</v>
      </c>
      <c r="H2256" s="2" t="s">
        <v>56</v>
      </c>
      <c r="I2256" s="2" t="s">
        <v>32</v>
      </c>
      <c r="J2256" s="2">
        <v>10</v>
      </c>
      <c r="K2256" s="2">
        <v>32562</v>
      </c>
      <c r="L2256" s="2">
        <v>325620</v>
      </c>
      <c r="M2256" s="2">
        <v>252402.35</v>
      </c>
      <c r="N2256" s="2">
        <v>73217.649999999994</v>
      </c>
      <c r="O2256" s="2">
        <v>170</v>
      </c>
      <c r="P2256" s="2">
        <v>69</v>
      </c>
      <c r="Q2256" s="2" t="s">
        <v>57</v>
      </c>
      <c r="R2256" s="2">
        <v>10</v>
      </c>
      <c r="S2256" s="5">
        <f>IFERROR(Table1[[#This Row],[Profit]]/Table1[[#This Row],[Sales]],0)</f>
        <v>0.22485612063141083</v>
      </c>
      <c r="T2256" s="2" t="str">
        <f t="shared" si="35"/>
        <v>Reorder Needed</v>
      </c>
    </row>
    <row r="2257" spans="1:20" x14ac:dyDescent="0.3">
      <c r="A2257" s="2">
        <v>3256</v>
      </c>
      <c r="B2257" s="3">
        <v>45560</v>
      </c>
      <c r="C2257" s="2" t="s">
        <v>487</v>
      </c>
      <c r="D2257" s="2" t="s">
        <v>3091</v>
      </c>
      <c r="E2257" s="2" t="s">
        <v>20</v>
      </c>
      <c r="F2257" s="2" t="s">
        <v>21</v>
      </c>
      <c r="G2257" s="2" t="s">
        <v>75</v>
      </c>
      <c r="H2257" s="2" t="s">
        <v>76</v>
      </c>
      <c r="I2257" s="2" t="s">
        <v>77</v>
      </c>
      <c r="J2257" s="2">
        <v>3</v>
      </c>
      <c r="K2257" s="2">
        <v>18946</v>
      </c>
      <c r="L2257" s="2">
        <v>56838</v>
      </c>
      <c r="M2257" s="2">
        <v>50064.08</v>
      </c>
      <c r="N2257" s="2">
        <v>6773.92</v>
      </c>
      <c r="O2257" s="2">
        <v>335</v>
      </c>
      <c r="P2257" s="2">
        <v>29</v>
      </c>
      <c r="Q2257" s="2" t="s">
        <v>78</v>
      </c>
      <c r="R2257" s="2">
        <v>20</v>
      </c>
      <c r="S2257" s="5">
        <f>IFERROR(Table1[[#This Row],[Profit]]/Table1[[#This Row],[Sales]],0)</f>
        <v>0.11917942221753053</v>
      </c>
      <c r="T2257" s="2" t="str">
        <f t="shared" si="35"/>
        <v>Reorder Needed</v>
      </c>
    </row>
    <row r="2258" spans="1:20" x14ac:dyDescent="0.3">
      <c r="A2258" s="2">
        <v>3257</v>
      </c>
      <c r="B2258" s="3">
        <v>45358</v>
      </c>
      <c r="C2258" s="2" t="s">
        <v>2226</v>
      </c>
      <c r="D2258" s="2" t="s">
        <v>3092</v>
      </c>
      <c r="E2258" s="2" t="s">
        <v>20</v>
      </c>
      <c r="F2258" s="2" t="s">
        <v>21</v>
      </c>
      <c r="G2258" s="2" t="s">
        <v>60</v>
      </c>
      <c r="H2258" s="2" t="s">
        <v>61</v>
      </c>
      <c r="I2258" s="2" t="s">
        <v>32</v>
      </c>
      <c r="J2258" s="2">
        <v>6</v>
      </c>
      <c r="K2258" s="2">
        <v>23738</v>
      </c>
      <c r="L2258" s="2">
        <v>142428</v>
      </c>
      <c r="M2258" s="2">
        <v>100278.85</v>
      </c>
      <c r="N2258" s="2">
        <v>42149.15</v>
      </c>
      <c r="O2258" s="2">
        <v>69</v>
      </c>
      <c r="P2258" s="2">
        <v>53</v>
      </c>
      <c r="Q2258" s="2" t="s">
        <v>62</v>
      </c>
      <c r="R2258" s="2">
        <v>5</v>
      </c>
      <c r="S2258" s="5">
        <f>IFERROR(Table1[[#This Row],[Profit]]/Table1[[#This Row],[Sales]],0)</f>
        <v>0.29593303283062322</v>
      </c>
      <c r="T2258" s="2" t="str">
        <f t="shared" si="35"/>
        <v>Reorder Needed</v>
      </c>
    </row>
    <row r="2259" spans="1:20" x14ac:dyDescent="0.3">
      <c r="A2259" s="2">
        <v>3258</v>
      </c>
      <c r="B2259" s="3">
        <v>45412</v>
      </c>
      <c r="C2259" s="2" t="s">
        <v>2120</v>
      </c>
      <c r="D2259" s="2" t="s">
        <v>3093</v>
      </c>
      <c r="E2259" s="2" t="s">
        <v>20</v>
      </c>
      <c r="F2259" s="2" t="s">
        <v>21</v>
      </c>
      <c r="G2259" s="2" t="s">
        <v>97</v>
      </c>
      <c r="H2259" s="2" t="s">
        <v>98</v>
      </c>
      <c r="I2259" s="2" t="s">
        <v>32</v>
      </c>
      <c r="J2259" s="2">
        <v>6</v>
      </c>
      <c r="K2259" s="2">
        <v>44368</v>
      </c>
      <c r="L2259" s="2">
        <v>266208</v>
      </c>
      <c r="M2259" s="2">
        <v>221878.5</v>
      </c>
      <c r="N2259" s="2">
        <v>44329.5</v>
      </c>
      <c r="O2259" s="2">
        <v>131</v>
      </c>
      <c r="P2259" s="2">
        <v>49</v>
      </c>
      <c r="Q2259" s="2" t="s">
        <v>99</v>
      </c>
      <c r="R2259" s="2">
        <v>20</v>
      </c>
      <c r="S2259" s="5">
        <f>IFERROR(Table1[[#This Row],[Profit]]/Table1[[#This Row],[Sales]],0)</f>
        <v>0.16652204291381176</v>
      </c>
      <c r="T2259" s="2" t="str">
        <f t="shared" si="35"/>
        <v>Reorder Needed</v>
      </c>
    </row>
    <row r="2260" spans="1:20" x14ac:dyDescent="0.3">
      <c r="A2260" s="2">
        <v>3259</v>
      </c>
      <c r="B2260" s="3">
        <v>45567</v>
      </c>
      <c r="C2260" s="2" t="s">
        <v>559</v>
      </c>
      <c r="D2260" s="2" t="s">
        <v>3094</v>
      </c>
      <c r="E2260" s="2" t="s">
        <v>36</v>
      </c>
      <c r="F2260" s="2" t="s">
        <v>37</v>
      </c>
      <c r="G2260" s="2" t="s">
        <v>55</v>
      </c>
      <c r="H2260" s="2" t="s">
        <v>56</v>
      </c>
      <c r="I2260" s="2" t="s">
        <v>32</v>
      </c>
      <c r="J2260" s="2">
        <v>7</v>
      </c>
      <c r="K2260" s="2">
        <v>35189</v>
      </c>
      <c r="L2260" s="2">
        <v>246323</v>
      </c>
      <c r="M2260" s="2">
        <v>189184.24</v>
      </c>
      <c r="N2260" s="2">
        <v>57138.76</v>
      </c>
      <c r="O2260" s="2">
        <v>313</v>
      </c>
      <c r="P2260" s="2">
        <v>79</v>
      </c>
      <c r="Q2260" s="2" t="s">
        <v>57</v>
      </c>
      <c r="R2260" s="2">
        <v>10</v>
      </c>
      <c r="S2260" s="5">
        <f>IFERROR(Table1[[#This Row],[Profit]]/Table1[[#This Row],[Sales]],0)</f>
        <v>0.23196680780925857</v>
      </c>
      <c r="T2260" s="2" t="str">
        <f t="shared" si="35"/>
        <v>Reorder Needed</v>
      </c>
    </row>
    <row r="2261" spans="1:20" x14ac:dyDescent="0.3">
      <c r="A2261" s="2">
        <v>3260</v>
      </c>
      <c r="B2261" s="3">
        <v>45470</v>
      </c>
      <c r="C2261" s="2" t="s">
        <v>1099</v>
      </c>
      <c r="D2261" s="2" t="s">
        <v>3095</v>
      </c>
      <c r="E2261" s="2" t="s">
        <v>28</v>
      </c>
      <c r="F2261" s="2" t="s">
        <v>29</v>
      </c>
      <c r="G2261" s="2" t="s">
        <v>30</v>
      </c>
      <c r="H2261" s="2" t="s">
        <v>31</v>
      </c>
      <c r="I2261" s="2" t="s">
        <v>32</v>
      </c>
      <c r="J2261" s="2">
        <v>2</v>
      </c>
      <c r="K2261" s="2">
        <v>23656</v>
      </c>
      <c r="L2261" s="2">
        <v>47312</v>
      </c>
      <c r="M2261" s="2">
        <v>33799.129999999997</v>
      </c>
      <c r="N2261" s="2">
        <v>13512.87</v>
      </c>
      <c r="O2261" s="2">
        <v>48</v>
      </c>
      <c r="P2261" s="2">
        <v>24</v>
      </c>
      <c r="Q2261" s="2" t="s">
        <v>33</v>
      </c>
      <c r="R2261" s="2">
        <v>20</v>
      </c>
      <c r="S2261" s="5">
        <f>IFERROR(Table1[[#This Row],[Profit]]/Table1[[#This Row],[Sales]],0)</f>
        <v>0.28561189550219818</v>
      </c>
      <c r="T2261" s="2" t="str">
        <f t="shared" si="35"/>
        <v>Reorder Needed</v>
      </c>
    </row>
    <row r="2262" spans="1:20" x14ac:dyDescent="0.3">
      <c r="A2262" s="2">
        <v>3261</v>
      </c>
      <c r="B2262" s="3">
        <v>45648</v>
      </c>
      <c r="C2262" s="2" t="s">
        <v>825</v>
      </c>
      <c r="D2262" s="2" t="s">
        <v>3096</v>
      </c>
      <c r="E2262" s="2" t="s">
        <v>36</v>
      </c>
      <c r="F2262" s="2" t="s">
        <v>37</v>
      </c>
      <c r="G2262" s="2" t="s">
        <v>75</v>
      </c>
      <c r="H2262" s="2" t="s">
        <v>76</v>
      </c>
      <c r="I2262" s="2" t="s">
        <v>77</v>
      </c>
      <c r="J2262" s="2">
        <v>4</v>
      </c>
      <c r="K2262" s="2">
        <v>1000</v>
      </c>
      <c r="L2262" s="2">
        <v>4000</v>
      </c>
      <c r="M2262" s="2">
        <v>2484.75</v>
      </c>
      <c r="N2262" s="2">
        <v>1515.25</v>
      </c>
      <c r="O2262" s="2">
        <v>399</v>
      </c>
      <c r="P2262" s="2">
        <v>66</v>
      </c>
      <c r="Q2262" s="2" t="s">
        <v>78</v>
      </c>
      <c r="R2262" s="2">
        <v>0</v>
      </c>
      <c r="S2262" s="5">
        <f>IFERROR(Table1[[#This Row],[Profit]]/Table1[[#This Row],[Sales]],0)</f>
        <v>0.3788125</v>
      </c>
      <c r="T2262" s="2" t="str">
        <f t="shared" si="35"/>
        <v>Reorder Needed</v>
      </c>
    </row>
    <row r="2263" spans="1:20" x14ac:dyDescent="0.3">
      <c r="A2263" s="2">
        <v>3262</v>
      </c>
      <c r="B2263" s="3">
        <v>45587</v>
      </c>
      <c r="C2263" s="2" t="s">
        <v>945</v>
      </c>
      <c r="D2263" s="2" t="s">
        <v>3097</v>
      </c>
      <c r="E2263" s="2" t="s">
        <v>28</v>
      </c>
      <c r="F2263" s="2" t="s">
        <v>29</v>
      </c>
      <c r="G2263" s="2" t="s">
        <v>30</v>
      </c>
      <c r="H2263" s="2" t="s">
        <v>31</v>
      </c>
      <c r="I2263" s="2" t="s">
        <v>32</v>
      </c>
      <c r="J2263" s="2">
        <v>4</v>
      </c>
      <c r="K2263" s="2">
        <v>53295</v>
      </c>
      <c r="L2263" s="2">
        <v>213180</v>
      </c>
      <c r="M2263" s="2">
        <v>156158.44</v>
      </c>
      <c r="N2263" s="2">
        <v>57021.56</v>
      </c>
      <c r="O2263" s="2">
        <v>356</v>
      </c>
      <c r="P2263" s="2">
        <v>37</v>
      </c>
      <c r="Q2263" s="2" t="s">
        <v>33</v>
      </c>
      <c r="R2263" s="2">
        <v>5</v>
      </c>
      <c r="S2263" s="5">
        <f>IFERROR(Table1[[#This Row],[Profit]]/Table1[[#This Row],[Sales]],0)</f>
        <v>0.26748081433530346</v>
      </c>
      <c r="T2263" s="2" t="str">
        <f t="shared" si="35"/>
        <v>Reorder Needed</v>
      </c>
    </row>
    <row r="2264" spans="1:20" x14ac:dyDescent="0.3">
      <c r="A2264" s="2">
        <v>3263</v>
      </c>
      <c r="B2264" s="3">
        <v>45467</v>
      </c>
      <c r="C2264" s="2" t="s">
        <v>1356</v>
      </c>
      <c r="D2264" s="2" t="s">
        <v>3098</v>
      </c>
      <c r="E2264" s="2" t="s">
        <v>36</v>
      </c>
      <c r="F2264" s="2" t="s">
        <v>37</v>
      </c>
      <c r="G2264" s="2" t="s">
        <v>55</v>
      </c>
      <c r="H2264" s="2" t="s">
        <v>56</v>
      </c>
      <c r="I2264" s="2" t="s">
        <v>32</v>
      </c>
      <c r="J2264" s="2">
        <v>4</v>
      </c>
      <c r="K2264" s="2">
        <v>4582</v>
      </c>
      <c r="L2264" s="2">
        <v>18328</v>
      </c>
      <c r="M2264" s="2">
        <v>13287.19</v>
      </c>
      <c r="N2264" s="2">
        <v>5040.8100000000004</v>
      </c>
      <c r="O2264" s="2">
        <v>353</v>
      </c>
      <c r="P2264" s="2">
        <v>53</v>
      </c>
      <c r="Q2264" s="2" t="s">
        <v>57</v>
      </c>
      <c r="R2264" s="2">
        <v>15</v>
      </c>
      <c r="S2264" s="5">
        <f>IFERROR(Table1[[#This Row],[Profit]]/Table1[[#This Row],[Sales]],0)</f>
        <v>0.2750332824094282</v>
      </c>
      <c r="T2264" s="2" t="str">
        <f t="shared" si="35"/>
        <v>Reorder Needed</v>
      </c>
    </row>
    <row r="2265" spans="1:20" x14ac:dyDescent="0.3">
      <c r="A2265" s="2">
        <v>3264</v>
      </c>
      <c r="B2265" s="3">
        <v>45480</v>
      </c>
      <c r="C2265" s="2" t="s">
        <v>1163</v>
      </c>
      <c r="D2265" s="2" t="s">
        <v>3099</v>
      </c>
      <c r="E2265" s="2" t="s">
        <v>45</v>
      </c>
      <c r="F2265" s="2" t="s">
        <v>46</v>
      </c>
      <c r="G2265" s="2" t="s">
        <v>75</v>
      </c>
      <c r="H2265" s="2" t="s">
        <v>76</v>
      </c>
      <c r="I2265" s="2" t="s">
        <v>77</v>
      </c>
      <c r="J2265" s="2">
        <v>6</v>
      </c>
      <c r="K2265" s="2">
        <v>11867</v>
      </c>
      <c r="L2265" s="2">
        <v>71202</v>
      </c>
      <c r="M2265" s="2">
        <v>55349.1</v>
      </c>
      <c r="N2265" s="2">
        <v>15852.9</v>
      </c>
      <c r="O2265" s="2">
        <v>62</v>
      </c>
      <c r="P2265" s="2">
        <v>47</v>
      </c>
      <c r="Q2265" s="2" t="s">
        <v>78</v>
      </c>
      <c r="R2265" s="2">
        <v>20</v>
      </c>
      <c r="S2265" s="5">
        <f>IFERROR(Table1[[#This Row],[Profit]]/Table1[[#This Row],[Sales]],0)</f>
        <v>0.22264683576304037</v>
      </c>
      <c r="T2265" s="2" t="str">
        <f t="shared" si="35"/>
        <v>Reorder Needed</v>
      </c>
    </row>
    <row r="2266" spans="1:20" x14ac:dyDescent="0.3">
      <c r="A2266" s="2">
        <v>3265</v>
      </c>
      <c r="B2266" s="3">
        <v>45422</v>
      </c>
      <c r="C2266" s="2" t="s">
        <v>740</v>
      </c>
      <c r="D2266" s="2" t="s">
        <v>3100</v>
      </c>
      <c r="E2266" s="2" t="s">
        <v>28</v>
      </c>
      <c r="F2266" s="2" t="s">
        <v>29</v>
      </c>
      <c r="G2266" s="2" t="s">
        <v>22</v>
      </c>
      <c r="H2266" s="2" t="s">
        <v>23</v>
      </c>
      <c r="I2266" s="2" t="s">
        <v>24</v>
      </c>
      <c r="J2266" s="2">
        <v>6</v>
      </c>
      <c r="K2266" s="2">
        <v>19047</v>
      </c>
      <c r="L2266" s="2">
        <v>114282</v>
      </c>
      <c r="M2266" s="2">
        <v>87677.19</v>
      </c>
      <c r="N2266" s="2">
        <v>26604.81</v>
      </c>
      <c r="O2266" s="2">
        <v>364</v>
      </c>
      <c r="P2266" s="2">
        <v>10</v>
      </c>
      <c r="Q2266" s="2" t="s">
        <v>25</v>
      </c>
      <c r="R2266" s="2">
        <v>5</v>
      </c>
      <c r="S2266" s="5">
        <f>IFERROR(Table1[[#This Row],[Profit]]/Table1[[#This Row],[Sales]],0)</f>
        <v>0.23279965348873841</v>
      </c>
      <c r="T2266" s="2" t="str">
        <f t="shared" si="35"/>
        <v>Reorder Needed</v>
      </c>
    </row>
    <row r="2267" spans="1:20" x14ac:dyDescent="0.3">
      <c r="A2267" s="2">
        <v>3266</v>
      </c>
      <c r="B2267" s="3">
        <v>45595</v>
      </c>
      <c r="C2267" s="2" t="s">
        <v>1093</v>
      </c>
      <c r="D2267" s="2" t="s">
        <v>3090</v>
      </c>
      <c r="E2267" s="2" t="s">
        <v>28</v>
      </c>
      <c r="F2267" s="2" t="s">
        <v>29</v>
      </c>
      <c r="G2267" s="2" t="s">
        <v>22</v>
      </c>
      <c r="H2267" s="2" t="s">
        <v>23</v>
      </c>
      <c r="I2267" s="2" t="s">
        <v>24</v>
      </c>
      <c r="J2267" s="2">
        <v>8</v>
      </c>
      <c r="K2267" s="2">
        <v>46032</v>
      </c>
      <c r="L2267" s="2">
        <v>368256</v>
      </c>
      <c r="M2267" s="2">
        <v>236828.28</v>
      </c>
      <c r="N2267" s="2">
        <v>131427.72</v>
      </c>
      <c r="O2267" s="2">
        <v>197</v>
      </c>
      <c r="P2267" s="2">
        <v>17</v>
      </c>
      <c r="Q2267" s="2" t="s">
        <v>25</v>
      </c>
      <c r="R2267" s="2">
        <v>0</v>
      </c>
      <c r="S2267" s="5">
        <f>IFERROR(Table1[[#This Row],[Profit]]/Table1[[#This Row],[Sales]],0)</f>
        <v>0.35689227059436912</v>
      </c>
      <c r="T2267" s="2" t="str">
        <f t="shared" si="35"/>
        <v>Reorder Needed</v>
      </c>
    </row>
    <row r="2268" spans="1:20" x14ac:dyDescent="0.3">
      <c r="A2268" s="2">
        <v>3267</v>
      </c>
      <c r="B2268" s="3">
        <v>45376</v>
      </c>
      <c r="C2268" s="2" t="s">
        <v>515</v>
      </c>
      <c r="D2268" s="2" t="s">
        <v>3101</v>
      </c>
      <c r="E2268" s="2" t="s">
        <v>45</v>
      </c>
      <c r="F2268" s="2" t="s">
        <v>46</v>
      </c>
      <c r="G2268" s="2" t="s">
        <v>81</v>
      </c>
      <c r="H2268" s="2" t="s">
        <v>82</v>
      </c>
      <c r="I2268" s="2" t="s">
        <v>24</v>
      </c>
      <c r="J2268" s="2">
        <v>7</v>
      </c>
      <c r="K2268" s="2">
        <v>26581</v>
      </c>
      <c r="L2268" s="2">
        <v>186067</v>
      </c>
      <c r="M2268" s="2">
        <v>134789.72</v>
      </c>
      <c r="N2268" s="2">
        <v>51277.279999999999</v>
      </c>
      <c r="O2268" s="2">
        <v>433</v>
      </c>
      <c r="P2268" s="2">
        <v>26</v>
      </c>
      <c r="Q2268" s="2" t="s">
        <v>42</v>
      </c>
      <c r="R2268" s="2">
        <v>10</v>
      </c>
      <c r="S2268" s="5">
        <f>IFERROR(Table1[[#This Row],[Profit]]/Table1[[#This Row],[Sales]],0)</f>
        <v>0.27558503119843925</v>
      </c>
      <c r="T2268" s="2" t="str">
        <f t="shared" si="35"/>
        <v>Reorder Needed</v>
      </c>
    </row>
    <row r="2269" spans="1:20" x14ac:dyDescent="0.3">
      <c r="A2269" s="2">
        <v>3268</v>
      </c>
      <c r="B2269" s="3">
        <v>45330</v>
      </c>
      <c r="C2269" s="2" t="s">
        <v>417</v>
      </c>
      <c r="D2269" s="2" t="s">
        <v>3102</v>
      </c>
      <c r="E2269" s="2" t="s">
        <v>20</v>
      </c>
      <c r="F2269" s="2" t="s">
        <v>21</v>
      </c>
      <c r="G2269" s="2" t="s">
        <v>30</v>
      </c>
      <c r="H2269" s="2" t="s">
        <v>31</v>
      </c>
      <c r="I2269" s="2" t="s">
        <v>32</v>
      </c>
      <c r="J2269" s="2">
        <v>4</v>
      </c>
      <c r="K2269" s="2">
        <v>42579</v>
      </c>
      <c r="L2269" s="2">
        <v>170316</v>
      </c>
      <c r="M2269" s="2">
        <v>133098.04999999999</v>
      </c>
      <c r="N2269" s="2">
        <v>37217.949999999997</v>
      </c>
      <c r="O2269" s="2">
        <v>183</v>
      </c>
      <c r="P2269" s="2">
        <v>18</v>
      </c>
      <c r="Q2269" s="2" t="s">
        <v>33</v>
      </c>
      <c r="R2269" s="2">
        <v>20</v>
      </c>
      <c r="S2269" s="5">
        <f>IFERROR(Table1[[#This Row],[Profit]]/Table1[[#This Row],[Sales]],0)</f>
        <v>0.21852292209774771</v>
      </c>
      <c r="T2269" s="2" t="str">
        <f t="shared" si="35"/>
        <v>Reorder Needed</v>
      </c>
    </row>
    <row r="2270" spans="1:20" x14ac:dyDescent="0.3">
      <c r="A2270" s="2">
        <v>3269</v>
      </c>
      <c r="B2270" s="3">
        <v>45613</v>
      </c>
      <c r="C2270" s="2" t="s">
        <v>1816</v>
      </c>
      <c r="D2270" s="2" t="s">
        <v>3103</v>
      </c>
      <c r="E2270" s="2" t="s">
        <v>36</v>
      </c>
      <c r="F2270" s="2" t="s">
        <v>37</v>
      </c>
      <c r="G2270" s="2" t="s">
        <v>55</v>
      </c>
      <c r="H2270" s="2" t="s">
        <v>56</v>
      </c>
      <c r="I2270" s="2" t="s">
        <v>32</v>
      </c>
      <c r="J2270" s="2">
        <v>3</v>
      </c>
      <c r="K2270" s="2">
        <v>14890</v>
      </c>
      <c r="L2270" s="2">
        <v>44670</v>
      </c>
      <c r="M2270" s="2">
        <v>34096.559999999998</v>
      </c>
      <c r="N2270" s="2">
        <v>10573.44</v>
      </c>
      <c r="O2270" s="2">
        <v>388</v>
      </c>
      <c r="P2270" s="2">
        <v>61</v>
      </c>
      <c r="Q2270" s="2" t="s">
        <v>57</v>
      </c>
      <c r="R2270" s="2">
        <v>15</v>
      </c>
      <c r="S2270" s="5">
        <f>IFERROR(Table1[[#This Row],[Profit]]/Table1[[#This Row],[Sales]],0)</f>
        <v>0.23670114170584286</v>
      </c>
      <c r="T2270" s="2" t="str">
        <f t="shared" si="35"/>
        <v>Reorder Needed</v>
      </c>
    </row>
    <row r="2271" spans="1:20" x14ac:dyDescent="0.3">
      <c r="A2271" s="2">
        <v>3270</v>
      </c>
      <c r="B2271" s="3">
        <v>45342</v>
      </c>
      <c r="C2271" s="2" t="s">
        <v>2958</v>
      </c>
      <c r="D2271" s="2" t="s">
        <v>3104</v>
      </c>
      <c r="E2271" s="2" t="s">
        <v>45</v>
      </c>
      <c r="F2271" s="2" t="s">
        <v>46</v>
      </c>
      <c r="G2271" s="2" t="s">
        <v>75</v>
      </c>
      <c r="H2271" s="2" t="s">
        <v>76</v>
      </c>
      <c r="I2271" s="2" t="s">
        <v>77</v>
      </c>
      <c r="J2271" s="2">
        <v>1</v>
      </c>
      <c r="K2271" s="2">
        <v>4978</v>
      </c>
      <c r="L2271" s="2">
        <v>4978</v>
      </c>
      <c r="M2271" s="2">
        <v>3777.92</v>
      </c>
      <c r="N2271" s="2">
        <v>1200.08</v>
      </c>
      <c r="O2271" s="2">
        <v>16</v>
      </c>
      <c r="P2271" s="2">
        <v>62</v>
      </c>
      <c r="Q2271" s="2" t="s">
        <v>78</v>
      </c>
      <c r="R2271" s="2">
        <v>0</v>
      </c>
      <c r="S2271" s="5">
        <f>IFERROR(Table1[[#This Row],[Profit]]/Table1[[#This Row],[Sales]],0)</f>
        <v>0.2410767376456408</v>
      </c>
      <c r="T2271" s="2" t="str">
        <f t="shared" si="35"/>
        <v>Sufficient</v>
      </c>
    </row>
    <row r="2272" spans="1:20" x14ac:dyDescent="0.3">
      <c r="A2272" s="2">
        <v>3271</v>
      </c>
      <c r="B2272" s="3">
        <v>45474</v>
      </c>
      <c r="C2272" s="2" t="s">
        <v>1138</v>
      </c>
      <c r="D2272" s="2" t="s">
        <v>3105</v>
      </c>
      <c r="E2272" s="2" t="s">
        <v>45</v>
      </c>
      <c r="F2272" s="2" t="s">
        <v>46</v>
      </c>
      <c r="G2272" s="2" t="s">
        <v>75</v>
      </c>
      <c r="H2272" s="2" t="s">
        <v>76</v>
      </c>
      <c r="I2272" s="2" t="s">
        <v>77</v>
      </c>
      <c r="J2272" s="2">
        <v>2</v>
      </c>
      <c r="K2272" s="2">
        <v>37749</v>
      </c>
      <c r="L2272" s="2">
        <v>75498</v>
      </c>
      <c r="M2272" s="2">
        <v>65123.7</v>
      </c>
      <c r="N2272" s="2">
        <v>10374.299999999999</v>
      </c>
      <c r="O2272" s="2">
        <v>244</v>
      </c>
      <c r="P2272" s="2">
        <v>46</v>
      </c>
      <c r="Q2272" s="2" t="s">
        <v>78</v>
      </c>
      <c r="R2272" s="2">
        <v>5</v>
      </c>
      <c r="S2272" s="5">
        <f>IFERROR(Table1[[#This Row],[Profit]]/Table1[[#This Row],[Sales]],0)</f>
        <v>0.13741158706190892</v>
      </c>
      <c r="T2272" s="2" t="str">
        <f t="shared" si="35"/>
        <v>Reorder Needed</v>
      </c>
    </row>
    <row r="2273" spans="1:20" x14ac:dyDescent="0.3">
      <c r="A2273" s="2">
        <v>3272</v>
      </c>
      <c r="B2273" s="3">
        <v>45441</v>
      </c>
      <c r="C2273" s="2" t="s">
        <v>244</v>
      </c>
      <c r="D2273" s="2" t="s">
        <v>3106</v>
      </c>
      <c r="E2273" s="2" t="s">
        <v>20</v>
      </c>
      <c r="F2273" s="2" t="s">
        <v>21</v>
      </c>
      <c r="G2273" s="2" t="s">
        <v>49</v>
      </c>
      <c r="H2273" s="2" t="s">
        <v>50</v>
      </c>
      <c r="I2273" s="2" t="s">
        <v>51</v>
      </c>
      <c r="J2273" s="2">
        <v>10</v>
      </c>
      <c r="K2273" s="2">
        <v>10166</v>
      </c>
      <c r="L2273" s="2">
        <v>101660</v>
      </c>
      <c r="M2273" s="2">
        <v>65752.899999999994</v>
      </c>
      <c r="N2273" s="2">
        <v>35907.1</v>
      </c>
      <c r="O2273" s="2">
        <v>327</v>
      </c>
      <c r="P2273" s="2">
        <v>14</v>
      </c>
      <c r="Q2273" s="2" t="s">
        <v>52</v>
      </c>
      <c r="R2273" s="2">
        <v>5</v>
      </c>
      <c r="S2273" s="5">
        <f>IFERROR(Table1[[#This Row],[Profit]]/Table1[[#This Row],[Sales]],0)</f>
        <v>0.3532077513279559</v>
      </c>
      <c r="T2273" s="2" t="str">
        <f t="shared" si="35"/>
        <v>Reorder Needed</v>
      </c>
    </row>
    <row r="2274" spans="1:20" x14ac:dyDescent="0.3">
      <c r="A2274" s="2">
        <v>3273</v>
      </c>
      <c r="B2274" s="3">
        <v>45297</v>
      </c>
      <c r="C2274" s="2" t="s">
        <v>1299</v>
      </c>
      <c r="D2274" s="2" t="s">
        <v>3107</v>
      </c>
      <c r="E2274" s="2" t="s">
        <v>36</v>
      </c>
      <c r="F2274" s="2" t="s">
        <v>37</v>
      </c>
      <c r="G2274" s="2" t="s">
        <v>81</v>
      </c>
      <c r="H2274" s="2" t="s">
        <v>82</v>
      </c>
      <c r="I2274" s="2" t="s">
        <v>24</v>
      </c>
      <c r="J2274" s="2">
        <v>9</v>
      </c>
      <c r="K2274" s="2">
        <v>41982</v>
      </c>
      <c r="L2274" s="2">
        <v>377838</v>
      </c>
      <c r="M2274" s="2">
        <v>311157.7</v>
      </c>
      <c r="N2274" s="2">
        <v>66680.3</v>
      </c>
      <c r="O2274" s="2">
        <v>128</v>
      </c>
      <c r="P2274" s="2">
        <v>94</v>
      </c>
      <c r="Q2274" s="2" t="s">
        <v>42</v>
      </c>
      <c r="R2274" s="2">
        <v>5</v>
      </c>
      <c r="S2274" s="5">
        <f>IFERROR(Table1[[#This Row],[Profit]]/Table1[[#This Row],[Sales]],0)</f>
        <v>0.176478543714502</v>
      </c>
      <c r="T2274" s="2" t="str">
        <f t="shared" si="35"/>
        <v>Reorder Needed</v>
      </c>
    </row>
    <row r="2275" spans="1:20" x14ac:dyDescent="0.3">
      <c r="A2275" s="2">
        <v>3274</v>
      </c>
      <c r="B2275" s="3">
        <v>45408</v>
      </c>
      <c r="C2275" s="2" t="s">
        <v>79</v>
      </c>
      <c r="D2275" s="2" t="s">
        <v>3108</v>
      </c>
      <c r="E2275" s="2" t="s">
        <v>45</v>
      </c>
      <c r="F2275" s="2" t="s">
        <v>46</v>
      </c>
      <c r="G2275" s="2" t="s">
        <v>60</v>
      </c>
      <c r="H2275" s="2" t="s">
        <v>61</v>
      </c>
      <c r="I2275" s="2" t="s">
        <v>32</v>
      </c>
      <c r="J2275" s="2">
        <v>1</v>
      </c>
      <c r="K2275" s="2">
        <v>40563</v>
      </c>
      <c r="L2275" s="2">
        <v>40563</v>
      </c>
      <c r="M2275" s="2">
        <v>35536.550000000003</v>
      </c>
      <c r="N2275" s="2">
        <v>5026.45</v>
      </c>
      <c r="O2275" s="2">
        <v>334</v>
      </c>
      <c r="P2275" s="2">
        <v>66</v>
      </c>
      <c r="Q2275" s="2" t="s">
        <v>62</v>
      </c>
      <c r="R2275" s="2">
        <v>20</v>
      </c>
      <c r="S2275" s="5">
        <f>IFERROR(Table1[[#This Row],[Profit]]/Table1[[#This Row],[Sales]],0)</f>
        <v>0.12391711658407908</v>
      </c>
      <c r="T2275" s="2" t="str">
        <f t="shared" si="35"/>
        <v>Reorder Needed</v>
      </c>
    </row>
    <row r="2276" spans="1:20" x14ac:dyDescent="0.3">
      <c r="A2276" s="2">
        <v>3275</v>
      </c>
      <c r="B2276" s="3">
        <v>45643</v>
      </c>
      <c r="C2276" s="2" t="s">
        <v>387</v>
      </c>
      <c r="D2276" s="2" t="s">
        <v>3109</v>
      </c>
      <c r="E2276" s="2" t="s">
        <v>45</v>
      </c>
      <c r="F2276" s="2" t="s">
        <v>46</v>
      </c>
      <c r="G2276" s="2" t="s">
        <v>30</v>
      </c>
      <c r="H2276" s="2" t="s">
        <v>31</v>
      </c>
      <c r="I2276" s="2" t="s">
        <v>32</v>
      </c>
      <c r="J2276" s="2">
        <v>4</v>
      </c>
      <c r="K2276" s="2">
        <v>14998</v>
      </c>
      <c r="L2276" s="2">
        <v>59992</v>
      </c>
      <c r="M2276" s="2">
        <v>52577.59</v>
      </c>
      <c r="N2276" s="2">
        <v>7414.41</v>
      </c>
      <c r="O2276" s="2">
        <v>40</v>
      </c>
      <c r="P2276" s="2">
        <v>96</v>
      </c>
      <c r="Q2276" s="2" t="s">
        <v>33</v>
      </c>
      <c r="R2276" s="2">
        <v>15</v>
      </c>
      <c r="S2276" s="5">
        <f>IFERROR(Table1[[#This Row],[Profit]]/Table1[[#This Row],[Sales]],0)</f>
        <v>0.12358997866382183</v>
      </c>
      <c r="T2276" s="2" t="str">
        <f t="shared" si="35"/>
        <v>Sufficient</v>
      </c>
    </row>
    <row r="2277" spans="1:20" x14ac:dyDescent="0.3">
      <c r="A2277" s="2">
        <v>3276</v>
      </c>
      <c r="B2277" s="3">
        <v>45390</v>
      </c>
      <c r="C2277" s="2" t="s">
        <v>481</v>
      </c>
      <c r="D2277" s="2" t="s">
        <v>3110</v>
      </c>
      <c r="E2277" s="2" t="s">
        <v>28</v>
      </c>
      <c r="F2277" s="2" t="s">
        <v>29</v>
      </c>
      <c r="G2277" s="2" t="s">
        <v>60</v>
      </c>
      <c r="H2277" s="2" t="s">
        <v>61</v>
      </c>
      <c r="I2277" s="2" t="s">
        <v>32</v>
      </c>
      <c r="J2277" s="2">
        <v>4</v>
      </c>
      <c r="K2277" s="2">
        <v>19220</v>
      </c>
      <c r="L2277" s="2">
        <v>76880</v>
      </c>
      <c r="M2277" s="2">
        <v>59852.160000000003</v>
      </c>
      <c r="N2277" s="2">
        <v>17027.84</v>
      </c>
      <c r="O2277" s="2">
        <v>420</v>
      </c>
      <c r="P2277" s="2">
        <v>48</v>
      </c>
      <c r="Q2277" s="2" t="s">
        <v>62</v>
      </c>
      <c r="R2277" s="2">
        <v>20</v>
      </c>
      <c r="S2277" s="5">
        <f>IFERROR(Table1[[#This Row],[Profit]]/Table1[[#This Row],[Sales]],0)</f>
        <v>0.22148595213319458</v>
      </c>
      <c r="T2277" s="2" t="str">
        <f t="shared" si="35"/>
        <v>Reorder Needed</v>
      </c>
    </row>
    <row r="2278" spans="1:20" x14ac:dyDescent="0.3">
      <c r="A2278" s="2">
        <v>3277</v>
      </c>
      <c r="B2278" s="3">
        <v>45442</v>
      </c>
      <c r="C2278" s="2" t="s">
        <v>2970</v>
      </c>
      <c r="D2278" s="2" t="s">
        <v>3111</v>
      </c>
      <c r="E2278" s="2" t="s">
        <v>28</v>
      </c>
      <c r="F2278" s="2" t="s">
        <v>29</v>
      </c>
      <c r="G2278" s="2" t="s">
        <v>81</v>
      </c>
      <c r="H2278" s="2" t="s">
        <v>82</v>
      </c>
      <c r="I2278" s="2" t="s">
        <v>24</v>
      </c>
      <c r="J2278" s="2">
        <v>10</v>
      </c>
      <c r="K2278" s="2">
        <v>52351</v>
      </c>
      <c r="L2278" s="2">
        <v>523510</v>
      </c>
      <c r="M2278" s="2">
        <v>353218.72</v>
      </c>
      <c r="N2278" s="2">
        <v>170291.28</v>
      </c>
      <c r="O2278" s="2">
        <v>238</v>
      </c>
      <c r="P2278" s="2">
        <v>12</v>
      </c>
      <c r="Q2278" s="2" t="s">
        <v>42</v>
      </c>
      <c r="R2278" s="2">
        <v>15</v>
      </c>
      <c r="S2278" s="5">
        <f>IFERROR(Table1[[#This Row],[Profit]]/Table1[[#This Row],[Sales]],0)</f>
        <v>0.32528753987507403</v>
      </c>
      <c r="T2278" s="2" t="str">
        <f t="shared" si="35"/>
        <v>Reorder Needed</v>
      </c>
    </row>
    <row r="2279" spans="1:20" x14ac:dyDescent="0.3">
      <c r="A2279" s="2">
        <v>3278</v>
      </c>
      <c r="B2279" s="3">
        <v>45654</v>
      </c>
      <c r="C2279" s="2" t="s">
        <v>1833</v>
      </c>
      <c r="D2279" s="2" t="s">
        <v>3112</v>
      </c>
      <c r="E2279" s="2" t="s">
        <v>36</v>
      </c>
      <c r="F2279" s="2" t="s">
        <v>37</v>
      </c>
      <c r="G2279" s="2" t="s">
        <v>55</v>
      </c>
      <c r="H2279" s="2" t="s">
        <v>56</v>
      </c>
      <c r="I2279" s="2" t="s">
        <v>32</v>
      </c>
      <c r="J2279" s="2">
        <v>9</v>
      </c>
      <c r="K2279" s="2">
        <v>8612</v>
      </c>
      <c r="L2279" s="2">
        <v>77508</v>
      </c>
      <c r="M2279" s="2">
        <v>58880.99</v>
      </c>
      <c r="N2279" s="2">
        <v>18627.009999999998</v>
      </c>
      <c r="O2279" s="2">
        <v>11</v>
      </c>
      <c r="P2279" s="2">
        <v>55</v>
      </c>
      <c r="Q2279" s="2" t="s">
        <v>57</v>
      </c>
      <c r="R2279" s="2">
        <v>20</v>
      </c>
      <c r="S2279" s="5">
        <f>IFERROR(Table1[[#This Row],[Profit]]/Table1[[#This Row],[Sales]],0)</f>
        <v>0.24032370852041077</v>
      </c>
      <c r="T2279" s="2" t="str">
        <f t="shared" si="35"/>
        <v>Sufficient</v>
      </c>
    </row>
    <row r="2280" spans="1:20" x14ac:dyDescent="0.3">
      <c r="A2280" s="2">
        <v>3279</v>
      </c>
      <c r="B2280" s="3">
        <v>45431</v>
      </c>
      <c r="C2280" s="2" t="s">
        <v>3113</v>
      </c>
      <c r="D2280" s="2" t="s">
        <v>3114</v>
      </c>
      <c r="E2280" s="2" t="s">
        <v>45</v>
      </c>
      <c r="F2280" s="2" t="s">
        <v>46</v>
      </c>
      <c r="G2280" s="2" t="s">
        <v>30</v>
      </c>
      <c r="H2280" s="2" t="s">
        <v>31</v>
      </c>
      <c r="I2280" s="2" t="s">
        <v>32</v>
      </c>
      <c r="J2280" s="2">
        <v>2</v>
      </c>
      <c r="K2280" s="2">
        <v>57962</v>
      </c>
      <c r="L2280" s="2">
        <v>115924</v>
      </c>
      <c r="M2280" s="2">
        <v>95330.82</v>
      </c>
      <c r="N2280" s="2">
        <v>20593.18</v>
      </c>
      <c r="O2280" s="2">
        <v>321</v>
      </c>
      <c r="P2280" s="2">
        <v>20</v>
      </c>
      <c r="Q2280" s="2" t="s">
        <v>33</v>
      </c>
      <c r="R2280" s="2">
        <v>0</v>
      </c>
      <c r="S2280" s="5">
        <f>IFERROR(Table1[[#This Row],[Profit]]/Table1[[#This Row],[Sales]],0)</f>
        <v>0.17764380111107278</v>
      </c>
      <c r="T2280" s="2" t="str">
        <f t="shared" si="35"/>
        <v>Reorder Needed</v>
      </c>
    </row>
    <row r="2281" spans="1:20" x14ac:dyDescent="0.3">
      <c r="A2281" s="2">
        <v>3280</v>
      </c>
      <c r="B2281" s="3">
        <v>45630</v>
      </c>
      <c r="C2281" s="2" t="s">
        <v>678</v>
      </c>
      <c r="D2281" s="2" t="s">
        <v>3115</v>
      </c>
      <c r="E2281" s="2" t="s">
        <v>28</v>
      </c>
      <c r="F2281" s="2" t="s">
        <v>29</v>
      </c>
      <c r="G2281" s="2" t="s">
        <v>60</v>
      </c>
      <c r="H2281" s="2" t="s">
        <v>61</v>
      </c>
      <c r="I2281" s="2" t="s">
        <v>32</v>
      </c>
      <c r="J2281" s="2">
        <v>7</v>
      </c>
      <c r="K2281" s="2">
        <v>10640</v>
      </c>
      <c r="L2281" s="2">
        <v>74480</v>
      </c>
      <c r="M2281" s="2">
        <v>52834.53</v>
      </c>
      <c r="N2281" s="2">
        <v>21645.47</v>
      </c>
      <c r="O2281" s="2">
        <v>286</v>
      </c>
      <c r="P2281" s="2">
        <v>92</v>
      </c>
      <c r="Q2281" s="2" t="s">
        <v>62</v>
      </c>
      <c r="R2281" s="2">
        <v>20</v>
      </c>
      <c r="S2281" s="5">
        <f>IFERROR(Table1[[#This Row],[Profit]]/Table1[[#This Row],[Sales]],0)</f>
        <v>0.29062124060150379</v>
      </c>
      <c r="T2281" s="2" t="str">
        <f t="shared" si="35"/>
        <v>Reorder Needed</v>
      </c>
    </row>
    <row r="2282" spans="1:20" x14ac:dyDescent="0.3">
      <c r="A2282" s="2">
        <v>3281</v>
      </c>
      <c r="B2282" s="3">
        <v>45311</v>
      </c>
      <c r="C2282" s="2" t="s">
        <v>448</v>
      </c>
      <c r="D2282" s="2" t="s">
        <v>3116</v>
      </c>
      <c r="E2282" s="2" t="s">
        <v>28</v>
      </c>
      <c r="F2282" s="2" t="s">
        <v>29</v>
      </c>
      <c r="G2282" s="2" t="s">
        <v>22</v>
      </c>
      <c r="H2282" s="2" t="s">
        <v>23</v>
      </c>
      <c r="I2282" s="2" t="s">
        <v>24</v>
      </c>
      <c r="J2282" s="2">
        <v>1</v>
      </c>
      <c r="K2282" s="2">
        <v>10391</v>
      </c>
      <c r="L2282" s="2">
        <v>10391</v>
      </c>
      <c r="M2282" s="2">
        <v>6817.74</v>
      </c>
      <c r="N2282" s="2">
        <v>3573.26</v>
      </c>
      <c r="O2282" s="2">
        <v>317</v>
      </c>
      <c r="P2282" s="2">
        <v>31</v>
      </c>
      <c r="Q2282" s="2" t="s">
        <v>25</v>
      </c>
      <c r="R2282" s="2">
        <v>5</v>
      </c>
      <c r="S2282" s="5">
        <f>IFERROR(Table1[[#This Row],[Profit]]/Table1[[#This Row],[Sales]],0)</f>
        <v>0.34388028101241463</v>
      </c>
      <c r="T2282" s="2" t="str">
        <f t="shared" si="35"/>
        <v>Reorder Needed</v>
      </c>
    </row>
    <row r="2283" spans="1:20" x14ac:dyDescent="0.3">
      <c r="A2283" s="2">
        <v>3282</v>
      </c>
      <c r="B2283" s="3">
        <v>45637</v>
      </c>
      <c r="C2283" s="2" t="s">
        <v>1973</v>
      </c>
      <c r="D2283" s="2" t="s">
        <v>3117</v>
      </c>
      <c r="E2283" s="2" t="s">
        <v>28</v>
      </c>
      <c r="F2283" s="2" t="s">
        <v>29</v>
      </c>
      <c r="G2283" s="2" t="s">
        <v>22</v>
      </c>
      <c r="H2283" s="2" t="s">
        <v>23</v>
      </c>
      <c r="I2283" s="2" t="s">
        <v>24</v>
      </c>
      <c r="J2283" s="2">
        <v>10</v>
      </c>
      <c r="K2283" s="2">
        <v>24935</v>
      </c>
      <c r="L2283" s="2">
        <v>249350</v>
      </c>
      <c r="M2283" s="2">
        <v>197885.66</v>
      </c>
      <c r="N2283" s="2">
        <v>51464.34</v>
      </c>
      <c r="O2283" s="2">
        <v>392</v>
      </c>
      <c r="P2283" s="2">
        <v>30</v>
      </c>
      <c r="Q2283" s="2" t="s">
        <v>25</v>
      </c>
      <c r="R2283" s="2">
        <v>10</v>
      </c>
      <c r="S2283" s="5">
        <f>IFERROR(Table1[[#This Row],[Profit]]/Table1[[#This Row],[Sales]],0)</f>
        <v>0.20639398435933426</v>
      </c>
      <c r="T2283" s="2" t="str">
        <f t="shared" si="35"/>
        <v>Reorder Needed</v>
      </c>
    </row>
    <row r="2284" spans="1:20" x14ac:dyDescent="0.3">
      <c r="A2284" s="2">
        <v>3283</v>
      </c>
      <c r="B2284" s="3">
        <v>45491</v>
      </c>
      <c r="C2284" s="2" t="s">
        <v>801</v>
      </c>
      <c r="D2284" s="2" t="s">
        <v>3118</v>
      </c>
      <c r="E2284" s="2" t="s">
        <v>45</v>
      </c>
      <c r="F2284" s="2" t="s">
        <v>46</v>
      </c>
      <c r="G2284" s="2" t="s">
        <v>30</v>
      </c>
      <c r="H2284" s="2" t="s">
        <v>31</v>
      </c>
      <c r="I2284" s="2" t="s">
        <v>32</v>
      </c>
      <c r="J2284" s="2">
        <v>7</v>
      </c>
      <c r="K2284" s="2">
        <v>8487</v>
      </c>
      <c r="L2284" s="2">
        <v>59409</v>
      </c>
      <c r="M2284" s="2">
        <v>42282.93</v>
      </c>
      <c r="N2284" s="2">
        <v>17126.07</v>
      </c>
      <c r="O2284" s="2">
        <v>187</v>
      </c>
      <c r="P2284" s="2">
        <v>51</v>
      </c>
      <c r="Q2284" s="2" t="s">
        <v>33</v>
      </c>
      <c r="R2284" s="2">
        <v>0</v>
      </c>
      <c r="S2284" s="5">
        <f>IFERROR(Table1[[#This Row],[Profit]]/Table1[[#This Row],[Sales]],0)</f>
        <v>0.28827399888905719</v>
      </c>
      <c r="T2284" s="2" t="str">
        <f t="shared" si="35"/>
        <v>Reorder Needed</v>
      </c>
    </row>
    <row r="2285" spans="1:20" x14ac:dyDescent="0.3">
      <c r="A2285" s="2">
        <v>3284</v>
      </c>
      <c r="B2285" s="3">
        <v>45615</v>
      </c>
      <c r="C2285" s="2" t="s">
        <v>1589</v>
      </c>
      <c r="D2285" s="2" t="s">
        <v>3119</v>
      </c>
      <c r="E2285" s="2" t="s">
        <v>45</v>
      </c>
      <c r="F2285" s="2" t="s">
        <v>46</v>
      </c>
      <c r="G2285" s="2" t="s">
        <v>81</v>
      </c>
      <c r="H2285" s="2" t="s">
        <v>82</v>
      </c>
      <c r="I2285" s="2" t="s">
        <v>24</v>
      </c>
      <c r="J2285" s="2">
        <v>9</v>
      </c>
      <c r="K2285" s="2">
        <v>16370</v>
      </c>
      <c r="L2285" s="2">
        <v>147330</v>
      </c>
      <c r="M2285" s="2">
        <v>128031.27</v>
      </c>
      <c r="N2285" s="2">
        <v>19298.73</v>
      </c>
      <c r="O2285" s="2">
        <v>271</v>
      </c>
      <c r="P2285" s="2">
        <v>98</v>
      </c>
      <c r="Q2285" s="2" t="s">
        <v>42</v>
      </c>
      <c r="R2285" s="2">
        <v>10</v>
      </c>
      <c r="S2285" s="5">
        <f>IFERROR(Table1[[#This Row],[Profit]]/Table1[[#This Row],[Sales]],0)</f>
        <v>0.13098981877418042</v>
      </c>
      <c r="T2285" s="2" t="str">
        <f t="shared" si="35"/>
        <v>Reorder Needed</v>
      </c>
    </row>
    <row r="2286" spans="1:20" x14ac:dyDescent="0.3">
      <c r="A2286" s="2">
        <v>3285</v>
      </c>
      <c r="B2286" s="3">
        <v>45315</v>
      </c>
      <c r="C2286" s="2" t="s">
        <v>1315</v>
      </c>
      <c r="D2286" s="2" t="s">
        <v>3120</v>
      </c>
      <c r="E2286" s="2" t="s">
        <v>45</v>
      </c>
      <c r="F2286" s="2" t="s">
        <v>46</v>
      </c>
      <c r="G2286" s="2" t="s">
        <v>49</v>
      </c>
      <c r="H2286" s="2" t="s">
        <v>50</v>
      </c>
      <c r="I2286" s="2" t="s">
        <v>51</v>
      </c>
      <c r="J2286" s="2">
        <v>10</v>
      </c>
      <c r="K2286" s="2">
        <v>23087</v>
      </c>
      <c r="L2286" s="2">
        <v>230870</v>
      </c>
      <c r="M2286" s="2">
        <v>159936.57999999999</v>
      </c>
      <c r="N2286" s="2">
        <v>70933.42</v>
      </c>
      <c r="O2286" s="2">
        <v>369</v>
      </c>
      <c r="P2286" s="2">
        <v>71</v>
      </c>
      <c r="Q2286" s="2" t="s">
        <v>52</v>
      </c>
      <c r="R2286" s="2">
        <v>20</v>
      </c>
      <c r="S2286" s="5">
        <f>IFERROR(Table1[[#This Row],[Profit]]/Table1[[#This Row],[Sales]],0)</f>
        <v>0.30724399012431236</v>
      </c>
      <c r="T2286" s="2" t="str">
        <f t="shared" si="35"/>
        <v>Reorder Needed</v>
      </c>
    </row>
    <row r="2287" spans="1:20" x14ac:dyDescent="0.3">
      <c r="A2287" s="2">
        <v>3286</v>
      </c>
      <c r="B2287" s="3">
        <v>45469</v>
      </c>
      <c r="C2287" s="2" t="s">
        <v>1948</v>
      </c>
      <c r="D2287" s="2" t="s">
        <v>3121</v>
      </c>
      <c r="E2287" s="2" t="s">
        <v>36</v>
      </c>
      <c r="F2287" s="2" t="s">
        <v>37</v>
      </c>
      <c r="G2287" s="2" t="s">
        <v>75</v>
      </c>
      <c r="H2287" s="2" t="s">
        <v>76</v>
      </c>
      <c r="I2287" s="2" t="s">
        <v>77</v>
      </c>
      <c r="J2287" s="2">
        <v>9</v>
      </c>
      <c r="K2287" s="2">
        <v>46416</v>
      </c>
      <c r="L2287" s="2">
        <v>417744</v>
      </c>
      <c r="M2287" s="2">
        <v>289108.24</v>
      </c>
      <c r="N2287" s="2">
        <v>128635.76</v>
      </c>
      <c r="O2287" s="2">
        <v>391</v>
      </c>
      <c r="P2287" s="2">
        <v>81</v>
      </c>
      <c r="Q2287" s="2" t="s">
        <v>78</v>
      </c>
      <c r="R2287" s="2">
        <v>0</v>
      </c>
      <c r="S2287" s="5">
        <f>IFERROR(Table1[[#This Row],[Profit]]/Table1[[#This Row],[Sales]],0)</f>
        <v>0.30792964111992033</v>
      </c>
      <c r="T2287" s="2" t="str">
        <f t="shared" si="35"/>
        <v>Reorder Needed</v>
      </c>
    </row>
    <row r="2288" spans="1:20" x14ac:dyDescent="0.3">
      <c r="A2288" s="2">
        <v>3287</v>
      </c>
      <c r="B2288" s="3">
        <v>45575</v>
      </c>
      <c r="C2288" s="2" t="s">
        <v>1682</v>
      </c>
      <c r="D2288" s="2" t="s">
        <v>3122</v>
      </c>
      <c r="E2288" s="2" t="s">
        <v>20</v>
      </c>
      <c r="F2288" s="2" t="s">
        <v>21</v>
      </c>
      <c r="G2288" s="2" t="s">
        <v>67</v>
      </c>
      <c r="H2288" s="2" t="s">
        <v>68</v>
      </c>
      <c r="I2288" s="2" t="s">
        <v>24</v>
      </c>
      <c r="J2288" s="2">
        <v>1</v>
      </c>
      <c r="K2288" s="2">
        <v>51904</v>
      </c>
      <c r="L2288" s="2">
        <v>51904</v>
      </c>
      <c r="M2288" s="2">
        <v>37449.839999999997</v>
      </c>
      <c r="N2288" s="2">
        <v>14454.16</v>
      </c>
      <c r="O2288" s="2">
        <v>55</v>
      </c>
      <c r="P2288" s="2">
        <v>62</v>
      </c>
      <c r="Q2288" s="2" t="s">
        <v>42</v>
      </c>
      <c r="R2288" s="2">
        <v>10</v>
      </c>
      <c r="S2288" s="5">
        <f>IFERROR(Table1[[#This Row],[Profit]]/Table1[[#This Row],[Sales]],0)</f>
        <v>0.27847872996300865</v>
      </c>
      <c r="T2288" s="2" t="str">
        <f t="shared" si="35"/>
        <v>Sufficient</v>
      </c>
    </row>
    <row r="2289" spans="1:20" x14ac:dyDescent="0.3">
      <c r="A2289" s="2">
        <v>3288</v>
      </c>
      <c r="B2289" s="3">
        <v>45360</v>
      </c>
      <c r="C2289" s="2" t="s">
        <v>2763</v>
      </c>
      <c r="D2289" s="2" t="s">
        <v>3123</v>
      </c>
      <c r="E2289" s="2" t="s">
        <v>20</v>
      </c>
      <c r="F2289" s="2" t="s">
        <v>21</v>
      </c>
      <c r="G2289" s="2" t="s">
        <v>60</v>
      </c>
      <c r="H2289" s="2" t="s">
        <v>61</v>
      </c>
      <c r="I2289" s="2" t="s">
        <v>32</v>
      </c>
      <c r="J2289" s="2">
        <v>6</v>
      </c>
      <c r="K2289" s="2">
        <v>23879</v>
      </c>
      <c r="L2289" s="2">
        <v>143274</v>
      </c>
      <c r="M2289" s="2">
        <v>112741.07</v>
      </c>
      <c r="N2289" s="2">
        <v>30532.93</v>
      </c>
      <c r="O2289" s="2">
        <v>29</v>
      </c>
      <c r="P2289" s="2">
        <v>70</v>
      </c>
      <c r="Q2289" s="2" t="s">
        <v>62</v>
      </c>
      <c r="R2289" s="2">
        <v>5</v>
      </c>
      <c r="S2289" s="5">
        <f>IFERROR(Table1[[#This Row],[Profit]]/Table1[[#This Row],[Sales]],0)</f>
        <v>0.21310865893323283</v>
      </c>
      <c r="T2289" s="2" t="str">
        <f t="shared" si="35"/>
        <v>Sufficient</v>
      </c>
    </row>
    <row r="2290" spans="1:20" x14ac:dyDescent="0.3">
      <c r="A2290" s="2">
        <v>3289</v>
      </c>
      <c r="B2290" s="3">
        <v>45541</v>
      </c>
      <c r="C2290" s="2" t="s">
        <v>2554</v>
      </c>
      <c r="D2290" s="2" t="s">
        <v>3124</v>
      </c>
      <c r="E2290" s="2" t="s">
        <v>20</v>
      </c>
      <c r="F2290" s="2" t="s">
        <v>21</v>
      </c>
      <c r="G2290" s="2" t="s">
        <v>22</v>
      </c>
      <c r="H2290" s="2" t="s">
        <v>23</v>
      </c>
      <c r="I2290" s="2" t="s">
        <v>24</v>
      </c>
      <c r="J2290" s="2">
        <v>2</v>
      </c>
      <c r="K2290" s="2">
        <v>635</v>
      </c>
      <c r="L2290" s="2">
        <v>1270</v>
      </c>
      <c r="M2290" s="2">
        <v>1013.56</v>
      </c>
      <c r="N2290" s="2">
        <v>256.44</v>
      </c>
      <c r="O2290" s="2">
        <v>389</v>
      </c>
      <c r="P2290" s="2">
        <v>10</v>
      </c>
      <c r="Q2290" s="2" t="s">
        <v>25</v>
      </c>
      <c r="R2290" s="2">
        <v>15</v>
      </c>
      <c r="S2290" s="5">
        <f>IFERROR(Table1[[#This Row],[Profit]]/Table1[[#This Row],[Sales]],0)</f>
        <v>0.20192125984251968</v>
      </c>
      <c r="T2290" s="2" t="str">
        <f t="shared" si="35"/>
        <v>Reorder Needed</v>
      </c>
    </row>
    <row r="2291" spans="1:20" x14ac:dyDescent="0.3">
      <c r="A2291" s="2">
        <v>3290</v>
      </c>
      <c r="B2291" s="3">
        <v>45347</v>
      </c>
      <c r="C2291" s="2" t="s">
        <v>1550</v>
      </c>
      <c r="D2291" s="2" t="s">
        <v>3125</v>
      </c>
      <c r="E2291" s="2" t="s">
        <v>36</v>
      </c>
      <c r="F2291" s="2" t="s">
        <v>37</v>
      </c>
      <c r="G2291" s="2" t="s">
        <v>49</v>
      </c>
      <c r="H2291" s="2" t="s">
        <v>50</v>
      </c>
      <c r="I2291" s="2" t="s">
        <v>51</v>
      </c>
      <c r="J2291" s="2">
        <v>1</v>
      </c>
      <c r="K2291" s="2">
        <v>58769</v>
      </c>
      <c r="L2291" s="2">
        <v>58769</v>
      </c>
      <c r="M2291" s="2">
        <v>43112</v>
      </c>
      <c r="N2291" s="2">
        <v>15657</v>
      </c>
      <c r="O2291" s="2">
        <v>151</v>
      </c>
      <c r="P2291" s="2">
        <v>57</v>
      </c>
      <c r="Q2291" s="2" t="s">
        <v>52</v>
      </c>
      <c r="R2291" s="2">
        <v>20</v>
      </c>
      <c r="S2291" s="5">
        <f>IFERROR(Table1[[#This Row],[Profit]]/Table1[[#This Row],[Sales]],0)</f>
        <v>0.26641596760196701</v>
      </c>
      <c r="T2291" s="2" t="str">
        <f t="shared" si="35"/>
        <v>Reorder Needed</v>
      </c>
    </row>
    <row r="2292" spans="1:20" x14ac:dyDescent="0.3">
      <c r="A2292" s="2">
        <v>3291</v>
      </c>
      <c r="B2292" s="3">
        <v>45319</v>
      </c>
      <c r="C2292" s="2" t="s">
        <v>2360</v>
      </c>
      <c r="D2292" s="2" t="s">
        <v>3126</v>
      </c>
      <c r="E2292" s="2" t="s">
        <v>36</v>
      </c>
      <c r="F2292" s="2" t="s">
        <v>37</v>
      </c>
      <c r="G2292" s="2" t="s">
        <v>49</v>
      </c>
      <c r="H2292" s="2" t="s">
        <v>50</v>
      </c>
      <c r="I2292" s="2" t="s">
        <v>51</v>
      </c>
      <c r="J2292" s="2">
        <v>9</v>
      </c>
      <c r="K2292" s="2">
        <v>25472</v>
      </c>
      <c r="L2292" s="2">
        <v>229248</v>
      </c>
      <c r="M2292" s="2">
        <v>155556.04</v>
      </c>
      <c r="N2292" s="2">
        <v>73691.960000000006</v>
      </c>
      <c r="O2292" s="2">
        <v>65</v>
      </c>
      <c r="P2292" s="2">
        <v>17</v>
      </c>
      <c r="Q2292" s="2" t="s">
        <v>52</v>
      </c>
      <c r="R2292" s="2">
        <v>15</v>
      </c>
      <c r="S2292" s="5">
        <f>IFERROR(Table1[[#This Row],[Profit]]/Table1[[#This Row],[Sales]],0)</f>
        <v>0.3214508305415969</v>
      </c>
      <c r="T2292" s="2" t="str">
        <f t="shared" si="35"/>
        <v>Reorder Needed</v>
      </c>
    </row>
    <row r="2293" spans="1:20" x14ac:dyDescent="0.3">
      <c r="A2293" s="2">
        <v>3292</v>
      </c>
      <c r="B2293" s="3">
        <v>45619</v>
      </c>
      <c r="C2293" s="2" t="s">
        <v>918</v>
      </c>
      <c r="D2293" s="2" t="s">
        <v>3127</v>
      </c>
      <c r="E2293" s="2" t="s">
        <v>36</v>
      </c>
      <c r="F2293" s="2" t="s">
        <v>37</v>
      </c>
      <c r="G2293" s="2" t="s">
        <v>75</v>
      </c>
      <c r="H2293" s="2" t="s">
        <v>76</v>
      </c>
      <c r="I2293" s="2" t="s">
        <v>77</v>
      </c>
      <c r="J2293" s="2">
        <v>6</v>
      </c>
      <c r="K2293" s="2">
        <v>39622</v>
      </c>
      <c r="L2293" s="2">
        <v>237732</v>
      </c>
      <c r="M2293" s="2">
        <v>213871.62</v>
      </c>
      <c r="N2293" s="2">
        <v>23860.38</v>
      </c>
      <c r="O2293" s="2">
        <v>202</v>
      </c>
      <c r="P2293" s="2">
        <v>55</v>
      </c>
      <c r="Q2293" s="2" t="s">
        <v>78</v>
      </c>
      <c r="R2293" s="2">
        <v>0</v>
      </c>
      <c r="S2293" s="5">
        <f>IFERROR(Table1[[#This Row],[Profit]]/Table1[[#This Row],[Sales]],0)</f>
        <v>0.10036671546110747</v>
      </c>
      <c r="T2293" s="2" t="str">
        <f t="shared" si="35"/>
        <v>Reorder Needed</v>
      </c>
    </row>
    <row r="2294" spans="1:20" x14ac:dyDescent="0.3">
      <c r="A2294" s="2">
        <v>3293</v>
      </c>
      <c r="B2294" s="3">
        <v>45388</v>
      </c>
      <c r="C2294" s="2" t="s">
        <v>3128</v>
      </c>
      <c r="D2294" s="2" t="s">
        <v>3129</v>
      </c>
      <c r="E2294" s="2" t="s">
        <v>20</v>
      </c>
      <c r="F2294" s="2" t="s">
        <v>21</v>
      </c>
      <c r="G2294" s="2" t="s">
        <v>60</v>
      </c>
      <c r="H2294" s="2" t="s">
        <v>61</v>
      </c>
      <c r="I2294" s="2" t="s">
        <v>32</v>
      </c>
      <c r="J2294" s="2">
        <v>2</v>
      </c>
      <c r="K2294" s="2">
        <v>13690</v>
      </c>
      <c r="L2294" s="2">
        <v>27380</v>
      </c>
      <c r="M2294" s="2">
        <v>20638.11</v>
      </c>
      <c r="N2294" s="2">
        <v>6741.89</v>
      </c>
      <c r="O2294" s="2">
        <v>479</v>
      </c>
      <c r="P2294" s="2">
        <v>49</v>
      </c>
      <c r="Q2294" s="2" t="s">
        <v>62</v>
      </c>
      <c r="R2294" s="2">
        <v>0</v>
      </c>
      <c r="S2294" s="5">
        <f>IFERROR(Table1[[#This Row],[Profit]]/Table1[[#This Row],[Sales]],0)</f>
        <v>0.24623411249086927</v>
      </c>
      <c r="T2294" s="2" t="str">
        <f t="shared" si="35"/>
        <v>Reorder Needed</v>
      </c>
    </row>
    <row r="2295" spans="1:20" x14ac:dyDescent="0.3">
      <c r="A2295" s="2">
        <v>3294</v>
      </c>
      <c r="B2295" s="3">
        <v>45549</v>
      </c>
      <c r="C2295" s="2" t="s">
        <v>875</v>
      </c>
      <c r="D2295" s="2" t="s">
        <v>3130</v>
      </c>
      <c r="E2295" s="2" t="s">
        <v>28</v>
      </c>
      <c r="F2295" s="2" t="s">
        <v>29</v>
      </c>
      <c r="G2295" s="2" t="s">
        <v>55</v>
      </c>
      <c r="H2295" s="2" t="s">
        <v>56</v>
      </c>
      <c r="I2295" s="2" t="s">
        <v>32</v>
      </c>
      <c r="J2295" s="2">
        <v>10</v>
      </c>
      <c r="K2295" s="2">
        <v>44388</v>
      </c>
      <c r="L2295" s="2">
        <v>443880</v>
      </c>
      <c r="M2295" s="2">
        <v>299390.25</v>
      </c>
      <c r="N2295" s="2">
        <v>144489.75</v>
      </c>
      <c r="O2295" s="2">
        <v>334</v>
      </c>
      <c r="P2295" s="2">
        <v>56</v>
      </c>
      <c r="Q2295" s="2" t="s">
        <v>57</v>
      </c>
      <c r="R2295" s="2">
        <v>0</v>
      </c>
      <c r="S2295" s="5">
        <f>IFERROR(Table1[[#This Row],[Profit]]/Table1[[#This Row],[Sales]],0)</f>
        <v>0.32551534198432008</v>
      </c>
      <c r="T2295" s="2" t="str">
        <f t="shared" si="35"/>
        <v>Reorder Needed</v>
      </c>
    </row>
    <row r="2296" spans="1:20" x14ac:dyDescent="0.3">
      <c r="A2296" s="2">
        <v>3295</v>
      </c>
      <c r="B2296" s="3">
        <v>45600</v>
      </c>
      <c r="C2296" s="2" t="s">
        <v>1640</v>
      </c>
      <c r="D2296" s="2" t="s">
        <v>3131</v>
      </c>
      <c r="E2296" s="2" t="s">
        <v>36</v>
      </c>
      <c r="F2296" s="2" t="s">
        <v>37</v>
      </c>
      <c r="G2296" s="2" t="s">
        <v>81</v>
      </c>
      <c r="H2296" s="2" t="s">
        <v>82</v>
      </c>
      <c r="I2296" s="2" t="s">
        <v>24</v>
      </c>
      <c r="J2296" s="2">
        <v>9</v>
      </c>
      <c r="K2296" s="2">
        <v>51870</v>
      </c>
      <c r="L2296" s="2">
        <v>466830</v>
      </c>
      <c r="M2296" s="2">
        <v>409414.15</v>
      </c>
      <c r="N2296" s="2">
        <v>57415.85</v>
      </c>
      <c r="O2296" s="2">
        <v>52</v>
      </c>
      <c r="P2296" s="2">
        <v>25</v>
      </c>
      <c r="Q2296" s="2" t="s">
        <v>42</v>
      </c>
      <c r="R2296" s="2">
        <v>20</v>
      </c>
      <c r="S2296" s="5">
        <f>IFERROR(Table1[[#This Row],[Profit]]/Table1[[#This Row],[Sales]],0)</f>
        <v>0.12299091746460167</v>
      </c>
      <c r="T2296" s="2" t="str">
        <f t="shared" si="35"/>
        <v>Reorder Needed</v>
      </c>
    </row>
    <row r="2297" spans="1:20" x14ac:dyDescent="0.3">
      <c r="A2297" s="2">
        <v>3296</v>
      </c>
      <c r="B2297" s="3">
        <v>45605</v>
      </c>
      <c r="C2297" s="2" t="s">
        <v>1645</v>
      </c>
      <c r="D2297" s="2" t="s">
        <v>3132</v>
      </c>
      <c r="E2297" s="2" t="s">
        <v>45</v>
      </c>
      <c r="F2297" s="2" t="s">
        <v>46</v>
      </c>
      <c r="G2297" s="2" t="s">
        <v>97</v>
      </c>
      <c r="H2297" s="2" t="s">
        <v>98</v>
      </c>
      <c r="I2297" s="2" t="s">
        <v>32</v>
      </c>
      <c r="J2297" s="2">
        <v>4</v>
      </c>
      <c r="K2297" s="2">
        <v>49817</v>
      </c>
      <c r="L2297" s="2">
        <v>199268</v>
      </c>
      <c r="M2297" s="2">
        <v>164235.84</v>
      </c>
      <c r="N2297" s="2">
        <v>35032.160000000003</v>
      </c>
      <c r="O2297" s="2">
        <v>260</v>
      </c>
      <c r="P2297" s="2">
        <v>36</v>
      </c>
      <c r="Q2297" s="2" t="s">
        <v>99</v>
      </c>
      <c r="R2297" s="2">
        <v>15</v>
      </c>
      <c r="S2297" s="5">
        <f>IFERROR(Table1[[#This Row],[Profit]]/Table1[[#This Row],[Sales]],0)</f>
        <v>0.17580424353132468</v>
      </c>
      <c r="T2297" s="2" t="str">
        <f t="shared" si="35"/>
        <v>Reorder Needed</v>
      </c>
    </row>
    <row r="2298" spans="1:20" x14ac:dyDescent="0.3">
      <c r="A2298" s="2">
        <v>3297</v>
      </c>
      <c r="B2298" s="3">
        <v>45535</v>
      </c>
      <c r="C2298" s="2" t="s">
        <v>2706</v>
      </c>
      <c r="D2298" s="2" t="s">
        <v>3133</v>
      </c>
      <c r="E2298" s="2" t="s">
        <v>36</v>
      </c>
      <c r="F2298" s="2" t="s">
        <v>37</v>
      </c>
      <c r="G2298" s="2" t="s">
        <v>22</v>
      </c>
      <c r="H2298" s="2" t="s">
        <v>23</v>
      </c>
      <c r="I2298" s="2" t="s">
        <v>24</v>
      </c>
      <c r="J2298" s="2">
        <v>7</v>
      </c>
      <c r="K2298" s="2">
        <v>39449</v>
      </c>
      <c r="L2298" s="2">
        <v>276143</v>
      </c>
      <c r="M2298" s="2">
        <v>184705.07</v>
      </c>
      <c r="N2298" s="2">
        <v>91437.93</v>
      </c>
      <c r="O2298" s="2">
        <v>340</v>
      </c>
      <c r="P2298" s="2">
        <v>76</v>
      </c>
      <c r="Q2298" s="2" t="s">
        <v>25</v>
      </c>
      <c r="R2298" s="2">
        <v>5</v>
      </c>
      <c r="S2298" s="5">
        <f>IFERROR(Table1[[#This Row],[Profit]]/Table1[[#This Row],[Sales]],0)</f>
        <v>0.33112528653632356</v>
      </c>
      <c r="T2298" s="2" t="str">
        <f t="shared" si="35"/>
        <v>Reorder Needed</v>
      </c>
    </row>
    <row r="2299" spans="1:20" x14ac:dyDescent="0.3">
      <c r="A2299" s="2">
        <v>3298</v>
      </c>
      <c r="B2299" s="3">
        <v>45528</v>
      </c>
      <c r="C2299" s="2" t="s">
        <v>1904</v>
      </c>
      <c r="D2299" s="2" t="s">
        <v>3134</v>
      </c>
      <c r="E2299" s="2" t="s">
        <v>36</v>
      </c>
      <c r="F2299" s="2" t="s">
        <v>37</v>
      </c>
      <c r="G2299" s="2" t="s">
        <v>22</v>
      </c>
      <c r="H2299" s="2" t="s">
        <v>23</v>
      </c>
      <c r="I2299" s="2" t="s">
        <v>24</v>
      </c>
      <c r="J2299" s="2">
        <v>6</v>
      </c>
      <c r="K2299" s="2">
        <v>13432</v>
      </c>
      <c r="L2299" s="2">
        <v>80592</v>
      </c>
      <c r="M2299" s="2">
        <v>55160.05</v>
      </c>
      <c r="N2299" s="2">
        <v>25431.95</v>
      </c>
      <c r="O2299" s="2">
        <v>42</v>
      </c>
      <c r="P2299" s="2">
        <v>14</v>
      </c>
      <c r="Q2299" s="2" t="s">
        <v>25</v>
      </c>
      <c r="R2299" s="2">
        <v>0</v>
      </c>
      <c r="S2299" s="5">
        <f>IFERROR(Table1[[#This Row],[Profit]]/Table1[[#This Row],[Sales]],0)</f>
        <v>0.31556419992058765</v>
      </c>
      <c r="T2299" s="2" t="str">
        <f t="shared" si="35"/>
        <v>Reorder Needed</v>
      </c>
    </row>
    <row r="2300" spans="1:20" x14ac:dyDescent="0.3">
      <c r="A2300" s="2">
        <v>3299</v>
      </c>
      <c r="B2300" s="3">
        <v>45550</v>
      </c>
      <c r="C2300" s="2" t="s">
        <v>784</v>
      </c>
      <c r="D2300" s="2" t="s">
        <v>3135</v>
      </c>
      <c r="E2300" s="2" t="s">
        <v>36</v>
      </c>
      <c r="F2300" s="2" t="s">
        <v>37</v>
      </c>
      <c r="G2300" s="2" t="s">
        <v>60</v>
      </c>
      <c r="H2300" s="2" t="s">
        <v>61</v>
      </c>
      <c r="I2300" s="2" t="s">
        <v>32</v>
      </c>
      <c r="J2300" s="2">
        <v>3</v>
      </c>
      <c r="K2300" s="2">
        <v>47499</v>
      </c>
      <c r="L2300" s="2">
        <v>142497</v>
      </c>
      <c r="M2300" s="2">
        <v>114637.42</v>
      </c>
      <c r="N2300" s="2">
        <v>27859.58</v>
      </c>
      <c r="O2300" s="2">
        <v>98</v>
      </c>
      <c r="P2300" s="2">
        <v>89</v>
      </c>
      <c r="Q2300" s="2" t="s">
        <v>62</v>
      </c>
      <c r="R2300" s="2">
        <v>15</v>
      </c>
      <c r="S2300" s="5">
        <f>IFERROR(Table1[[#This Row],[Profit]]/Table1[[#This Row],[Sales]],0)</f>
        <v>0.19550994056015217</v>
      </c>
      <c r="T2300" s="2" t="str">
        <f t="shared" si="35"/>
        <v>Reorder Needed</v>
      </c>
    </row>
    <row r="2301" spans="1:20" x14ac:dyDescent="0.3">
      <c r="A2301" s="2">
        <v>3300</v>
      </c>
      <c r="B2301" s="3">
        <v>45406</v>
      </c>
      <c r="C2301" s="2" t="s">
        <v>53</v>
      </c>
      <c r="D2301" s="2" t="s">
        <v>3136</v>
      </c>
      <c r="E2301" s="2" t="s">
        <v>45</v>
      </c>
      <c r="F2301" s="2" t="s">
        <v>46</v>
      </c>
      <c r="G2301" s="2" t="s">
        <v>75</v>
      </c>
      <c r="H2301" s="2" t="s">
        <v>76</v>
      </c>
      <c r="I2301" s="2" t="s">
        <v>77</v>
      </c>
      <c r="J2301" s="2">
        <v>4</v>
      </c>
      <c r="K2301" s="2">
        <v>42868</v>
      </c>
      <c r="L2301" s="2">
        <v>171472</v>
      </c>
      <c r="M2301" s="2">
        <v>117307.09</v>
      </c>
      <c r="N2301" s="2">
        <v>54164.91</v>
      </c>
      <c r="O2301" s="2">
        <v>299</v>
      </c>
      <c r="P2301" s="2">
        <v>11</v>
      </c>
      <c r="Q2301" s="2" t="s">
        <v>78</v>
      </c>
      <c r="R2301" s="2">
        <v>10</v>
      </c>
      <c r="S2301" s="5">
        <f>IFERROR(Table1[[#This Row],[Profit]]/Table1[[#This Row],[Sales]],0)</f>
        <v>0.31588195157226839</v>
      </c>
      <c r="T2301" s="2" t="str">
        <f t="shared" si="35"/>
        <v>Reorder Needed</v>
      </c>
    </row>
    <row r="2302" spans="1:20" x14ac:dyDescent="0.3">
      <c r="A2302" s="2">
        <v>3301</v>
      </c>
      <c r="B2302" s="3">
        <v>45424</v>
      </c>
      <c r="C2302" s="2" t="s">
        <v>2438</v>
      </c>
      <c r="D2302" s="2" t="s">
        <v>3137</v>
      </c>
      <c r="E2302" s="2" t="s">
        <v>20</v>
      </c>
      <c r="F2302" s="2" t="s">
        <v>21</v>
      </c>
      <c r="G2302" s="2" t="s">
        <v>97</v>
      </c>
      <c r="H2302" s="2" t="s">
        <v>98</v>
      </c>
      <c r="I2302" s="2" t="s">
        <v>32</v>
      </c>
      <c r="J2302" s="2">
        <v>8</v>
      </c>
      <c r="K2302" s="2">
        <v>10620</v>
      </c>
      <c r="L2302" s="2">
        <v>84960</v>
      </c>
      <c r="M2302" s="2">
        <v>72642.98</v>
      </c>
      <c r="N2302" s="2">
        <v>12317.02</v>
      </c>
      <c r="O2302" s="2">
        <v>336</v>
      </c>
      <c r="P2302" s="2">
        <v>83</v>
      </c>
      <c r="Q2302" s="2" t="s">
        <v>99</v>
      </c>
      <c r="R2302" s="2">
        <v>5</v>
      </c>
      <c r="S2302" s="5">
        <f>IFERROR(Table1[[#This Row],[Profit]]/Table1[[#This Row],[Sales]],0)</f>
        <v>0.14497434086629002</v>
      </c>
      <c r="T2302" s="2" t="str">
        <f t="shared" si="35"/>
        <v>Reorder Needed</v>
      </c>
    </row>
    <row r="2303" spans="1:20" x14ac:dyDescent="0.3">
      <c r="A2303" s="2">
        <v>3302</v>
      </c>
      <c r="B2303" s="3">
        <v>45359</v>
      </c>
      <c r="C2303" s="2" t="s">
        <v>1062</v>
      </c>
      <c r="D2303" s="2" t="s">
        <v>3138</v>
      </c>
      <c r="E2303" s="2" t="s">
        <v>45</v>
      </c>
      <c r="F2303" s="2" t="s">
        <v>46</v>
      </c>
      <c r="G2303" s="2" t="s">
        <v>49</v>
      </c>
      <c r="H2303" s="2" t="s">
        <v>50</v>
      </c>
      <c r="I2303" s="2" t="s">
        <v>51</v>
      </c>
      <c r="J2303" s="2">
        <v>1</v>
      </c>
      <c r="K2303" s="2">
        <v>22073</v>
      </c>
      <c r="L2303" s="2">
        <v>22073</v>
      </c>
      <c r="M2303" s="2">
        <v>16687.009999999998</v>
      </c>
      <c r="N2303" s="2">
        <v>5385.99</v>
      </c>
      <c r="O2303" s="2">
        <v>16</v>
      </c>
      <c r="P2303" s="2">
        <v>75</v>
      </c>
      <c r="Q2303" s="2" t="s">
        <v>52</v>
      </c>
      <c r="R2303" s="2">
        <v>15</v>
      </c>
      <c r="S2303" s="5">
        <f>IFERROR(Table1[[#This Row],[Profit]]/Table1[[#This Row],[Sales]],0)</f>
        <v>0.24400806415077242</v>
      </c>
      <c r="T2303" s="2" t="str">
        <f t="shared" si="35"/>
        <v>Sufficient</v>
      </c>
    </row>
    <row r="2304" spans="1:20" x14ac:dyDescent="0.3">
      <c r="A2304" s="2">
        <v>3303</v>
      </c>
      <c r="B2304" s="3">
        <v>45481</v>
      </c>
      <c r="C2304" s="2" t="s">
        <v>1824</v>
      </c>
      <c r="D2304" s="2" t="s">
        <v>3139</v>
      </c>
      <c r="E2304" s="2" t="s">
        <v>36</v>
      </c>
      <c r="F2304" s="2" t="s">
        <v>37</v>
      </c>
      <c r="G2304" s="2" t="s">
        <v>81</v>
      </c>
      <c r="H2304" s="2" t="s">
        <v>82</v>
      </c>
      <c r="I2304" s="2" t="s">
        <v>24</v>
      </c>
      <c r="J2304" s="2">
        <v>5</v>
      </c>
      <c r="K2304" s="2">
        <v>33615</v>
      </c>
      <c r="L2304" s="2">
        <v>168075</v>
      </c>
      <c r="M2304" s="2">
        <v>121201.65</v>
      </c>
      <c r="N2304" s="2">
        <v>46873.35</v>
      </c>
      <c r="O2304" s="2">
        <v>100</v>
      </c>
      <c r="P2304" s="2">
        <v>21</v>
      </c>
      <c r="Q2304" s="2" t="s">
        <v>42</v>
      </c>
      <c r="R2304" s="2">
        <v>10</v>
      </c>
      <c r="S2304" s="5">
        <f>IFERROR(Table1[[#This Row],[Profit]]/Table1[[#This Row],[Sales]],0)</f>
        <v>0.27888353413654615</v>
      </c>
      <c r="T2304" s="2" t="str">
        <f t="shared" si="35"/>
        <v>Reorder Needed</v>
      </c>
    </row>
    <row r="2305" spans="1:20" x14ac:dyDescent="0.3">
      <c r="A2305" s="2">
        <v>3304</v>
      </c>
      <c r="B2305" s="3">
        <v>45320</v>
      </c>
      <c r="C2305" s="2" t="s">
        <v>2542</v>
      </c>
      <c r="D2305" s="2" t="s">
        <v>3140</v>
      </c>
      <c r="E2305" s="2" t="s">
        <v>45</v>
      </c>
      <c r="F2305" s="2" t="s">
        <v>46</v>
      </c>
      <c r="G2305" s="2" t="s">
        <v>81</v>
      </c>
      <c r="H2305" s="2" t="s">
        <v>82</v>
      </c>
      <c r="I2305" s="2" t="s">
        <v>24</v>
      </c>
      <c r="J2305" s="2">
        <v>4</v>
      </c>
      <c r="K2305" s="2">
        <v>6493</v>
      </c>
      <c r="L2305" s="2">
        <v>25972</v>
      </c>
      <c r="M2305" s="2">
        <v>18172.79</v>
      </c>
      <c r="N2305" s="2">
        <v>7799.21</v>
      </c>
      <c r="O2305" s="2">
        <v>484</v>
      </c>
      <c r="P2305" s="2">
        <v>60</v>
      </c>
      <c r="Q2305" s="2" t="s">
        <v>42</v>
      </c>
      <c r="R2305" s="2">
        <v>10</v>
      </c>
      <c r="S2305" s="5">
        <f>IFERROR(Table1[[#This Row],[Profit]]/Table1[[#This Row],[Sales]],0)</f>
        <v>0.30029300785461266</v>
      </c>
      <c r="T2305" s="2" t="str">
        <f t="shared" si="35"/>
        <v>Reorder Needed</v>
      </c>
    </row>
    <row r="2306" spans="1:20" x14ac:dyDescent="0.3">
      <c r="A2306" s="2">
        <v>3305</v>
      </c>
      <c r="B2306" s="3">
        <v>45336</v>
      </c>
      <c r="C2306" s="2" t="s">
        <v>1292</v>
      </c>
      <c r="D2306" s="2" t="s">
        <v>3141</v>
      </c>
      <c r="E2306" s="2" t="s">
        <v>28</v>
      </c>
      <c r="F2306" s="2" t="s">
        <v>29</v>
      </c>
      <c r="G2306" s="2" t="s">
        <v>30</v>
      </c>
      <c r="H2306" s="2" t="s">
        <v>31</v>
      </c>
      <c r="I2306" s="2" t="s">
        <v>32</v>
      </c>
      <c r="J2306" s="2">
        <v>8</v>
      </c>
      <c r="K2306" s="2">
        <v>50877</v>
      </c>
      <c r="L2306" s="2">
        <v>407016</v>
      </c>
      <c r="M2306" s="2">
        <v>285668.78000000003</v>
      </c>
      <c r="N2306" s="2">
        <v>121347.22</v>
      </c>
      <c r="O2306" s="2">
        <v>425</v>
      </c>
      <c r="P2306" s="2">
        <v>90</v>
      </c>
      <c r="Q2306" s="2" t="s">
        <v>33</v>
      </c>
      <c r="R2306" s="2">
        <v>20</v>
      </c>
      <c r="S2306" s="5">
        <f>IFERROR(Table1[[#This Row],[Profit]]/Table1[[#This Row],[Sales]],0)</f>
        <v>0.29813869725023096</v>
      </c>
      <c r="T2306" s="2" t="str">
        <f t="shared" ref="T2306:T2369" si="36">IF(O2306&gt;P2306,"Reorder Needed","Sufficient")</f>
        <v>Reorder Needed</v>
      </c>
    </row>
    <row r="2307" spans="1:20" x14ac:dyDescent="0.3">
      <c r="A2307" s="2">
        <v>3306</v>
      </c>
      <c r="B2307" s="3">
        <v>45350</v>
      </c>
      <c r="C2307" s="2" t="s">
        <v>1234</v>
      </c>
      <c r="D2307" s="2" t="s">
        <v>1728</v>
      </c>
      <c r="E2307" s="2" t="s">
        <v>28</v>
      </c>
      <c r="F2307" s="2" t="s">
        <v>29</v>
      </c>
      <c r="G2307" s="2" t="s">
        <v>55</v>
      </c>
      <c r="H2307" s="2" t="s">
        <v>56</v>
      </c>
      <c r="I2307" s="2" t="s">
        <v>32</v>
      </c>
      <c r="J2307" s="2">
        <v>1</v>
      </c>
      <c r="K2307" s="2">
        <v>14564</v>
      </c>
      <c r="L2307" s="2">
        <v>14564</v>
      </c>
      <c r="M2307" s="2">
        <v>10036.879999999999</v>
      </c>
      <c r="N2307" s="2">
        <v>4527.12</v>
      </c>
      <c r="O2307" s="2">
        <v>78</v>
      </c>
      <c r="P2307" s="2">
        <v>42</v>
      </c>
      <c r="Q2307" s="2" t="s">
        <v>57</v>
      </c>
      <c r="R2307" s="2">
        <v>5</v>
      </c>
      <c r="S2307" s="5">
        <f>IFERROR(Table1[[#This Row],[Profit]]/Table1[[#This Row],[Sales]],0)</f>
        <v>0.31084317495193625</v>
      </c>
      <c r="T2307" s="2" t="str">
        <f t="shared" si="36"/>
        <v>Reorder Needed</v>
      </c>
    </row>
    <row r="2308" spans="1:20" x14ac:dyDescent="0.3">
      <c r="A2308" s="2">
        <v>3307</v>
      </c>
      <c r="B2308" s="3">
        <v>45336</v>
      </c>
      <c r="C2308" s="2" t="s">
        <v>1689</v>
      </c>
      <c r="D2308" s="2" t="s">
        <v>3142</v>
      </c>
      <c r="E2308" s="2" t="s">
        <v>36</v>
      </c>
      <c r="F2308" s="2" t="s">
        <v>37</v>
      </c>
      <c r="G2308" s="2" t="s">
        <v>40</v>
      </c>
      <c r="H2308" s="2" t="s">
        <v>41</v>
      </c>
      <c r="I2308" s="2" t="s">
        <v>24</v>
      </c>
      <c r="J2308" s="2">
        <v>3</v>
      </c>
      <c r="K2308" s="2">
        <v>12069</v>
      </c>
      <c r="L2308" s="2">
        <v>36207</v>
      </c>
      <c r="M2308" s="2">
        <v>31289.03</v>
      </c>
      <c r="N2308" s="2">
        <v>4917.97</v>
      </c>
      <c r="O2308" s="2">
        <v>384</v>
      </c>
      <c r="P2308" s="2">
        <v>82</v>
      </c>
      <c r="Q2308" s="2" t="s">
        <v>42</v>
      </c>
      <c r="R2308" s="2">
        <v>20</v>
      </c>
      <c r="S2308" s="5">
        <f>IFERROR(Table1[[#This Row],[Profit]]/Table1[[#This Row],[Sales]],0)</f>
        <v>0.13582925953544894</v>
      </c>
      <c r="T2308" s="2" t="str">
        <f t="shared" si="36"/>
        <v>Reorder Needed</v>
      </c>
    </row>
    <row r="2309" spans="1:20" x14ac:dyDescent="0.3">
      <c r="A2309" s="2">
        <v>3308</v>
      </c>
      <c r="B2309" s="3">
        <v>45404</v>
      </c>
      <c r="C2309" s="2" t="s">
        <v>1550</v>
      </c>
      <c r="D2309" s="2" t="s">
        <v>3143</v>
      </c>
      <c r="E2309" s="2" t="s">
        <v>20</v>
      </c>
      <c r="F2309" s="2" t="s">
        <v>21</v>
      </c>
      <c r="G2309" s="2" t="s">
        <v>22</v>
      </c>
      <c r="H2309" s="2" t="s">
        <v>23</v>
      </c>
      <c r="I2309" s="2" t="s">
        <v>24</v>
      </c>
      <c r="J2309" s="2">
        <v>6</v>
      </c>
      <c r="K2309" s="2">
        <v>13506</v>
      </c>
      <c r="L2309" s="2">
        <v>81036</v>
      </c>
      <c r="M2309" s="2">
        <v>71470.55</v>
      </c>
      <c r="N2309" s="2">
        <v>9565.4500000000007</v>
      </c>
      <c r="O2309" s="2">
        <v>410</v>
      </c>
      <c r="P2309" s="2">
        <v>78</v>
      </c>
      <c r="Q2309" s="2" t="s">
        <v>25</v>
      </c>
      <c r="R2309" s="2">
        <v>5</v>
      </c>
      <c r="S2309" s="5">
        <f>IFERROR(Table1[[#This Row],[Profit]]/Table1[[#This Row],[Sales]],0)</f>
        <v>0.11803951330272966</v>
      </c>
      <c r="T2309" s="2" t="str">
        <f t="shared" si="36"/>
        <v>Reorder Needed</v>
      </c>
    </row>
    <row r="2310" spans="1:20" x14ac:dyDescent="0.3">
      <c r="A2310" s="2">
        <v>3309</v>
      </c>
      <c r="B2310" s="3">
        <v>45382</v>
      </c>
      <c r="C2310" s="2" t="s">
        <v>1720</v>
      </c>
      <c r="D2310" s="2" t="s">
        <v>3144</v>
      </c>
      <c r="E2310" s="2" t="s">
        <v>28</v>
      </c>
      <c r="F2310" s="2" t="s">
        <v>29</v>
      </c>
      <c r="G2310" s="2" t="s">
        <v>22</v>
      </c>
      <c r="H2310" s="2" t="s">
        <v>23</v>
      </c>
      <c r="I2310" s="2" t="s">
        <v>24</v>
      </c>
      <c r="J2310" s="2">
        <v>8</v>
      </c>
      <c r="K2310" s="2">
        <v>25899</v>
      </c>
      <c r="L2310" s="2">
        <v>207192</v>
      </c>
      <c r="M2310" s="2">
        <v>181075.06</v>
      </c>
      <c r="N2310" s="2">
        <v>26116.94</v>
      </c>
      <c r="O2310" s="2">
        <v>471</v>
      </c>
      <c r="P2310" s="2">
        <v>77</v>
      </c>
      <c r="Q2310" s="2" t="s">
        <v>25</v>
      </c>
      <c r="R2310" s="2">
        <v>15</v>
      </c>
      <c r="S2310" s="5">
        <f>IFERROR(Table1[[#This Row],[Profit]]/Table1[[#This Row],[Sales]],0)</f>
        <v>0.12605187458975251</v>
      </c>
      <c r="T2310" s="2" t="str">
        <f t="shared" si="36"/>
        <v>Reorder Needed</v>
      </c>
    </row>
    <row r="2311" spans="1:20" x14ac:dyDescent="0.3">
      <c r="A2311" s="2">
        <v>3310</v>
      </c>
      <c r="B2311" s="3">
        <v>45655</v>
      </c>
      <c r="C2311" s="2" t="s">
        <v>1040</v>
      </c>
      <c r="D2311" s="2" t="s">
        <v>3145</v>
      </c>
      <c r="E2311" s="2" t="s">
        <v>20</v>
      </c>
      <c r="F2311" s="2" t="s">
        <v>21</v>
      </c>
      <c r="G2311" s="2" t="s">
        <v>97</v>
      </c>
      <c r="H2311" s="2" t="s">
        <v>98</v>
      </c>
      <c r="I2311" s="2" t="s">
        <v>32</v>
      </c>
      <c r="J2311" s="2">
        <v>4</v>
      </c>
      <c r="K2311" s="2">
        <v>38057</v>
      </c>
      <c r="L2311" s="2">
        <v>152228</v>
      </c>
      <c r="M2311" s="2">
        <v>107574.44</v>
      </c>
      <c r="N2311" s="2">
        <v>44653.56</v>
      </c>
      <c r="O2311" s="2">
        <v>31</v>
      </c>
      <c r="P2311" s="2">
        <v>97</v>
      </c>
      <c r="Q2311" s="2" t="s">
        <v>99</v>
      </c>
      <c r="R2311" s="2">
        <v>10</v>
      </c>
      <c r="S2311" s="5">
        <f>IFERROR(Table1[[#This Row],[Profit]]/Table1[[#This Row],[Sales]],0)</f>
        <v>0.2933334209212497</v>
      </c>
      <c r="T2311" s="2" t="str">
        <f t="shared" si="36"/>
        <v>Sufficient</v>
      </c>
    </row>
    <row r="2312" spans="1:20" x14ac:dyDescent="0.3">
      <c r="A2312" s="2">
        <v>3311</v>
      </c>
      <c r="B2312" s="3">
        <v>45502</v>
      </c>
      <c r="C2312" s="2" t="s">
        <v>1870</v>
      </c>
      <c r="D2312" s="2" t="s">
        <v>3146</v>
      </c>
      <c r="E2312" s="2" t="s">
        <v>20</v>
      </c>
      <c r="F2312" s="2" t="s">
        <v>21</v>
      </c>
      <c r="G2312" s="2" t="s">
        <v>67</v>
      </c>
      <c r="H2312" s="2" t="s">
        <v>68</v>
      </c>
      <c r="I2312" s="2" t="s">
        <v>24</v>
      </c>
      <c r="J2312" s="2">
        <v>10</v>
      </c>
      <c r="K2312" s="2">
        <v>36602</v>
      </c>
      <c r="L2312" s="2">
        <v>366020</v>
      </c>
      <c r="M2312" s="2">
        <v>231080.2</v>
      </c>
      <c r="N2312" s="2">
        <v>134939.79999999999</v>
      </c>
      <c r="O2312" s="2">
        <v>62</v>
      </c>
      <c r="P2312" s="2">
        <v>44</v>
      </c>
      <c r="Q2312" s="2" t="s">
        <v>42</v>
      </c>
      <c r="R2312" s="2">
        <v>5</v>
      </c>
      <c r="S2312" s="5">
        <f>IFERROR(Table1[[#This Row],[Profit]]/Table1[[#This Row],[Sales]],0)</f>
        <v>0.36866783235888745</v>
      </c>
      <c r="T2312" s="2" t="str">
        <f t="shared" si="36"/>
        <v>Reorder Needed</v>
      </c>
    </row>
    <row r="2313" spans="1:20" x14ac:dyDescent="0.3">
      <c r="A2313" s="2">
        <v>3312</v>
      </c>
      <c r="B2313" s="3">
        <v>45567</v>
      </c>
      <c r="C2313" s="2" t="s">
        <v>276</v>
      </c>
      <c r="D2313" s="2" t="s">
        <v>3147</v>
      </c>
      <c r="E2313" s="2" t="s">
        <v>28</v>
      </c>
      <c r="F2313" s="2" t="s">
        <v>29</v>
      </c>
      <c r="G2313" s="2" t="s">
        <v>75</v>
      </c>
      <c r="H2313" s="2" t="s">
        <v>76</v>
      </c>
      <c r="I2313" s="2" t="s">
        <v>77</v>
      </c>
      <c r="J2313" s="2">
        <v>4</v>
      </c>
      <c r="K2313" s="2">
        <v>55597</v>
      </c>
      <c r="L2313" s="2">
        <v>222388</v>
      </c>
      <c r="M2313" s="2">
        <v>156385.85</v>
      </c>
      <c r="N2313" s="2">
        <v>66002.149999999994</v>
      </c>
      <c r="O2313" s="2">
        <v>263</v>
      </c>
      <c r="P2313" s="2">
        <v>42</v>
      </c>
      <c r="Q2313" s="2" t="s">
        <v>78</v>
      </c>
      <c r="R2313" s="2">
        <v>0</v>
      </c>
      <c r="S2313" s="5">
        <f>IFERROR(Table1[[#This Row],[Profit]]/Table1[[#This Row],[Sales]],0)</f>
        <v>0.29678827094987137</v>
      </c>
      <c r="T2313" s="2" t="str">
        <f t="shared" si="36"/>
        <v>Reorder Needed</v>
      </c>
    </row>
    <row r="2314" spans="1:20" x14ac:dyDescent="0.3">
      <c r="A2314" s="2">
        <v>3313</v>
      </c>
      <c r="B2314" s="3">
        <v>45487</v>
      </c>
      <c r="C2314" s="2" t="s">
        <v>533</v>
      </c>
      <c r="D2314" s="2" t="s">
        <v>3148</v>
      </c>
      <c r="E2314" s="2" t="s">
        <v>28</v>
      </c>
      <c r="F2314" s="2" t="s">
        <v>29</v>
      </c>
      <c r="G2314" s="2" t="s">
        <v>55</v>
      </c>
      <c r="H2314" s="2" t="s">
        <v>56</v>
      </c>
      <c r="I2314" s="2" t="s">
        <v>32</v>
      </c>
      <c r="J2314" s="2">
        <v>3</v>
      </c>
      <c r="K2314" s="2">
        <v>25349</v>
      </c>
      <c r="L2314" s="2">
        <v>76047</v>
      </c>
      <c r="M2314" s="2">
        <v>61874.49</v>
      </c>
      <c r="N2314" s="2">
        <v>14172.51</v>
      </c>
      <c r="O2314" s="2">
        <v>421</v>
      </c>
      <c r="P2314" s="2">
        <v>90</v>
      </c>
      <c r="Q2314" s="2" t="s">
        <v>57</v>
      </c>
      <c r="R2314" s="2">
        <v>5</v>
      </c>
      <c r="S2314" s="5">
        <f>IFERROR(Table1[[#This Row],[Profit]]/Table1[[#This Row],[Sales]],0)</f>
        <v>0.18636514260917592</v>
      </c>
      <c r="T2314" s="2" t="str">
        <f t="shared" si="36"/>
        <v>Reorder Needed</v>
      </c>
    </row>
    <row r="2315" spans="1:20" x14ac:dyDescent="0.3">
      <c r="A2315" s="2">
        <v>3314</v>
      </c>
      <c r="B2315" s="3">
        <v>45399</v>
      </c>
      <c r="C2315" s="2" t="s">
        <v>1737</v>
      </c>
      <c r="D2315" s="2" t="s">
        <v>3149</v>
      </c>
      <c r="E2315" s="2" t="s">
        <v>36</v>
      </c>
      <c r="F2315" s="2" t="s">
        <v>37</v>
      </c>
      <c r="G2315" s="2" t="s">
        <v>40</v>
      </c>
      <c r="H2315" s="2" t="s">
        <v>41</v>
      </c>
      <c r="I2315" s="2" t="s">
        <v>24</v>
      </c>
      <c r="J2315" s="2">
        <v>3</v>
      </c>
      <c r="K2315" s="2">
        <v>18347</v>
      </c>
      <c r="L2315" s="2">
        <v>55041</v>
      </c>
      <c r="M2315" s="2">
        <v>42813.61</v>
      </c>
      <c r="N2315" s="2">
        <v>12227.39</v>
      </c>
      <c r="O2315" s="2">
        <v>83</v>
      </c>
      <c r="P2315" s="2">
        <v>75</v>
      </c>
      <c r="Q2315" s="2" t="s">
        <v>42</v>
      </c>
      <c r="R2315" s="2">
        <v>0</v>
      </c>
      <c r="S2315" s="5">
        <f>IFERROR(Table1[[#This Row],[Profit]]/Table1[[#This Row],[Sales]],0)</f>
        <v>0.22215057865954468</v>
      </c>
      <c r="T2315" s="2" t="str">
        <f t="shared" si="36"/>
        <v>Reorder Needed</v>
      </c>
    </row>
    <row r="2316" spans="1:20" x14ac:dyDescent="0.3">
      <c r="A2316" s="2">
        <v>3315</v>
      </c>
      <c r="B2316" s="3">
        <v>45503</v>
      </c>
      <c r="C2316" s="2" t="s">
        <v>2212</v>
      </c>
      <c r="D2316" s="2" t="s">
        <v>3150</v>
      </c>
      <c r="E2316" s="2" t="s">
        <v>20</v>
      </c>
      <c r="F2316" s="2" t="s">
        <v>21</v>
      </c>
      <c r="G2316" s="2" t="s">
        <v>81</v>
      </c>
      <c r="H2316" s="2" t="s">
        <v>82</v>
      </c>
      <c r="I2316" s="2" t="s">
        <v>24</v>
      </c>
      <c r="J2316" s="2">
        <v>7</v>
      </c>
      <c r="K2316" s="2">
        <v>37389</v>
      </c>
      <c r="L2316" s="2">
        <v>261723</v>
      </c>
      <c r="M2316" s="2">
        <v>180378.89</v>
      </c>
      <c r="N2316" s="2">
        <v>81344.11</v>
      </c>
      <c r="O2316" s="2">
        <v>382</v>
      </c>
      <c r="P2316" s="2">
        <v>42</v>
      </c>
      <c r="Q2316" s="2" t="s">
        <v>42</v>
      </c>
      <c r="R2316" s="2">
        <v>5</v>
      </c>
      <c r="S2316" s="5">
        <f>IFERROR(Table1[[#This Row],[Profit]]/Table1[[#This Row],[Sales]],0)</f>
        <v>0.31080229861341951</v>
      </c>
      <c r="T2316" s="2" t="str">
        <f t="shared" si="36"/>
        <v>Reorder Needed</v>
      </c>
    </row>
    <row r="2317" spans="1:20" x14ac:dyDescent="0.3">
      <c r="A2317" s="2">
        <v>3316</v>
      </c>
      <c r="B2317" s="3">
        <v>45577</v>
      </c>
      <c r="C2317" s="2" t="s">
        <v>252</v>
      </c>
      <c r="D2317" s="2" t="s">
        <v>3151</v>
      </c>
      <c r="E2317" s="2" t="s">
        <v>36</v>
      </c>
      <c r="F2317" s="2" t="s">
        <v>37</v>
      </c>
      <c r="G2317" s="2" t="s">
        <v>49</v>
      </c>
      <c r="H2317" s="2" t="s">
        <v>50</v>
      </c>
      <c r="I2317" s="2" t="s">
        <v>51</v>
      </c>
      <c r="J2317" s="2">
        <v>6</v>
      </c>
      <c r="K2317" s="2">
        <v>58711</v>
      </c>
      <c r="L2317" s="2">
        <v>352266</v>
      </c>
      <c r="M2317" s="2">
        <v>287022.78999999998</v>
      </c>
      <c r="N2317" s="2">
        <v>65243.21</v>
      </c>
      <c r="O2317" s="2">
        <v>200</v>
      </c>
      <c r="P2317" s="2">
        <v>69</v>
      </c>
      <c r="Q2317" s="2" t="s">
        <v>52</v>
      </c>
      <c r="R2317" s="2">
        <v>10</v>
      </c>
      <c r="S2317" s="5">
        <f>IFERROR(Table1[[#This Row],[Profit]]/Table1[[#This Row],[Sales]],0)</f>
        <v>0.18521006852776026</v>
      </c>
      <c r="T2317" s="2" t="str">
        <f t="shared" si="36"/>
        <v>Reorder Needed</v>
      </c>
    </row>
    <row r="2318" spans="1:20" x14ac:dyDescent="0.3">
      <c r="A2318" s="2">
        <v>3317</v>
      </c>
      <c r="B2318" s="3">
        <v>45585</v>
      </c>
      <c r="C2318" s="2" t="s">
        <v>3152</v>
      </c>
      <c r="D2318" s="2" t="s">
        <v>3153</v>
      </c>
      <c r="E2318" s="2" t="s">
        <v>45</v>
      </c>
      <c r="F2318" s="2" t="s">
        <v>46</v>
      </c>
      <c r="G2318" s="2" t="s">
        <v>60</v>
      </c>
      <c r="H2318" s="2" t="s">
        <v>61</v>
      </c>
      <c r="I2318" s="2" t="s">
        <v>32</v>
      </c>
      <c r="J2318" s="2">
        <v>4</v>
      </c>
      <c r="K2318" s="2">
        <v>27474</v>
      </c>
      <c r="L2318" s="2">
        <v>109896</v>
      </c>
      <c r="M2318" s="2">
        <v>82458.740000000005</v>
      </c>
      <c r="N2318" s="2">
        <v>27437.26</v>
      </c>
      <c r="O2318" s="2">
        <v>217</v>
      </c>
      <c r="P2318" s="2">
        <v>66</v>
      </c>
      <c r="Q2318" s="2" t="s">
        <v>62</v>
      </c>
      <c r="R2318" s="2">
        <v>15</v>
      </c>
      <c r="S2318" s="5">
        <f>IFERROR(Table1[[#This Row],[Profit]]/Table1[[#This Row],[Sales]],0)</f>
        <v>0.24966568391934191</v>
      </c>
      <c r="T2318" s="2" t="str">
        <f t="shared" si="36"/>
        <v>Reorder Needed</v>
      </c>
    </row>
    <row r="2319" spans="1:20" x14ac:dyDescent="0.3">
      <c r="A2319" s="2">
        <v>3318</v>
      </c>
      <c r="B2319" s="3">
        <v>45656</v>
      </c>
      <c r="C2319" s="2" t="s">
        <v>1640</v>
      </c>
      <c r="D2319" s="2" t="s">
        <v>3154</v>
      </c>
      <c r="E2319" s="2" t="s">
        <v>28</v>
      </c>
      <c r="F2319" s="2" t="s">
        <v>29</v>
      </c>
      <c r="G2319" s="2" t="s">
        <v>97</v>
      </c>
      <c r="H2319" s="2" t="s">
        <v>98</v>
      </c>
      <c r="I2319" s="2" t="s">
        <v>32</v>
      </c>
      <c r="J2319" s="2">
        <v>10</v>
      </c>
      <c r="K2319" s="2">
        <v>26308</v>
      </c>
      <c r="L2319" s="2">
        <v>263080</v>
      </c>
      <c r="M2319" s="2">
        <v>202027.51999999999</v>
      </c>
      <c r="N2319" s="2">
        <v>61052.480000000003</v>
      </c>
      <c r="O2319" s="2">
        <v>403</v>
      </c>
      <c r="P2319" s="2">
        <v>45</v>
      </c>
      <c r="Q2319" s="2" t="s">
        <v>99</v>
      </c>
      <c r="R2319" s="2">
        <v>20</v>
      </c>
      <c r="S2319" s="5">
        <f>IFERROR(Table1[[#This Row],[Profit]]/Table1[[#This Row],[Sales]],0)</f>
        <v>0.23206811616238407</v>
      </c>
      <c r="T2319" s="2" t="str">
        <f t="shared" si="36"/>
        <v>Reorder Needed</v>
      </c>
    </row>
    <row r="2320" spans="1:20" x14ac:dyDescent="0.3">
      <c r="A2320" s="2">
        <v>3319</v>
      </c>
      <c r="B2320" s="3">
        <v>45538</v>
      </c>
      <c r="C2320" s="2" t="s">
        <v>1143</v>
      </c>
      <c r="D2320" s="2" t="s">
        <v>3155</v>
      </c>
      <c r="E2320" s="2" t="s">
        <v>28</v>
      </c>
      <c r="F2320" s="2" t="s">
        <v>29</v>
      </c>
      <c r="G2320" s="2" t="s">
        <v>81</v>
      </c>
      <c r="H2320" s="2" t="s">
        <v>82</v>
      </c>
      <c r="I2320" s="2" t="s">
        <v>24</v>
      </c>
      <c r="J2320" s="2">
        <v>10</v>
      </c>
      <c r="K2320" s="2">
        <v>47215</v>
      </c>
      <c r="L2320" s="2">
        <v>472150</v>
      </c>
      <c r="M2320" s="2">
        <v>370070.67</v>
      </c>
      <c r="N2320" s="2">
        <v>102079.33</v>
      </c>
      <c r="O2320" s="2">
        <v>184</v>
      </c>
      <c r="P2320" s="2">
        <v>93</v>
      </c>
      <c r="Q2320" s="2" t="s">
        <v>42</v>
      </c>
      <c r="R2320" s="2">
        <v>10</v>
      </c>
      <c r="S2320" s="5">
        <f>IFERROR(Table1[[#This Row],[Profit]]/Table1[[#This Row],[Sales]],0)</f>
        <v>0.21620105898549191</v>
      </c>
      <c r="T2320" s="2" t="str">
        <f t="shared" si="36"/>
        <v>Reorder Needed</v>
      </c>
    </row>
    <row r="2321" spans="1:20" x14ac:dyDescent="0.3">
      <c r="A2321" s="2">
        <v>3320</v>
      </c>
      <c r="B2321" s="3">
        <v>45583</v>
      </c>
      <c r="C2321" s="2" t="s">
        <v>2565</v>
      </c>
      <c r="D2321" s="2" t="s">
        <v>3156</v>
      </c>
      <c r="E2321" s="2" t="s">
        <v>20</v>
      </c>
      <c r="F2321" s="2" t="s">
        <v>21</v>
      </c>
      <c r="G2321" s="2" t="s">
        <v>97</v>
      </c>
      <c r="H2321" s="2" t="s">
        <v>98</v>
      </c>
      <c r="I2321" s="2" t="s">
        <v>32</v>
      </c>
      <c r="J2321" s="2">
        <v>6</v>
      </c>
      <c r="K2321" s="2">
        <v>53483</v>
      </c>
      <c r="L2321" s="2">
        <v>320898</v>
      </c>
      <c r="M2321" s="2">
        <v>249534.75</v>
      </c>
      <c r="N2321" s="2">
        <v>71363.25</v>
      </c>
      <c r="O2321" s="2">
        <v>144</v>
      </c>
      <c r="P2321" s="2">
        <v>52</v>
      </c>
      <c r="Q2321" s="2" t="s">
        <v>99</v>
      </c>
      <c r="R2321" s="2">
        <v>0</v>
      </c>
      <c r="S2321" s="5">
        <f>IFERROR(Table1[[#This Row],[Profit]]/Table1[[#This Row],[Sales]],0)</f>
        <v>0.22238608529813211</v>
      </c>
      <c r="T2321" s="2" t="str">
        <f t="shared" si="36"/>
        <v>Reorder Needed</v>
      </c>
    </row>
    <row r="2322" spans="1:20" x14ac:dyDescent="0.3">
      <c r="A2322" s="2">
        <v>3321</v>
      </c>
      <c r="B2322" s="3">
        <v>45622</v>
      </c>
      <c r="C2322" s="2" t="s">
        <v>692</v>
      </c>
      <c r="D2322" s="2" t="s">
        <v>3157</v>
      </c>
      <c r="E2322" s="2" t="s">
        <v>28</v>
      </c>
      <c r="F2322" s="2" t="s">
        <v>29</v>
      </c>
      <c r="G2322" s="2" t="s">
        <v>60</v>
      </c>
      <c r="H2322" s="2" t="s">
        <v>61</v>
      </c>
      <c r="I2322" s="2" t="s">
        <v>32</v>
      </c>
      <c r="J2322" s="2">
        <v>4</v>
      </c>
      <c r="K2322" s="2">
        <v>33619</v>
      </c>
      <c r="L2322" s="2">
        <v>134476</v>
      </c>
      <c r="M2322" s="2">
        <v>117703.14</v>
      </c>
      <c r="N2322" s="2">
        <v>16772.86</v>
      </c>
      <c r="O2322" s="2">
        <v>483</v>
      </c>
      <c r="P2322" s="2">
        <v>79</v>
      </c>
      <c r="Q2322" s="2" t="s">
        <v>62</v>
      </c>
      <c r="R2322" s="2">
        <v>15</v>
      </c>
      <c r="S2322" s="5">
        <f>IFERROR(Table1[[#This Row],[Profit]]/Table1[[#This Row],[Sales]],0)</f>
        <v>0.12472753502483715</v>
      </c>
      <c r="T2322" s="2" t="str">
        <f t="shared" si="36"/>
        <v>Reorder Needed</v>
      </c>
    </row>
    <row r="2323" spans="1:20" x14ac:dyDescent="0.3">
      <c r="A2323" s="2">
        <v>3322</v>
      </c>
      <c r="B2323" s="3">
        <v>45574</v>
      </c>
      <c r="C2323" s="2" t="s">
        <v>290</v>
      </c>
      <c r="D2323" s="2" t="s">
        <v>3158</v>
      </c>
      <c r="E2323" s="2" t="s">
        <v>36</v>
      </c>
      <c r="F2323" s="2" t="s">
        <v>37</v>
      </c>
      <c r="G2323" s="2" t="s">
        <v>67</v>
      </c>
      <c r="H2323" s="2" t="s">
        <v>68</v>
      </c>
      <c r="I2323" s="2" t="s">
        <v>24</v>
      </c>
      <c r="J2323" s="2">
        <v>4</v>
      </c>
      <c r="K2323" s="2">
        <v>30857</v>
      </c>
      <c r="L2323" s="2">
        <v>123428</v>
      </c>
      <c r="M2323" s="2">
        <v>97573.98</v>
      </c>
      <c r="N2323" s="2">
        <v>25854.02</v>
      </c>
      <c r="O2323" s="2">
        <v>422</v>
      </c>
      <c r="P2323" s="2">
        <v>99</v>
      </c>
      <c r="Q2323" s="2" t="s">
        <v>42</v>
      </c>
      <c r="R2323" s="2">
        <v>20</v>
      </c>
      <c r="S2323" s="5">
        <f>IFERROR(Table1[[#This Row],[Profit]]/Table1[[#This Row],[Sales]],0)</f>
        <v>0.20946640956671095</v>
      </c>
      <c r="T2323" s="2" t="str">
        <f t="shared" si="36"/>
        <v>Reorder Needed</v>
      </c>
    </row>
    <row r="2324" spans="1:20" x14ac:dyDescent="0.3">
      <c r="A2324" s="2">
        <v>3323</v>
      </c>
      <c r="B2324" s="3">
        <v>45326</v>
      </c>
      <c r="C2324" s="2" t="s">
        <v>1374</v>
      </c>
      <c r="D2324" s="2" t="s">
        <v>3159</v>
      </c>
      <c r="E2324" s="2" t="s">
        <v>20</v>
      </c>
      <c r="F2324" s="2" t="s">
        <v>21</v>
      </c>
      <c r="G2324" s="2" t="s">
        <v>81</v>
      </c>
      <c r="H2324" s="2" t="s">
        <v>82</v>
      </c>
      <c r="I2324" s="2" t="s">
        <v>24</v>
      </c>
      <c r="J2324" s="2">
        <v>2</v>
      </c>
      <c r="K2324" s="2">
        <v>46436</v>
      </c>
      <c r="L2324" s="2">
        <v>92872</v>
      </c>
      <c r="M2324" s="2">
        <v>58754.46</v>
      </c>
      <c r="N2324" s="2">
        <v>34117.54</v>
      </c>
      <c r="O2324" s="2">
        <v>463</v>
      </c>
      <c r="P2324" s="2">
        <v>43</v>
      </c>
      <c r="Q2324" s="2" t="s">
        <v>42</v>
      </c>
      <c r="R2324" s="2">
        <v>5</v>
      </c>
      <c r="S2324" s="5">
        <f>IFERROR(Table1[[#This Row],[Profit]]/Table1[[#This Row],[Sales]],0)</f>
        <v>0.36736088379705401</v>
      </c>
      <c r="T2324" s="2" t="str">
        <f t="shared" si="36"/>
        <v>Reorder Needed</v>
      </c>
    </row>
    <row r="2325" spans="1:20" x14ac:dyDescent="0.3">
      <c r="A2325" s="2">
        <v>3324</v>
      </c>
      <c r="B2325" s="3">
        <v>45496</v>
      </c>
      <c r="C2325" s="2" t="s">
        <v>85</v>
      </c>
      <c r="D2325" s="2" t="s">
        <v>3160</v>
      </c>
      <c r="E2325" s="2" t="s">
        <v>28</v>
      </c>
      <c r="F2325" s="2" t="s">
        <v>29</v>
      </c>
      <c r="G2325" s="2" t="s">
        <v>97</v>
      </c>
      <c r="H2325" s="2" t="s">
        <v>98</v>
      </c>
      <c r="I2325" s="2" t="s">
        <v>32</v>
      </c>
      <c r="J2325" s="2">
        <v>7</v>
      </c>
      <c r="K2325" s="2">
        <v>53794</v>
      </c>
      <c r="L2325" s="2">
        <v>376558</v>
      </c>
      <c r="M2325" s="2">
        <v>316728.11</v>
      </c>
      <c r="N2325" s="2">
        <v>59829.89</v>
      </c>
      <c r="O2325" s="2">
        <v>496</v>
      </c>
      <c r="P2325" s="2">
        <v>53</v>
      </c>
      <c r="Q2325" s="2" t="s">
        <v>99</v>
      </c>
      <c r="R2325" s="2">
        <v>20</v>
      </c>
      <c r="S2325" s="5">
        <f>IFERROR(Table1[[#This Row],[Profit]]/Table1[[#This Row],[Sales]],0)</f>
        <v>0.15888625391042016</v>
      </c>
      <c r="T2325" s="2" t="str">
        <f t="shared" si="36"/>
        <v>Reorder Needed</v>
      </c>
    </row>
    <row r="2326" spans="1:20" x14ac:dyDescent="0.3">
      <c r="A2326" s="2">
        <v>3325</v>
      </c>
      <c r="B2326" s="3">
        <v>45431</v>
      </c>
      <c r="C2326" s="2" t="s">
        <v>2042</v>
      </c>
      <c r="D2326" s="2" t="s">
        <v>3161</v>
      </c>
      <c r="E2326" s="2" t="s">
        <v>45</v>
      </c>
      <c r="F2326" s="2" t="s">
        <v>46</v>
      </c>
      <c r="G2326" s="2" t="s">
        <v>55</v>
      </c>
      <c r="H2326" s="2" t="s">
        <v>56</v>
      </c>
      <c r="I2326" s="2" t="s">
        <v>32</v>
      </c>
      <c r="J2326" s="2">
        <v>9</v>
      </c>
      <c r="K2326" s="2">
        <v>2395</v>
      </c>
      <c r="L2326" s="2">
        <v>21555</v>
      </c>
      <c r="M2326" s="2">
        <v>13572.46</v>
      </c>
      <c r="N2326" s="2">
        <v>7982.54</v>
      </c>
      <c r="O2326" s="2">
        <v>238</v>
      </c>
      <c r="P2326" s="2">
        <v>38</v>
      </c>
      <c r="Q2326" s="2" t="s">
        <v>57</v>
      </c>
      <c r="R2326" s="2">
        <v>20</v>
      </c>
      <c r="S2326" s="5">
        <f>IFERROR(Table1[[#This Row],[Profit]]/Table1[[#This Row],[Sales]],0)</f>
        <v>0.37033356529807471</v>
      </c>
      <c r="T2326" s="2" t="str">
        <f t="shared" si="36"/>
        <v>Reorder Needed</v>
      </c>
    </row>
    <row r="2327" spans="1:20" x14ac:dyDescent="0.3">
      <c r="A2327" s="2">
        <v>3326</v>
      </c>
      <c r="B2327" s="3">
        <v>45575</v>
      </c>
      <c r="C2327" s="2" t="s">
        <v>1491</v>
      </c>
      <c r="D2327" s="2" t="s">
        <v>3162</v>
      </c>
      <c r="E2327" s="2" t="s">
        <v>36</v>
      </c>
      <c r="F2327" s="2" t="s">
        <v>37</v>
      </c>
      <c r="G2327" s="2" t="s">
        <v>75</v>
      </c>
      <c r="H2327" s="2" t="s">
        <v>76</v>
      </c>
      <c r="I2327" s="2" t="s">
        <v>77</v>
      </c>
      <c r="J2327" s="2">
        <v>4</v>
      </c>
      <c r="K2327" s="2">
        <v>3598</v>
      </c>
      <c r="L2327" s="2">
        <v>14392</v>
      </c>
      <c r="M2327" s="2">
        <v>11042.42</v>
      </c>
      <c r="N2327" s="2">
        <v>3349.58</v>
      </c>
      <c r="O2327" s="2">
        <v>136</v>
      </c>
      <c r="P2327" s="2">
        <v>89</v>
      </c>
      <c r="Q2327" s="2" t="s">
        <v>78</v>
      </c>
      <c r="R2327" s="2">
        <v>0</v>
      </c>
      <c r="S2327" s="5">
        <f>IFERROR(Table1[[#This Row],[Profit]]/Table1[[#This Row],[Sales]],0)</f>
        <v>0.23273902167871038</v>
      </c>
      <c r="T2327" s="2" t="str">
        <f t="shared" si="36"/>
        <v>Reorder Needed</v>
      </c>
    </row>
    <row r="2328" spans="1:20" x14ac:dyDescent="0.3">
      <c r="A2328" s="2">
        <v>3327</v>
      </c>
      <c r="B2328" s="3">
        <v>45573</v>
      </c>
      <c r="C2328" s="2" t="s">
        <v>212</v>
      </c>
      <c r="D2328" s="2" t="s">
        <v>3163</v>
      </c>
      <c r="E2328" s="2" t="s">
        <v>45</v>
      </c>
      <c r="F2328" s="2" t="s">
        <v>46</v>
      </c>
      <c r="G2328" s="2" t="s">
        <v>67</v>
      </c>
      <c r="H2328" s="2" t="s">
        <v>68</v>
      </c>
      <c r="I2328" s="2" t="s">
        <v>24</v>
      </c>
      <c r="J2328" s="2">
        <v>9</v>
      </c>
      <c r="K2328" s="2">
        <v>49231</v>
      </c>
      <c r="L2328" s="2">
        <v>443079</v>
      </c>
      <c r="M2328" s="2">
        <v>388093.08</v>
      </c>
      <c r="N2328" s="2">
        <v>54985.919999999998</v>
      </c>
      <c r="O2328" s="2">
        <v>377</v>
      </c>
      <c r="P2328" s="2">
        <v>18</v>
      </c>
      <c r="Q2328" s="2" t="s">
        <v>42</v>
      </c>
      <c r="R2328" s="2">
        <v>0</v>
      </c>
      <c r="S2328" s="5">
        <f>IFERROR(Table1[[#This Row],[Profit]]/Table1[[#This Row],[Sales]],0)</f>
        <v>0.12409958494986222</v>
      </c>
      <c r="T2328" s="2" t="str">
        <f t="shared" si="36"/>
        <v>Reorder Needed</v>
      </c>
    </row>
    <row r="2329" spans="1:20" x14ac:dyDescent="0.3">
      <c r="A2329" s="2">
        <v>3328</v>
      </c>
      <c r="B2329" s="3">
        <v>45437</v>
      </c>
      <c r="C2329" s="2" t="s">
        <v>1927</v>
      </c>
      <c r="D2329" s="2" t="s">
        <v>3164</v>
      </c>
      <c r="E2329" s="2" t="s">
        <v>20</v>
      </c>
      <c r="F2329" s="2" t="s">
        <v>21</v>
      </c>
      <c r="G2329" s="2" t="s">
        <v>49</v>
      </c>
      <c r="H2329" s="2" t="s">
        <v>50</v>
      </c>
      <c r="I2329" s="2" t="s">
        <v>51</v>
      </c>
      <c r="J2329" s="2">
        <v>6</v>
      </c>
      <c r="K2329" s="2">
        <v>22853</v>
      </c>
      <c r="L2329" s="2">
        <v>137118</v>
      </c>
      <c r="M2329" s="2">
        <v>84870.37</v>
      </c>
      <c r="N2329" s="2">
        <v>52247.63</v>
      </c>
      <c r="O2329" s="2">
        <v>456</v>
      </c>
      <c r="P2329" s="2">
        <v>91</v>
      </c>
      <c r="Q2329" s="2" t="s">
        <v>52</v>
      </c>
      <c r="R2329" s="2">
        <v>10</v>
      </c>
      <c r="S2329" s="5">
        <f>IFERROR(Table1[[#This Row],[Profit]]/Table1[[#This Row],[Sales]],0)</f>
        <v>0.38104136583089016</v>
      </c>
      <c r="T2329" s="2" t="str">
        <f t="shared" si="36"/>
        <v>Reorder Needed</v>
      </c>
    </row>
    <row r="2330" spans="1:20" x14ac:dyDescent="0.3">
      <c r="A2330" s="2">
        <v>3329</v>
      </c>
      <c r="B2330" s="3">
        <v>45374</v>
      </c>
      <c r="C2330" s="2" t="s">
        <v>440</v>
      </c>
      <c r="D2330" s="2" t="s">
        <v>3165</v>
      </c>
      <c r="E2330" s="2" t="s">
        <v>20</v>
      </c>
      <c r="F2330" s="2" t="s">
        <v>21</v>
      </c>
      <c r="G2330" s="2" t="s">
        <v>30</v>
      </c>
      <c r="H2330" s="2" t="s">
        <v>31</v>
      </c>
      <c r="I2330" s="2" t="s">
        <v>32</v>
      </c>
      <c r="J2330" s="2">
        <v>8</v>
      </c>
      <c r="K2330" s="2">
        <v>56220</v>
      </c>
      <c r="L2330" s="2">
        <v>449760</v>
      </c>
      <c r="M2330" s="2">
        <v>359039.38</v>
      </c>
      <c r="N2330" s="2">
        <v>90720.62</v>
      </c>
      <c r="O2330" s="2">
        <v>16</v>
      </c>
      <c r="P2330" s="2">
        <v>73</v>
      </c>
      <c r="Q2330" s="2" t="s">
        <v>33</v>
      </c>
      <c r="R2330" s="2">
        <v>15</v>
      </c>
      <c r="S2330" s="5">
        <f>IFERROR(Table1[[#This Row],[Profit]]/Table1[[#This Row],[Sales]],0)</f>
        <v>0.20170895588758447</v>
      </c>
      <c r="T2330" s="2" t="str">
        <f t="shared" si="36"/>
        <v>Sufficient</v>
      </c>
    </row>
    <row r="2331" spans="1:20" x14ac:dyDescent="0.3">
      <c r="A2331" s="2">
        <v>3330</v>
      </c>
      <c r="B2331" s="3">
        <v>45494</v>
      </c>
      <c r="C2331" s="2" t="s">
        <v>1157</v>
      </c>
      <c r="D2331" s="2" t="s">
        <v>3166</v>
      </c>
      <c r="E2331" s="2" t="s">
        <v>28</v>
      </c>
      <c r="F2331" s="2" t="s">
        <v>29</v>
      </c>
      <c r="G2331" s="2" t="s">
        <v>97</v>
      </c>
      <c r="H2331" s="2" t="s">
        <v>98</v>
      </c>
      <c r="I2331" s="2" t="s">
        <v>32</v>
      </c>
      <c r="J2331" s="2">
        <v>10</v>
      </c>
      <c r="K2331" s="2">
        <v>50578</v>
      </c>
      <c r="L2331" s="2">
        <v>505780</v>
      </c>
      <c r="M2331" s="2">
        <v>454117.26</v>
      </c>
      <c r="N2331" s="2">
        <v>51662.74</v>
      </c>
      <c r="O2331" s="2">
        <v>372</v>
      </c>
      <c r="P2331" s="2">
        <v>46</v>
      </c>
      <c r="Q2331" s="2" t="s">
        <v>99</v>
      </c>
      <c r="R2331" s="2">
        <v>10</v>
      </c>
      <c r="S2331" s="5">
        <f>IFERROR(Table1[[#This Row],[Profit]]/Table1[[#This Row],[Sales]],0)</f>
        <v>0.10214468741349994</v>
      </c>
      <c r="T2331" s="2" t="str">
        <f t="shared" si="36"/>
        <v>Reorder Needed</v>
      </c>
    </row>
    <row r="2332" spans="1:20" x14ac:dyDescent="0.3">
      <c r="A2332" s="2">
        <v>3331</v>
      </c>
      <c r="B2332" s="3">
        <v>45292</v>
      </c>
      <c r="C2332" s="2" t="s">
        <v>517</v>
      </c>
      <c r="D2332" s="2" t="s">
        <v>3167</v>
      </c>
      <c r="E2332" s="2" t="s">
        <v>28</v>
      </c>
      <c r="F2332" s="2" t="s">
        <v>29</v>
      </c>
      <c r="G2332" s="2" t="s">
        <v>67</v>
      </c>
      <c r="H2332" s="2" t="s">
        <v>68</v>
      </c>
      <c r="I2332" s="2" t="s">
        <v>24</v>
      </c>
      <c r="J2332" s="2">
        <v>1</v>
      </c>
      <c r="K2332" s="2">
        <v>6028</v>
      </c>
      <c r="L2332" s="2">
        <v>6028</v>
      </c>
      <c r="M2332" s="2">
        <v>4374.6000000000004</v>
      </c>
      <c r="N2332" s="2">
        <v>1653.4</v>
      </c>
      <c r="O2332" s="2">
        <v>479</v>
      </c>
      <c r="P2332" s="2">
        <v>73</v>
      </c>
      <c r="Q2332" s="2" t="s">
        <v>42</v>
      </c>
      <c r="R2332" s="2">
        <v>10</v>
      </c>
      <c r="S2332" s="5">
        <f>IFERROR(Table1[[#This Row],[Profit]]/Table1[[#This Row],[Sales]],0)</f>
        <v>0.27428666224286663</v>
      </c>
      <c r="T2332" s="2" t="str">
        <f t="shared" si="36"/>
        <v>Reorder Needed</v>
      </c>
    </row>
    <row r="2333" spans="1:20" x14ac:dyDescent="0.3">
      <c r="A2333" s="2">
        <v>3332</v>
      </c>
      <c r="B2333" s="3">
        <v>45489</v>
      </c>
      <c r="C2333" s="2" t="s">
        <v>870</v>
      </c>
      <c r="D2333" s="2" t="s">
        <v>3168</v>
      </c>
      <c r="E2333" s="2" t="s">
        <v>45</v>
      </c>
      <c r="F2333" s="2" t="s">
        <v>46</v>
      </c>
      <c r="G2333" s="2" t="s">
        <v>60</v>
      </c>
      <c r="H2333" s="2" t="s">
        <v>61</v>
      </c>
      <c r="I2333" s="2" t="s">
        <v>32</v>
      </c>
      <c r="J2333" s="2">
        <v>5</v>
      </c>
      <c r="K2333" s="2">
        <v>4710</v>
      </c>
      <c r="L2333" s="2">
        <v>23550</v>
      </c>
      <c r="M2333" s="2">
        <v>16565.02</v>
      </c>
      <c r="N2333" s="2">
        <v>6984.98</v>
      </c>
      <c r="O2333" s="2">
        <v>423</v>
      </c>
      <c r="P2333" s="2">
        <v>85</v>
      </c>
      <c r="Q2333" s="2" t="s">
        <v>62</v>
      </c>
      <c r="R2333" s="2">
        <v>10</v>
      </c>
      <c r="S2333" s="5">
        <f>IFERROR(Table1[[#This Row],[Profit]]/Table1[[#This Row],[Sales]],0)</f>
        <v>0.29660212314225054</v>
      </c>
      <c r="T2333" s="2" t="str">
        <f t="shared" si="36"/>
        <v>Reorder Needed</v>
      </c>
    </row>
    <row r="2334" spans="1:20" x14ac:dyDescent="0.3">
      <c r="A2334" s="2">
        <v>3333</v>
      </c>
      <c r="B2334" s="3">
        <v>45386</v>
      </c>
      <c r="C2334" s="2" t="s">
        <v>3169</v>
      </c>
      <c r="D2334" s="2" t="s">
        <v>3170</v>
      </c>
      <c r="E2334" s="2" t="s">
        <v>36</v>
      </c>
      <c r="F2334" s="2" t="s">
        <v>37</v>
      </c>
      <c r="G2334" s="2" t="s">
        <v>97</v>
      </c>
      <c r="H2334" s="2" t="s">
        <v>98</v>
      </c>
      <c r="I2334" s="2" t="s">
        <v>32</v>
      </c>
      <c r="J2334" s="2">
        <v>1</v>
      </c>
      <c r="K2334" s="2">
        <v>43429</v>
      </c>
      <c r="L2334" s="2">
        <v>43429</v>
      </c>
      <c r="M2334" s="2">
        <v>29141.17</v>
      </c>
      <c r="N2334" s="2">
        <v>14287.83</v>
      </c>
      <c r="O2334" s="2">
        <v>400</v>
      </c>
      <c r="P2334" s="2">
        <v>82</v>
      </c>
      <c r="Q2334" s="2" t="s">
        <v>99</v>
      </c>
      <c r="R2334" s="2">
        <v>10</v>
      </c>
      <c r="S2334" s="5">
        <f>IFERROR(Table1[[#This Row],[Profit]]/Table1[[#This Row],[Sales]],0)</f>
        <v>0.32899283888645836</v>
      </c>
      <c r="T2334" s="2" t="str">
        <f t="shared" si="36"/>
        <v>Reorder Needed</v>
      </c>
    </row>
    <row r="2335" spans="1:20" x14ac:dyDescent="0.3">
      <c r="A2335" s="2">
        <v>3334</v>
      </c>
      <c r="B2335" s="3">
        <v>45382</v>
      </c>
      <c r="C2335" s="2" t="s">
        <v>1011</v>
      </c>
      <c r="D2335" s="2" t="s">
        <v>3171</v>
      </c>
      <c r="E2335" s="2" t="s">
        <v>45</v>
      </c>
      <c r="F2335" s="2" t="s">
        <v>46</v>
      </c>
      <c r="G2335" s="2" t="s">
        <v>67</v>
      </c>
      <c r="H2335" s="2" t="s">
        <v>68</v>
      </c>
      <c r="I2335" s="2" t="s">
        <v>24</v>
      </c>
      <c r="J2335" s="2">
        <v>3</v>
      </c>
      <c r="K2335" s="2">
        <v>46783</v>
      </c>
      <c r="L2335" s="2">
        <v>140349</v>
      </c>
      <c r="M2335" s="2">
        <v>119193.69</v>
      </c>
      <c r="N2335" s="2">
        <v>21155.31</v>
      </c>
      <c r="O2335" s="2">
        <v>147</v>
      </c>
      <c r="P2335" s="2">
        <v>35</v>
      </c>
      <c r="Q2335" s="2" t="s">
        <v>42</v>
      </c>
      <c r="R2335" s="2">
        <v>5</v>
      </c>
      <c r="S2335" s="5">
        <f>IFERROR(Table1[[#This Row],[Profit]]/Table1[[#This Row],[Sales]],0)</f>
        <v>0.15073359981189749</v>
      </c>
      <c r="T2335" s="2" t="str">
        <f t="shared" si="36"/>
        <v>Reorder Needed</v>
      </c>
    </row>
    <row r="2336" spans="1:20" x14ac:dyDescent="0.3">
      <c r="A2336" s="2">
        <v>3335</v>
      </c>
      <c r="B2336" s="3">
        <v>45621</v>
      </c>
      <c r="C2336" s="2" t="s">
        <v>344</v>
      </c>
      <c r="D2336" s="2" t="s">
        <v>3172</v>
      </c>
      <c r="E2336" s="2" t="s">
        <v>45</v>
      </c>
      <c r="F2336" s="2" t="s">
        <v>46</v>
      </c>
      <c r="G2336" s="2" t="s">
        <v>55</v>
      </c>
      <c r="H2336" s="2" t="s">
        <v>56</v>
      </c>
      <c r="I2336" s="2" t="s">
        <v>32</v>
      </c>
      <c r="J2336" s="2">
        <v>2</v>
      </c>
      <c r="K2336" s="2">
        <v>44328</v>
      </c>
      <c r="L2336" s="2">
        <v>88656</v>
      </c>
      <c r="M2336" s="2">
        <v>72587.210000000006</v>
      </c>
      <c r="N2336" s="2">
        <v>16068.79</v>
      </c>
      <c r="O2336" s="2">
        <v>12</v>
      </c>
      <c r="P2336" s="2">
        <v>18</v>
      </c>
      <c r="Q2336" s="2" t="s">
        <v>57</v>
      </c>
      <c r="R2336" s="2">
        <v>20</v>
      </c>
      <c r="S2336" s="5">
        <f>IFERROR(Table1[[#This Row],[Profit]]/Table1[[#This Row],[Sales]],0)</f>
        <v>0.181248759249233</v>
      </c>
      <c r="T2336" s="2" t="str">
        <f t="shared" si="36"/>
        <v>Sufficient</v>
      </c>
    </row>
    <row r="2337" spans="1:20" x14ac:dyDescent="0.3">
      <c r="A2337" s="2">
        <v>3336</v>
      </c>
      <c r="B2337" s="3">
        <v>45341</v>
      </c>
      <c r="C2337" s="2" t="s">
        <v>889</v>
      </c>
      <c r="D2337" s="2" t="s">
        <v>3173</v>
      </c>
      <c r="E2337" s="2" t="s">
        <v>36</v>
      </c>
      <c r="F2337" s="2" t="s">
        <v>37</v>
      </c>
      <c r="G2337" s="2" t="s">
        <v>75</v>
      </c>
      <c r="H2337" s="2" t="s">
        <v>76</v>
      </c>
      <c r="I2337" s="2" t="s">
        <v>77</v>
      </c>
      <c r="J2337" s="2">
        <v>4</v>
      </c>
      <c r="K2337" s="2">
        <v>9392</v>
      </c>
      <c r="L2337" s="2">
        <v>37568</v>
      </c>
      <c r="M2337" s="2">
        <v>23712.240000000002</v>
      </c>
      <c r="N2337" s="2">
        <v>13855.76</v>
      </c>
      <c r="O2337" s="2">
        <v>125</v>
      </c>
      <c r="P2337" s="2">
        <v>37</v>
      </c>
      <c r="Q2337" s="2" t="s">
        <v>78</v>
      </c>
      <c r="R2337" s="2">
        <v>0</v>
      </c>
      <c r="S2337" s="5">
        <f>IFERROR(Table1[[#This Row],[Profit]]/Table1[[#This Row],[Sales]],0)</f>
        <v>0.36881814310051109</v>
      </c>
      <c r="T2337" s="2" t="str">
        <f t="shared" si="36"/>
        <v>Reorder Needed</v>
      </c>
    </row>
    <row r="2338" spans="1:20" x14ac:dyDescent="0.3">
      <c r="A2338" s="2">
        <v>3337</v>
      </c>
      <c r="B2338" s="3">
        <v>45449</v>
      </c>
      <c r="C2338" s="2" t="s">
        <v>552</v>
      </c>
      <c r="D2338" s="2" t="s">
        <v>3174</v>
      </c>
      <c r="E2338" s="2" t="s">
        <v>45</v>
      </c>
      <c r="F2338" s="2" t="s">
        <v>46</v>
      </c>
      <c r="G2338" s="2" t="s">
        <v>81</v>
      </c>
      <c r="H2338" s="2" t="s">
        <v>82</v>
      </c>
      <c r="I2338" s="2" t="s">
        <v>24</v>
      </c>
      <c r="J2338" s="2">
        <v>10</v>
      </c>
      <c r="K2338" s="2">
        <v>7021</v>
      </c>
      <c r="L2338" s="2">
        <v>70210</v>
      </c>
      <c r="M2338" s="2">
        <v>43128.6</v>
      </c>
      <c r="N2338" s="2">
        <v>27081.4</v>
      </c>
      <c r="O2338" s="2">
        <v>186</v>
      </c>
      <c r="P2338" s="2">
        <v>90</v>
      </c>
      <c r="Q2338" s="2" t="s">
        <v>42</v>
      </c>
      <c r="R2338" s="2">
        <v>15</v>
      </c>
      <c r="S2338" s="5">
        <f>IFERROR(Table1[[#This Row],[Profit]]/Table1[[#This Row],[Sales]],0)</f>
        <v>0.38571998290841764</v>
      </c>
      <c r="T2338" s="2" t="str">
        <f t="shared" si="36"/>
        <v>Reorder Needed</v>
      </c>
    </row>
    <row r="2339" spans="1:20" x14ac:dyDescent="0.3">
      <c r="A2339" s="2">
        <v>3338</v>
      </c>
      <c r="B2339" s="3">
        <v>45352</v>
      </c>
      <c r="C2339" s="2" t="s">
        <v>931</v>
      </c>
      <c r="D2339" s="2" t="s">
        <v>3175</v>
      </c>
      <c r="E2339" s="2" t="s">
        <v>45</v>
      </c>
      <c r="F2339" s="2" t="s">
        <v>46</v>
      </c>
      <c r="G2339" s="2" t="s">
        <v>40</v>
      </c>
      <c r="H2339" s="2" t="s">
        <v>41</v>
      </c>
      <c r="I2339" s="2" t="s">
        <v>24</v>
      </c>
      <c r="J2339" s="2">
        <v>6</v>
      </c>
      <c r="K2339" s="2">
        <v>1175</v>
      </c>
      <c r="L2339" s="2">
        <v>7050</v>
      </c>
      <c r="M2339" s="2">
        <v>5878.79</v>
      </c>
      <c r="N2339" s="2">
        <v>1171.21</v>
      </c>
      <c r="O2339" s="2">
        <v>495</v>
      </c>
      <c r="P2339" s="2">
        <v>83</v>
      </c>
      <c r="Q2339" s="2" t="s">
        <v>42</v>
      </c>
      <c r="R2339" s="2">
        <v>10</v>
      </c>
      <c r="S2339" s="5">
        <f>IFERROR(Table1[[#This Row],[Profit]]/Table1[[#This Row],[Sales]],0)</f>
        <v>0.16612907801418439</v>
      </c>
      <c r="T2339" s="2" t="str">
        <f t="shared" si="36"/>
        <v>Reorder Needed</v>
      </c>
    </row>
    <row r="2340" spans="1:20" x14ac:dyDescent="0.3">
      <c r="A2340" s="2">
        <v>3339</v>
      </c>
      <c r="B2340" s="3">
        <v>45596</v>
      </c>
      <c r="C2340" s="2" t="s">
        <v>341</v>
      </c>
      <c r="D2340" s="2" t="s">
        <v>3176</v>
      </c>
      <c r="E2340" s="2" t="s">
        <v>45</v>
      </c>
      <c r="F2340" s="2" t="s">
        <v>46</v>
      </c>
      <c r="G2340" s="2" t="s">
        <v>22</v>
      </c>
      <c r="H2340" s="2" t="s">
        <v>23</v>
      </c>
      <c r="I2340" s="2" t="s">
        <v>24</v>
      </c>
      <c r="J2340" s="2">
        <v>7</v>
      </c>
      <c r="K2340" s="2">
        <v>58493</v>
      </c>
      <c r="L2340" s="2">
        <v>409451</v>
      </c>
      <c r="M2340" s="2">
        <v>322483.96999999997</v>
      </c>
      <c r="N2340" s="2">
        <v>86967.03</v>
      </c>
      <c r="O2340" s="2">
        <v>377</v>
      </c>
      <c r="P2340" s="2">
        <v>27</v>
      </c>
      <c r="Q2340" s="2" t="s">
        <v>25</v>
      </c>
      <c r="R2340" s="2">
        <v>0</v>
      </c>
      <c r="S2340" s="5">
        <f>IFERROR(Table1[[#This Row],[Profit]]/Table1[[#This Row],[Sales]],0)</f>
        <v>0.21239911491240709</v>
      </c>
      <c r="T2340" s="2" t="str">
        <f t="shared" si="36"/>
        <v>Reorder Needed</v>
      </c>
    </row>
    <row r="2341" spans="1:20" x14ac:dyDescent="0.3">
      <c r="A2341" s="2">
        <v>3340</v>
      </c>
      <c r="B2341" s="3">
        <v>45623</v>
      </c>
      <c r="C2341" s="2" t="s">
        <v>1795</v>
      </c>
      <c r="D2341" s="2" t="s">
        <v>3177</v>
      </c>
      <c r="E2341" s="2" t="s">
        <v>36</v>
      </c>
      <c r="F2341" s="2" t="s">
        <v>37</v>
      </c>
      <c r="G2341" s="2" t="s">
        <v>81</v>
      </c>
      <c r="H2341" s="2" t="s">
        <v>82</v>
      </c>
      <c r="I2341" s="2" t="s">
        <v>24</v>
      </c>
      <c r="J2341" s="2">
        <v>10</v>
      </c>
      <c r="K2341" s="2">
        <v>50610</v>
      </c>
      <c r="L2341" s="2">
        <v>506100</v>
      </c>
      <c r="M2341" s="2">
        <v>332758.27</v>
      </c>
      <c r="N2341" s="2">
        <v>173341.73</v>
      </c>
      <c r="O2341" s="2">
        <v>123</v>
      </c>
      <c r="P2341" s="2">
        <v>22</v>
      </c>
      <c r="Q2341" s="2" t="s">
        <v>42</v>
      </c>
      <c r="R2341" s="2">
        <v>10</v>
      </c>
      <c r="S2341" s="5">
        <f>IFERROR(Table1[[#This Row],[Profit]]/Table1[[#This Row],[Sales]],0)</f>
        <v>0.34250490021734836</v>
      </c>
      <c r="T2341" s="2" t="str">
        <f t="shared" si="36"/>
        <v>Reorder Needed</v>
      </c>
    </row>
    <row r="2342" spans="1:20" x14ac:dyDescent="0.3">
      <c r="A2342" s="2">
        <v>3341</v>
      </c>
      <c r="B2342" s="3">
        <v>45511</v>
      </c>
      <c r="C2342" s="2" t="s">
        <v>2102</v>
      </c>
      <c r="D2342" s="2" t="s">
        <v>3178</v>
      </c>
      <c r="E2342" s="2" t="s">
        <v>20</v>
      </c>
      <c r="F2342" s="2" t="s">
        <v>21</v>
      </c>
      <c r="G2342" s="2" t="s">
        <v>55</v>
      </c>
      <c r="H2342" s="2" t="s">
        <v>56</v>
      </c>
      <c r="I2342" s="2" t="s">
        <v>32</v>
      </c>
      <c r="J2342" s="2">
        <v>7</v>
      </c>
      <c r="K2342" s="2">
        <v>56892</v>
      </c>
      <c r="L2342" s="2">
        <v>398244</v>
      </c>
      <c r="M2342" s="2">
        <v>318950.49</v>
      </c>
      <c r="N2342" s="2">
        <v>79293.509999999995</v>
      </c>
      <c r="O2342" s="2">
        <v>269</v>
      </c>
      <c r="P2342" s="2">
        <v>47</v>
      </c>
      <c r="Q2342" s="2" t="s">
        <v>57</v>
      </c>
      <c r="R2342" s="2">
        <v>15</v>
      </c>
      <c r="S2342" s="5">
        <f>IFERROR(Table1[[#This Row],[Profit]]/Table1[[#This Row],[Sales]],0)</f>
        <v>0.19910785849880977</v>
      </c>
      <c r="T2342" s="2" t="str">
        <f t="shared" si="36"/>
        <v>Reorder Needed</v>
      </c>
    </row>
    <row r="2343" spans="1:20" x14ac:dyDescent="0.3">
      <c r="A2343" s="2">
        <v>3342</v>
      </c>
      <c r="B2343" s="3">
        <v>45436</v>
      </c>
      <c r="C2343" s="2" t="s">
        <v>1310</v>
      </c>
      <c r="D2343" s="2" t="s">
        <v>3179</v>
      </c>
      <c r="E2343" s="2" t="s">
        <v>36</v>
      </c>
      <c r="F2343" s="2" t="s">
        <v>37</v>
      </c>
      <c r="G2343" s="2" t="s">
        <v>60</v>
      </c>
      <c r="H2343" s="2" t="s">
        <v>61</v>
      </c>
      <c r="I2343" s="2" t="s">
        <v>32</v>
      </c>
      <c r="J2343" s="2">
        <v>10</v>
      </c>
      <c r="K2343" s="2">
        <v>5229</v>
      </c>
      <c r="L2343" s="2">
        <v>52290</v>
      </c>
      <c r="M2343" s="2">
        <v>46895.49</v>
      </c>
      <c r="N2343" s="2">
        <v>5394.51</v>
      </c>
      <c r="O2343" s="2">
        <v>294</v>
      </c>
      <c r="P2343" s="2">
        <v>85</v>
      </c>
      <c r="Q2343" s="2" t="s">
        <v>62</v>
      </c>
      <c r="R2343" s="2">
        <v>10</v>
      </c>
      <c r="S2343" s="5">
        <f>IFERROR(Table1[[#This Row],[Profit]]/Table1[[#This Row],[Sales]],0)</f>
        <v>0.10316523235800344</v>
      </c>
      <c r="T2343" s="2" t="str">
        <f t="shared" si="36"/>
        <v>Reorder Needed</v>
      </c>
    </row>
    <row r="2344" spans="1:20" x14ac:dyDescent="0.3">
      <c r="A2344" s="2">
        <v>3343</v>
      </c>
      <c r="B2344" s="3">
        <v>45371</v>
      </c>
      <c r="C2344" s="2" t="s">
        <v>444</v>
      </c>
      <c r="D2344" s="2" t="s">
        <v>3180</v>
      </c>
      <c r="E2344" s="2" t="s">
        <v>20</v>
      </c>
      <c r="F2344" s="2" t="s">
        <v>21</v>
      </c>
      <c r="G2344" s="2" t="s">
        <v>55</v>
      </c>
      <c r="H2344" s="2" t="s">
        <v>56</v>
      </c>
      <c r="I2344" s="2" t="s">
        <v>32</v>
      </c>
      <c r="J2344" s="2">
        <v>2</v>
      </c>
      <c r="K2344" s="2">
        <v>33077</v>
      </c>
      <c r="L2344" s="2">
        <v>66154</v>
      </c>
      <c r="M2344" s="2">
        <v>52599.92</v>
      </c>
      <c r="N2344" s="2">
        <v>13554.08</v>
      </c>
      <c r="O2344" s="2">
        <v>336</v>
      </c>
      <c r="P2344" s="2">
        <v>22</v>
      </c>
      <c r="Q2344" s="2" t="s">
        <v>57</v>
      </c>
      <c r="R2344" s="2">
        <v>20</v>
      </c>
      <c r="S2344" s="5">
        <f>IFERROR(Table1[[#This Row],[Profit]]/Table1[[#This Row],[Sales]],0)</f>
        <v>0.20488677933307131</v>
      </c>
      <c r="T2344" s="2" t="str">
        <f t="shared" si="36"/>
        <v>Reorder Needed</v>
      </c>
    </row>
    <row r="2345" spans="1:20" x14ac:dyDescent="0.3">
      <c r="A2345" s="2">
        <v>3344</v>
      </c>
      <c r="B2345" s="3">
        <v>45427</v>
      </c>
      <c r="C2345" s="2" t="s">
        <v>680</v>
      </c>
      <c r="D2345" s="2" t="s">
        <v>3181</v>
      </c>
      <c r="E2345" s="2" t="s">
        <v>20</v>
      </c>
      <c r="F2345" s="2" t="s">
        <v>21</v>
      </c>
      <c r="G2345" s="2" t="s">
        <v>75</v>
      </c>
      <c r="H2345" s="2" t="s">
        <v>76</v>
      </c>
      <c r="I2345" s="2" t="s">
        <v>77</v>
      </c>
      <c r="J2345" s="2">
        <v>1</v>
      </c>
      <c r="K2345" s="2">
        <v>25633</v>
      </c>
      <c r="L2345" s="2">
        <v>25633</v>
      </c>
      <c r="M2345" s="2">
        <v>20553.900000000001</v>
      </c>
      <c r="N2345" s="2">
        <v>5079.1000000000004</v>
      </c>
      <c r="O2345" s="2">
        <v>216</v>
      </c>
      <c r="P2345" s="2">
        <v>31</v>
      </c>
      <c r="Q2345" s="2" t="s">
        <v>78</v>
      </c>
      <c r="R2345" s="2">
        <v>5</v>
      </c>
      <c r="S2345" s="5">
        <f>IFERROR(Table1[[#This Row],[Profit]]/Table1[[#This Row],[Sales]],0)</f>
        <v>0.19814691998595563</v>
      </c>
      <c r="T2345" s="2" t="str">
        <f t="shared" si="36"/>
        <v>Reorder Needed</v>
      </c>
    </row>
    <row r="2346" spans="1:20" x14ac:dyDescent="0.3">
      <c r="A2346" s="2">
        <v>3345</v>
      </c>
      <c r="B2346" s="3">
        <v>45531</v>
      </c>
      <c r="C2346" s="2" t="s">
        <v>1453</v>
      </c>
      <c r="D2346" s="2" t="s">
        <v>3182</v>
      </c>
      <c r="E2346" s="2" t="s">
        <v>28</v>
      </c>
      <c r="F2346" s="2" t="s">
        <v>29</v>
      </c>
      <c r="G2346" s="2" t="s">
        <v>67</v>
      </c>
      <c r="H2346" s="2" t="s">
        <v>68</v>
      </c>
      <c r="I2346" s="2" t="s">
        <v>24</v>
      </c>
      <c r="J2346" s="2">
        <v>9</v>
      </c>
      <c r="K2346" s="2">
        <v>36075</v>
      </c>
      <c r="L2346" s="2">
        <v>324675</v>
      </c>
      <c r="M2346" s="2">
        <v>247039.54</v>
      </c>
      <c r="N2346" s="2">
        <v>77635.460000000006</v>
      </c>
      <c r="O2346" s="2">
        <v>190</v>
      </c>
      <c r="P2346" s="2">
        <v>68</v>
      </c>
      <c r="Q2346" s="2" t="s">
        <v>42</v>
      </c>
      <c r="R2346" s="2">
        <v>10</v>
      </c>
      <c r="S2346" s="5">
        <f>IFERROR(Table1[[#This Row],[Profit]]/Table1[[#This Row],[Sales]],0)</f>
        <v>0.23911745591745592</v>
      </c>
      <c r="T2346" s="2" t="str">
        <f t="shared" si="36"/>
        <v>Reorder Needed</v>
      </c>
    </row>
    <row r="2347" spans="1:20" x14ac:dyDescent="0.3">
      <c r="A2347" s="2">
        <v>3346</v>
      </c>
      <c r="B2347" s="3">
        <v>45398</v>
      </c>
      <c r="C2347" s="2" t="s">
        <v>3183</v>
      </c>
      <c r="D2347" s="2" t="s">
        <v>3184</v>
      </c>
      <c r="E2347" s="2" t="s">
        <v>28</v>
      </c>
      <c r="F2347" s="2" t="s">
        <v>29</v>
      </c>
      <c r="G2347" s="2" t="s">
        <v>60</v>
      </c>
      <c r="H2347" s="2" t="s">
        <v>61</v>
      </c>
      <c r="I2347" s="2" t="s">
        <v>32</v>
      </c>
      <c r="J2347" s="2">
        <v>9</v>
      </c>
      <c r="K2347" s="2">
        <v>4247</v>
      </c>
      <c r="L2347" s="2">
        <v>38223</v>
      </c>
      <c r="M2347" s="2">
        <v>34265.370000000003</v>
      </c>
      <c r="N2347" s="2">
        <v>3957.63</v>
      </c>
      <c r="O2347" s="2">
        <v>18</v>
      </c>
      <c r="P2347" s="2">
        <v>48</v>
      </c>
      <c r="Q2347" s="2" t="s">
        <v>62</v>
      </c>
      <c r="R2347" s="2">
        <v>5</v>
      </c>
      <c r="S2347" s="5">
        <f>IFERROR(Table1[[#This Row],[Profit]]/Table1[[#This Row],[Sales]],0)</f>
        <v>0.10354053841927635</v>
      </c>
      <c r="T2347" s="2" t="str">
        <f t="shared" si="36"/>
        <v>Sufficient</v>
      </c>
    </row>
    <row r="2348" spans="1:20" x14ac:dyDescent="0.3">
      <c r="A2348" s="2">
        <v>3347</v>
      </c>
      <c r="B2348" s="3">
        <v>45563</v>
      </c>
      <c r="C2348" s="2" t="s">
        <v>3185</v>
      </c>
      <c r="D2348" s="2" t="s">
        <v>3186</v>
      </c>
      <c r="E2348" s="2" t="s">
        <v>45</v>
      </c>
      <c r="F2348" s="2" t="s">
        <v>46</v>
      </c>
      <c r="G2348" s="2" t="s">
        <v>67</v>
      </c>
      <c r="H2348" s="2" t="s">
        <v>68</v>
      </c>
      <c r="I2348" s="2" t="s">
        <v>24</v>
      </c>
      <c r="J2348" s="2">
        <v>8</v>
      </c>
      <c r="K2348" s="2">
        <v>59878</v>
      </c>
      <c r="L2348" s="2">
        <v>479024</v>
      </c>
      <c r="M2348" s="2">
        <v>344787.81</v>
      </c>
      <c r="N2348" s="2">
        <v>134236.19</v>
      </c>
      <c r="O2348" s="2">
        <v>216</v>
      </c>
      <c r="P2348" s="2">
        <v>89</v>
      </c>
      <c r="Q2348" s="2" t="s">
        <v>42</v>
      </c>
      <c r="R2348" s="2">
        <v>5</v>
      </c>
      <c r="S2348" s="5">
        <f>IFERROR(Table1[[#This Row],[Profit]]/Table1[[#This Row],[Sales]],0)</f>
        <v>0.28022852717191621</v>
      </c>
      <c r="T2348" s="2" t="str">
        <f t="shared" si="36"/>
        <v>Reorder Needed</v>
      </c>
    </row>
    <row r="2349" spans="1:20" x14ac:dyDescent="0.3">
      <c r="A2349" s="2">
        <v>3348</v>
      </c>
      <c r="B2349" s="3">
        <v>45363</v>
      </c>
      <c r="C2349" s="2" t="s">
        <v>1759</v>
      </c>
      <c r="D2349" s="2" t="s">
        <v>3187</v>
      </c>
      <c r="E2349" s="2" t="s">
        <v>20</v>
      </c>
      <c r="F2349" s="2" t="s">
        <v>21</v>
      </c>
      <c r="G2349" s="2" t="s">
        <v>22</v>
      </c>
      <c r="H2349" s="2" t="s">
        <v>23</v>
      </c>
      <c r="I2349" s="2" t="s">
        <v>24</v>
      </c>
      <c r="J2349" s="2">
        <v>3</v>
      </c>
      <c r="K2349" s="2">
        <v>21259</v>
      </c>
      <c r="L2349" s="2">
        <v>63777</v>
      </c>
      <c r="M2349" s="2">
        <v>48916.63</v>
      </c>
      <c r="N2349" s="2">
        <v>14860.37</v>
      </c>
      <c r="O2349" s="2">
        <v>174</v>
      </c>
      <c r="P2349" s="2">
        <v>37</v>
      </c>
      <c r="Q2349" s="2" t="s">
        <v>25</v>
      </c>
      <c r="R2349" s="2">
        <v>0</v>
      </c>
      <c r="S2349" s="5">
        <f>IFERROR(Table1[[#This Row],[Profit]]/Table1[[#This Row],[Sales]],0)</f>
        <v>0.23300515859949514</v>
      </c>
      <c r="T2349" s="2" t="str">
        <f t="shared" si="36"/>
        <v>Reorder Needed</v>
      </c>
    </row>
    <row r="2350" spans="1:20" x14ac:dyDescent="0.3">
      <c r="A2350" s="2">
        <v>3349</v>
      </c>
      <c r="B2350" s="3">
        <v>45491</v>
      </c>
      <c r="C2350" s="2" t="s">
        <v>206</v>
      </c>
      <c r="D2350" s="2" t="s">
        <v>3188</v>
      </c>
      <c r="E2350" s="2" t="s">
        <v>45</v>
      </c>
      <c r="F2350" s="2" t="s">
        <v>46</v>
      </c>
      <c r="G2350" s="2" t="s">
        <v>49</v>
      </c>
      <c r="H2350" s="2" t="s">
        <v>50</v>
      </c>
      <c r="I2350" s="2" t="s">
        <v>51</v>
      </c>
      <c r="J2350" s="2">
        <v>6</v>
      </c>
      <c r="K2350" s="2">
        <v>56314</v>
      </c>
      <c r="L2350" s="2">
        <v>337884</v>
      </c>
      <c r="M2350" s="2">
        <v>301874.84999999998</v>
      </c>
      <c r="N2350" s="2">
        <v>36009.15</v>
      </c>
      <c r="O2350" s="2">
        <v>274</v>
      </c>
      <c r="P2350" s="2">
        <v>94</v>
      </c>
      <c r="Q2350" s="2" t="s">
        <v>52</v>
      </c>
      <c r="R2350" s="2">
        <v>10</v>
      </c>
      <c r="S2350" s="5">
        <f>IFERROR(Table1[[#This Row],[Profit]]/Table1[[#This Row],[Sales]],0)</f>
        <v>0.1065725219306034</v>
      </c>
      <c r="T2350" s="2" t="str">
        <f t="shared" si="36"/>
        <v>Reorder Needed</v>
      </c>
    </row>
    <row r="2351" spans="1:20" x14ac:dyDescent="0.3">
      <c r="A2351" s="2">
        <v>3350</v>
      </c>
      <c r="B2351" s="3">
        <v>45460</v>
      </c>
      <c r="C2351" s="2" t="s">
        <v>517</v>
      </c>
      <c r="D2351" s="2" t="s">
        <v>3189</v>
      </c>
      <c r="E2351" s="2" t="s">
        <v>20</v>
      </c>
      <c r="F2351" s="2" t="s">
        <v>21</v>
      </c>
      <c r="G2351" s="2" t="s">
        <v>22</v>
      </c>
      <c r="H2351" s="2" t="s">
        <v>23</v>
      </c>
      <c r="I2351" s="2" t="s">
        <v>24</v>
      </c>
      <c r="J2351" s="2">
        <v>1</v>
      </c>
      <c r="K2351" s="2">
        <v>31106</v>
      </c>
      <c r="L2351" s="2">
        <v>31106</v>
      </c>
      <c r="M2351" s="2">
        <v>27704.89</v>
      </c>
      <c r="N2351" s="2">
        <v>3401.11</v>
      </c>
      <c r="O2351" s="2">
        <v>117</v>
      </c>
      <c r="P2351" s="2">
        <v>66</v>
      </c>
      <c r="Q2351" s="2" t="s">
        <v>25</v>
      </c>
      <c r="R2351" s="2">
        <v>10</v>
      </c>
      <c r="S2351" s="5">
        <f>IFERROR(Table1[[#This Row],[Profit]]/Table1[[#This Row],[Sales]],0)</f>
        <v>0.10933935575130201</v>
      </c>
      <c r="T2351" s="2" t="str">
        <f t="shared" si="36"/>
        <v>Reorder Needed</v>
      </c>
    </row>
    <row r="2352" spans="1:20" x14ac:dyDescent="0.3">
      <c r="A2352" s="2">
        <v>3351</v>
      </c>
      <c r="B2352" s="3">
        <v>45541</v>
      </c>
      <c r="C2352" s="2" t="s">
        <v>1343</v>
      </c>
      <c r="D2352" s="2" t="s">
        <v>3190</v>
      </c>
      <c r="E2352" s="2" t="s">
        <v>28</v>
      </c>
      <c r="F2352" s="2" t="s">
        <v>29</v>
      </c>
      <c r="G2352" s="2" t="s">
        <v>60</v>
      </c>
      <c r="H2352" s="2" t="s">
        <v>61</v>
      </c>
      <c r="I2352" s="2" t="s">
        <v>32</v>
      </c>
      <c r="J2352" s="2">
        <v>2</v>
      </c>
      <c r="K2352" s="2">
        <v>51859</v>
      </c>
      <c r="L2352" s="2">
        <v>103718</v>
      </c>
      <c r="M2352" s="2">
        <v>72594.11</v>
      </c>
      <c r="N2352" s="2">
        <v>31123.89</v>
      </c>
      <c r="O2352" s="2">
        <v>432</v>
      </c>
      <c r="P2352" s="2">
        <v>50</v>
      </c>
      <c r="Q2352" s="2" t="s">
        <v>62</v>
      </c>
      <c r="R2352" s="2">
        <v>20</v>
      </c>
      <c r="S2352" s="5">
        <f>IFERROR(Table1[[#This Row],[Profit]]/Table1[[#This Row],[Sales]],0)</f>
        <v>0.30008185657262965</v>
      </c>
      <c r="T2352" s="2" t="str">
        <f t="shared" si="36"/>
        <v>Reorder Needed</v>
      </c>
    </row>
    <row r="2353" spans="1:20" x14ac:dyDescent="0.3">
      <c r="A2353" s="2">
        <v>3352</v>
      </c>
      <c r="B2353" s="3">
        <v>45363</v>
      </c>
      <c r="C2353" s="2" t="s">
        <v>884</v>
      </c>
      <c r="D2353" s="2" t="s">
        <v>3191</v>
      </c>
      <c r="E2353" s="2" t="s">
        <v>20</v>
      </c>
      <c r="F2353" s="2" t="s">
        <v>21</v>
      </c>
      <c r="G2353" s="2" t="s">
        <v>49</v>
      </c>
      <c r="H2353" s="2" t="s">
        <v>50</v>
      </c>
      <c r="I2353" s="2" t="s">
        <v>51</v>
      </c>
      <c r="J2353" s="2">
        <v>8</v>
      </c>
      <c r="K2353" s="2">
        <v>42726</v>
      </c>
      <c r="L2353" s="2">
        <v>341808</v>
      </c>
      <c r="M2353" s="2">
        <v>269898.33</v>
      </c>
      <c r="N2353" s="2">
        <v>71909.67</v>
      </c>
      <c r="O2353" s="2">
        <v>269</v>
      </c>
      <c r="P2353" s="2">
        <v>41</v>
      </c>
      <c r="Q2353" s="2" t="s">
        <v>52</v>
      </c>
      <c r="R2353" s="2">
        <v>20</v>
      </c>
      <c r="S2353" s="5">
        <f>IFERROR(Table1[[#This Row],[Profit]]/Table1[[#This Row],[Sales]],0)</f>
        <v>0.21038030122173851</v>
      </c>
      <c r="T2353" s="2" t="str">
        <f t="shared" si="36"/>
        <v>Reorder Needed</v>
      </c>
    </row>
    <row r="2354" spans="1:20" x14ac:dyDescent="0.3">
      <c r="A2354" s="2">
        <v>3353</v>
      </c>
      <c r="B2354" s="3">
        <v>45500</v>
      </c>
      <c r="C2354" s="2" t="s">
        <v>3192</v>
      </c>
      <c r="D2354" s="2" t="s">
        <v>3193</v>
      </c>
      <c r="E2354" s="2" t="s">
        <v>45</v>
      </c>
      <c r="F2354" s="2" t="s">
        <v>46</v>
      </c>
      <c r="G2354" s="2" t="s">
        <v>30</v>
      </c>
      <c r="H2354" s="2" t="s">
        <v>31</v>
      </c>
      <c r="I2354" s="2" t="s">
        <v>32</v>
      </c>
      <c r="J2354" s="2">
        <v>3</v>
      </c>
      <c r="K2354" s="2">
        <v>4167</v>
      </c>
      <c r="L2354" s="2">
        <v>12501</v>
      </c>
      <c r="M2354" s="2">
        <v>8683.8799999999992</v>
      </c>
      <c r="N2354" s="2">
        <v>3817.12</v>
      </c>
      <c r="O2354" s="2">
        <v>198</v>
      </c>
      <c r="P2354" s="2">
        <v>100</v>
      </c>
      <c r="Q2354" s="2" t="s">
        <v>33</v>
      </c>
      <c r="R2354" s="2">
        <v>10</v>
      </c>
      <c r="S2354" s="5">
        <f>IFERROR(Table1[[#This Row],[Profit]]/Table1[[#This Row],[Sales]],0)</f>
        <v>0.30534517238620912</v>
      </c>
      <c r="T2354" s="2" t="str">
        <f t="shared" si="36"/>
        <v>Reorder Needed</v>
      </c>
    </row>
    <row r="2355" spans="1:20" x14ac:dyDescent="0.3">
      <c r="A2355" s="2">
        <v>3354</v>
      </c>
      <c r="B2355" s="3">
        <v>45355</v>
      </c>
      <c r="C2355" s="2" t="s">
        <v>2036</v>
      </c>
      <c r="D2355" s="2" t="s">
        <v>3194</v>
      </c>
      <c r="E2355" s="2" t="s">
        <v>28</v>
      </c>
      <c r="F2355" s="2" t="s">
        <v>29</v>
      </c>
      <c r="G2355" s="2" t="s">
        <v>49</v>
      </c>
      <c r="H2355" s="2" t="s">
        <v>50</v>
      </c>
      <c r="I2355" s="2" t="s">
        <v>51</v>
      </c>
      <c r="J2355" s="2">
        <v>2</v>
      </c>
      <c r="K2355" s="2">
        <v>6900</v>
      </c>
      <c r="L2355" s="2">
        <v>13800</v>
      </c>
      <c r="M2355" s="2">
        <v>12073.75</v>
      </c>
      <c r="N2355" s="2">
        <v>1726.25</v>
      </c>
      <c r="O2355" s="2">
        <v>495</v>
      </c>
      <c r="P2355" s="2">
        <v>18</v>
      </c>
      <c r="Q2355" s="2" t="s">
        <v>52</v>
      </c>
      <c r="R2355" s="2">
        <v>10</v>
      </c>
      <c r="S2355" s="5">
        <f>IFERROR(Table1[[#This Row],[Profit]]/Table1[[#This Row],[Sales]],0)</f>
        <v>0.12509057971014492</v>
      </c>
      <c r="T2355" s="2" t="str">
        <f t="shared" si="36"/>
        <v>Reorder Needed</v>
      </c>
    </row>
    <row r="2356" spans="1:20" x14ac:dyDescent="0.3">
      <c r="A2356" s="2">
        <v>3355</v>
      </c>
      <c r="B2356" s="3">
        <v>45490</v>
      </c>
      <c r="C2356" s="2" t="s">
        <v>1354</v>
      </c>
      <c r="D2356" s="2" t="s">
        <v>3195</v>
      </c>
      <c r="E2356" s="2" t="s">
        <v>20</v>
      </c>
      <c r="F2356" s="2" t="s">
        <v>21</v>
      </c>
      <c r="G2356" s="2" t="s">
        <v>22</v>
      </c>
      <c r="H2356" s="2" t="s">
        <v>23</v>
      </c>
      <c r="I2356" s="2" t="s">
        <v>24</v>
      </c>
      <c r="J2356" s="2">
        <v>3</v>
      </c>
      <c r="K2356" s="2">
        <v>33958</v>
      </c>
      <c r="L2356" s="2">
        <v>101874</v>
      </c>
      <c r="M2356" s="2">
        <v>81930.02</v>
      </c>
      <c r="N2356" s="2">
        <v>19943.98</v>
      </c>
      <c r="O2356" s="2">
        <v>35</v>
      </c>
      <c r="P2356" s="2">
        <v>43</v>
      </c>
      <c r="Q2356" s="2" t="s">
        <v>25</v>
      </c>
      <c r="R2356" s="2">
        <v>5</v>
      </c>
      <c r="S2356" s="5">
        <f>IFERROR(Table1[[#This Row],[Profit]]/Table1[[#This Row],[Sales]],0)</f>
        <v>0.19577105051337926</v>
      </c>
      <c r="T2356" s="2" t="str">
        <f t="shared" si="36"/>
        <v>Sufficient</v>
      </c>
    </row>
    <row r="2357" spans="1:20" x14ac:dyDescent="0.3">
      <c r="A2357" s="2">
        <v>3356</v>
      </c>
      <c r="B2357" s="3">
        <v>45385</v>
      </c>
      <c r="C2357" s="2" t="s">
        <v>1145</v>
      </c>
      <c r="D2357" s="2" t="s">
        <v>3196</v>
      </c>
      <c r="E2357" s="2" t="s">
        <v>20</v>
      </c>
      <c r="F2357" s="2" t="s">
        <v>21</v>
      </c>
      <c r="G2357" s="2" t="s">
        <v>75</v>
      </c>
      <c r="H2357" s="2" t="s">
        <v>76</v>
      </c>
      <c r="I2357" s="2" t="s">
        <v>77</v>
      </c>
      <c r="J2357" s="2">
        <v>2</v>
      </c>
      <c r="K2357" s="2">
        <v>11313</v>
      </c>
      <c r="L2357" s="2">
        <v>22626</v>
      </c>
      <c r="M2357" s="2">
        <v>15324.27</v>
      </c>
      <c r="N2357" s="2">
        <v>7301.73</v>
      </c>
      <c r="O2357" s="2">
        <v>44</v>
      </c>
      <c r="P2357" s="2">
        <v>53</v>
      </c>
      <c r="Q2357" s="2" t="s">
        <v>78</v>
      </c>
      <c r="R2357" s="2">
        <v>20</v>
      </c>
      <c r="S2357" s="5">
        <f>IFERROR(Table1[[#This Row],[Profit]]/Table1[[#This Row],[Sales]],0)</f>
        <v>0.32271413418191458</v>
      </c>
      <c r="T2357" s="2" t="str">
        <f t="shared" si="36"/>
        <v>Sufficient</v>
      </c>
    </row>
    <row r="2358" spans="1:20" x14ac:dyDescent="0.3">
      <c r="A2358" s="2">
        <v>3357</v>
      </c>
      <c r="B2358" s="3">
        <v>45572</v>
      </c>
      <c r="C2358" s="2" t="s">
        <v>180</v>
      </c>
      <c r="D2358" s="2" t="s">
        <v>3197</v>
      </c>
      <c r="E2358" s="2" t="s">
        <v>36</v>
      </c>
      <c r="F2358" s="2" t="s">
        <v>37</v>
      </c>
      <c r="G2358" s="2" t="s">
        <v>55</v>
      </c>
      <c r="H2358" s="2" t="s">
        <v>56</v>
      </c>
      <c r="I2358" s="2" t="s">
        <v>32</v>
      </c>
      <c r="J2358" s="2">
        <v>3</v>
      </c>
      <c r="K2358" s="2">
        <v>7507</v>
      </c>
      <c r="L2358" s="2">
        <v>22521</v>
      </c>
      <c r="M2358" s="2">
        <v>16588.45</v>
      </c>
      <c r="N2358" s="2">
        <v>5932.55</v>
      </c>
      <c r="O2358" s="2">
        <v>389</v>
      </c>
      <c r="P2358" s="2">
        <v>42</v>
      </c>
      <c r="Q2358" s="2" t="s">
        <v>57</v>
      </c>
      <c r="R2358" s="2">
        <v>15</v>
      </c>
      <c r="S2358" s="5">
        <f>IFERROR(Table1[[#This Row],[Profit]]/Table1[[#This Row],[Sales]],0)</f>
        <v>0.26342302739665202</v>
      </c>
      <c r="T2358" s="2" t="str">
        <f t="shared" si="36"/>
        <v>Reorder Needed</v>
      </c>
    </row>
    <row r="2359" spans="1:20" x14ac:dyDescent="0.3">
      <c r="A2359" s="2">
        <v>3358</v>
      </c>
      <c r="B2359" s="3">
        <v>45486</v>
      </c>
      <c r="C2359" s="2" t="s">
        <v>152</v>
      </c>
      <c r="D2359" s="2" t="s">
        <v>3198</v>
      </c>
      <c r="E2359" s="2" t="s">
        <v>20</v>
      </c>
      <c r="F2359" s="2" t="s">
        <v>21</v>
      </c>
      <c r="G2359" s="2" t="s">
        <v>75</v>
      </c>
      <c r="H2359" s="2" t="s">
        <v>76</v>
      </c>
      <c r="I2359" s="2" t="s">
        <v>77</v>
      </c>
      <c r="J2359" s="2">
        <v>7</v>
      </c>
      <c r="K2359" s="2">
        <v>6560</v>
      </c>
      <c r="L2359" s="2">
        <v>45920</v>
      </c>
      <c r="M2359" s="2">
        <v>36633.589999999997</v>
      </c>
      <c r="N2359" s="2">
        <v>9286.41</v>
      </c>
      <c r="O2359" s="2">
        <v>286</v>
      </c>
      <c r="P2359" s="2">
        <v>87</v>
      </c>
      <c r="Q2359" s="2" t="s">
        <v>78</v>
      </c>
      <c r="R2359" s="2">
        <v>20</v>
      </c>
      <c r="S2359" s="5">
        <f>IFERROR(Table1[[#This Row],[Profit]]/Table1[[#This Row],[Sales]],0)</f>
        <v>0.20223018292682926</v>
      </c>
      <c r="T2359" s="2" t="str">
        <f t="shared" si="36"/>
        <v>Reorder Needed</v>
      </c>
    </row>
    <row r="2360" spans="1:20" x14ac:dyDescent="0.3">
      <c r="A2360" s="2">
        <v>3359</v>
      </c>
      <c r="B2360" s="3">
        <v>45348</v>
      </c>
      <c r="C2360" s="2" t="s">
        <v>1763</v>
      </c>
      <c r="D2360" s="2" t="s">
        <v>3199</v>
      </c>
      <c r="E2360" s="2" t="s">
        <v>20</v>
      </c>
      <c r="F2360" s="2" t="s">
        <v>21</v>
      </c>
      <c r="G2360" s="2" t="s">
        <v>75</v>
      </c>
      <c r="H2360" s="2" t="s">
        <v>76</v>
      </c>
      <c r="I2360" s="2" t="s">
        <v>77</v>
      </c>
      <c r="J2360" s="2">
        <v>7</v>
      </c>
      <c r="K2360" s="2">
        <v>1923</v>
      </c>
      <c r="L2360" s="2">
        <v>13461</v>
      </c>
      <c r="M2360" s="2">
        <v>9530.07</v>
      </c>
      <c r="N2360" s="2">
        <v>3930.93</v>
      </c>
      <c r="O2360" s="2">
        <v>433</v>
      </c>
      <c r="P2360" s="2">
        <v>50</v>
      </c>
      <c r="Q2360" s="2" t="s">
        <v>78</v>
      </c>
      <c r="R2360" s="2">
        <v>5</v>
      </c>
      <c r="S2360" s="5">
        <f>IFERROR(Table1[[#This Row],[Profit]]/Table1[[#This Row],[Sales]],0)</f>
        <v>0.29202362380209496</v>
      </c>
      <c r="T2360" s="2" t="str">
        <f t="shared" si="36"/>
        <v>Reorder Needed</v>
      </c>
    </row>
    <row r="2361" spans="1:20" x14ac:dyDescent="0.3">
      <c r="A2361" s="2">
        <v>3360</v>
      </c>
      <c r="B2361" s="3">
        <v>45492</v>
      </c>
      <c r="C2361" s="2" t="s">
        <v>688</v>
      </c>
      <c r="D2361" s="2" t="s">
        <v>3200</v>
      </c>
      <c r="E2361" s="2" t="s">
        <v>45</v>
      </c>
      <c r="F2361" s="2" t="s">
        <v>46</v>
      </c>
      <c r="G2361" s="2" t="s">
        <v>75</v>
      </c>
      <c r="H2361" s="2" t="s">
        <v>76</v>
      </c>
      <c r="I2361" s="2" t="s">
        <v>77</v>
      </c>
      <c r="J2361" s="2">
        <v>1</v>
      </c>
      <c r="K2361" s="2">
        <v>31075</v>
      </c>
      <c r="L2361" s="2">
        <v>31075</v>
      </c>
      <c r="M2361" s="2">
        <v>22786.1</v>
      </c>
      <c r="N2361" s="2">
        <v>8288.9</v>
      </c>
      <c r="O2361" s="2">
        <v>398</v>
      </c>
      <c r="P2361" s="2">
        <v>36</v>
      </c>
      <c r="Q2361" s="2" t="s">
        <v>78</v>
      </c>
      <c r="R2361" s="2">
        <v>15</v>
      </c>
      <c r="S2361" s="5">
        <f>IFERROR(Table1[[#This Row],[Profit]]/Table1[[#This Row],[Sales]],0)</f>
        <v>0.26673853580048268</v>
      </c>
      <c r="T2361" s="2" t="str">
        <f t="shared" si="36"/>
        <v>Reorder Needed</v>
      </c>
    </row>
    <row r="2362" spans="1:20" x14ac:dyDescent="0.3">
      <c r="A2362" s="2">
        <v>3361</v>
      </c>
      <c r="B2362" s="3">
        <v>45603</v>
      </c>
      <c r="C2362" s="2" t="s">
        <v>377</v>
      </c>
      <c r="D2362" s="2" t="s">
        <v>3201</v>
      </c>
      <c r="E2362" s="2" t="s">
        <v>36</v>
      </c>
      <c r="F2362" s="2" t="s">
        <v>37</v>
      </c>
      <c r="G2362" s="2" t="s">
        <v>49</v>
      </c>
      <c r="H2362" s="2" t="s">
        <v>50</v>
      </c>
      <c r="I2362" s="2" t="s">
        <v>51</v>
      </c>
      <c r="J2362" s="2">
        <v>4</v>
      </c>
      <c r="K2362" s="2">
        <v>45778</v>
      </c>
      <c r="L2362" s="2">
        <v>183112</v>
      </c>
      <c r="M2362" s="2">
        <v>161419.59</v>
      </c>
      <c r="N2362" s="2">
        <v>21692.41</v>
      </c>
      <c r="O2362" s="2">
        <v>486</v>
      </c>
      <c r="P2362" s="2">
        <v>63</v>
      </c>
      <c r="Q2362" s="2" t="s">
        <v>52</v>
      </c>
      <c r="R2362" s="2">
        <v>15</v>
      </c>
      <c r="S2362" s="5">
        <f>IFERROR(Table1[[#This Row],[Profit]]/Table1[[#This Row],[Sales]],0)</f>
        <v>0.11846525623662021</v>
      </c>
      <c r="T2362" s="2" t="str">
        <f t="shared" si="36"/>
        <v>Reorder Needed</v>
      </c>
    </row>
    <row r="2363" spans="1:20" x14ac:dyDescent="0.3">
      <c r="A2363" s="2">
        <v>3362</v>
      </c>
      <c r="B2363" s="3">
        <v>45338</v>
      </c>
      <c r="C2363" s="2" t="s">
        <v>1297</v>
      </c>
      <c r="D2363" s="2" t="s">
        <v>3202</v>
      </c>
      <c r="E2363" s="2" t="s">
        <v>36</v>
      </c>
      <c r="F2363" s="2" t="s">
        <v>37</v>
      </c>
      <c r="G2363" s="2" t="s">
        <v>22</v>
      </c>
      <c r="H2363" s="2" t="s">
        <v>23</v>
      </c>
      <c r="I2363" s="2" t="s">
        <v>24</v>
      </c>
      <c r="J2363" s="2">
        <v>3</v>
      </c>
      <c r="K2363" s="2">
        <v>18964</v>
      </c>
      <c r="L2363" s="2">
        <v>56892</v>
      </c>
      <c r="M2363" s="2">
        <v>48820.84</v>
      </c>
      <c r="N2363" s="2">
        <v>8071.16</v>
      </c>
      <c r="O2363" s="2">
        <v>63</v>
      </c>
      <c r="P2363" s="2">
        <v>64</v>
      </c>
      <c r="Q2363" s="2" t="s">
        <v>25</v>
      </c>
      <c r="R2363" s="2">
        <v>20</v>
      </c>
      <c r="S2363" s="5">
        <f>IFERROR(Table1[[#This Row],[Profit]]/Table1[[#This Row],[Sales]],0)</f>
        <v>0.14186810096322858</v>
      </c>
      <c r="T2363" s="2" t="str">
        <f t="shared" si="36"/>
        <v>Sufficient</v>
      </c>
    </row>
    <row r="2364" spans="1:20" x14ac:dyDescent="0.3">
      <c r="A2364" s="2">
        <v>3363</v>
      </c>
      <c r="B2364" s="3">
        <v>45601</v>
      </c>
      <c r="C2364" s="2" t="s">
        <v>229</v>
      </c>
      <c r="D2364" s="2" t="s">
        <v>3203</v>
      </c>
      <c r="E2364" s="2" t="s">
        <v>28</v>
      </c>
      <c r="F2364" s="2" t="s">
        <v>29</v>
      </c>
      <c r="G2364" s="2" t="s">
        <v>97</v>
      </c>
      <c r="H2364" s="2" t="s">
        <v>98</v>
      </c>
      <c r="I2364" s="2" t="s">
        <v>32</v>
      </c>
      <c r="J2364" s="2">
        <v>5</v>
      </c>
      <c r="K2364" s="2">
        <v>10175</v>
      </c>
      <c r="L2364" s="2">
        <v>50875</v>
      </c>
      <c r="M2364" s="2">
        <v>43831.88</v>
      </c>
      <c r="N2364" s="2">
        <v>7043.12</v>
      </c>
      <c r="O2364" s="2">
        <v>461</v>
      </c>
      <c r="P2364" s="2">
        <v>28</v>
      </c>
      <c r="Q2364" s="2" t="s">
        <v>99</v>
      </c>
      <c r="R2364" s="2">
        <v>15</v>
      </c>
      <c r="S2364" s="5">
        <f>IFERROR(Table1[[#This Row],[Profit]]/Table1[[#This Row],[Sales]],0)</f>
        <v>0.13843970515970516</v>
      </c>
      <c r="T2364" s="2" t="str">
        <f t="shared" si="36"/>
        <v>Reorder Needed</v>
      </c>
    </row>
    <row r="2365" spans="1:20" x14ac:dyDescent="0.3">
      <c r="A2365" s="2">
        <v>3364</v>
      </c>
      <c r="B2365" s="3">
        <v>45630</v>
      </c>
      <c r="C2365" s="2" t="s">
        <v>2720</v>
      </c>
      <c r="D2365" s="2" t="s">
        <v>3204</v>
      </c>
      <c r="E2365" s="2" t="s">
        <v>20</v>
      </c>
      <c r="F2365" s="2" t="s">
        <v>21</v>
      </c>
      <c r="G2365" s="2" t="s">
        <v>75</v>
      </c>
      <c r="H2365" s="2" t="s">
        <v>76</v>
      </c>
      <c r="I2365" s="2" t="s">
        <v>77</v>
      </c>
      <c r="J2365" s="2">
        <v>6</v>
      </c>
      <c r="K2365" s="2">
        <v>19790</v>
      </c>
      <c r="L2365" s="2">
        <v>118740</v>
      </c>
      <c r="M2365" s="2">
        <v>97588.65</v>
      </c>
      <c r="N2365" s="2">
        <v>21151.35</v>
      </c>
      <c r="O2365" s="2">
        <v>168</v>
      </c>
      <c r="P2365" s="2">
        <v>53</v>
      </c>
      <c r="Q2365" s="2" t="s">
        <v>78</v>
      </c>
      <c r="R2365" s="2">
        <v>5</v>
      </c>
      <c r="S2365" s="5">
        <f>IFERROR(Table1[[#This Row],[Profit]]/Table1[[#This Row],[Sales]],0)</f>
        <v>0.17813163213744315</v>
      </c>
      <c r="T2365" s="2" t="str">
        <f t="shared" si="36"/>
        <v>Reorder Needed</v>
      </c>
    </row>
    <row r="2366" spans="1:20" x14ac:dyDescent="0.3">
      <c r="A2366" s="2">
        <v>3365</v>
      </c>
      <c r="B2366" s="3">
        <v>45364</v>
      </c>
      <c r="C2366" s="2" t="s">
        <v>2438</v>
      </c>
      <c r="D2366" s="2" t="s">
        <v>3205</v>
      </c>
      <c r="E2366" s="2" t="s">
        <v>20</v>
      </c>
      <c r="F2366" s="2" t="s">
        <v>21</v>
      </c>
      <c r="G2366" s="2" t="s">
        <v>40</v>
      </c>
      <c r="H2366" s="2" t="s">
        <v>41</v>
      </c>
      <c r="I2366" s="2" t="s">
        <v>24</v>
      </c>
      <c r="J2366" s="2">
        <v>9</v>
      </c>
      <c r="K2366" s="2">
        <v>6135</v>
      </c>
      <c r="L2366" s="2">
        <v>55215</v>
      </c>
      <c r="M2366" s="2">
        <v>41898.660000000003</v>
      </c>
      <c r="N2366" s="2">
        <v>13316.34</v>
      </c>
      <c r="O2366" s="2">
        <v>220</v>
      </c>
      <c r="P2366" s="2">
        <v>72</v>
      </c>
      <c r="Q2366" s="2" t="s">
        <v>42</v>
      </c>
      <c r="R2366" s="2">
        <v>15</v>
      </c>
      <c r="S2366" s="5">
        <f>IFERROR(Table1[[#This Row],[Profit]]/Table1[[#This Row],[Sales]],0)</f>
        <v>0.24117250747079599</v>
      </c>
      <c r="T2366" s="2" t="str">
        <f t="shared" si="36"/>
        <v>Reorder Needed</v>
      </c>
    </row>
    <row r="2367" spans="1:20" x14ac:dyDescent="0.3">
      <c r="A2367" s="2">
        <v>3366</v>
      </c>
      <c r="B2367" s="3">
        <v>45502</v>
      </c>
      <c r="C2367" s="2" t="s">
        <v>2538</v>
      </c>
      <c r="D2367" s="2" t="s">
        <v>3206</v>
      </c>
      <c r="E2367" s="2" t="s">
        <v>20</v>
      </c>
      <c r="F2367" s="2" t="s">
        <v>21</v>
      </c>
      <c r="G2367" s="2" t="s">
        <v>67</v>
      </c>
      <c r="H2367" s="2" t="s">
        <v>68</v>
      </c>
      <c r="I2367" s="2" t="s">
        <v>24</v>
      </c>
      <c r="J2367" s="2">
        <v>5</v>
      </c>
      <c r="K2367" s="2">
        <v>1241</v>
      </c>
      <c r="L2367" s="2">
        <v>6205</v>
      </c>
      <c r="M2367" s="2">
        <v>3738.4</v>
      </c>
      <c r="N2367" s="2">
        <v>2466.6</v>
      </c>
      <c r="O2367" s="2">
        <v>365</v>
      </c>
      <c r="P2367" s="2">
        <v>48</v>
      </c>
      <c r="Q2367" s="2" t="s">
        <v>42</v>
      </c>
      <c r="R2367" s="2">
        <v>15</v>
      </c>
      <c r="S2367" s="5">
        <f>IFERROR(Table1[[#This Row],[Profit]]/Table1[[#This Row],[Sales]],0)</f>
        <v>0.39751813053988716</v>
      </c>
      <c r="T2367" s="2" t="str">
        <f t="shared" si="36"/>
        <v>Reorder Needed</v>
      </c>
    </row>
    <row r="2368" spans="1:20" x14ac:dyDescent="0.3">
      <c r="A2368" s="2">
        <v>3367</v>
      </c>
      <c r="B2368" s="3">
        <v>45649</v>
      </c>
      <c r="C2368" s="2" t="s">
        <v>131</v>
      </c>
      <c r="D2368" s="2" t="s">
        <v>2682</v>
      </c>
      <c r="E2368" s="2" t="s">
        <v>28</v>
      </c>
      <c r="F2368" s="2" t="s">
        <v>29</v>
      </c>
      <c r="G2368" s="2" t="s">
        <v>81</v>
      </c>
      <c r="H2368" s="2" t="s">
        <v>82</v>
      </c>
      <c r="I2368" s="2" t="s">
        <v>24</v>
      </c>
      <c r="J2368" s="2">
        <v>2</v>
      </c>
      <c r="K2368" s="2">
        <v>3389</v>
      </c>
      <c r="L2368" s="2">
        <v>6778</v>
      </c>
      <c r="M2368" s="2">
        <v>4478.24</v>
      </c>
      <c r="N2368" s="2">
        <v>2299.7600000000002</v>
      </c>
      <c r="O2368" s="2">
        <v>229</v>
      </c>
      <c r="P2368" s="2">
        <v>96</v>
      </c>
      <c r="Q2368" s="2" t="s">
        <v>42</v>
      </c>
      <c r="R2368" s="2">
        <v>10</v>
      </c>
      <c r="S2368" s="5">
        <f>IFERROR(Table1[[#This Row],[Profit]]/Table1[[#This Row],[Sales]],0)</f>
        <v>0.33929772794334617</v>
      </c>
      <c r="T2368" s="2" t="str">
        <f t="shared" si="36"/>
        <v>Reorder Needed</v>
      </c>
    </row>
    <row r="2369" spans="1:20" x14ac:dyDescent="0.3">
      <c r="A2369" s="2">
        <v>3368</v>
      </c>
      <c r="B2369" s="3">
        <v>45620</v>
      </c>
      <c r="C2369" s="2" t="s">
        <v>1119</v>
      </c>
      <c r="D2369" s="2" t="s">
        <v>3207</v>
      </c>
      <c r="E2369" s="2" t="s">
        <v>36</v>
      </c>
      <c r="F2369" s="2" t="s">
        <v>37</v>
      </c>
      <c r="G2369" s="2" t="s">
        <v>55</v>
      </c>
      <c r="H2369" s="2" t="s">
        <v>56</v>
      </c>
      <c r="I2369" s="2" t="s">
        <v>32</v>
      </c>
      <c r="J2369" s="2">
        <v>6</v>
      </c>
      <c r="K2369" s="2">
        <v>26381</v>
      </c>
      <c r="L2369" s="2">
        <v>158286</v>
      </c>
      <c r="M2369" s="2">
        <v>96595.05</v>
      </c>
      <c r="N2369" s="2">
        <v>61690.95</v>
      </c>
      <c r="O2369" s="2">
        <v>309</v>
      </c>
      <c r="P2369" s="2">
        <v>28</v>
      </c>
      <c r="Q2369" s="2" t="s">
        <v>57</v>
      </c>
      <c r="R2369" s="2">
        <v>5</v>
      </c>
      <c r="S2369" s="5">
        <f>IFERROR(Table1[[#This Row],[Profit]]/Table1[[#This Row],[Sales]],0)</f>
        <v>0.38974356544482769</v>
      </c>
      <c r="T2369" s="2" t="str">
        <f t="shared" si="36"/>
        <v>Reorder Needed</v>
      </c>
    </row>
    <row r="2370" spans="1:20" x14ac:dyDescent="0.3">
      <c r="A2370" s="2">
        <v>3369</v>
      </c>
      <c r="B2370" s="3">
        <v>45392</v>
      </c>
      <c r="C2370" s="2" t="s">
        <v>1315</v>
      </c>
      <c r="D2370" s="2" t="s">
        <v>3208</v>
      </c>
      <c r="E2370" s="2" t="s">
        <v>20</v>
      </c>
      <c r="F2370" s="2" t="s">
        <v>21</v>
      </c>
      <c r="G2370" s="2" t="s">
        <v>22</v>
      </c>
      <c r="H2370" s="2" t="s">
        <v>23</v>
      </c>
      <c r="I2370" s="2" t="s">
        <v>24</v>
      </c>
      <c r="J2370" s="2">
        <v>7</v>
      </c>
      <c r="K2370" s="2">
        <v>713</v>
      </c>
      <c r="L2370" s="2">
        <v>4991</v>
      </c>
      <c r="M2370" s="2">
        <v>3232.2</v>
      </c>
      <c r="N2370" s="2">
        <v>1758.8</v>
      </c>
      <c r="O2370" s="2">
        <v>83</v>
      </c>
      <c r="P2370" s="2">
        <v>50</v>
      </c>
      <c r="Q2370" s="2" t="s">
        <v>25</v>
      </c>
      <c r="R2370" s="2">
        <v>5</v>
      </c>
      <c r="S2370" s="5">
        <f>IFERROR(Table1[[#This Row],[Profit]]/Table1[[#This Row],[Sales]],0)</f>
        <v>0.35239430975756358</v>
      </c>
      <c r="T2370" s="2" t="str">
        <f t="shared" ref="T2370:T2433" si="37">IF(O2370&gt;P2370,"Reorder Needed","Sufficient")</f>
        <v>Reorder Needed</v>
      </c>
    </row>
    <row r="2371" spans="1:20" x14ac:dyDescent="0.3">
      <c r="A2371" s="2">
        <v>3370</v>
      </c>
      <c r="B2371" s="3">
        <v>45494</v>
      </c>
      <c r="C2371" s="2" t="s">
        <v>246</v>
      </c>
      <c r="D2371" s="2" t="s">
        <v>3209</v>
      </c>
      <c r="E2371" s="2" t="s">
        <v>45</v>
      </c>
      <c r="F2371" s="2" t="s">
        <v>46</v>
      </c>
      <c r="G2371" s="2" t="s">
        <v>97</v>
      </c>
      <c r="H2371" s="2" t="s">
        <v>98</v>
      </c>
      <c r="I2371" s="2" t="s">
        <v>32</v>
      </c>
      <c r="J2371" s="2">
        <v>1</v>
      </c>
      <c r="K2371" s="2">
        <v>43418</v>
      </c>
      <c r="L2371" s="2">
        <v>43418</v>
      </c>
      <c r="M2371" s="2">
        <v>28400.34</v>
      </c>
      <c r="N2371" s="2">
        <v>15017.66</v>
      </c>
      <c r="O2371" s="2">
        <v>249</v>
      </c>
      <c r="P2371" s="2">
        <v>88</v>
      </c>
      <c r="Q2371" s="2" t="s">
        <v>99</v>
      </c>
      <c r="R2371" s="2">
        <v>0</v>
      </c>
      <c r="S2371" s="5">
        <f>IFERROR(Table1[[#This Row],[Profit]]/Table1[[#This Row],[Sales]],0)</f>
        <v>0.34588557741029063</v>
      </c>
      <c r="T2371" s="2" t="str">
        <f t="shared" si="37"/>
        <v>Reorder Needed</v>
      </c>
    </row>
    <row r="2372" spans="1:20" x14ac:dyDescent="0.3">
      <c r="A2372" s="2">
        <v>3371</v>
      </c>
      <c r="B2372" s="3">
        <v>45480</v>
      </c>
      <c r="C2372" s="2" t="s">
        <v>1184</v>
      </c>
      <c r="D2372" s="2" t="s">
        <v>3210</v>
      </c>
      <c r="E2372" s="2" t="s">
        <v>20</v>
      </c>
      <c r="F2372" s="2" t="s">
        <v>21</v>
      </c>
      <c r="G2372" s="2" t="s">
        <v>55</v>
      </c>
      <c r="H2372" s="2" t="s">
        <v>56</v>
      </c>
      <c r="I2372" s="2" t="s">
        <v>32</v>
      </c>
      <c r="J2372" s="2">
        <v>2</v>
      </c>
      <c r="K2372" s="2">
        <v>19749</v>
      </c>
      <c r="L2372" s="2">
        <v>39498</v>
      </c>
      <c r="M2372" s="2">
        <v>29269.71</v>
      </c>
      <c r="N2372" s="2">
        <v>10228.290000000001</v>
      </c>
      <c r="O2372" s="2">
        <v>21</v>
      </c>
      <c r="P2372" s="2">
        <v>48</v>
      </c>
      <c r="Q2372" s="2" t="s">
        <v>57</v>
      </c>
      <c r="R2372" s="2">
        <v>10</v>
      </c>
      <c r="S2372" s="5">
        <f>IFERROR(Table1[[#This Row],[Profit]]/Table1[[#This Row],[Sales]],0)</f>
        <v>0.25895716238796901</v>
      </c>
      <c r="T2372" s="2" t="str">
        <f t="shared" si="37"/>
        <v>Sufficient</v>
      </c>
    </row>
    <row r="2373" spans="1:20" x14ac:dyDescent="0.3">
      <c r="A2373" s="2">
        <v>3372</v>
      </c>
      <c r="B2373" s="3">
        <v>45336</v>
      </c>
      <c r="C2373" s="2" t="s">
        <v>339</v>
      </c>
      <c r="D2373" s="2" t="s">
        <v>3211</v>
      </c>
      <c r="E2373" s="2" t="s">
        <v>28</v>
      </c>
      <c r="F2373" s="2" t="s">
        <v>29</v>
      </c>
      <c r="G2373" s="2" t="s">
        <v>22</v>
      </c>
      <c r="H2373" s="2" t="s">
        <v>23</v>
      </c>
      <c r="I2373" s="2" t="s">
        <v>24</v>
      </c>
      <c r="J2373" s="2">
        <v>9</v>
      </c>
      <c r="K2373" s="2">
        <v>10482</v>
      </c>
      <c r="L2373" s="2">
        <v>94338</v>
      </c>
      <c r="M2373" s="2">
        <v>65662.929999999993</v>
      </c>
      <c r="N2373" s="2">
        <v>28675.07</v>
      </c>
      <c r="O2373" s="2">
        <v>49</v>
      </c>
      <c r="P2373" s="2">
        <v>16</v>
      </c>
      <c r="Q2373" s="2" t="s">
        <v>25</v>
      </c>
      <c r="R2373" s="2">
        <v>20</v>
      </c>
      <c r="S2373" s="5">
        <f>IFERROR(Table1[[#This Row],[Profit]]/Table1[[#This Row],[Sales]],0)</f>
        <v>0.30396097012868623</v>
      </c>
      <c r="T2373" s="2" t="str">
        <f t="shared" si="37"/>
        <v>Reorder Needed</v>
      </c>
    </row>
    <row r="2374" spans="1:20" x14ac:dyDescent="0.3">
      <c r="A2374" s="2">
        <v>3373</v>
      </c>
      <c r="B2374" s="3">
        <v>45487</v>
      </c>
      <c r="C2374" s="2" t="s">
        <v>2522</v>
      </c>
      <c r="D2374" s="2" t="s">
        <v>3212</v>
      </c>
      <c r="E2374" s="2" t="s">
        <v>28</v>
      </c>
      <c r="F2374" s="2" t="s">
        <v>29</v>
      </c>
      <c r="G2374" s="2" t="s">
        <v>75</v>
      </c>
      <c r="H2374" s="2" t="s">
        <v>76</v>
      </c>
      <c r="I2374" s="2" t="s">
        <v>77</v>
      </c>
      <c r="J2374" s="2">
        <v>5</v>
      </c>
      <c r="K2374" s="2">
        <v>47950</v>
      </c>
      <c r="L2374" s="2">
        <v>239750</v>
      </c>
      <c r="M2374" s="2">
        <v>203775.52</v>
      </c>
      <c r="N2374" s="2">
        <v>35974.480000000003</v>
      </c>
      <c r="O2374" s="2">
        <v>273</v>
      </c>
      <c r="P2374" s="2">
        <v>18</v>
      </c>
      <c r="Q2374" s="2" t="s">
        <v>78</v>
      </c>
      <c r="R2374" s="2">
        <v>0</v>
      </c>
      <c r="S2374" s="5">
        <f>IFERROR(Table1[[#This Row],[Profit]]/Table1[[#This Row],[Sales]],0)</f>
        <v>0.150049968717414</v>
      </c>
      <c r="T2374" s="2" t="str">
        <f t="shared" si="37"/>
        <v>Reorder Needed</v>
      </c>
    </row>
    <row r="2375" spans="1:20" x14ac:dyDescent="0.3">
      <c r="A2375" s="2">
        <v>3374</v>
      </c>
      <c r="B2375" s="3">
        <v>45595</v>
      </c>
      <c r="C2375" s="2" t="s">
        <v>3213</v>
      </c>
      <c r="D2375" s="2" t="s">
        <v>3214</v>
      </c>
      <c r="E2375" s="2" t="s">
        <v>45</v>
      </c>
      <c r="F2375" s="2" t="s">
        <v>46</v>
      </c>
      <c r="G2375" s="2" t="s">
        <v>67</v>
      </c>
      <c r="H2375" s="2" t="s">
        <v>68</v>
      </c>
      <c r="I2375" s="2" t="s">
        <v>24</v>
      </c>
      <c r="J2375" s="2">
        <v>2</v>
      </c>
      <c r="K2375" s="2">
        <v>2515</v>
      </c>
      <c r="L2375" s="2">
        <v>5030</v>
      </c>
      <c r="M2375" s="2">
        <v>3486.92</v>
      </c>
      <c r="N2375" s="2">
        <v>1543.08</v>
      </c>
      <c r="O2375" s="2">
        <v>435</v>
      </c>
      <c r="P2375" s="2">
        <v>75</v>
      </c>
      <c r="Q2375" s="2" t="s">
        <v>42</v>
      </c>
      <c r="R2375" s="2">
        <v>15</v>
      </c>
      <c r="S2375" s="5">
        <f>IFERROR(Table1[[#This Row],[Profit]]/Table1[[#This Row],[Sales]],0)</f>
        <v>0.30677534791252481</v>
      </c>
      <c r="T2375" s="2" t="str">
        <f t="shared" si="37"/>
        <v>Reorder Needed</v>
      </c>
    </row>
    <row r="2376" spans="1:20" x14ac:dyDescent="0.3">
      <c r="A2376" s="2">
        <v>3375</v>
      </c>
      <c r="B2376" s="3">
        <v>45444</v>
      </c>
      <c r="C2376" s="2" t="s">
        <v>2156</v>
      </c>
      <c r="D2376" s="2" t="s">
        <v>3215</v>
      </c>
      <c r="E2376" s="2" t="s">
        <v>20</v>
      </c>
      <c r="F2376" s="2" t="s">
        <v>21</v>
      </c>
      <c r="G2376" s="2" t="s">
        <v>49</v>
      </c>
      <c r="H2376" s="2" t="s">
        <v>50</v>
      </c>
      <c r="I2376" s="2" t="s">
        <v>51</v>
      </c>
      <c r="J2376" s="2">
        <v>1</v>
      </c>
      <c r="K2376" s="2">
        <v>25345</v>
      </c>
      <c r="L2376" s="2">
        <v>25345</v>
      </c>
      <c r="M2376" s="2">
        <v>20551.099999999999</v>
      </c>
      <c r="N2376" s="2">
        <v>4793.8999999999996</v>
      </c>
      <c r="O2376" s="2">
        <v>475</v>
      </c>
      <c r="P2376" s="2">
        <v>66</v>
      </c>
      <c r="Q2376" s="2" t="s">
        <v>52</v>
      </c>
      <c r="R2376" s="2">
        <v>0</v>
      </c>
      <c r="S2376" s="5">
        <f>IFERROR(Table1[[#This Row],[Profit]]/Table1[[#This Row],[Sales]],0)</f>
        <v>0.1891457881238903</v>
      </c>
      <c r="T2376" s="2" t="str">
        <f t="shared" si="37"/>
        <v>Reorder Needed</v>
      </c>
    </row>
    <row r="2377" spans="1:20" x14ac:dyDescent="0.3">
      <c r="A2377" s="2">
        <v>3376</v>
      </c>
      <c r="B2377" s="3">
        <v>45598</v>
      </c>
      <c r="C2377" s="2" t="s">
        <v>3216</v>
      </c>
      <c r="D2377" s="2" t="s">
        <v>3217</v>
      </c>
      <c r="E2377" s="2" t="s">
        <v>45</v>
      </c>
      <c r="F2377" s="2" t="s">
        <v>46</v>
      </c>
      <c r="G2377" s="2" t="s">
        <v>97</v>
      </c>
      <c r="H2377" s="2" t="s">
        <v>98</v>
      </c>
      <c r="I2377" s="2" t="s">
        <v>32</v>
      </c>
      <c r="J2377" s="2">
        <v>8</v>
      </c>
      <c r="K2377" s="2">
        <v>32637</v>
      </c>
      <c r="L2377" s="2">
        <v>261096</v>
      </c>
      <c r="M2377" s="2">
        <v>157220.26</v>
      </c>
      <c r="N2377" s="2">
        <v>103875.74</v>
      </c>
      <c r="O2377" s="2">
        <v>470</v>
      </c>
      <c r="P2377" s="2">
        <v>51</v>
      </c>
      <c r="Q2377" s="2" t="s">
        <v>99</v>
      </c>
      <c r="R2377" s="2">
        <v>10</v>
      </c>
      <c r="S2377" s="5">
        <f>IFERROR(Table1[[#This Row],[Profit]]/Table1[[#This Row],[Sales]],0)</f>
        <v>0.39784500720041671</v>
      </c>
      <c r="T2377" s="2" t="str">
        <f t="shared" si="37"/>
        <v>Reorder Needed</v>
      </c>
    </row>
    <row r="2378" spans="1:20" x14ac:dyDescent="0.3">
      <c r="A2378" s="2">
        <v>3377</v>
      </c>
      <c r="B2378" s="3">
        <v>45645</v>
      </c>
      <c r="C2378" s="2" t="s">
        <v>1323</v>
      </c>
      <c r="D2378" s="2" t="s">
        <v>3218</v>
      </c>
      <c r="E2378" s="2" t="s">
        <v>20</v>
      </c>
      <c r="F2378" s="2" t="s">
        <v>21</v>
      </c>
      <c r="G2378" s="2" t="s">
        <v>81</v>
      </c>
      <c r="H2378" s="2" t="s">
        <v>82</v>
      </c>
      <c r="I2378" s="2" t="s">
        <v>24</v>
      </c>
      <c r="J2378" s="2">
        <v>4</v>
      </c>
      <c r="K2378" s="2">
        <v>57216</v>
      </c>
      <c r="L2378" s="2">
        <v>228864</v>
      </c>
      <c r="M2378" s="2">
        <v>176973.79</v>
      </c>
      <c r="N2378" s="2">
        <v>51890.21</v>
      </c>
      <c r="O2378" s="2">
        <v>38</v>
      </c>
      <c r="P2378" s="2">
        <v>31</v>
      </c>
      <c r="Q2378" s="2" t="s">
        <v>42</v>
      </c>
      <c r="R2378" s="2">
        <v>20</v>
      </c>
      <c r="S2378" s="5">
        <f>IFERROR(Table1[[#This Row],[Profit]]/Table1[[#This Row],[Sales]],0)</f>
        <v>0.22672945504753914</v>
      </c>
      <c r="T2378" s="2" t="str">
        <f t="shared" si="37"/>
        <v>Reorder Needed</v>
      </c>
    </row>
    <row r="2379" spans="1:20" x14ac:dyDescent="0.3">
      <c r="A2379" s="2">
        <v>3378</v>
      </c>
      <c r="B2379" s="3">
        <v>45348</v>
      </c>
      <c r="C2379" s="2" t="s">
        <v>2451</v>
      </c>
      <c r="D2379" s="2" t="s">
        <v>3219</v>
      </c>
      <c r="E2379" s="2" t="s">
        <v>36</v>
      </c>
      <c r="F2379" s="2" t="s">
        <v>37</v>
      </c>
      <c r="G2379" s="2" t="s">
        <v>97</v>
      </c>
      <c r="H2379" s="2" t="s">
        <v>98</v>
      </c>
      <c r="I2379" s="2" t="s">
        <v>32</v>
      </c>
      <c r="J2379" s="2">
        <v>6</v>
      </c>
      <c r="K2379" s="2">
        <v>14775</v>
      </c>
      <c r="L2379" s="2">
        <v>88650</v>
      </c>
      <c r="M2379" s="2">
        <v>77903.61</v>
      </c>
      <c r="N2379" s="2">
        <v>10746.39</v>
      </c>
      <c r="O2379" s="2">
        <v>76</v>
      </c>
      <c r="P2379" s="2">
        <v>88</v>
      </c>
      <c r="Q2379" s="2" t="s">
        <v>99</v>
      </c>
      <c r="R2379" s="2">
        <v>15</v>
      </c>
      <c r="S2379" s="5">
        <f>IFERROR(Table1[[#This Row],[Profit]]/Table1[[#This Row],[Sales]],0)</f>
        <v>0.12122267343485617</v>
      </c>
      <c r="T2379" s="2" t="str">
        <f t="shared" si="37"/>
        <v>Sufficient</v>
      </c>
    </row>
    <row r="2380" spans="1:20" x14ac:dyDescent="0.3">
      <c r="A2380" s="2">
        <v>3379</v>
      </c>
      <c r="B2380" s="3">
        <v>45350</v>
      </c>
      <c r="C2380" s="2" t="s">
        <v>2156</v>
      </c>
      <c r="D2380" s="2" t="s">
        <v>3220</v>
      </c>
      <c r="E2380" s="2" t="s">
        <v>36</v>
      </c>
      <c r="F2380" s="2" t="s">
        <v>37</v>
      </c>
      <c r="G2380" s="2" t="s">
        <v>49</v>
      </c>
      <c r="H2380" s="2" t="s">
        <v>50</v>
      </c>
      <c r="I2380" s="2" t="s">
        <v>51</v>
      </c>
      <c r="J2380" s="2">
        <v>6</v>
      </c>
      <c r="K2380" s="2">
        <v>30206</v>
      </c>
      <c r="L2380" s="2">
        <v>181236</v>
      </c>
      <c r="M2380" s="2">
        <v>141694.13</v>
      </c>
      <c r="N2380" s="2">
        <v>39541.870000000003</v>
      </c>
      <c r="O2380" s="2">
        <v>170</v>
      </c>
      <c r="P2380" s="2">
        <v>65</v>
      </c>
      <c r="Q2380" s="2" t="s">
        <v>52</v>
      </c>
      <c r="R2380" s="2">
        <v>15</v>
      </c>
      <c r="S2380" s="5">
        <f>IFERROR(Table1[[#This Row],[Profit]]/Table1[[#This Row],[Sales]],0)</f>
        <v>0.21817889381800526</v>
      </c>
      <c r="T2380" s="2" t="str">
        <f t="shared" si="37"/>
        <v>Reorder Needed</v>
      </c>
    </row>
    <row r="2381" spans="1:20" x14ac:dyDescent="0.3">
      <c r="A2381" s="2">
        <v>3380</v>
      </c>
      <c r="B2381" s="3">
        <v>45564</v>
      </c>
      <c r="C2381" s="2" t="s">
        <v>882</v>
      </c>
      <c r="D2381" s="2" t="s">
        <v>2623</v>
      </c>
      <c r="E2381" s="2" t="s">
        <v>36</v>
      </c>
      <c r="F2381" s="2" t="s">
        <v>37</v>
      </c>
      <c r="G2381" s="2" t="s">
        <v>60</v>
      </c>
      <c r="H2381" s="2" t="s">
        <v>61</v>
      </c>
      <c r="I2381" s="2" t="s">
        <v>32</v>
      </c>
      <c r="J2381" s="2">
        <v>5</v>
      </c>
      <c r="K2381" s="2">
        <v>18627</v>
      </c>
      <c r="L2381" s="2">
        <v>93135</v>
      </c>
      <c r="M2381" s="2">
        <v>76914.03</v>
      </c>
      <c r="N2381" s="2">
        <v>16220.97</v>
      </c>
      <c r="O2381" s="2">
        <v>232</v>
      </c>
      <c r="P2381" s="2">
        <v>52</v>
      </c>
      <c r="Q2381" s="2" t="s">
        <v>62</v>
      </c>
      <c r="R2381" s="2">
        <v>20</v>
      </c>
      <c r="S2381" s="5">
        <f>IFERROR(Table1[[#This Row],[Profit]]/Table1[[#This Row],[Sales]],0)</f>
        <v>0.17416621033982926</v>
      </c>
      <c r="T2381" s="2" t="str">
        <f t="shared" si="37"/>
        <v>Reorder Needed</v>
      </c>
    </row>
    <row r="2382" spans="1:20" x14ac:dyDescent="0.3">
      <c r="A2382" s="2">
        <v>3381</v>
      </c>
      <c r="B2382" s="3">
        <v>45461</v>
      </c>
      <c r="C2382" s="2" t="s">
        <v>1846</v>
      </c>
      <c r="D2382" s="2" t="s">
        <v>3221</v>
      </c>
      <c r="E2382" s="2" t="s">
        <v>36</v>
      </c>
      <c r="F2382" s="2" t="s">
        <v>37</v>
      </c>
      <c r="G2382" s="2" t="s">
        <v>40</v>
      </c>
      <c r="H2382" s="2" t="s">
        <v>41</v>
      </c>
      <c r="I2382" s="2" t="s">
        <v>24</v>
      </c>
      <c r="J2382" s="2">
        <v>3</v>
      </c>
      <c r="K2382" s="2">
        <v>41557</v>
      </c>
      <c r="L2382" s="2">
        <v>124671</v>
      </c>
      <c r="M2382" s="2">
        <v>103259.81</v>
      </c>
      <c r="N2382" s="2">
        <v>21411.19</v>
      </c>
      <c r="O2382" s="2">
        <v>180</v>
      </c>
      <c r="P2382" s="2">
        <v>94</v>
      </c>
      <c r="Q2382" s="2" t="s">
        <v>42</v>
      </c>
      <c r="R2382" s="2">
        <v>0</v>
      </c>
      <c r="S2382" s="5">
        <f>IFERROR(Table1[[#This Row],[Profit]]/Table1[[#This Row],[Sales]],0)</f>
        <v>0.17174154374313191</v>
      </c>
      <c r="T2382" s="2" t="str">
        <f t="shared" si="37"/>
        <v>Reorder Needed</v>
      </c>
    </row>
    <row r="2383" spans="1:20" x14ac:dyDescent="0.3">
      <c r="A2383" s="2">
        <v>3382</v>
      </c>
      <c r="B2383" s="3">
        <v>45513</v>
      </c>
      <c r="C2383" s="2" t="s">
        <v>710</v>
      </c>
      <c r="D2383" s="2" t="s">
        <v>3222</v>
      </c>
      <c r="E2383" s="2" t="s">
        <v>45</v>
      </c>
      <c r="F2383" s="2" t="s">
        <v>46</v>
      </c>
      <c r="G2383" s="2" t="s">
        <v>67</v>
      </c>
      <c r="H2383" s="2" t="s">
        <v>68</v>
      </c>
      <c r="I2383" s="2" t="s">
        <v>24</v>
      </c>
      <c r="J2383" s="2">
        <v>7</v>
      </c>
      <c r="K2383" s="2">
        <v>53752</v>
      </c>
      <c r="L2383" s="2">
        <v>376264</v>
      </c>
      <c r="M2383" s="2">
        <v>333317.7</v>
      </c>
      <c r="N2383" s="2">
        <v>42946.3</v>
      </c>
      <c r="O2383" s="2">
        <v>447</v>
      </c>
      <c r="P2383" s="2">
        <v>68</v>
      </c>
      <c r="Q2383" s="2" t="s">
        <v>42</v>
      </c>
      <c r="R2383" s="2">
        <v>20</v>
      </c>
      <c r="S2383" s="5">
        <f>IFERROR(Table1[[#This Row],[Profit]]/Table1[[#This Row],[Sales]],0)</f>
        <v>0.11413874301022688</v>
      </c>
      <c r="T2383" s="2" t="str">
        <f t="shared" si="37"/>
        <v>Reorder Needed</v>
      </c>
    </row>
    <row r="2384" spans="1:20" x14ac:dyDescent="0.3">
      <c r="A2384" s="2">
        <v>3383</v>
      </c>
      <c r="B2384" s="3">
        <v>45523</v>
      </c>
      <c r="C2384" s="2" t="s">
        <v>1027</v>
      </c>
      <c r="D2384" s="2" t="s">
        <v>3223</v>
      </c>
      <c r="E2384" s="2" t="s">
        <v>36</v>
      </c>
      <c r="F2384" s="2" t="s">
        <v>37</v>
      </c>
      <c r="G2384" s="2" t="s">
        <v>81</v>
      </c>
      <c r="H2384" s="2" t="s">
        <v>82</v>
      </c>
      <c r="I2384" s="2" t="s">
        <v>24</v>
      </c>
      <c r="J2384" s="2">
        <v>6</v>
      </c>
      <c r="K2384" s="2">
        <v>41892</v>
      </c>
      <c r="L2384" s="2">
        <v>251352</v>
      </c>
      <c r="M2384" s="2">
        <v>192357.7</v>
      </c>
      <c r="N2384" s="2">
        <v>58994.3</v>
      </c>
      <c r="O2384" s="2">
        <v>320</v>
      </c>
      <c r="P2384" s="2">
        <v>87</v>
      </c>
      <c r="Q2384" s="2" t="s">
        <v>42</v>
      </c>
      <c r="R2384" s="2">
        <v>10</v>
      </c>
      <c r="S2384" s="5">
        <f>IFERROR(Table1[[#This Row],[Profit]]/Table1[[#This Row],[Sales]],0)</f>
        <v>0.23470789967853847</v>
      </c>
      <c r="T2384" s="2" t="str">
        <f t="shared" si="37"/>
        <v>Reorder Needed</v>
      </c>
    </row>
    <row r="2385" spans="1:20" x14ac:dyDescent="0.3">
      <c r="A2385" s="2">
        <v>3384</v>
      </c>
      <c r="B2385" s="3">
        <v>45305</v>
      </c>
      <c r="C2385" s="2" t="s">
        <v>647</v>
      </c>
      <c r="D2385" s="2" t="s">
        <v>3224</v>
      </c>
      <c r="E2385" s="2" t="s">
        <v>20</v>
      </c>
      <c r="F2385" s="2" t="s">
        <v>21</v>
      </c>
      <c r="G2385" s="2" t="s">
        <v>75</v>
      </c>
      <c r="H2385" s="2" t="s">
        <v>76</v>
      </c>
      <c r="I2385" s="2" t="s">
        <v>77</v>
      </c>
      <c r="J2385" s="2">
        <v>3</v>
      </c>
      <c r="K2385" s="2">
        <v>15283</v>
      </c>
      <c r="L2385" s="2">
        <v>45849</v>
      </c>
      <c r="M2385" s="2">
        <v>34693.120000000003</v>
      </c>
      <c r="N2385" s="2">
        <v>11155.88</v>
      </c>
      <c r="O2385" s="2">
        <v>111</v>
      </c>
      <c r="P2385" s="2">
        <v>19</v>
      </c>
      <c r="Q2385" s="2" t="s">
        <v>78</v>
      </c>
      <c r="R2385" s="2">
        <v>20</v>
      </c>
      <c r="S2385" s="5">
        <f>IFERROR(Table1[[#This Row],[Profit]]/Table1[[#This Row],[Sales]],0)</f>
        <v>0.24331784771750745</v>
      </c>
      <c r="T2385" s="2" t="str">
        <f t="shared" si="37"/>
        <v>Reorder Needed</v>
      </c>
    </row>
    <row r="2386" spans="1:20" x14ac:dyDescent="0.3">
      <c r="A2386" s="2">
        <v>3385</v>
      </c>
      <c r="B2386" s="3">
        <v>45500</v>
      </c>
      <c r="C2386" s="2" t="s">
        <v>333</v>
      </c>
      <c r="D2386" s="2" t="s">
        <v>3225</v>
      </c>
      <c r="E2386" s="2" t="s">
        <v>45</v>
      </c>
      <c r="F2386" s="2" t="s">
        <v>46</v>
      </c>
      <c r="G2386" s="2" t="s">
        <v>22</v>
      </c>
      <c r="H2386" s="2" t="s">
        <v>23</v>
      </c>
      <c r="I2386" s="2" t="s">
        <v>24</v>
      </c>
      <c r="J2386" s="2">
        <v>5</v>
      </c>
      <c r="K2386" s="2">
        <v>18863</v>
      </c>
      <c r="L2386" s="2">
        <v>94315</v>
      </c>
      <c r="M2386" s="2">
        <v>66585.66</v>
      </c>
      <c r="N2386" s="2">
        <v>27729.34</v>
      </c>
      <c r="O2386" s="2">
        <v>164</v>
      </c>
      <c r="P2386" s="2">
        <v>13</v>
      </c>
      <c r="Q2386" s="2" t="s">
        <v>25</v>
      </c>
      <c r="R2386" s="2">
        <v>15</v>
      </c>
      <c r="S2386" s="5">
        <f>IFERROR(Table1[[#This Row],[Profit]]/Table1[[#This Row],[Sales]],0)</f>
        <v>0.29400774002014524</v>
      </c>
      <c r="T2386" s="2" t="str">
        <f t="shared" si="37"/>
        <v>Reorder Needed</v>
      </c>
    </row>
    <row r="2387" spans="1:20" x14ac:dyDescent="0.3">
      <c r="A2387" s="2">
        <v>3386</v>
      </c>
      <c r="B2387" s="3">
        <v>45379</v>
      </c>
      <c r="C2387" s="2" t="s">
        <v>1802</v>
      </c>
      <c r="D2387" s="2" t="s">
        <v>3226</v>
      </c>
      <c r="E2387" s="2" t="s">
        <v>28</v>
      </c>
      <c r="F2387" s="2" t="s">
        <v>29</v>
      </c>
      <c r="G2387" s="2" t="s">
        <v>75</v>
      </c>
      <c r="H2387" s="2" t="s">
        <v>76</v>
      </c>
      <c r="I2387" s="2" t="s">
        <v>77</v>
      </c>
      <c r="J2387" s="2">
        <v>3</v>
      </c>
      <c r="K2387" s="2">
        <v>44810</v>
      </c>
      <c r="L2387" s="2">
        <v>134430</v>
      </c>
      <c r="M2387" s="2">
        <v>114682.32</v>
      </c>
      <c r="N2387" s="2">
        <v>19747.68</v>
      </c>
      <c r="O2387" s="2">
        <v>150</v>
      </c>
      <c r="P2387" s="2">
        <v>59</v>
      </c>
      <c r="Q2387" s="2" t="s">
        <v>78</v>
      </c>
      <c r="R2387" s="2">
        <v>0</v>
      </c>
      <c r="S2387" s="5">
        <f>IFERROR(Table1[[#This Row],[Profit]]/Table1[[#This Row],[Sales]],0)</f>
        <v>0.14689935282303057</v>
      </c>
      <c r="T2387" s="2" t="str">
        <f t="shared" si="37"/>
        <v>Reorder Needed</v>
      </c>
    </row>
    <row r="2388" spans="1:20" x14ac:dyDescent="0.3">
      <c r="A2388" s="2">
        <v>3387</v>
      </c>
      <c r="B2388" s="3">
        <v>45471</v>
      </c>
      <c r="C2388" s="2" t="s">
        <v>300</v>
      </c>
      <c r="D2388" s="2" t="s">
        <v>3227</v>
      </c>
      <c r="E2388" s="2" t="s">
        <v>36</v>
      </c>
      <c r="F2388" s="2" t="s">
        <v>37</v>
      </c>
      <c r="G2388" s="2" t="s">
        <v>97</v>
      </c>
      <c r="H2388" s="2" t="s">
        <v>98</v>
      </c>
      <c r="I2388" s="2" t="s">
        <v>32</v>
      </c>
      <c r="J2388" s="2">
        <v>1</v>
      </c>
      <c r="K2388" s="2">
        <v>44308</v>
      </c>
      <c r="L2388" s="2">
        <v>44308</v>
      </c>
      <c r="M2388" s="2">
        <v>38440.230000000003</v>
      </c>
      <c r="N2388" s="2">
        <v>5867.77</v>
      </c>
      <c r="O2388" s="2">
        <v>153</v>
      </c>
      <c r="P2388" s="2">
        <v>37</v>
      </c>
      <c r="Q2388" s="2" t="s">
        <v>99</v>
      </c>
      <c r="R2388" s="2">
        <v>0</v>
      </c>
      <c r="S2388" s="5">
        <f>IFERROR(Table1[[#This Row],[Profit]]/Table1[[#This Row],[Sales]],0)</f>
        <v>0.13243138936535165</v>
      </c>
      <c r="T2388" s="2" t="str">
        <f t="shared" si="37"/>
        <v>Reorder Needed</v>
      </c>
    </row>
    <row r="2389" spans="1:20" x14ac:dyDescent="0.3">
      <c r="A2389" s="2">
        <v>3388</v>
      </c>
      <c r="B2389" s="3">
        <v>45603</v>
      </c>
      <c r="C2389" s="2" t="s">
        <v>2488</v>
      </c>
      <c r="D2389" s="2" t="s">
        <v>3228</v>
      </c>
      <c r="E2389" s="2" t="s">
        <v>45</v>
      </c>
      <c r="F2389" s="2" t="s">
        <v>46</v>
      </c>
      <c r="G2389" s="2" t="s">
        <v>49</v>
      </c>
      <c r="H2389" s="2" t="s">
        <v>50</v>
      </c>
      <c r="I2389" s="2" t="s">
        <v>51</v>
      </c>
      <c r="J2389" s="2">
        <v>8</v>
      </c>
      <c r="K2389" s="2">
        <v>22393</v>
      </c>
      <c r="L2389" s="2">
        <v>179144</v>
      </c>
      <c r="M2389" s="2">
        <v>127405.28</v>
      </c>
      <c r="N2389" s="2">
        <v>51738.720000000001</v>
      </c>
      <c r="O2389" s="2">
        <v>92</v>
      </c>
      <c r="P2389" s="2">
        <v>100</v>
      </c>
      <c r="Q2389" s="2" t="s">
        <v>52</v>
      </c>
      <c r="R2389" s="2">
        <v>20</v>
      </c>
      <c r="S2389" s="5">
        <f>IFERROR(Table1[[#This Row],[Profit]]/Table1[[#This Row],[Sales]],0)</f>
        <v>0.28881078908587504</v>
      </c>
      <c r="T2389" s="2" t="str">
        <f t="shared" si="37"/>
        <v>Sufficient</v>
      </c>
    </row>
    <row r="2390" spans="1:20" x14ac:dyDescent="0.3">
      <c r="A2390" s="2">
        <v>3389</v>
      </c>
      <c r="B2390" s="3">
        <v>45587</v>
      </c>
      <c r="C2390" s="2" t="s">
        <v>3229</v>
      </c>
      <c r="D2390" s="2" t="s">
        <v>3230</v>
      </c>
      <c r="E2390" s="2" t="s">
        <v>45</v>
      </c>
      <c r="F2390" s="2" t="s">
        <v>46</v>
      </c>
      <c r="G2390" s="2" t="s">
        <v>49</v>
      </c>
      <c r="H2390" s="2" t="s">
        <v>50</v>
      </c>
      <c r="I2390" s="2" t="s">
        <v>51</v>
      </c>
      <c r="J2390" s="2">
        <v>8</v>
      </c>
      <c r="K2390" s="2">
        <v>36639</v>
      </c>
      <c r="L2390" s="2">
        <v>293112</v>
      </c>
      <c r="M2390" s="2">
        <v>210821.71</v>
      </c>
      <c r="N2390" s="2">
        <v>82290.289999999994</v>
      </c>
      <c r="O2390" s="2">
        <v>452</v>
      </c>
      <c r="P2390" s="2">
        <v>91</v>
      </c>
      <c r="Q2390" s="2" t="s">
        <v>52</v>
      </c>
      <c r="R2390" s="2">
        <v>20</v>
      </c>
      <c r="S2390" s="5">
        <f>IFERROR(Table1[[#This Row],[Profit]]/Table1[[#This Row],[Sales]],0)</f>
        <v>0.28074691585469036</v>
      </c>
      <c r="T2390" s="2" t="str">
        <f t="shared" si="37"/>
        <v>Reorder Needed</v>
      </c>
    </row>
    <row r="2391" spans="1:20" x14ac:dyDescent="0.3">
      <c r="A2391" s="2">
        <v>3390</v>
      </c>
      <c r="B2391" s="3">
        <v>45499</v>
      </c>
      <c r="C2391" s="2" t="s">
        <v>623</v>
      </c>
      <c r="D2391" s="2" t="s">
        <v>3231</v>
      </c>
      <c r="E2391" s="2" t="s">
        <v>45</v>
      </c>
      <c r="F2391" s="2" t="s">
        <v>46</v>
      </c>
      <c r="G2391" s="2" t="s">
        <v>67</v>
      </c>
      <c r="H2391" s="2" t="s">
        <v>68</v>
      </c>
      <c r="I2391" s="2" t="s">
        <v>24</v>
      </c>
      <c r="J2391" s="2">
        <v>7</v>
      </c>
      <c r="K2391" s="2">
        <v>49055</v>
      </c>
      <c r="L2391" s="2">
        <v>343385</v>
      </c>
      <c r="M2391" s="2">
        <v>217572.49</v>
      </c>
      <c r="N2391" s="2">
        <v>125812.51</v>
      </c>
      <c r="O2391" s="2">
        <v>324</v>
      </c>
      <c r="P2391" s="2">
        <v>74</v>
      </c>
      <c r="Q2391" s="2" t="s">
        <v>42</v>
      </c>
      <c r="R2391" s="2">
        <v>15</v>
      </c>
      <c r="S2391" s="5">
        <f>IFERROR(Table1[[#This Row],[Profit]]/Table1[[#This Row],[Sales]],0)</f>
        <v>0.36638906766457474</v>
      </c>
      <c r="T2391" s="2" t="str">
        <f t="shared" si="37"/>
        <v>Reorder Needed</v>
      </c>
    </row>
    <row r="2392" spans="1:20" x14ac:dyDescent="0.3">
      <c r="A2392" s="2">
        <v>3391</v>
      </c>
      <c r="B2392" s="3">
        <v>45472</v>
      </c>
      <c r="C2392" s="2" t="s">
        <v>448</v>
      </c>
      <c r="D2392" s="2" t="s">
        <v>3232</v>
      </c>
      <c r="E2392" s="2" t="s">
        <v>36</v>
      </c>
      <c r="F2392" s="2" t="s">
        <v>37</v>
      </c>
      <c r="G2392" s="2" t="s">
        <v>75</v>
      </c>
      <c r="H2392" s="2" t="s">
        <v>76</v>
      </c>
      <c r="I2392" s="2" t="s">
        <v>77</v>
      </c>
      <c r="J2392" s="2">
        <v>1</v>
      </c>
      <c r="K2392" s="2">
        <v>41328</v>
      </c>
      <c r="L2392" s="2">
        <v>41328</v>
      </c>
      <c r="M2392" s="2">
        <v>25803.73</v>
      </c>
      <c r="N2392" s="2">
        <v>15524.27</v>
      </c>
      <c r="O2392" s="2">
        <v>391</v>
      </c>
      <c r="P2392" s="2">
        <v>39</v>
      </c>
      <c r="Q2392" s="2" t="s">
        <v>78</v>
      </c>
      <c r="R2392" s="2">
        <v>20</v>
      </c>
      <c r="S2392" s="5">
        <f>IFERROR(Table1[[#This Row],[Profit]]/Table1[[#This Row],[Sales]],0)</f>
        <v>0.37563564653503678</v>
      </c>
      <c r="T2392" s="2" t="str">
        <f t="shared" si="37"/>
        <v>Reorder Needed</v>
      </c>
    </row>
    <row r="2393" spans="1:20" x14ac:dyDescent="0.3">
      <c r="A2393" s="2">
        <v>3392</v>
      </c>
      <c r="B2393" s="3">
        <v>45498</v>
      </c>
      <c r="C2393" s="2" t="s">
        <v>1582</v>
      </c>
      <c r="D2393" s="2" t="s">
        <v>3233</v>
      </c>
      <c r="E2393" s="2" t="s">
        <v>36</v>
      </c>
      <c r="F2393" s="2" t="s">
        <v>37</v>
      </c>
      <c r="G2393" s="2" t="s">
        <v>75</v>
      </c>
      <c r="H2393" s="2" t="s">
        <v>76</v>
      </c>
      <c r="I2393" s="2" t="s">
        <v>77</v>
      </c>
      <c r="J2393" s="2">
        <v>4</v>
      </c>
      <c r="K2393" s="2">
        <v>28734</v>
      </c>
      <c r="L2393" s="2">
        <v>114936</v>
      </c>
      <c r="M2393" s="2">
        <v>91028.78</v>
      </c>
      <c r="N2393" s="2">
        <v>23907.22</v>
      </c>
      <c r="O2393" s="2">
        <v>90</v>
      </c>
      <c r="P2393" s="2">
        <v>98</v>
      </c>
      <c r="Q2393" s="2" t="s">
        <v>78</v>
      </c>
      <c r="R2393" s="2">
        <v>20</v>
      </c>
      <c r="S2393" s="5">
        <f>IFERROR(Table1[[#This Row],[Profit]]/Table1[[#This Row],[Sales]],0)</f>
        <v>0.20800462866290806</v>
      </c>
      <c r="T2393" s="2" t="str">
        <f t="shared" si="37"/>
        <v>Sufficient</v>
      </c>
    </row>
    <row r="2394" spans="1:20" x14ac:dyDescent="0.3">
      <c r="A2394" s="2">
        <v>3393</v>
      </c>
      <c r="B2394" s="3">
        <v>45537</v>
      </c>
      <c r="C2394" s="2" t="s">
        <v>1194</v>
      </c>
      <c r="D2394" s="2" t="s">
        <v>3234</v>
      </c>
      <c r="E2394" s="2" t="s">
        <v>36</v>
      </c>
      <c r="F2394" s="2" t="s">
        <v>37</v>
      </c>
      <c r="G2394" s="2" t="s">
        <v>67</v>
      </c>
      <c r="H2394" s="2" t="s">
        <v>68</v>
      </c>
      <c r="I2394" s="2" t="s">
        <v>24</v>
      </c>
      <c r="J2394" s="2">
        <v>3</v>
      </c>
      <c r="K2394" s="2">
        <v>45863</v>
      </c>
      <c r="L2394" s="2">
        <v>137589</v>
      </c>
      <c r="M2394" s="2">
        <v>110467.93</v>
      </c>
      <c r="N2394" s="2">
        <v>27121.07</v>
      </c>
      <c r="O2394" s="2">
        <v>492</v>
      </c>
      <c r="P2394" s="2">
        <v>54</v>
      </c>
      <c r="Q2394" s="2" t="s">
        <v>42</v>
      </c>
      <c r="R2394" s="2">
        <v>5</v>
      </c>
      <c r="S2394" s="5">
        <f>IFERROR(Table1[[#This Row],[Profit]]/Table1[[#This Row],[Sales]],0)</f>
        <v>0.19711655728292232</v>
      </c>
      <c r="T2394" s="2" t="str">
        <f t="shared" si="37"/>
        <v>Reorder Needed</v>
      </c>
    </row>
    <row r="2395" spans="1:20" x14ac:dyDescent="0.3">
      <c r="A2395" s="2">
        <v>3394</v>
      </c>
      <c r="B2395" s="3">
        <v>45401</v>
      </c>
      <c r="C2395" s="2" t="s">
        <v>1769</v>
      </c>
      <c r="D2395" s="2" t="s">
        <v>3235</v>
      </c>
      <c r="E2395" s="2" t="s">
        <v>36</v>
      </c>
      <c r="F2395" s="2" t="s">
        <v>37</v>
      </c>
      <c r="G2395" s="2" t="s">
        <v>55</v>
      </c>
      <c r="H2395" s="2" t="s">
        <v>56</v>
      </c>
      <c r="I2395" s="2" t="s">
        <v>32</v>
      </c>
      <c r="J2395" s="2">
        <v>2</v>
      </c>
      <c r="K2395" s="2">
        <v>42362</v>
      </c>
      <c r="L2395" s="2">
        <v>84724</v>
      </c>
      <c r="M2395" s="2">
        <v>58589.95</v>
      </c>
      <c r="N2395" s="2">
        <v>26134.05</v>
      </c>
      <c r="O2395" s="2">
        <v>459</v>
      </c>
      <c r="P2395" s="2">
        <v>70</v>
      </c>
      <c r="Q2395" s="2" t="s">
        <v>57</v>
      </c>
      <c r="R2395" s="2">
        <v>5</v>
      </c>
      <c r="S2395" s="5">
        <f>IFERROR(Table1[[#This Row],[Profit]]/Table1[[#This Row],[Sales]],0)</f>
        <v>0.3084610027855153</v>
      </c>
      <c r="T2395" s="2" t="str">
        <f t="shared" si="37"/>
        <v>Reorder Needed</v>
      </c>
    </row>
    <row r="2396" spans="1:20" x14ac:dyDescent="0.3">
      <c r="A2396" s="2">
        <v>3395</v>
      </c>
      <c r="B2396" s="3">
        <v>45310</v>
      </c>
      <c r="C2396" s="2" t="s">
        <v>110</v>
      </c>
      <c r="D2396" s="2" t="s">
        <v>3236</v>
      </c>
      <c r="E2396" s="2" t="s">
        <v>45</v>
      </c>
      <c r="F2396" s="2" t="s">
        <v>46</v>
      </c>
      <c r="G2396" s="2" t="s">
        <v>67</v>
      </c>
      <c r="H2396" s="2" t="s">
        <v>68</v>
      </c>
      <c r="I2396" s="2" t="s">
        <v>24</v>
      </c>
      <c r="J2396" s="2">
        <v>9</v>
      </c>
      <c r="K2396" s="2">
        <v>17602</v>
      </c>
      <c r="L2396" s="2">
        <v>158418</v>
      </c>
      <c r="M2396" s="2">
        <v>105224.56</v>
      </c>
      <c r="N2396" s="2">
        <v>53193.440000000002</v>
      </c>
      <c r="O2396" s="2">
        <v>474</v>
      </c>
      <c r="P2396" s="2">
        <v>32</v>
      </c>
      <c r="Q2396" s="2" t="s">
        <v>42</v>
      </c>
      <c r="R2396" s="2">
        <v>5</v>
      </c>
      <c r="S2396" s="5">
        <f>IFERROR(Table1[[#This Row],[Profit]]/Table1[[#This Row],[Sales]],0)</f>
        <v>0.3357790150109205</v>
      </c>
      <c r="T2396" s="2" t="str">
        <f t="shared" si="37"/>
        <v>Reorder Needed</v>
      </c>
    </row>
    <row r="2397" spans="1:20" x14ac:dyDescent="0.3">
      <c r="A2397" s="2">
        <v>3396</v>
      </c>
      <c r="B2397" s="3">
        <v>45628</v>
      </c>
      <c r="C2397" s="2" t="s">
        <v>515</v>
      </c>
      <c r="D2397" s="2" t="s">
        <v>3237</v>
      </c>
      <c r="E2397" s="2" t="s">
        <v>45</v>
      </c>
      <c r="F2397" s="2" t="s">
        <v>46</v>
      </c>
      <c r="G2397" s="2" t="s">
        <v>55</v>
      </c>
      <c r="H2397" s="2" t="s">
        <v>56</v>
      </c>
      <c r="I2397" s="2" t="s">
        <v>32</v>
      </c>
      <c r="J2397" s="2">
        <v>5</v>
      </c>
      <c r="K2397" s="2">
        <v>39289</v>
      </c>
      <c r="L2397" s="2">
        <v>196445</v>
      </c>
      <c r="M2397" s="2">
        <v>155192.25</v>
      </c>
      <c r="N2397" s="2">
        <v>41252.75</v>
      </c>
      <c r="O2397" s="2">
        <v>58</v>
      </c>
      <c r="P2397" s="2">
        <v>41</v>
      </c>
      <c r="Q2397" s="2" t="s">
        <v>57</v>
      </c>
      <c r="R2397" s="2">
        <v>10</v>
      </c>
      <c r="S2397" s="5">
        <f>IFERROR(Table1[[#This Row],[Profit]]/Table1[[#This Row],[Sales]],0)</f>
        <v>0.20999643666166101</v>
      </c>
      <c r="T2397" s="2" t="str">
        <f t="shared" si="37"/>
        <v>Reorder Needed</v>
      </c>
    </row>
    <row r="2398" spans="1:20" x14ac:dyDescent="0.3">
      <c r="A2398" s="2">
        <v>3397</v>
      </c>
      <c r="B2398" s="3">
        <v>45375</v>
      </c>
      <c r="C2398" s="2" t="s">
        <v>746</v>
      </c>
      <c r="D2398" s="2" t="s">
        <v>3238</v>
      </c>
      <c r="E2398" s="2" t="s">
        <v>45</v>
      </c>
      <c r="F2398" s="2" t="s">
        <v>46</v>
      </c>
      <c r="G2398" s="2" t="s">
        <v>55</v>
      </c>
      <c r="H2398" s="2" t="s">
        <v>56</v>
      </c>
      <c r="I2398" s="2" t="s">
        <v>32</v>
      </c>
      <c r="J2398" s="2">
        <v>5</v>
      </c>
      <c r="K2398" s="2">
        <v>12380</v>
      </c>
      <c r="L2398" s="2">
        <v>61900</v>
      </c>
      <c r="M2398" s="2">
        <v>42448.32</v>
      </c>
      <c r="N2398" s="2">
        <v>19451.68</v>
      </c>
      <c r="O2398" s="2">
        <v>498</v>
      </c>
      <c r="P2398" s="2">
        <v>99</v>
      </c>
      <c r="Q2398" s="2" t="s">
        <v>57</v>
      </c>
      <c r="R2398" s="2">
        <v>0</v>
      </c>
      <c r="S2398" s="5">
        <f>IFERROR(Table1[[#This Row],[Profit]]/Table1[[#This Row],[Sales]],0)</f>
        <v>0.31424361873990309</v>
      </c>
      <c r="T2398" s="2" t="str">
        <f t="shared" si="37"/>
        <v>Reorder Needed</v>
      </c>
    </row>
    <row r="2399" spans="1:20" x14ac:dyDescent="0.3">
      <c r="A2399" s="2">
        <v>3398</v>
      </c>
      <c r="B2399" s="3">
        <v>45552</v>
      </c>
      <c r="C2399" s="2" t="s">
        <v>2163</v>
      </c>
      <c r="D2399" s="2" t="s">
        <v>3239</v>
      </c>
      <c r="E2399" s="2" t="s">
        <v>20</v>
      </c>
      <c r="F2399" s="2" t="s">
        <v>21</v>
      </c>
      <c r="G2399" s="2" t="s">
        <v>75</v>
      </c>
      <c r="H2399" s="2" t="s">
        <v>76</v>
      </c>
      <c r="I2399" s="2" t="s">
        <v>77</v>
      </c>
      <c r="J2399" s="2">
        <v>6</v>
      </c>
      <c r="K2399" s="2">
        <v>57275</v>
      </c>
      <c r="L2399" s="2">
        <v>343650</v>
      </c>
      <c r="M2399" s="2">
        <v>267762.05</v>
      </c>
      <c r="N2399" s="2">
        <v>75887.95</v>
      </c>
      <c r="O2399" s="2">
        <v>85</v>
      </c>
      <c r="P2399" s="2">
        <v>43</v>
      </c>
      <c r="Q2399" s="2" t="s">
        <v>78</v>
      </c>
      <c r="R2399" s="2">
        <v>0</v>
      </c>
      <c r="S2399" s="5">
        <f>IFERROR(Table1[[#This Row],[Profit]]/Table1[[#This Row],[Sales]],0)</f>
        <v>0.22082918667248652</v>
      </c>
      <c r="T2399" s="2" t="str">
        <f t="shared" si="37"/>
        <v>Reorder Needed</v>
      </c>
    </row>
    <row r="2400" spans="1:20" x14ac:dyDescent="0.3">
      <c r="A2400" s="2">
        <v>3399</v>
      </c>
      <c r="B2400" s="3">
        <v>45458</v>
      </c>
      <c r="C2400" s="2" t="s">
        <v>1864</v>
      </c>
      <c r="D2400" s="2" t="s">
        <v>3240</v>
      </c>
      <c r="E2400" s="2" t="s">
        <v>28</v>
      </c>
      <c r="F2400" s="2" t="s">
        <v>29</v>
      </c>
      <c r="G2400" s="2" t="s">
        <v>97</v>
      </c>
      <c r="H2400" s="2" t="s">
        <v>98</v>
      </c>
      <c r="I2400" s="2" t="s">
        <v>32</v>
      </c>
      <c r="J2400" s="2">
        <v>7</v>
      </c>
      <c r="K2400" s="2">
        <v>21582</v>
      </c>
      <c r="L2400" s="2">
        <v>151074</v>
      </c>
      <c r="M2400" s="2">
        <v>99127.56</v>
      </c>
      <c r="N2400" s="2">
        <v>51946.44</v>
      </c>
      <c r="O2400" s="2">
        <v>394</v>
      </c>
      <c r="P2400" s="2">
        <v>47</v>
      </c>
      <c r="Q2400" s="2" t="s">
        <v>99</v>
      </c>
      <c r="R2400" s="2">
        <v>0</v>
      </c>
      <c r="S2400" s="5">
        <f>IFERROR(Table1[[#This Row],[Profit]]/Table1[[#This Row],[Sales]],0)</f>
        <v>0.34384765082012791</v>
      </c>
      <c r="T2400" s="2" t="str">
        <f t="shared" si="37"/>
        <v>Reorder Needed</v>
      </c>
    </row>
    <row r="2401" spans="1:20" x14ac:dyDescent="0.3">
      <c r="A2401" s="2">
        <v>3400</v>
      </c>
      <c r="B2401" s="3">
        <v>45526</v>
      </c>
      <c r="C2401" s="2" t="s">
        <v>180</v>
      </c>
      <c r="D2401" s="2" t="s">
        <v>644</v>
      </c>
      <c r="E2401" s="2" t="s">
        <v>20</v>
      </c>
      <c r="F2401" s="2" t="s">
        <v>21</v>
      </c>
      <c r="G2401" s="2" t="s">
        <v>97</v>
      </c>
      <c r="H2401" s="2" t="s">
        <v>98</v>
      </c>
      <c r="I2401" s="2" t="s">
        <v>32</v>
      </c>
      <c r="J2401" s="2">
        <v>9</v>
      </c>
      <c r="K2401" s="2">
        <v>58212</v>
      </c>
      <c r="L2401" s="2">
        <v>523908</v>
      </c>
      <c r="M2401" s="2">
        <v>315004.02</v>
      </c>
      <c r="N2401" s="2">
        <v>208903.98</v>
      </c>
      <c r="O2401" s="2">
        <v>94</v>
      </c>
      <c r="P2401" s="2">
        <v>92</v>
      </c>
      <c r="Q2401" s="2" t="s">
        <v>99</v>
      </c>
      <c r="R2401" s="2">
        <v>5</v>
      </c>
      <c r="S2401" s="5">
        <f>IFERROR(Table1[[#This Row],[Profit]]/Table1[[#This Row],[Sales]],0)</f>
        <v>0.39874172564648758</v>
      </c>
      <c r="T2401" s="2" t="str">
        <f t="shared" si="37"/>
        <v>Reorder Needed</v>
      </c>
    </row>
    <row r="2402" spans="1:20" x14ac:dyDescent="0.3">
      <c r="A2402" s="2">
        <v>3401</v>
      </c>
      <c r="B2402" s="3">
        <v>45620</v>
      </c>
      <c r="C2402" s="2" t="s">
        <v>1918</v>
      </c>
      <c r="D2402" s="2" t="s">
        <v>3241</v>
      </c>
      <c r="E2402" s="2" t="s">
        <v>45</v>
      </c>
      <c r="F2402" s="2" t="s">
        <v>46</v>
      </c>
      <c r="G2402" s="2" t="s">
        <v>22</v>
      </c>
      <c r="H2402" s="2" t="s">
        <v>23</v>
      </c>
      <c r="I2402" s="2" t="s">
        <v>24</v>
      </c>
      <c r="J2402" s="2">
        <v>4</v>
      </c>
      <c r="K2402" s="2">
        <v>59003</v>
      </c>
      <c r="L2402" s="2">
        <v>236012</v>
      </c>
      <c r="M2402" s="2">
        <v>174721</v>
      </c>
      <c r="N2402" s="2">
        <v>61291</v>
      </c>
      <c r="O2402" s="2">
        <v>156</v>
      </c>
      <c r="P2402" s="2">
        <v>17</v>
      </c>
      <c r="Q2402" s="2" t="s">
        <v>25</v>
      </c>
      <c r="R2402" s="2">
        <v>0</v>
      </c>
      <c r="S2402" s="5">
        <f>IFERROR(Table1[[#This Row],[Profit]]/Table1[[#This Row],[Sales]],0)</f>
        <v>0.25969442231750928</v>
      </c>
      <c r="T2402" s="2" t="str">
        <f t="shared" si="37"/>
        <v>Reorder Needed</v>
      </c>
    </row>
    <row r="2403" spans="1:20" x14ac:dyDescent="0.3">
      <c r="A2403" s="2">
        <v>3402</v>
      </c>
      <c r="B2403" s="3">
        <v>45501</v>
      </c>
      <c r="C2403" s="2" t="s">
        <v>303</v>
      </c>
      <c r="D2403" s="2" t="s">
        <v>3242</v>
      </c>
      <c r="E2403" s="2" t="s">
        <v>36</v>
      </c>
      <c r="F2403" s="2" t="s">
        <v>37</v>
      </c>
      <c r="G2403" s="2" t="s">
        <v>40</v>
      </c>
      <c r="H2403" s="2" t="s">
        <v>41</v>
      </c>
      <c r="I2403" s="2" t="s">
        <v>24</v>
      </c>
      <c r="J2403" s="2">
        <v>9</v>
      </c>
      <c r="K2403" s="2">
        <v>38893</v>
      </c>
      <c r="L2403" s="2">
        <v>350037</v>
      </c>
      <c r="M2403" s="2">
        <v>234112.03</v>
      </c>
      <c r="N2403" s="2">
        <v>115924.97</v>
      </c>
      <c r="O2403" s="2">
        <v>102</v>
      </c>
      <c r="P2403" s="2">
        <v>73</v>
      </c>
      <c r="Q2403" s="2" t="s">
        <v>42</v>
      </c>
      <c r="R2403" s="2">
        <v>15</v>
      </c>
      <c r="S2403" s="5">
        <f>IFERROR(Table1[[#This Row],[Profit]]/Table1[[#This Row],[Sales]],0)</f>
        <v>0.33117918962852499</v>
      </c>
      <c r="T2403" s="2" t="str">
        <f t="shared" si="37"/>
        <v>Reorder Needed</v>
      </c>
    </row>
    <row r="2404" spans="1:20" x14ac:dyDescent="0.3">
      <c r="A2404" s="2">
        <v>3403</v>
      </c>
      <c r="B2404" s="3">
        <v>45336</v>
      </c>
      <c r="C2404" s="2" t="s">
        <v>411</v>
      </c>
      <c r="D2404" s="2" t="s">
        <v>3243</v>
      </c>
      <c r="E2404" s="2" t="s">
        <v>20</v>
      </c>
      <c r="F2404" s="2" t="s">
        <v>21</v>
      </c>
      <c r="G2404" s="2" t="s">
        <v>55</v>
      </c>
      <c r="H2404" s="2" t="s">
        <v>56</v>
      </c>
      <c r="I2404" s="2" t="s">
        <v>32</v>
      </c>
      <c r="J2404" s="2">
        <v>8</v>
      </c>
      <c r="K2404" s="2">
        <v>30790</v>
      </c>
      <c r="L2404" s="2">
        <v>246320</v>
      </c>
      <c r="M2404" s="2">
        <v>173406.96</v>
      </c>
      <c r="N2404" s="2">
        <v>72913.039999999994</v>
      </c>
      <c r="O2404" s="2">
        <v>204</v>
      </c>
      <c r="P2404" s="2">
        <v>79</v>
      </c>
      <c r="Q2404" s="2" t="s">
        <v>57</v>
      </c>
      <c r="R2404" s="2">
        <v>20</v>
      </c>
      <c r="S2404" s="5">
        <f>IFERROR(Table1[[#This Row],[Profit]]/Table1[[#This Row],[Sales]],0)</f>
        <v>0.29600941864241637</v>
      </c>
      <c r="T2404" s="2" t="str">
        <f t="shared" si="37"/>
        <v>Reorder Needed</v>
      </c>
    </row>
    <row r="2405" spans="1:20" x14ac:dyDescent="0.3">
      <c r="A2405" s="2">
        <v>3404</v>
      </c>
      <c r="B2405" s="3">
        <v>45412</v>
      </c>
      <c r="C2405" s="2" t="s">
        <v>1936</v>
      </c>
      <c r="D2405" s="2" t="s">
        <v>3244</v>
      </c>
      <c r="E2405" s="2" t="s">
        <v>28</v>
      </c>
      <c r="F2405" s="2" t="s">
        <v>29</v>
      </c>
      <c r="G2405" s="2" t="s">
        <v>60</v>
      </c>
      <c r="H2405" s="2" t="s">
        <v>61</v>
      </c>
      <c r="I2405" s="2" t="s">
        <v>32</v>
      </c>
      <c r="J2405" s="2">
        <v>5</v>
      </c>
      <c r="K2405" s="2">
        <v>42772</v>
      </c>
      <c r="L2405" s="2">
        <v>213860</v>
      </c>
      <c r="M2405" s="2">
        <v>177263.25</v>
      </c>
      <c r="N2405" s="2">
        <v>36596.75</v>
      </c>
      <c r="O2405" s="2">
        <v>395</v>
      </c>
      <c r="P2405" s="2">
        <v>64</v>
      </c>
      <c r="Q2405" s="2" t="s">
        <v>62</v>
      </c>
      <c r="R2405" s="2">
        <v>10</v>
      </c>
      <c r="S2405" s="5">
        <f>IFERROR(Table1[[#This Row],[Profit]]/Table1[[#This Row],[Sales]],0)</f>
        <v>0.17112480127186008</v>
      </c>
      <c r="T2405" s="2" t="str">
        <f t="shared" si="37"/>
        <v>Reorder Needed</v>
      </c>
    </row>
    <row r="2406" spans="1:20" x14ac:dyDescent="0.3">
      <c r="A2406" s="2">
        <v>3405</v>
      </c>
      <c r="B2406" s="3">
        <v>45559</v>
      </c>
      <c r="C2406" s="2" t="s">
        <v>192</v>
      </c>
      <c r="D2406" s="2" t="s">
        <v>3245</v>
      </c>
      <c r="E2406" s="2" t="s">
        <v>28</v>
      </c>
      <c r="F2406" s="2" t="s">
        <v>29</v>
      </c>
      <c r="G2406" s="2" t="s">
        <v>81</v>
      </c>
      <c r="H2406" s="2" t="s">
        <v>82</v>
      </c>
      <c r="I2406" s="2" t="s">
        <v>24</v>
      </c>
      <c r="J2406" s="2">
        <v>7</v>
      </c>
      <c r="K2406" s="2">
        <v>45092</v>
      </c>
      <c r="L2406" s="2">
        <v>315644</v>
      </c>
      <c r="M2406" s="2">
        <v>209310.26</v>
      </c>
      <c r="N2406" s="2">
        <v>106333.74</v>
      </c>
      <c r="O2406" s="2">
        <v>36</v>
      </c>
      <c r="P2406" s="2">
        <v>34</v>
      </c>
      <c r="Q2406" s="2" t="s">
        <v>42</v>
      </c>
      <c r="R2406" s="2">
        <v>5</v>
      </c>
      <c r="S2406" s="5">
        <f>IFERROR(Table1[[#This Row],[Profit]]/Table1[[#This Row],[Sales]],0)</f>
        <v>0.33687869878724136</v>
      </c>
      <c r="T2406" s="2" t="str">
        <f t="shared" si="37"/>
        <v>Reorder Needed</v>
      </c>
    </row>
    <row r="2407" spans="1:20" x14ac:dyDescent="0.3">
      <c r="A2407" s="2">
        <v>3406</v>
      </c>
      <c r="B2407" s="3">
        <v>45374</v>
      </c>
      <c r="C2407" s="2" t="s">
        <v>58</v>
      </c>
      <c r="D2407" s="2" t="s">
        <v>3246</v>
      </c>
      <c r="E2407" s="2" t="s">
        <v>28</v>
      </c>
      <c r="F2407" s="2" t="s">
        <v>29</v>
      </c>
      <c r="G2407" s="2" t="s">
        <v>67</v>
      </c>
      <c r="H2407" s="2" t="s">
        <v>68</v>
      </c>
      <c r="I2407" s="2" t="s">
        <v>24</v>
      </c>
      <c r="J2407" s="2">
        <v>2</v>
      </c>
      <c r="K2407" s="2">
        <v>59587</v>
      </c>
      <c r="L2407" s="2">
        <v>119174</v>
      </c>
      <c r="M2407" s="2">
        <v>72277.48</v>
      </c>
      <c r="N2407" s="2">
        <v>46896.52</v>
      </c>
      <c r="O2407" s="2">
        <v>74</v>
      </c>
      <c r="P2407" s="2">
        <v>12</v>
      </c>
      <c r="Q2407" s="2" t="s">
        <v>42</v>
      </c>
      <c r="R2407" s="2">
        <v>15</v>
      </c>
      <c r="S2407" s="5">
        <f>IFERROR(Table1[[#This Row],[Profit]]/Table1[[#This Row],[Sales]],0)</f>
        <v>0.3935130145837179</v>
      </c>
      <c r="T2407" s="2" t="str">
        <f t="shared" si="37"/>
        <v>Reorder Needed</v>
      </c>
    </row>
    <row r="2408" spans="1:20" x14ac:dyDescent="0.3">
      <c r="A2408" s="2">
        <v>3407</v>
      </c>
      <c r="B2408" s="3">
        <v>45651</v>
      </c>
      <c r="C2408" s="2" t="s">
        <v>2324</v>
      </c>
      <c r="D2408" s="2" t="s">
        <v>3247</v>
      </c>
      <c r="E2408" s="2" t="s">
        <v>28</v>
      </c>
      <c r="F2408" s="2" t="s">
        <v>29</v>
      </c>
      <c r="G2408" s="2" t="s">
        <v>55</v>
      </c>
      <c r="H2408" s="2" t="s">
        <v>56</v>
      </c>
      <c r="I2408" s="2" t="s">
        <v>32</v>
      </c>
      <c r="J2408" s="2">
        <v>8</v>
      </c>
      <c r="K2408" s="2">
        <v>16702</v>
      </c>
      <c r="L2408" s="2">
        <v>133616</v>
      </c>
      <c r="M2408" s="2">
        <v>119811.23</v>
      </c>
      <c r="N2408" s="2">
        <v>13804.77</v>
      </c>
      <c r="O2408" s="2">
        <v>293</v>
      </c>
      <c r="P2408" s="2">
        <v>84</v>
      </c>
      <c r="Q2408" s="2" t="s">
        <v>57</v>
      </c>
      <c r="R2408" s="2">
        <v>10</v>
      </c>
      <c r="S2408" s="5">
        <f>IFERROR(Table1[[#This Row],[Profit]]/Table1[[#This Row],[Sales]],0)</f>
        <v>0.10331674350377201</v>
      </c>
      <c r="T2408" s="2" t="str">
        <f t="shared" si="37"/>
        <v>Reorder Needed</v>
      </c>
    </row>
    <row r="2409" spans="1:20" x14ac:dyDescent="0.3">
      <c r="A2409" s="2">
        <v>3408</v>
      </c>
      <c r="B2409" s="3">
        <v>45596</v>
      </c>
      <c r="C2409" s="2" t="s">
        <v>2328</v>
      </c>
      <c r="D2409" s="2" t="s">
        <v>785</v>
      </c>
      <c r="E2409" s="2" t="s">
        <v>28</v>
      </c>
      <c r="F2409" s="2" t="s">
        <v>29</v>
      </c>
      <c r="G2409" s="2" t="s">
        <v>30</v>
      </c>
      <c r="H2409" s="2" t="s">
        <v>31</v>
      </c>
      <c r="I2409" s="2" t="s">
        <v>32</v>
      </c>
      <c r="J2409" s="2">
        <v>8</v>
      </c>
      <c r="K2409" s="2">
        <v>3052</v>
      </c>
      <c r="L2409" s="2">
        <v>24416</v>
      </c>
      <c r="M2409" s="2">
        <v>14777.7</v>
      </c>
      <c r="N2409" s="2">
        <v>9638.2999999999993</v>
      </c>
      <c r="O2409" s="2">
        <v>279</v>
      </c>
      <c r="P2409" s="2">
        <v>51</v>
      </c>
      <c r="Q2409" s="2" t="s">
        <v>33</v>
      </c>
      <c r="R2409" s="2">
        <v>0</v>
      </c>
      <c r="S2409" s="5">
        <f>IFERROR(Table1[[#This Row],[Profit]]/Table1[[#This Row],[Sales]],0)</f>
        <v>0.39475344036697246</v>
      </c>
      <c r="T2409" s="2" t="str">
        <f t="shared" si="37"/>
        <v>Reorder Needed</v>
      </c>
    </row>
    <row r="2410" spans="1:20" x14ac:dyDescent="0.3">
      <c r="A2410" s="2">
        <v>3409</v>
      </c>
      <c r="B2410" s="3">
        <v>45621</v>
      </c>
      <c r="C2410" s="2" t="s">
        <v>1343</v>
      </c>
      <c r="D2410" s="2" t="s">
        <v>3248</v>
      </c>
      <c r="E2410" s="2" t="s">
        <v>20</v>
      </c>
      <c r="F2410" s="2" t="s">
        <v>21</v>
      </c>
      <c r="G2410" s="2" t="s">
        <v>22</v>
      </c>
      <c r="H2410" s="2" t="s">
        <v>23</v>
      </c>
      <c r="I2410" s="2" t="s">
        <v>24</v>
      </c>
      <c r="J2410" s="2">
        <v>10</v>
      </c>
      <c r="K2410" s="2">
        <v>53615</v>
      </c>
      <c r="L2410" s="2">
        <v>536150</v>
      </c>
      <c r="M2410" s="2">
        <v>326334.23</v>
      </c>
      <c r="N2410" s="2">
        <v>209815.77</v>
      </c>
      <c r="O2410" s="2">
        <v>80</v>
      </c>
      <c r="P2410" s="2">
        <v>92</v>
      </c>
      <c r="Q2410" s="2" t="s">
        <v>25</v>
      </c>
      <c r="R2410" s="2">
        <v>10</v>
      </c>
      <c r="S2410" s="5">
        <f>IFERROR(Table1[[#This Row],[Profit]]/Table1[[#This Row],[Sales]],0)</f>
        <v>0.39133781590972672</v>
      </c>
      <c r="T2410" s="2" t="str">
        <f t="shared" si="37"/>
        <v>Sufficient</v>
      </c>
    </row>
    <row r="2411" spans="1:20" x14ac:dyDescent="0.3">
      <c r="A2411" s="2">
        <v>3410</v>
      </c>
      <c r="B2411" s="3">
        <v>45503</v>
      </c>
      <c r="C2411" s="2" t="s">
        <v>1527</v>
      </c>
      <c r="D2411" s="2" t="s">
        <v>3249</v>
      </c>
      <c r="E2411" s="2" t="s">
        <v>45</v>
      </c>
      <c r="F2411" s="2" t="s">
        <v>46</v>
      </c>
      <c r="G2411" s="2" t="s">
        <v>60</v>
      </c>
      <c r="H2411" s="2" t="s">
        <v>61</v>
      </c>
      <c r="I2411" s="2" t="s">
        <v>32</v>
      </c>
      <c r="J2411" s="2">
        <v>9</v>
      </c>
      <c r="K2411" s="2">
        <v>16523</v>
      </c>
      <c r="L2411" s="2">
        <v>148707</v>
      </c>
      <c r="M2411" s="2">
        <v>108751.83</v>
      </c>
      <c r="N2411" s="2">
        <v>39955.17</v>
      </c>
      <c r="O2411" s="2">
        <v>408</v>
      </c>
      <c r="P2411" s="2">
        <v>10</v>
      </c>
      <c r="Q2411" s="2" t="s">
        <v>62</v>
      </c>
      <c r="R2411" s="2">
        <v>0</v>
      </c>
      <c r="S2411" s="5">
        <f>IFERROR(Table1[[#This Row],[Profit]]/Table1[[#This Row],[Sales]],0)</f>
        <v>0.26868385482862273</v>
      </c>
      <c r="T2411" s="2" t="str">
        <f t="shared" si="37"/>
        <v>Reorder Needed</v>
      </c>
    </row>
    <row r="2412" spans="1:20" x14ac:dyDescent="0.3">
      <c r="A2412" s="2">
        <v>3411</v>
      </c>
      <c r="B2412" s="3">
        <v>45612</v>
      </c>
      <c r="C2412" s="2" t="s">
        <v>114</v>
      </c>
      <c r="D2412" s="2" t="s">
        <v>3250</v>
      </c>
      <c r="E2412" s="2" t="s">
        <v>45</v>
      </c>
      <c r="F2412" s="2" t="s">
        <v>46</v>
      </c>
      <c r="G2412" s="2" t="s">
        <v>40</v>
      </c>
      <c r="H2412" s="2" t="s">
        <v>41</v>
      </c>
      <c r="I2412" s="2" t="s">
        <v>24</v>
      </c>
      <c r="J2412" s="2">
        <v>9</v>
      </c>
      <c r="K2412" s="2">
        <v>39734</v>
      </c>
      <c r="L2412" s="2">
        <v>357606</v>
      </c>
      <c r="M2412" s="2">
        <v>316818.48</v>
      </c>
      <c r="N2412" s="2">
        <v>40787.519999999997</v>
      </c>
      <c r="O2412" s="2">
        <v>452</v>
      </c>
      <c r="P2412" s="2">
        <v>12</v>
      </c>
      <c r="Q2412" s="2" t="s">
        <v>42</v>
      </c>
      <c r="R2412" s="2">
        <v>15</v>
      </c>
      <c r="S2412" s="5">
        <f>IFERROR(Table1[[#This Row],[Profit]]/Table1[[#This Row],[Sales]],0)</f>
        <v>0.11405714669216958</v>
      </c>
      <c r="T2412" s="2" t="str">
        <f t="shared" si="37"/>
        <v>Reorder Needed</v>
      </c>
    </row>
    <row r="2413" spans="1:20" x14ac:dyDescent="0.3">
      <c r="A2413" s="2">
        <v>3412</v>
      </c>
      <c r="B2413" s="3">
        <v>45410</v>
      </c>
      <c r="C2413" s="2" t="s">
        <v>2102</v>
      </c>
      <c r="D2413" s="2" t="s">
        <v>3251</v>
      </c>
      <c r="E2413" s="2" t="s">
        <v>20</v>
      </c>
      <c r="F2413" s="2" t="s">
        <v>21</v>
      </c>
      <c r="G2413" s="2" t="s">
        <v>81</v>
      </c>
      <c r="H2413" s="2" t="s">
        <v>82</v>
      </c>
      <c r="I2413" s="2" t="s">
        <v>24</v>
      </c>
      <c r="J2413" s="2">
        <v>3</v>
      </c>
      <c r="K2413" s="2">
        <v>46055</v>
      </c>
      <c r="L2413" s="2">
        <v>138165</v>
      </c>
      <c r="M2413" s="2">
        <v>104941.62</v>
      </c>
      <c r="N2413" s="2">
        <v>33223.379999999997</v>
      </c>
      <c r="O2413" s="2">
        <v>372</v>
      </c>
      <c r="P2413" s="2">
        <v>38</v>
      </c>
      <c r="Q2413" s="2" t="s">
        <v>42</v>
      </c>
      <c r="R2413" s="2">
        <v>10</v>
      </c>
      <c r="S2413" s="5">
        <f>IFERROR(Table1[[#This Row],[Profit]]/Table1[[#This Row],[Sales]],0)</f>
        <v>0.24046162197372706</v>
      </c>
      <c r="T2413" s="2" t="str">
        <f t="shared" si="37"/>
        <v>Reorder Needed</v>
      </c>
    </row>
    <row r="2414" spans="1:20" x14ac:dyDescent="0.3">
      <c r="A2414" s="2">
        <v>3413</v>
      </c>
      <c r="B2414" s="3">
        <v>45355</v>
      </c>
      <c r="C2414" s="2" t="s">
        <v>2692</v>
      </c>
      <c r="D2414" s="2" t="s">
        <v>3252</v>
      </c>
      <c r="E2414" s="2" t="s">
        <v>20</v>
      </c>
      <c r="F2414" s="2" t="s">
        <v>21</v>
      </c>
      <c r="G2414" s="2" t="s">
        <v>49</v>
      </c>
      <c r="H2414" s="2" t="s">
        <v>50</v>
      </c>
      <c r="I2414" s="2" t="s">
        <v>51</v>
      </c>
      <c r="J2414" s="2">
        <v>6</v>
      </c>
      <c r="K2414" s="2">
        <v>51583</v>
      </c>
      <c r="L2414" s="2">
        <v>309498</v>
      </c>
      <c r="M2414" s="2">
        <v>256042.57</v>
      </c>
      <c r="N2414" s="2">
        <v>53455.43</v>
      </c>
      <c r="O2414" s="2">
        <v>133</v>
      </c>
      <c r="P2414" s="2">
        <v>11</v>
      </c>
      <c r="Q2414" s="2" t="s">
        <v>52</v>
      </c>
      <c r="R2414" s="2">
        <v>10</v>
      </c>
      <c r="S2414" s="5">
        <f>IFERROR(Table1[[#This Row],[Profit]]/Table1[[#This Row],[Sales]],0)</f>
        <v>0.1727165603654951</v>
      </c>
      <c r="T2414" s="2" t="str">
        <f t="shared" si="37"/>
        <v>Reorder Needed</v>
      </c>
    </row>
    <row r="2415" spans="1:20" x14ac:dyDescent="0.3">
      <c r="A2415" s="2">
        <v>3414</v>
      </c>
      <c r="B2415" s="3">
        <v>45586</v>
      </c>
      <c r="C2415" s="2" t="s">
        <v>1547</v>
      </c>
      <c r="D2415" s="2" t="s">
        <v>3253</v>
      </c>
      <c r="E2415" s="2" t="s">
        <v>36</v>
      </c>
      <c r="F2415" s="2" t="s">
        <v>37</v>
      </c>
      <c r="G2415" s="2" t="s">
        <v>75</v>
      </c>
      <c r="H2415" s="2" t="s">
        <v>76</v>
      </c>
      <c r="I2415" s="2" t="s">
        <v>77</v>
      </c>
      <c r="J2415" s="2">
        <v>10</v>
      </c>
      <c r="K2415" s="2">
        <v>13580</v>
      </c>
      <c r="L2415" s="2">
        <v>135800</v>
      </c>
      <c r="M2415" s="2">
        <v>121491.4</v>
      </c>
      <c r="N2415" s="2">
        <v>14308.6</v>
      </c>
      <c r="O2415" s="2">
        <v>467</v>
      </c>
      <c r="P2415" s="2">
        <v>42</v>
      </c>
      <c r="Q2415" s="2" t="s">
        <v>78</v>
      </c>
      <c r="R2415" s="2">
        <v>20</v>
      </c>
      <c r="S2415" s="5">
        <f>IFERROR(Table1[[#This Row],[Profit]]/Table1[[#This Row],[Sales]],0)</f>
        <v>0.10536524300441827</v>
      </c>
      <c r="T2415" s="2" t="str">
        <f t="shared" si="37"/>
        <v>Reorder Needed</v>
      </c>
    </row>
    <row r="2416" spans="1:20" x14ac:dyDescent="0.3">
      <c r="A2416" s="2">
        <v>3415</v>
      </c>
      <c r="B2416" s="3">
        <v>45590</v>
      </c>
      <c r="C2416" s="2" t="s">
        <v>2571</v>
      </c>
      <c r="D2416" s="2" t="s">
        <v>1840</v>
      </c>
      <c r="E2416" s="2" t="s">
        <v>45</v>
      </c>
      <c r="F2416" s="2" t="s">
        <v>46</v>
      </c>
      <c r="G2416" s="2" t="s">
        <v>75</v>
      </c>
      <c r="H2416" s="2" t="s">
        <v>76</v>
      </c>
      <c r="I2416" s="2" t="s">
        <v>77</v>
      </c>
      <c r="J2416" s="2">
        <v>4</v>
      </c>
      <c r="K2416" s="2">
        <v>7782</v>
      </c>
      <c r="L2416" s="2">
        <v>31128</v>
      </c>
      <c r="M2416" s="2">
        <v>21422.240000000002</v>
      </c>
      <c r="N2416" s="2">
        <v>9705.76</v>
      </c>
      <c r="O2416" s="2">
        <v>486</v>
      </c>
      <c r="P2416" s="2">
        <v>29</v>
      </c>
      <c r="Q2416" s="2" t="s">
        <v>78</v>
      </c>
      <c r="R2416" s="2">
        <v>15</v>
      </c>
      <c r="S2416" s="5">
        <f>IFERROR(Table1[[#This Row],[Profit]]/Table1[[#This Row],[Sales]],0)</f>
        <v>0.31180159342071445</v>
      </c>
      <c r="T2416" s="2" t="str">
        <f t="shared" si="37"/>
        <v>Reorder Needed</v>
      </c>
    </row>
    <row r="2417" spans="1:20" x14ac:dyDescent="0.3">
      <c r="A2417" s="2">
        <v>3416</v>
      </c>
      <c r="B2417" s="3">
        <v>45546</v>
      </c>
      <c r="C2417" s="2" t="s">
        <v>3254</v>
      </c>
      <c r="D2417" s="2" t="s">
        <v>3255</v>
      </c>
      <c r="E2417" s="2" t="s">
        <v>36</v>
      </c>
      <c r="F2417" s="2" t="s">
        <v>37</v>
      </c>
      <c r="G2417" s="2" t="s">
        <v>22</v>
      </c>
      <c r="H2417" s="2" t="s">
        <v>23</v>
      </c>
      <c r="I2417" s="2" t="s">
        <v>24</v>
      </c>
      <c r="J2417" s="2">
        <v>8</v>
      </c>
      <c r="K2417" s="2">
        <v>32795</v>
      </c>
      <c r="L2417" s="2">
        <v>262360</v>
      </c>
      <c r="M2417" s="2">
        <v>195478.79</v>
      </c>
      <c r="N2417" s="2">
        <v>66881.210000000006</v>
      </c>
      <c r="O2417" s="2">
        <v>90</v>
      </c>
      <c r="P2417" s="2">
        <v>74</v>
      </c>
      <c r="Q2417" s="2" t="s">
        <v>25</v>
      </c>
      <c r="R2417" s="2">
        <v>0</v>
      </c>
      <c r="S2417" s="5">
        <f>IFERROR(Table1[[#This Row],[Profit]]/Table1[[#This Row],[Sales]],0)</f>
        <v>0.25492152004878793</v>
      </c>
      <c r="T2417" s="2" t="str">
        <f t="shared" si="37"/>
        <v>Reorder Needed</v>
      </c>
    </row>
    <row r="2418" spans="1:20" x14ac:dyDescent="0.3">
      <c r="A2418" s="2">
        <v>3417</v>
      </c>
      <c r="B2418" s="3">
        <v>45532</v>
      </c>
      <c r="C2418" s="2" t="s">
        <v>485</v>
      </c>
      <c r="D2418" s="2" t="s">
        <v>3256</v>
      </c>
      <c r="E2418" s="2" t="s">
        <v>20</v>
      </c>
      <c r="F2418" s="2" t="s">
        <v>21</v>
      </c>
      <c r="G2418" s="2" t="s">
        <v>75</v>
      </c>
      <c r="H2418" s="2" t="s">
        <v>76</v>
      </c>
      <c r="I2418" s="2" t="s">
        <v>77</v>
      </c>
      <c r="J2418" s="2">
        <v>9</v>
      </c>
      <c r="K2418" s="2">
        <v>53109</v>
      </c>
      <c r="L2418" s="2">
        <v>477981</v>
      </c>
      <c r="M2418" s="2">
        <v>381116.66</v>
      </c>
      <c r="N2418" s="2">
        <v>96864.34</v>
      </c>
      <c r="O2418" s="2">
        <v>374</v>
      </c>
      <c r="P2418" s="2">
        <v>64</v>
      </c>
      <c r="Q2418" s="2" t="s">
        <v>78</v>
      </c>
      <c r="R2418" s="2">
        <v>20</v>
      </c>
      <c r="S2418" s="5">
        <f>IFERROR(Table1[[#This Row],[Profit]]/Table1[[#This Row],[Sales]],0)</f>
        <v>0.20265311801096694</v>
      </c>
      <c r="T2418" s="2" t="str">
        <f t="shared" si="37"/>
        <v>Reorder Needed</v>
      </c>
    </row>
    <row r="2419" spans="1:20" x14ac:dyDescent="0.3">
      <c r="A2419" s="2">
        <v>3418</v>
      </c>
      <c r="B2419" s="3">
        <v>45447</v>
      </c>
      <c r="C2419" s="2" t="s">
        <v>1419</v>
      </c>
      <c r="D2419" s="2" t="s">
        <v>3257</v>
      </c>
      <c r="E2419" s="2" t="s">
        <v>36</v>
      </c>
      <c r="F2419" s="2" t="s">
        <v>37</v>
      </c>
      <c r="G2419" s="2" t="s">
        <v>49</v>
      </c>
      <c r="H2419" s="2" t="s">
        <v>50</v>
      </c>
      <c r="I2419" s="2" t="s">
        <v>51</v>
      </c>
      <c r="J2419" s="2">
        <v>10</v>
      </c>
      <c r="K2419" s="2">
        <v>3574</v>
      </c>
      <c r="L2419" s="2">
        <v>35740</v>
      </c>
      <c r="M2419" s="2">
        <v>28749.85</v>
      </c>
      <c r="N2419" s="2">
        <v>6990.15</v>
      </c>
      <c r="O2419" s="2">
        <v>126</v>
      </c>
      <c r="P2419" s="2">
        <v>27</v>
      </c>
      <c r="Q2419" s="2" t="s">
        <v>52</v>
      </c>
      <c r="R2419" s="2">
        <v>5</v>
      </c>
      <c r="S2419" s="5">
        <f>IFERROR(Table1[[#This Row],[Profit]]/Table1[[#This Row],[Sales]],0)</f>
        <v>0.19558337996642416</v>
      </c>
      <c r="T2419" s="2" t="str">
        <f t="shared" si="37"/>
        <v>Reorder Needed</v>
      </c>
    </row>
    <row r="2420" spans="1:20" x14ac:dyDescent="0.3">
      <c r="A2420" s="2">
        <v>3419</v>
      </c>
      <c r="B2420" s="3">
        <v>45410</v>
      </c>
      <c r="C2420" s="2" t="s">
        <v>1201</v>
      </c>
      <c r="D2420" s="2" t="s">
        <v>3258</v>
      </c>
      <c r="E2420" s="2" t="s">
        <v>28</v>
      </c>
      <c r="F2420" s="2" t="s">
        <v>29</v>
      </c>
      <c r="G2420" s="2" t="s">
        <v>75</v>
      </c>
      <c r="H2420" s="2" t="s">
        <v>76</v>
      </c>
      <c r="I2420" s="2" t="s">
        <v>77</v>
      </c>
      <c r="J2420" s="2">
        <v>5</v>
      </c>
      <c r="K2420" s="2">
        <v>30130</v>
      </c>
      <c r="L2420" s="2">
        <v>150650</v>
      </c>
      <c r="M2420" s="2">
        <v>102399.53</v>
      </c>
      <c r="N2420" s="2">
        <v>48250.47</v>
      </c>
      <c r="O2420" s="2">
        <v>124</v>
      </c>
      <c r="P2420" s="2">
        <v>93</v>
      </c>
      <c r="Q2420" s="2" t="s">
        <v>78</v>
      </c>
      <c r="R2420" s="2">
        <v>15</v>
      </c>
      <c r="S2420" s="5">
        <f>IFERROR(Table1[[#This Row],[Profit]]/Table1[[#This Row],[Sales]],0)</f>
        <v>0.32028191171589776</v>
      </c>
      <c r="T2420" s="2" t="str">
        <f t="shared" si="37"/>
        <v>Reorder Needed</v>
      </c>
    </row>
    <row r="2421" spans="1:20" x14ac:dyDescent="0.3">
      <c r="A2421" s="2">
        <v>3420</v>
      </c>
      <c r="B2421" s="3">
        <v>45633</v>
      </c>
      <c r="C2421" s="2" t="s">
        <v>3259</v>
      </c>
      <c r="D2421" s="2" t="s">
        <v>3260</v>
      </c>
      <c r="E2421" s="2" t="s">
        <v>45</v>
      </c>
      <c r="F2421" s="2" t="s">
        <v>46</v>
      </c>
      <c r="G2421" s="2" t="s">
        <v>49</v>
      </c>
      <c r="H2421" s="2" t="s">
        <v>50</v>
      </c>
      <c r="I2421" s="2" t="s">
        <v>51</v>
      </c>
      <c r="J2421" s="2">
        <v>8</v>
      </c>
      <c r="K2421" s="2">
        <v>2925</v>
      </c>
      <c r="L2421" s="2">
        <v>23400</v>
      </c>
      <c r="M2421" s="2">
        <v>15257.09</v>
      </c>
      <c r="N2421" s="2">
        <v>8142.91</v>
      </c>
      <c r="O2421" s="2">
        <v>154</v>
      </c>
      <c r="P2421" s="2">
        <v>55</v>
      </c>
      <c r="Q2421" s="2" t="s">
        <v>52</v>
      </c>
      <c r="R2421" s="2">
        <v>15</v>
      </c>
      <c r="S2421" s="5">
        <f>IFERROR(Table1[[#This Row],[Profit]]/Table1[[#This Row],[Sales]],0)</f>
        <v>0.34798760683760682</v>
      </c>
      <c r="T2421" s="2" t="str">
        <f t="shared" si="37"/>
        <v>Reorder Needed</v>
      </c>
    </row>
    <row r="2422" spans="1:20" x14ac:dyDescent="0.3">
      <c r="A2422" s="2">
        <v>3421</v>
      </c>
      <c r="B2422" s="3">
        <v>45645</v>
      </c>
      <c r="C2422" s="2" t="s">
        <v>1323</v>
      </c>
      <c r="D2422" s="2" t="s">
        <v>3261</v>
      </c>
      <c r="E2422" s="2" t="s">
        <v>36</v>
      </c>
      <c r="F2422" s="2" t="s">
        <v>37</v>
      </c>
      <c r="G2422" s="2" t="s">
        <v>49</v>
      </c>
      <c r="H2422" s="2" t="s">
        <v>50</v>
      </c>
      <c r="I2422" s="2" t="s">
        <v>51</v>
      </c>
      <c r="J2422" s="2">
        <v>6</v>
      </c>
      <c r="K2422" s="2">
        <v>42997</v>
      </c>
      <c r="L2422" s="2">
        <v>257982</v>
      </c>
      <c r="M2422" s="2">
        <v>184331.02</v>
      </c>
      <c r="N2422" s="2">
        <v>73650.98</v>
      </c>
      <c r="O2422" s="2">
        <v>292</v>
      </c>
      <c r="P2422" s="2">
        <v>54</v>
      </c>
      <c r="Q2422" s="2" t="s">
        <v>52</v>
      </c>
      <c r="R2422" s="2">
        <v>10</v>
      </c>
      <c r="S2422" s="5">
        <f>IFERROR(Table1[[#This Row],[Profit]]/Table1[[#This Row],[Sales]],0)</f>
        <v>0.2854888325542092</v>
      </c>
      <c r="T2422" s="2" t="str">
        <f t="shared" si="37"/>
        <v>Reorder Needed</v>
      </c>
    </row>
    <row r="2423" spans="1:20" x14ac:dyDescent="0.3">
      <c r="A2423" s="2">
        <v>3422</v>
      </c>
      <c r="B2423" s="3">
        <v>45458</v>
      </c>
      <c r="C2423" s="2" t="s">
        <v>1547</v>
      </c>
      <c r="D2423" s="2" t="s">
        <v>3262</v>
      </c>
      <c r="E2423" s="2" t="s">
        <v>20</v>
      </c>
      <c r="F2423" s="2" t="s">
        <v>21</v>
      </c>
      <c r="G2423" s="2" t="s">
        <v>49</v>
      </c>
      <c r="H2423" s="2" t="s">
        <v>50</v>
      </c>
      <c r="I2423" s="2" t="s">
        <v>51</v>
      </c>
      <c r="J2423" s="2">
        <v>6</v>
      </c>
      <c r="K2423" s="2">
        <v>2374</v>
      </c>
      <c r="L2423" s="2">
        <v>14244</v>
      </c>
      <c r="M2423" s="2">
        <v>10160.290000000001</v>
      </c>
      <c r="N2423" s="2">
        <v>4083.71</v>
      </c>
      <c r="O2423" s="2">
        <v>398</v>
      </c>
      <c r="P2423" s="2">
        <v>88</v>
      </c>
      <c r="Q2423" s="2" t="s">
        <v>52</v>
      </c>
      <c r="R2423" s="2">
        <v>0</v>
      </c>
      <c r="S2423" s="5">
        <f>IFERROR(Table1[[#This Row],[Profit]]/Table1[[#This Row],[Sales]],0)</f>
        <v>0.28669685481606288</v>
      </c>
      <c r="T2423" s="2" t="str">
        <f t="shared" si="37"/>
        <v>Reorder Needed</v>
      </c>
    </row>
    <row r="2424" spans="1:20" x14ac:dyDescent="0.3">
      <c r="A2424" s="2">
        <v>3423</v>
      </c>
      <c r="B2424" s="3">
        <v>45640</v>
      </c>
      <c r="C2424" s="2" t="s">
        <v>121</v>
      </c>
      <c r="D2424" s="2" t="s">
        <v>3263</v>
      </c>
      <c r="E2424" s="2" t="s">
        <v>36</v>
      </c>
      <c r="F2424" s="2" t="s">
        <v>37</v>
      </c>
      <c r="G2424" s="2" t="s">
        <v>75</v>
      </c>
      <c r="H2424" s="2" t="s">
        <v>76</v>
      </c>
      <c r="I2424" s="2" t="s">
        <v>77</v>
      </c>
      <c r="J2424" s="2">
        <v>2</v>
      </c>
      <c r="K2424" s="2">
        <v>42761</v>
      </c>
      <c r="L2424" s="2">
        <v>85522</v>
      </c>
      <c r="M2424" s="2">
        <v>70689.460000000006</v>
      </c>
      <c r="N2424" s="2">
        <v>14832.54</v>
      </c>
      <c r="O2424" s="2">
        <v>95</v>
      </c>
      <c r="P2424" s="2">
        <v>90</v>
      </c>
      <c r="Q2424" s="2" t="s">
        <v>78</v>
      </c>
      <c r="R2424" s="2">
        <v>15</v>
      </c>
      <c r="S2424" s="5">
        <f>IFERROR(Table1[[#This Row],[Profit]]/Table1[[#This Row],[Sales]],0)</f>
        <v>0.17343537335422465</v>
      </c>
      <c r="T2424" s="2" t="str">
        <f t="shared" si="37"/>
        <v>Reorder Needed</v>
      </c>
    </row>
    <row r="2425" spans="1:20" x14ac:dyDescent="0.3">
      <c r="A2425" s="2">
        <v>3424</v>
      </c>
      <c r="B2425" s="3">
        <v>45505</v>
      </c>
      <c r="C2425" s="2" t="s">
        <v>692</v>
      </c>
      <c r="D2425" s="2" t="s">
        <v>3264</v>
      </c>
      <c r="E2425" s="2" t="s">
        <v>45</v>
      </c>
      <c r="F2425" s="2" t="s">
        <v>46</v>
      </c>
      <c r="G2425" s="2" t="s">
        <v>67</v>
      </c>
      <c r="H2425" s="2" t="s">
        <v>68</v>
      </c>
      <c r="I2425" s="2" t="s">
        <v>24</v>
      </c>
      <c r="J2425" s="2">
        <v>10</v>
      </c>
      <c r="K2425" s="2">
        <v>42330</v>
      </c>
      <c r="L2425" s="2">
        <v>423300</v>
      </c>
      <c r="M2425" s="2">
        <v>354350.92</v>
      </c>
      <c r="N2425" s="2">
        <v>68949.08</v>
      </c>
      <c r="O2425" s="2">
        <v>458</v>
      </c>
      <c r="P2425" s="2">
        <v>11</v>
      </c>
      <c r="Q2425" s="2" t="s">
        <v>42</v>
      </c>
      <c r="R2425" s="2">
        <v>0</v>
      </c>
      <c r="S2425" s="5">
        <f>IFERROR(Table1[[#This Row],[Profit]]/Table1[[#This Row],[Sales]],0)</f>
        <v>0.16288466808410113</v>
      </c>
      <c r="T2425" s="2" t="str">
        <f t="shared" si="37"/>
        <v>Reorder Needed</v>
      </c>
    </row>
    <row r="2426" spans="1:20" x14ac:dyDescent="0.3">
      <c r="A2426" s="2">
        <v>3425</v>
      </c>
      <c r="B2426" s="3">
        <v>45526</v>
      </c>
      <c r="C2426" s="2" t="s">
        <v>2021</v>
      </c>
      <c r="D2426" s="2" t="s">
        <v>3265</v>
      </c>
      <c r="E2426" s="2" t="s">
        <v>45</v>
      </c>
      <c r="F2426" s="2" t="s">
        <v>46</v>
      </c>
      <c r="G2426" s="2" t="s">
        <v>55</v>
      </c>
      <c r="H2426" s="2" t="s">
        <v>56</v>
      </c>
      <c r="I2426" s="2" t="s">
        <v>32</v>
      </c>
      <c r="J2426" s="2">
        <v>10</v>
      </c>
      <c r="K2426" s="2">
        <v>52219</v>
      </c>
      <c r="L2426" s="2">
        <v>522190</v>
      </c>
      <c r="M2426" s="2">
        <v>424180.12</v>
      </c>
      <c r="N2426" s="2">
        <v>98009.88</v>
      </c>
      <c r="O2426" s="2">
        <v>23</v>
      </c>
      <c r="P2426" s="2">
        <v>65</v>
      </c>
      <c r="Q2426" s="2" t="s">
        <v>57</v>
      </c>
      <c r="R2426" s="2">
        <v>10</v>
      </c>
      <c r="S2426" s="5">
        <f>IFERROR(Table1[[#This Row],[Profit]]/Table1[[#This Row],[Sales]],0)</f>
        <v>0.18769007449395814</v>
      </c>
      <c r="T2426" s="2" t="str">
        <f t="shared" si="37"/>
        <v>Sufficient</v>
      </c>
    </row>
    <row r="2427" spans="1:20" x14ac:dyDescent="0.3">
      <c r="A2427" s="2">
        <v>3426</v>
      </c>
      <c r="B2427" s="3">
        <v>45388</v>
      </c>
      <c r="C2427" s="2" t="s">
        <v>533</v>
      </c>
      <c r="D2427" s="2" t="s">
        <v>3266</v>
      </c>
      <c r="E2427" s="2" t="s">
        <v>20</v>
      </c>
      <c r="F2427" s="2" t="s">
        <v>21</v>
      </c>
      <c r="G2427" s="2" t="s">
        <v>49</v>
      </c>
      <c r="H2427" s="2" t="s">
        <v>50</v>
      </c>
      <c r="I2427" s="2" t="s">
        <v>51</v>
      </c>
      <c r="J2427" s="2">
        <v>6</v>
      </c>
      <c r="K2427" s="2">
        <v>51694</v>
      </c>
      <c r="L2427" s="2">
        <v>310164</v>
      </c>
      <c r="M2427" s="2">
        <v>264553.98</v>
      </c>
      <c r="N2427" s="2">
        <v>45610.02</v>
      </c>
      <c r="O2427" s="2">
        <v>208</v>
      </c>
      <c r="P2427" s="2">
        <v>71</v>
      </c>
      <c r="Q2427" s="2" t="s">
        <v>52</v>
      </c>
      <c r="R2427" s="2">
        <v>15</v>
      </c>
      <c r="S2427" s="5">
        <f>IFERROR(Table1[[#This Row],[Profit]]/Table1[[#This Row],[Sales]],0)</f>
        <v>0.14705130189190233</v>
      </c>
      <c r="T2427" s="2" t="str">
        <f t="shared" si="37"/>
        <v>Reorder Needed</v>
      </c>
    </row>
    <row r="2428" spans="1:20" x14ac:dyDescent="0.3">
      <c r="A2428" s="2">
        <v>3427</v>
      </c>
      <c r="B2428" s="3">
        <v>45647</v>
      </c>
      <c r="C2428" s="2" t="s">
        <v>288</v>
      </c>
      <c r="D2428" s="2" t="s">
        <v>3267</v>
      </c>
      <c r="E2428" s="2" t="s">
        <v>20</v>
      </c>
      <c r="F2428" s="2" t="s">
        <v>21</v>
      </c>
      <c r="G2428" s="2" t="s">
        <v>40</v>
      </c>
      <c r="H2428" s="2" t="s">
        <v>41</v>
      </c>
      <c r="I2428" s="2" t="s">
        <v>24</v>
      </c>
      <c r="J2428" s="2">
        <v>1</v>
      </c>
      <c r="K2428" s="2">
        <v>37998</v>
      </c>
      <c r="L2428" s="2">
        <v>37998</v>
      </c>
      <c r="M2428" s="2">
        <v>33031.040000000001</v>
      </c>
      <c r="N2428" s="2">
        <v>4966.96</v>
      </c>
      <c r="O2428" s="2">
        <v>85</v>
      </c>
      <c r="P2428" s="2">
        <v>36</v>
      </c>
      <c r="Q2428" s="2" t="s">
        <v>42</v>
      </c>
      <c r="R2428" s="2">
        <v>10</v>
      </c>
      <c r="S2428" s="5">
        <f>IFERROR(Table1[[#This Row],[Profit]]/Table1[[#This Row],[Sales]],0)</f>
        <v>0.13071635349228908</v>
      </c>
      <c r="T2428" s="2" t="str">
        <f t="shared" si="37"/>
        <v>Reorder Needed</v>
      </c>
    </row>
    <row r="2429" spans="1:20" x14ac:dyDescent="0.3">
      <c r="A2429" s="2">
        <v>3428</v>
      </c>
      <c r="B2429" s="3">
        <v>45438</v>
      </c>
      <c r="C2429" s="2" t="s">
        <v>716</v>
      </c>
      <c r="D2429" s="2" t="s">
        <v>3268</v>
      </c>
      <c r="E2429" s="2" t="s">
        <v>20</v>
      </c>
      <c r="F2429" s="2" t="s">
        <v>21</v>
      </c>
      <c r="G2429" s="2" t="s">
        <v>60</v>
      </c>
      <c r="H2429" s="2" t="s">
        <v>61</v>
      </c>
      <c r="I2429" s="2" t="s">
        <v>32</v>
      </c>
      <c r="J2429" s="2">
        <v>3</v>
      </c>
      <c r="K2429" s="2">
        <v>36019</v>
      </c>
      <c r="L2429" s="2">
        <v>108057</v>
      </c>
      <c r="M2429" s="2">
        <v>81343.34</v>
      </c>
      <c r="N2429" s="2">
        <v>26713.66</v>
      </c>
      <c r="O2429" s="2">
        <v>296</v>
      </c>
      <c r="P2429" s="2">
        <v>15</v>
      </c>
      <c r="Q2429" s="2" t="s">
        <v>62</v>
      </c>
      <c r="R2429" s="2">
        <v>15</v>
      </c>
      <c r="S2429" s="5">
        <f>IFERROR(Table1[[#This Row],[Profit]]/Table1[[#This Row],[Sales]],0)</f>
        <v>0.24721822741701138</v>
      </c>
      <c r="T2429" s="2" t="str">
        <f t="shared" si="37"/>
        <v>Reorder Needed</v>
      </c>
    </row>
    <row r="2430" spans="1:20" x14ac:dyDescent="0.3">
      <c r="A2430" s="2">
        <v>3429</v>
      </c>
      <c r="B2430" s="3">
        <v>45504</v>
      </c>
      <c r="C2430" s="2" t="s">
        <v>1435</v>
      </c>
      <c r="D2430" s="2" t="s">
        <v>3269</v>
      </c>
      <c r="E2430" s="2" t="s">
        <v>45</v>
      </c>
      <c r="F2430" s="2" t="s">
        <v>46</v>
      </c>
      <c r="G2430" s="2" t="s">
        <v>60</v>
      </c>
      <c r="H2430" s="2" t="s">
        <v>61</v>
      </c>
      <c r="I2430" s="2" t="s">
        <v>32</v>
      </c>
      <c r="J2430" s="2">
        <v>1</v>
      </c>
      <c r="K2430" s="2">
        <v>34777</v>
      </c>
      <c r="L2430" s="2">
        <v>34777</v>
      </c>
      <c r="M2430" s="2">
        <v>27550.41</v>
      </c>
      <c r="N2430" s="2">
        <v>7226.59</v>
      </c>
      <c r="O2430" s="2">
        <v>306</v>
      </c>
      <c r="P2430" s="2">
        <v>85</v>
      </c>
      <c r="Q2430" s="2" t="s">
        <v>62</v>
      </c>
      <c r="R2430" s="2">
        <v>5</v>
      </c>
      <c r="S2430" s="5">
        <f>IFERROR(Table1[[#This Row],[Profit]]/Table1[[#This Row],[Sales]],0)</f>
        <v>0.20779796992265004</v>
      </c>
      <c r="T2430" s="2" t="str">
        <f t="shared" si="37"/>
        <v>Reorder Needed</v>
      </c>
    </row>
    <row r="2431" spans="1:20" x14ac:dyDescent="0.3">
      <c r="A2431" s="2">
        <v>3430</v>
      </c>
      <c r="B2431" s="3">
        <v>45310</v>
      </c>
      <c r="C2431" s="2" t="s">
        <v>481</v>
      </c>
      <c r="D2431" s="2" t="s">
        <v>3270</v>
      </c>
      <c r="E2431" s="2" t="s">
        <v>28</v>
      </c>
      <c r="F2431" s="2" t="s">
        <v>29</v>
      </c>
      <c r="G2431" s="2" t="s">
        <v>55</v>
      </c>
      <c r="H2431" s="2" t="s">
        <v>56</v>
      </c>
      <c r="I2431" s="2" t="s">
        <v>32</v>
      </c>
      <c r="J2431" s="2">
        <v>3</v>
      </c>
      <c r="K2431" s="2">
        <v>56220</v>
      </c>
      <c r="L2431" s="2">
        <v>168660</v>
      </c>
      <c r="M2431" s="2">
        <v>138395.57</v>
      </c>
      <c r="N2431" s="2">
        <v>30264.43</v>
      </c>
      <c r="O2431" s="2">
        <v>26</v>
      </c>
      <c r="P2431" s="2">
        <v>97</v>
      </c>
      <c r="Q2431" s="2" t="s">
        <v>57</v>
      </c>
      <c r="R2431" s="2">
        <v>5</v>
      </c>
      <c r="S2431" s="5">
        <f>IFERROR(Table1[[#This Row],[Profit]]/Table1[[#This Row],[Sales]],0)</f>
        <v>0.17944047195541327</v>
      </c>
      <c r="T2431" s="2" t="str">
        <f t="shared" si="37"/>
        <v>Sufficient</v>
      </c>
    </row>
    <row r="2432" spans="1:20" x14ac:dyDescent="0.3">
      <c r="A2432" s="2">
        <v>3431</v>
      </c>
      <c r="B2432" s="3">
        <v>45423</v>
      </c>
      <c r="C2432" s="2" t="s">
        <v>3271</v>
      </c>
      <c r="D2432" s="2" t="s">
        <v>2580</v>
      </c>
      <c r="E2432" s="2" t="s">
        <v>28</v>
      </c>
      <c r="F2432" s="2" t="s">
        <v>29</v>
      </c>
      <c r="G2432" s="2" t="s">
        <v>75</v>
      </c>
      <c r="H2432" s="2" t="s">
        <v>76</v>
      </c>
      <c r="I2432" s="2" t="s">
        <v>77</v>
      </c>
      <c r="J2432" s="2">
        <v>6</v>
      </c>
      <c r="K2432" s="2">
        <v>55857</v>
      </c>
      <c r="L2432" s="2">
        <v>335142</v>
      </c>
      <c r="M2432" s="2">
        <v>257087.7</v>
      </c>
      <c r="N2432" s="2">
        <v>78054.3</v>
      </c>
      <c r="O2432" s="2">
        <v>366</v>
      </c>
      <c r="P2432" s="2">
        <v>76</v>
      </c>
      <c r="Q2432" s="2" t="s">
        <v>78</v>
      </c>
      <c r="R2432" s="2">
        <v>10</v>
      </c>
      <c r="S2432" s="5">
        <f>IFERROR(Table1[[#This Row],[Profit]]/Table1[[#This Row],[Sales]],0)</f>
        <v>0.2328991890004834</v>
      </c>
      <c r="T2432" s="2" t="str">
        <f t="shared" si="37"/>
        <v>Reorder Needed</v>
      </c>
    </row>
    <row r="2433" spans="1:20" x14ac:dyDescent="0.3">
      <c r="A2433" s="2">
        <v>3432</v>
      </c>
      <c r="B2433" s="3">
        <v>45343</v>
      </c>
      <c r="C2433" s="2" t="s">
        <v>1763</v>
      </c>
      <c r="D2433" s="2" t="s">
        <v>3272</v>
      </c>
      <c r="E2433" s="2" t="s">
        <v>45</v>
      </c>
      <c r="F2433" s="2" t="s">
        <v>46</v>
      </c>
      <c r="G2433" s="2" t="s">
        <v>75</v>
      </c>
      <c r="H2433" s="2" t="s">
        <v>76</v>
      </c>
      <c r="I2433" s="2" t="s">
        <v>77</v>
      </c>
      <c r="J2433" s="2">
        <v>4</v>
      </c>
      <c r="K2433" s="2">
        <v>34023</v>
      </c>
      <c r="L2433" s="2">
        <v>136092</v>
      </c>
      <c r="M2433" s="2">
        <v>97146.240000000005</v>
      </c>
      <c r="N2433" s="2">
        <v>38945.760000000002</v>
      </c>
      <c r="O2433" s="2">
        <v>315</v>
      </c>
      <c r="P2433" s="2">
        <v>31</v>
      </c>
      <c r="Q2433" s="2" t="s">
        <v>78</v>
      </c>
      <c r="R2433" s="2">
        <v>0</v>
      </c>
      <c r="S2433" s="5">
        <f>IFERROR(Table1[[#This Row],[Profit]]/Table1[[#This Row],[Sales]],0)</f>
        <v>0.28617229521206244</v>
      </c>
      <c r="T2433" s="2" t="str">
        <f t="shared" si="37"/>
        <v>Reorder Needed</v>
      </c>
    </row>
    <row r="2434" spans="1:20" x14ac:dyDescent="0.3">
      <c r="A2434" s="2">
        <v>3433</v>
      </c>
      <c r="B2434" s="3">
        <v>45434</v>
      </c>
      <c r="C2434" s="2" t="s">
        <v>1720</v>
      </c>
      <c r="D2434" s="2" t="s">
        <v>3273</v>
      </c>
      <c r="E2434" s="2" t="s">
        <v>20</v>
      </c>
      <c r="F2434" s="2" t="s">
        <v>21</v>
      </c>
      <c r="G2434" s="2" t="s">
        <v>67</v>
      </c>
      <c r="H2434" s="2" t="s">
        <v>68</v>
      </c>
      <c r="I2434" s="2" t="s">
        <v>24</v>
      </c>
      <c r="J2434" s="2">
        <v>1</v>
      </c>
      <c r="K2434" s="2">
        <v>55679</v>
      </c>
      <c r="L2434" s="2">
        <v>55679</v>
      </c>
      <c r="M2434" s="2">
        <v>41059.4</v>
      </c>
      <c r="N2434" s="2">
        <v>14619.6</v>
      </c>
      <c r="O2434" s="2">
        <v>335</v>
      </c>
      <c r="P2434" s="2">
        <v>40</v>
      </c>
      <c r="Q2434" s="2" t="s">
        <v>42</v>
      </c>
      <c r="R2434" s="2">
        <v>5</v>
      </c>
      <c r="S2434" s="5">
        <f>IFERROR(Table1[[#This Row],[Profit]]/Table1[[#This Row],[Sales]],0)</f>
        <v>0.26256937085795362</v>
      </c>
      <c r="T2434" s="2" t="str">
        <f t="shared" ref="T2434:T2497" si="38">IF(O2434&gt;P2434,"Reorder Needed","Sufficient")</f>
        <v>Reorder Needed</v>
      </c>
    </row>
    <row r="2435" spans="1:20" x14ac:dyDescent="0.3">
      <c r="A2435" s="2">
        <v>3434</v>
      </c>
      <c r="B2435" s="3">
        <v>45478</v>
      </c>
      <c r="C2435" s="2" t="s">
        <v>1410</v>
      </c>
      <c r="D2435" s="2" t="s">
        <v>3274</v>
      </c>
      <c r="E2435" s="2" t="s">
        <v>20</v>
      </c>
      <c r="F2435" s="2" t="s">
        <v>21</v>
      </c>
      <c r="G2435" s="2" t="s">
        <v>55</v>
      </c>
      <c r="H2435" s="2" t="s">
        <v>56</v>
      </c>
      <c r="I2435" s="2" t="s">
        <v>32</v>
      </c>
      <c r="J2435" s="2">
        <v>9</v>
      </c>
      <c r="K2435" s="2">
        <v>38516</v>
      </c>
      <c r="L2435" s="2">
        <v>346644</v>
      </c>
      <c r="M2435" s="2">
        <v>268722.24</v>
      </c>
      <c r="N2435" s="2">
        <v>77921.759999999995</v>
      </c>
      <c r="O2435" s="2">
        <v>438</v>
      </c>
      <c r="P2435" s="2">
        <v>60</v>
      </c>
      <c r="Q2435" s="2" t="s">
        <v>57</v>
      </c>
      <c r="R2435" s="2">
        <v>20</v>
      </c>
      <c r="S2435" s="5">
        <f>IFERROR(Table1[[#This Row],[Profit]]/Table1[[#This Row],[Sales]],0)</f>
        <v>0.22478900543497074</v>
      </c>
      <c r="T2435" s="2" t="str">
        <f t="shared" si="38"/>
        <v>Reorder Needed</v>
      </c>
    </row>
    <row r="2436" spans="1:20" x14ac:dyDescent="0.3">
      <c r="A2436" s="2">
        <v>3435</v>
      </c>
      <c r="B2436" s="3">
        <v>45569</v>
      </c>
      <c r="C2436" s="2" t="s">
        <v>1416</v>
      </c>
      <c r="D2436" s="2" t="s">
        <v>3275</v>
      </c>
      <c r="E2436" s="2" t="s">
        <v>45</v>
      </c>
      <c r="F2436" s="2" t="s">
        <v>46</v>
      </c>
      <c r="G2436" s="2" t="s">
        <v>60</v>
      </c>
      <c r="H2436" s="2" t="s">
        <v>61</v>
      </c>
      <c r="I2436" s="2" t="s">
        <v>32</v>
      </c>
      <c r="J2436" s="2">
        <v>10</v>
      </c>
      <c r="K2436" s="2">
        <v>19404</v>
      </c>
      <c r="L2436" s="2">
        <v>194040</v>
      </c>
      <c r="M2436" s="2">
        <v>117346.12</v>
      </c>
      <c r="N2436" s="2">
        <v>76693.88</v>
      </c>
      <c r="O2436" s="2">
        <v>383</v>
      </c>
      <c r="P2436" s="2">
        <v>11</v>
      </c>
      <c r="Q2436" s="2" t="s">
        <v>62</v>
      </c>
      <c r="R2436" s="2">
        <v>15</v>
      </c>
      <c r="S2436" s="5">
        <f>IFERROR(Table1[[#This Row],[Profit]]/Table1[[#This Row],[Sales]],0)</f>
        <v>0.39524778396206972</v>
      </c>
      <c r="T2436" s="2" t="str">
        <f t="shared" si="38"/>
        <v>Reorder Needed</v>
      </c>
    </row>
    <row r="2437" spans="1:20" x14ac:dyDescent="0.3">
      <c r="A2437" s="2">
        <v>3436</v>
      </c>
      <c r="B2437" s="3">
        <v>45475</v>
      </c>
      <c r="C2437" s="2" t="s">
        <v>1321</v>
      </c>
      <c r="D2437" s="2" t="s">
        <v>3276</v>
      </c>
      <c r="E2437" s="2" t="s">
        <v>20</v>
      </c>
      <c r="F2437" s="2" t="s">
        <v>21</v>
      </c>
      <c r="G2437" s="2" t="s">
        <v>49</v>
      </c>
      <c r="H2437" s="2" t="s">
        <v>50</v>
      </c>
      <c r="I2437" s="2" t="s">
        <v>51</v>
      </c>
      <c r="J2437" s="2">
        <v>1</v>
      </c>
      <c r="K2437" s="2">
        <v>4528</v>
      </c>
      <c r="L2437" s="2">
        <v>4528</v>
      </c>
      <c r="M2437" s="2">
        <v>3889.8</v>
      </c>
      <c r="N2437" s="2">
        <v>638.20000000000005</v>
      </c>
      <c r="O2437" s="2">
        <v>20</v>
      </c>
      <c r="P2437" s="2">
        <v>27</v>
      </c>
      <c r="Q2437" s="2" t="s">
        <v>52</v>
      </c>
      <c r="R2437" s="2">
        <v>10</v>
      </c>
      <c r="S2437" s="5">
        <f>IFERROR(Table1[[#This Row],[Profit]]/Table1[[#This Row],[Sales]],0)</f>
        <v>0.14094522968197881</v>
      </c>
      <c r="T2437" s="2" t="str">
        <f t="shared" si="38"/>
        <v>Sufficient</v>
      </c>
    </row>
    <row r="2438" spans="1:20" x14ac:dyDescent="0.3">
      <c r="A2438" s="2">
        <v>3437</v>
      </c>
      <c r="B2438" s="3">
        <v>45587</v>
      </c>
      <c r="C2438" s="2" t="s">
        <v>309</v>
      </c>
      <c r="D2438" s="2" t="s">
        <v>3277</v>
      </c>
      <c r="E2438" s="2" t="s">
        <v>28</v>
      </c>
      <c r="F2438" s="2" t="s">
        <v>29</v>
      </c>
      <c r="G2438" s="2" t="s">
        <v>30</v>
      </c>
      <c r="H2438" s="2" t="s">
        <v>31</v>
      </c>
      <c r="I2438" s="2" t="s">
        <v>32</v>
      </c>
      <c r="J2438" s="2">
        <v>4</v>
      </c>
      <c r="K2438" s="2">
        <v>13761</v>
      </c>
      <c r="L2438" s="2">
        <v>55044</v>
      </c>
      <c r="M2438" s="2">
        <v>49119.44</v>
      </c>
      <c r="N2438" s="2">
        <v>5924.56</v>
      </c>
      <c r="O2438" s="2">
        <v>236</v>
      </c>
      <c r="P2438" s="2">
        <v>69</v>
      </c>
      <c r="Q2438" s="2" t="s">
        <v>33</v>
      </c>
      <c r="R2438" s="2">
        <v>15</v>
      </c>
      <c r="S2438" s="5">
        <f>IFERROR(Table1[[#This Row],[Profit]]/Table1[[#This Row],[Sales]],0)</f>
        <v>0.10763316619431729</v>
      </c>
      <c r="T2438" s="2" t="str">
        <f t="shared" si="38"/>
        <v>Reorder Needed</v>
      </c>
    </row>
    <row r="2439" spans="1:20" x14ac:dyDescent="0.3">
      <c r="A2439" s="2">
        <v>3438</v>
      </c>
      <c r="B2439" s="3">
        <v>45443</v>
      </c>
      <c r="C2439" s="2" t="s">
        <v>1077</v>
      </c>
      <c r="D2439" s="2" t="s">
        <v>3278</v>
      </c>
      <c r="E2439" s="2" t="s">
        <v>45</v>
      </c>
      <c r="F2439" s="2" t="s">
        <v>46</v>
      </c>
      <c r="G2439" s="2" t="s">
        <v>97</v>
      </c>
      <c r="H2439" s="2" t="s">
        <v>98</v>
      </c>
      <c r="I2439" s="2" t="s">
        <v>32</v>
      </c>
      <c r="J2439" s="2">
        <v>5</v>
      </c>
      <c r="K2439" s="2">
        <v>6612</v>
      </c>
      <c r="L2439" s="2">
        <v>33060</v>
      </c>
      <c r="M2439" s="2">
        <v>24451.47</v>
      </c>
      <c r="N2439" s="2">
        <v>8608.5300000000007</v>
      </c>
      <c r="O2439" s="2">
        <v>224</v>
      </c>
      <c r="P2439" s="2">
        <v>73</v>
      </c>
      <c r="Q2439" s="2" t="s">
        <v>99</v>
      </c>
      <c r="R2439" s="2">
        <v>5</v>
      </c>
      <c r="S2439" s="5">
        <f>IFERROR(Table1[[#This Row],[Profit]]/Table1[[#This Row],[Sales]],0)</f>
        <v>0.26039110707803997</v>
      </c>
      <c r="T2439" s="2" t="str">
        <f t="shared" si="38"/>
        <v>Reorder Needed</v>
      </c>
    </row>
    <row r="2440" spans="1:20" x14ac:dyDescent="0.3">
      <c r="A2440" s="2">
        <v>3439</v>
      </c>
      <c r="B2440" s="3">
        <v>45295</v>
      </c>
      <c r="C2440" s="2" t="s">
        <v>311</v>
      </c>
      <c r="D2440" s="2" t="s">
        <v>3279</v>
      </c>
      <c r="E2440" s="2" t="s">
        <v>36</v>
      </c>
      <c r="F2440" s="2" t="s">
        <v>37</v>
      </c>
      <c r="G2440" s="2" t="s">
        <v>97</v>
      </c>
      <c r="H2440" s="2" t="s">
        <v>98</v>
      </c>
      <c r="I2440" s="2" t="s">
        <v>32</v>
      </c>
      <c r="J2440" s="2">
        <v>8</v>
      </c>
      <c r="K2440" s="2">
        <v>15153</v>
      </c>
      <c r="L2440" s="2">
        <v>121224</v>
      </c>
      <c r="M2440" s="2">
        <v>79892.22</v>
      </c>
      <c r="N2440" s="2">
        <v>41331.78</v>
      </c>
      <c r="O2440" s="2">
        <v>16</v>
      </c>
      <c r="P2440" s="2">
        <v>73</v>
      </c>
      <c r="Q2440" s="2" t="s">
        <v>99</v>
      </c>
      <c r="R2440" s="2">
        <v>20</v>
      </c>
      <c r="S2440" s="5">
        <f>IFERROR(Table1[[#This Row],[Profit]]/Table1[[#This Row],[Sales]],0)</f>
        <v>0.34095377153039003</v>
      </c>
      <c r="T2440" s="2" t="str">
        <f t="shared" si="38"/>
        <v>Sufficient</v>
      </c>
    </row>
    <row r="2441" spans="1:20" x14ac:dyDescent="0.3">
      <c r="A2441" s="2">
        <v>3440</v>
      </c>
      <c r="B2441" s="3">
        <v>45350</v>
      </c>
      <c r="C2441" s="2" t="s">
        <v>623</v>
      </c>
      <c r="D2441" s="2" t="s">
        <v>3280</v>
      </c>
      <c r="E2441" s="2" t="s">
        <v>20</v>
      </c>
      <c r="F2441" s="2" t="s">
        <v>21</v>
      </c>
      <c r="G2441" s="2" t="s">
        <v>97</v>
      </c>
      <c r="H2441" s="2" t="s">
        <v>98</v>
      </c>
      <c r="I2441" s="2" t="s">
        <v>32</v>
      </c>
      <c r="J2441" s="2">
        <v>3</v>
      </c>
      <c r="K2441" s="2">
        <v>8121</v>
      </c>
      <c r="L2441" s="2">
        <v>24363</v>
      </c>
      <c r="M2441" s="2">
        <v>19193.439999999999</v>
      </c>
      <c r="N2441" s="2">
        <v>5169.5600000000004</v>
      </c>
      <c r="O2441" s="2">
        <v>66</v>
      </c>
      <c r="P2441" s="2">
        <v>40</v>
      </c>
      <c r="Q2441" s="2" t="s">
        <v>99</v>
      </c>
      <c r="R2441" s="2">
        <v>15</v>
      </c>
      <c r="S2441" s="5">
        <f>IFERROR(Table1[[#This Row],[Profit]]/Table1[[#This Row],[Sales]],0)</f>
        <v>0.21218897508517015</v>
      </c>
      <c r="T2441" s="2" t="str">
        <f t="shared" si="38"/>
        <v>Reorder Needed</v>
      </c>
    </row>
    <row r="2442" spans="1:20" x14ac:dyDescent="0.3">
      <c r="A2442" s="2">
        <v>3441</v>
      </c>
      <c r="B2442" s="3">
        <v>45531</v>
      </c>
      <c r="C2442" s="2" t="s">
        <v>1003</v>
      </c>
      <c r="D2442" s="2" t="s">
        <v>3281</v>
      </c>
      <c r="E2442" s="2" t="s">
        <v>28</v>
      </c>
      <c r="F2442" s="2" t="s">
        <v>29</v>
      </c>
      <c r="G2442" s="2" t="s">
        <v>22</v>
      </c>
      <c r="H2442" s="2" t="s">
        <v>23</v>
      </c>
      <c r="I2442" s="2" t="s">
        <v>24</v>
      </c>
      <c r="J2442" s="2">
        <v>2</v>
      </c>
      <c r="K2442" s="2">
        <v>1725</v>
      </c>
      <c r="L2442" s="2">
        <v>3450</v>
      </c>
      <c r="M2442" s="2">
        <v>2371.2800000000002</v>
      </c>
      <c r="N2442" s="2">
        <v>1078.72</v>
      </c>
      <c r="O2442" s="2">
        <v>125</v>
      </c>
      <c r="P2442" s="2">
        <v>66</v>
      </c>
      <c r="Q2442" s="2" t="s">
        <v>25</v>
      </c>
      <c r="R2442" s="2">
        <v>20</v>
      </c>
      <c r="S2442" s="5">
        <f>IFERROR(Table1[[#This Row],[Profit]]/Table1[[#This Row],[Sales]],0)</f>
        <v>0.31267246376811597</v>
      </c>
      <c r="T2442" s="2" t="str">
        <f t="shared" si="38"/>
        <v>Reorder Needed</v>
      </c>
    </row>
    <row r="2443" spans="1:20" x14ac:dyDescent="0.3">
      <c r="A2443" s="2">
        <v>3442</v>
      </c>
      <c r="B2443" s="3">
        <v>45646</v>
      </c>
      <c r="C2443" s="2" t="s">
        <v>1534</v>
      </c>
      <c r="D2443" s="2" t="s">
        <v>3282</v>
      </c>
      <c r="E2443" s="2" t="s">
        <v>45</v>
      </c>
      <c r="F2443" s="2" t="s">
        <v>46</v>
      </c>
      <c r="G2443" s="2" t="s">
        <v>60</v>
      </c>
      <c r="H2443" s="2" t="s">
        <v>61</v>
      </c>
      <c r="I2443" s="2" t="s">
        <v>32</v>
      </c>
      <c r="J2443" s="2">
        <v>9</v>
      </c>
      <c r="K2443" s="2">
        <v>43985</v>
      </c>
      <c r="L2443" s="2">
        <v>395865</v>
      </c>
      <c r="M2443" s="2">
        <v>301523.13</v>
      </c>
      <c r="N2443" s="2">
        <v>94341.87</v>
      </c>
      <c r="O2443" s="2">
        <v>54</v>
      </c>
      <c r="P2443" s="2">
        <v>64</v>
      </c>
      <c r="Q2443" s="2" t="s">
        <v>62</v>
      </c>
      <c r="R2443" s="2">
        <v>15</v>
      </c>
      <c r="S2443" s="5">
        <f>IFERROR(Table1[[#This Row],[Profit]]/Table1[[#This Row],[Sales]],0)</f>
        <v>0.23831829032624757</v>
      </c>
      <c r="T2443" s="2" t="str">
        <f t="shared" si="38"/>
        <v>Sufficient</v>
      </c>
    </row>
    <row r="2444" spans="1:20" x14ac:dyDescent="0.3">
      <c r="A2444" s="2">
        <v>3443</v>
      </c>
      <c r="B2444" s="3">
        <v>45449</v>
      </c>
      <c r="C2444" s="2" t="s">
        <v>1184</v>
      </c>
      <c r="D2444" s="2" t="s">
        <v>3283</v>
      </c>
      <c r="E2444" s="2" t="s">
        <v>28</v>
      </c>
      <c r="F2444" s="2" t="s">
        <v>29</v>
      </c>
      <c r="G2444" s="2" t="s">
        <v>81</v>
      </c>
      <c r="H2444" s="2" t="s">
        <v>82</v>
      </c>
      <c r="I2444" s="2" t="s">
        <v>24</v>
      </c>
      <c r="J2444" s="2">
        <v>10</v>
      </c>
      <c r="K2444" s="2">
        <v>26680</v>
      </c>
      <c r="L2444" s="2">
        <v>266800</v>
      </c>
      <c r="M2444" s="2">
        <v>230842.14</v>
      </c>
      <c r="N2444" s="2">
        <v>35957.86</v>
      </c>
      <c r="O2444" s="2">
        <v>103</v>
      </c>
      <c r="P2444" s="2">
        <v>96</v>
      </c>
      <c r="Q2444" s="2" t="s">
        <v>42</v>
      </c>
      <c r="R2444" s="2">
        <v>15</v>
      </c>
      <c r="S2444" s="5">
        <f>IFERROR(Table1[[#This Row],[Profit]]/Table1[[#This Row],[Sales]],0)</f>
        <v>0.13477458770614692</v>
      </c>
      <c r="T2444" s="2" t="str">
        <f t="shared" si="38"/>
        <v>Reorder Needed</v>
      </c>
    </row>
    <row r="2445" spans="1:20" x14ac:dyDescent="0.3">
      <c r="A2445" s="2">
        <v>3444</v>
      </c>
      <c r="B2445" s="3">
        <v>45300</v>
      </c>
      <c r="C2445" s="2" t="s">
        <v>861</v>
      </c>
      <c r="D2445" s="2" t="s">
        <v>3284</v>
      </c>
      <c r="E2445" s="2" t="s">
        <v>36</v>
      </c>
      <c r="F2445" s="2" t="s">
        <v>37</v>
      </c>
      <c r="G2445" s="2" t="s">
        <v>40</v>
      </c>
      <c r="H2445" s="2" t="s">
        <v>41</v>
      </c>
      <c r="I2445" s="2" t="s">
        <v>24</v>
      </c>
      <c r="J2445" s="2">
        <v>10</v>
      </c>
      <c r="K2445" s="2">
        <v>40786</v>
      </c>
      <c r="L2445" s="2">
        <v>407860</v>
      </c>
      <c r="M2445" s="2">
        <v>305472.75</v>
      </c>
      <c r="N2445" s="2">
        <v>102387.25</v>
      </c>
      <c r="O2445" s="2">
        <v>454</v>
      </c>
      <c r="P2445" s="2">
        <v>42</v>
      </c>
      <c r="Q2445" s="2" t="s">
        <v>42</v>
      </c>
      <c r="R2445" s="2">
        <v>15</v>
      </c>
      <c r="S2445" s="5">
        <f>IFERROR(Table1[[#This Row],[Profit]]/Table1[[#This Row],[Sales]],0)</f>
        <v>0.25103528171431372</v>
      </c>
      <c r="T2445" s="2" t="str">
        <f t="shared" si="38"/>
        <v>Reorder Needed</v>
      </c>
    </row>
    <row r="2446" spans="1:20" x14ac:dyDescent="0.3">
      <c r="A2446" s="2">
        <v>3445</v>
      </c>
      <c r="B2446" s="3">
        <v>45536</v>
      </c>
      <c r="C2446" s="2" t="s">
        <v>1155</v>
      </c>
      <c r="D2446" s="2" t="s">
        <v>2229</v>
      </c>
      <c r="E2446" s="2" t="s">
        <v>36</v>
      </c>
      <c r="F2446" s="2" t="s">
        <v>37</v>
      </c>
      <c r="G2446" s="2" t="s">
        <v>81</v>
      </c>
      <c r="H2446" s="2" t="s">
        <v>82</v>
      </c>
      <c r="I2446" s="2" t="s">
        <v>24</v>
      </c>
      <c r="J2446" s="2">
        <v>10</v>
      </c>
      <c r="K2446" s="2">
        <v>31660</v>
      </c>
      <c r="L2446" s="2">
        <v>316600</v>
      </c>
      <c r="M2446" s="2">
        <v>275947.46999999997</v>
      </c>
      <c r="N2446" s="2">
        <v>40652.53</v>
      </c>
      <c r="O2446" s="2">
        <v>451</v>
      </c>
      <c r="P2446" s="2">
        <v>39</v>
      </c>
      <c r="Q2446" s="2" t="s">
        <v>42</v>
      </c>
      <c r="R2446" s="2">
        <v>5</v>
      </c>
      <c r="S2446" s="5">
        <f>IFERROR(Table1[[#This Row],[Profit]]/Table1[[#This Row],[Sales]],0)</f>
        <v>0.12840344283006949</v>
      </c>
      <c r="T2446" s="2" t="str">
        <f t="shared" si="38"/>
        <v>Reorder Needed</v>
      </c>
    </row>
    <row r="2447" spans="1:20" x14ac:dyDescent="0.3">
      <c r="A2447" s="2">
        <v>3446</v>
      </c>
      <c r="B2447" s="3">
        <v>45572</v>
      </c>
      <c r="C2447" s="2" t="s">
        <v>1343</v>
      </c>
      <c r="D2447" s="2" t="s">
        <v>3285</v>
      </c>
      <c r="E2447" s="2" t="s">
        <v>20</v>
      </c>
      <c r="F2447" s="2" t="s">
        <v>21</v>
      </c>
      <c r="G2447" s="2" t="s">
        <v>60</v>
      </c>
      <c r="H2447" s="2" t="s">
        <v>61</v>
      </c>
      <c r="I2447" s="2" t="s">
        <v>32</v>
      </c>
      <c r="J2447" s="2">
        <v>2</v>
      </c>
      <c r="K2447" s="2">
        <v>53143</v>
      </c>
      <c r="L2447" s="2">
        <v>106286</v>
      </c>
      <c r="M2447" s="2">
        <v>78110.039999999994</v>
      </c>
      <c r="N2447" s="2">
        <v>28175.96</v>
      </c>
      <c r="O2447" s="2">
        <v>90</v>
      </c>
      <c r="P2447" s="2">
        <v>97</v>
      </c>
      <c r="Q2447" s="2" t="s">
        <v>62</v>
      </c>
      <c r="R2447" s="2">
        <v>0</v>
      </c>
      <c r="S2447" s="5">
        <f>IFERROR(Table1[[#This Row],[Profit]]/Table1[[#This Row],[Sales]],0)</f>
        <v>0.26509568522665261</v>
      </c>
      <c r="T2447" s="2" t="str">
        <f t="shared" si="38"/>
        <v>Sufficient</v>
      </c>
    </row>
    <row r="2448" spans="1:20" x14ac:dyDescent="0.3">
      <c r="A2448" s="2">
        <v>3447</v>
      </c>
      <c r="B2448" s="3">
        <v>45645</v>
      </c>
      <c r="C2448" s="2" t="s">
        <v>381</v>
      </c>
      <c r="D2448" s="2" t="s">
        <v>3286</v>
      </c>
      <c r="E2448" s="2" t="s">
        <v>28</v>
      </c>
      <c r="F2448" s="2" t="s">
        <v>29</v>
      </c>
      <c r="G2448" s="2" t="s">
        <v>67</v>
      </c>
      <c r="H2448" s="2" t="s">
        <v>68</v>
      </c>
      <c r="I2448" s="2" t="s">
        <v>24</v>
      </c>
      <c r="J2448" s="2">
        <v>9</v>
      </c>
      <c r="K2448" s="2">
        <v>23972</v>
      </c>
      <c r="L2448" s="2">
        <v>215748</v>
      </c>
      <c r="M2448" s="2">
        <v>145550.48000000001</v>
      </c>
      <c r="N2448" s="2">
        <v>70197.52</v>
      </c>
      <c r="O2448" s="2">
        <v>137</v>
      </c>
      <c r="P2448" s="2">
        <v>63</v>
      </c>
      <c r="Q2448" s="2" t="s">
        <v>42</v>
      </c>
      <c r="R2448" s="2">
        <v>10</v>
      </c>
      <c r="S2448" s="5">
        <f>IFERROR(Table1[[#This Row],[Profit]]/Table1[[#This Row],[Sales]],0)</f>
        <v>0.32536811465227955</v>
      </c>
      <c r="T2448" s="2" t="str">
        <f t="shared" si="38"/>
        <v>Reorder Needed</v>
      </c>
    </row>
    <row r="2449" spans="1:20" x14ac:dyDescent="0.3">
      <c r="A2449" s="2">
        <v>3448</v>
      </c>
      <c r="B2449" s="3">
        <v>45428</v>
      </c>
      <c r="C2449" s="2" t="s">
        <v>1152</v>
      </c>
      <c r="D2449" s="2" t="s">
        <v>3287</v>
      </c>
      <c r="E2449" s="2" t="s">
        <v>20</v>
      </c>
      <c r="F2449" s="2" t="s">
        <v>21</v>
      </c>
      <c r="G2449" s="2" t="s">
        <v>75</v>
      </c>
      <c r="H2449" s="2" t="s">
        <v>76</v>
      </c>
      <c r="I2449" s="2" t="s">
        <v>77</v>
      </c>
      <c r="J2449" s="2">
        <v>7</v>
      </c>
      <c r="K2449" s="2">
        <v>8595</v>
      </c>
      <c r="L2449" s="2">
        <v>60165</v>
      </c>
      <c r="M2449" s="2">
        <v>44305.71</v>
      </c>
      <c r="N2449" s="2">
        <v>15859.29</v>
      </c>
      <c r="O2449" s="2">
        <v>499</v>
      </c>
      <c r="P2449" s="2">
        <v>20</v>
      </c>
      <c r="Q2449" s="2" t="s">
        <v>78</v>
      </c>
      <c r="R2449" s="2">
        <v>20</v>
      </c>
      <c r="S2449" s="5">
        <f>IFERROR(Table1[[#This Row],[Profit]]/Table1[[#This Row],[Sales]],0)</f>
        <v>0.26359660932435802</v>
      </c>
      <c r="T2449" s="2" t="str">
        <f t="shared" si="38"/>
        <v>Reorder Needed</v>
      </c>
    </row>
    <row r="2450" spans="1:20" x14ac:dyDescent="0.3">
      <c r="A2450" s="2">
        <v>3449</v>
      </c>
      <c r="B2450" s="3">
        <v>45547</v>
      </c>
      <c r="C2450" s="2" t="s">
        <v>1929</v>
      </c>
      <c r="D2450" s="2" t="s">
        <v>3288</v>
      </c>
      <c r="E2450" s="2" t="s">
        <v>20</v>
      </c>
      <c r="F2450" s="2" t="s">
        <v>21</v>
      </c>
      <c r="G2450" s="2" t="s">
        <v>97</v>
      </c>
      <c r="H2450" s="2" t="s">
        <v>98</v>
      </c>
      <c r="I2450" s="2" t="s">
        <v>32</v>
      </c>
      <c r="J2450" s="2">
        <v>5</v>
      </c>
      <c r="K2450" s="2">
        <v>1618</v>
      </c>
      <c r="L2450" s="2">
        <v>8090</v>
      </c>
      <c r="M2450" s="2">
        <v>6992.88</v>
      </c>
      <c r="N2450" s="2">
        <v>1097.1199999999999</v>
      </c>
      <c r="O2450" s="2">
        <v>403</v>
      </c>
      <c r="P2450" s="2">
        <v>26</v>
      </c>
      <c r="Q2450" s="2" t="s">
        <v>99</v>
      </c>
      <c r="R2450" s="2">
        <v>10</v>
      </c>
      <c r="S2450" s="5">
        <f>IFERROR(Table1[[#This Row],[Profit]]/Table1[[#This Row],[Sales]],0)</f>
        <v>0.1356143386897404</v>
      </c>
      <c r="T2450" s="2" t="str">
        <f t="shared" si="38"/>
        <v>Reorder Needed</v>
      </c>
    </row>
    <row r="2451" spans="1:20" x14ac:dyDescent="0.3">
      <c r="A2451" s="2">
        <v>3450</v>
      </c>
      <c r="B2451" s="3">
        <v>45587</v>
      </c>
      <c r="C2451" s="2" t="s">
        <v>288</v>
      </c>
      <c r="D2451" s="2" t="s">
        <v>3289</v>
      </c>
      <c r="E2451" s="2" t="s">
        <v>20</v>
      </c>
      <c r="F2451" s="2" t="s">
        <v>21</v>
      </c>
      <c r="G2451" s="2" t="s">
        <v>67</v>
      </c>
      <c r="H2451" s="2" t="s">
        <v>68</v>
      </c>
      <c r="I2451" s="2" t="s">
        <v>24</v>
      </c>
      <c r="J2451" s="2">
        <v>2</v>
      </c>
      <c r="K2451" s="2">
        <v>19253</v>
      </c>
      <c r="L2451" s="2">
        <v>38506</v>
      </c>
      <c r="M2451" s="2">
        <v>31593.86</v>
      </c>
      <c r="N2451" s="2">
        <v>6912.14</v>
      </c>
      <c r="O2451" s="2">
        <v>72</v>
      </c>
      <c r="P2451" s="2">
        <v>32</v>
      </c>
      <c r="Q2451" s="2" t="s">
        <v>42</v>
      </c>
      <c r="R2451" s="2">
        <v>20</v>
      </c>
      <c r="S2451" s="5">
        <f>IFERROR(Table1[[#This Row],[Profit]]/Table1[[#This Row],[Sales]],0)</f>
        <v>0.17950812860333457</v>
      </c>
      <c r="T2451" s="2" t="str">
        <f t="shared" si="38"/>
        <v>Reorder Needed</v>
      </c>
    </row>
    <row r="2452" spans="1:20" x14ac:dyDescent="0.3">
      <c r="A2452" s="2">
        <v>3451</v>
      </c>
      <c r="B2452" s="3">
        <v>45588</v>
      </c>
      <c r="C2452" s="2" t="s">
        <v>835</v>
      </c>
      <c r="D2452" s="2" t="s">
        <v>3290</v>
      </c>
      <c r="E2452" s="2" t="s">
        <v>28</v>
      </c>
      <c r="F2452" s="2" t="s">
        <v>29</v>
      </c>
      <c r="G2452" s="2" t="s">
        <v>60</v>
      </c>
      <c r="H2452" s="2" t="s">
        <v>61</v>
      </c>
      <c r="I2452" s="2" t="s">
        <v>32</v>
      </c>
      <c r="J2452" s="2">
        <v>5</v>
      </c>
      <c r="K2452" s="2">
        <v>20786</v>
      </c>
      <c r="L2452" s="2">
        <v>103930</v>
      </c>
      <c r="M2452" s="2">
        <v>72313.37</v>
      </c>
      <c r="N2452" s="2">
        <v>31616.63</v>
      </c>
      <c r="O2452" s="2">
        <v>387</v>
      </c>
      <c r="P2452" s="2">
        <v>93</v>
      </c>
      <c r="Q2452" s="2" t="s">
        <v>62</v>
      </c>
      <c r="R2452" s="2">
        <v>20</v>
      </c>
      <c r="S2452" s="5">
        <f>IFERROR(Table1[[#This Row],[Profit]]/Table1[[#This Row],[Sales]],0)</f>
        <v>0.30421081497161551</v>
      </c>
      <c r="T2452" s="2" t="str">
        <f t="shared" si="38"/>
        <v>Reorder Needed</v>
      </c>
    </row>
    <row r="2453" spans="1:20" x14ac:dyDescent="0.3">
      <c r="A2453" s="2">
        <v>3452</v>
      </c>
      <c r="B2453" s="3">
        <v>45530</v>
      </c>
      <c r="C2453" s="2" t="s">
        <v>1439</v>
      </c>
      <c r="D2453" s="2" t="s">
        <v>3291</v>
      </c>
      <c r="E2453" s="2" t="s">
        <v>28</v>
      </c>
      <c r="F2453" s="2" t="s">
        <v>29</v>
      </c>
      <c r="G2453" s="2" t="s">
        <v>22</v>
      </c>
      <c r="H2453" s="2" t="s">
        <v>23</v>
      </c>
      <c r="I2453" s="2" t="s">
        <v>24</v>
      </c>
      <c r="J2453" s="2">
        <v>8</v>
      </c>
      <c r="K2453" s="2">
        <v>1270</v>
      </c>
      <c r="L2453" s="2">
        <v>10160</v>
      </c>
      <c r="M2453" s="2">
        <v>6507.59</v>
      </c>
      <c r="N2453" s="2">
        <v>3652.41</v>
      </c>
      <c r="O2453" s="2">
        <v>257</v>
      </c>
      <c r="P2453" s="2">
        <v>62</v>
      </c>
      <c r="Q2453" s="2" t="s">
        <v>25</v>
      </c>
      <c r="R2453" s="2">
        <v>10</v>
      </c>
      <c r="S2453" s="5">
        <f>IFERROR(Table1[[#This Row],[Profit]]/Table1[[#This Row],[Sales]],0)</f>
        <v>0.35948917322834645</v>
      </c>
      <c r="T2453" s="2" t="str">
        <f t="shared" si="38"/>
        <v>Reorder Needed</v>
      </c>
    </row>
    <row r="2454" spans="1:20" x14ac:dyDescent="0.3">
      <c r="A2454" s="2">
        <v>3453</v>
      </c>
      <c r="B2454" s="3">
        <v>45602</v>
      </c>
      <c r="C2454" s="2" t="s">
        <v>1994</v>
      </c>
      <c r="D2454" s="2" t="s">
        <v>3292</v>
      </c>
      <c r="E2454" s="2" t="s">
        <v>28</v>
      </c>
      <c r="F2454" s="2" t="s">
        <v>29</v>
      </c>
      <c r="G2454" s="2" t="s">
        <v>30</v>
      </c>
      <c r="H2454" s="2" t="s">
        <v>31</v>
      </c>
      <c r="I2454" s="2" t="s">
        <v>32</v>
      </c>
      <c r="J2454" s="2">
        <v>3</v>
      </c>
      <c r="K2454" s="2">
        <v>7975</v>
      </c>
      <c r="L2454" s="2">
        <v>23925</v>
      </c>
      <c r="M2454" s="2">
        <v>19672.78</v>
      </c>
      <c r="N2454" s="2">
        <v>4252.22</v>
      </c>
      <c r="O2454" s="2">
        <v>356</v>
      </c>
      <c r="P2454" s="2">
        <v>29</v>
      </c>
      <c r="Q2454" s="2" t="s">
        <v>33</v>
      </c>
      <c r="R2454" s="2">
        <v>0</v>
      </c>
      <c r="S2454" s="5">
        <f>IFERROR(Table1[[#This Row],[Profit]]/Table1[[#This Row],[Sales]],0)</f>
        <v>0.17773124346917452</v>
      </c>
      <c r="T2454" s="2" t="str">
        <f t="shared" si="38"/>
        <v>Reorder Needed</v>
      </c>
    </row>
    <row r="2455" spans="1:20" x14ac:dyDescent="0.3">
      <c r="A2455" s="2">
        <v>3454</v>
      </c>
      <c r="B2455" s="3">
        <v>45502</v>
      </c>
      <c r="C2455" s="2" t="s">
        <v>3293</v>
      </c>
      <c r="D2455" s="2" t="s">
        <v>3294</v>
      </c>
      <c r="E2455" s="2" t="s">
        <v>36</v>
      </c>
      <c r="F2455" s="2" t="s">
        <v>37</v>
      </c>
      <c r="G2455" s="2" t="s">
        <v>75</v>
      </c>
      <c r="H2455" s="2" t="s">
        <v>76</v>
      </c>
      <c r="I2455" s="2" t="s">
        <v>77</v>
      </c>
      <c r="J2455" s="2">
        <v>6</v>
      </c>
      <c r="K2455" s="2">
        <v>51599</v>
      </c>
      <c r="L2455" s="2">
        <v>309594</v>
      </c>
      <c r="M2455" s="2">
        <v>189313.34</v>
      </c>
      <c r="N2455" s="2">
        <v>120280.66</v>
      </c>
      <c r="O2455" s="2">
        <v>329</v>
      </c>
      <c r="P2455" s="2">
        <v>44</v>
      </c>
      <c r="Q2455" s="2" t="s">
        <v>78</v>
      </c>
      <c r="R2455" s="2">
        <v>0</v>
      </c>
      <c r="S2455" s="5">
        <f>IFERROR(Table1[[#This Row],[Profit]]/Table1[[#This Row],[Sales]],0)</f>
        <v>0.38851095305464578</v>
      </c>
      <c r="T2455" s="2" t="str">
        <f t="shared" si="38"/>
        <v>Reorder Needed</v>
      </c>
    </row>
    <row r="2456" spans="1:20" x14ac:dyDescent="0.3">
      <c r="A2456" s="2">
        <v>3455</v>
      </c>
      <c r="B2456" s="3">
        <v>45447</v>
      </c>
      <c r="C2456" s="2" t="s">
        <v>1655</v>
      </c>
      <c r="D2456" s="2" t="s">
        <v>3295</v>
      </c>
      <c r="E2456" s="2" t="s">
        <v>28</v>
      </c>
      <c r="F2456" s="2" t="s">
        <v>29</v>
      </c>
      <c r="G2456" s="2" t="s">
        <v>22</v>
      </c>
      <c r="H2456" s="2" t="s">
        <v>23</v>
      </c>
      <c r="I2456" s="2" t="s">
        <v>24</v>
      </c>
      <c r="J2456" s="2">
        <v>7</v>
      </c>
      <c r="K2456" s="2">
        <v>58855</v>
      </c>
      <c r="L2456" s="2">
        <v>411985</v>
      </c>
      <c r="M2456" s="2">
        <v>326661.09000000003</v>
      </c>
      <c r="N2456" s="2">
        <v>85323.91</v>
      </c>
      <c r="O2456" s="2">
        <v>289</v>
      </c>
      <c r="P2456" s="2">
        <v>56</v>
      </c>
      <c r="Q2456" s="2" t="s">
        <v>25</v>
      </c>
      <c r="R2456" s="2">
        <v>5</v>
      </c>
      <c r="S2456" s="5">
        <f>IFERROR(Table1[[#This Row],[Profit]]/Table1[[#This Row],[Sales]],0)</f>
        <v>0.2071044091411095</v>
      </c>
      <c r="T2456" s="2" t="str">
        <f t="shared" si="38"/>
        <v>Reorder Needed</v>
      </c>
    </row>
    <row r="2457" spans="1:20" x14ac:dyDescent="0.3">
      <c r="A2457" s="2">
        <v>3456</v>
      </c>
      <c r="B2457" s="3">
        <v>45489</v>
      </c>
      <c r="C2457" s="2" t="s">
        <v>2958</v>
      </c>
      <c r="D2457" s="2" t="s">
        <v>3296</v>
      </c>
      <c r="E2457" s="2" t="s">
        <v>28</v>
      </c>
      <c r="F2457" s="2" t="s">
        <v>29</v>
      </c>
      <c r="G2457" s="2" t="s">
        <v>49</v>
      </c>
      <c r="H2457" s="2" t="s">
        <v>50</v>
      </c>
      <c r="I2457" s="2" t="s">
        <v>51</v>
      </c>
      <c r="J2457" s="2">
        <v>10</v>
      </c>
      <c r="K2457" s="2">
        <v>39399</v>
      </c>
      <c r="L2457" s="2">
        <v>393990</v>
      </c>
      <c r="M2457" s="2">
        <v>288043.19</v>
      </c>
      <c r="N2457" s="2">
        <v>105946.81</v>
      </c>
      <c r="O2457" s="2">
        <v>74</v>
      </c>
      <c r="P2457" s="2">
        <v>16</v>
      </c>
      <c r="Q2457" s="2" t="s">
        <v>52</v>
      </c>
      <c r="R2457" s="2">
        <v>0</v>
      </c>
      <c r="S2457" s="5">
        <f>IFERROR(Table1[[#This Row],[Profit]]/Table1[[#This Row],[Sales]],0)</f>
        <v>0.26890735805477295</v>
      </c>
      <c r="T2457" s="2" t="str">
        <f t="shared" si="38"/>
        <v>Reorder Needed</v>
      </c>
    </row>
    <row r="2458" spans="1:20" x14ac:dyDescent="0.3">
      <c r="A2458" s="2">
        <v>3457</v>
      </c>
      <c r="B2458" s="3">
        <v>45332</v>
      </c>
      <c r="C2458" s="2" t="s">
        <v>375</v>
      </c>
      <c r="D2458" s="2" t="s">
        <v>3297</v>
      </c>
      <c r="E2458" s="2" t="s">
        <v>20</v>
      </c>
      <c r="F2458" s="2" t="s">
        <v>21</v>
      </c>
      <c r="G2458" s="2" t="s">
        <v>60</v>
      </c>
      <c r="H2458" s="2" t="s">
        <v>61</v>
      </c>
      <c r="I2458" s="2" t="s">
        <v>32</v>
      </c>
      <c r="J2458" s="2">
        <v>2</v>
      </c>
      <c r="K2458" s="2">
        <v>8140</v>
      </c>
      <c r="L2458" s="2">
        <v>16280</v>
      </c>
      <c r="M2458" s="2">
        <v>10694.76</v>
      </c>
      <c r="N2458" s="2">
        <v>5585.24</v>
      </c>
      <c r="O2458" s="2">
        <v>438</v>
      </c>
      <c r="P2458" s="2">
        <v>93</v>
      </c>
      <c r="Q2458" s="2" t="s">
        <v>62</v>
      </c>
      <c r="R2458" s="2">
        <v>0</v>
      </c>
      <c r="S2458" s="5">
        <f>IFERROR(Table1[[#This Row],[Profit]]/Table1[[#This Row],[Sales]],0)</f>
        <v>0.34307371007371007</v>
      </c>
      <c r="T2458" s="2" t="str">
        <f t="shared" si="38"/>
        <v>Reorder Needed</v>
      </c>
    </row>
    <row r="2459" spans="1:20" x14ac:dyDescent="0.3">
      <c r="A2459" s="2">
        <v>3458</v>
      </c>
      <c r="B2459" s="3">
        <v>45551</v>
      </c>
      <c r="C2459" s="2" t="s">
        <v>3298</v>
      </c>
      <c r="D2459" s="2" t="s">
        <v>3299</v>
      </c>
      <c r="E2459" s="2" t="s">
        <v>28</v>
      </c>
      <c r="F2459" s="2" t="s">
        <v>29</v>
      </c>
      <c r="G2459" s="2" t="s">
        <v>30</v>
      </c>
      <c r="H2459" s="2" t="s">
        <v>31</v>
      </c>
      <c r="I2459" s="2" t="s">
        <v>32</v>
      </c>
      <c r="J2459" s="2">
        <v>9</v>
      </c>
      <c r="K2459" s="2">
        <v>51665</v>
      </c>
      <c r="L2459" s="2">
        <v>464985</v>
      </c>
      <c r="M2459" s="2">
        <v>386969.02</v>
      </c>
      <c r="N2459" s="2">
        <v>78015.98</v>
      </c>
      <c r="O2459" s="2">
        <v>117</v>
      </c>
      <c r="P2459" s="2">
        <v>98</v>
      </c>
      <c r="Q2459" s="2" t="s">
        <v>33</v>
      </c>
      <c r="R2459" s="2">
        <v>0</v>
      </c>
      <c r="S2459" s="5">
        <f>IFERROR(Table1[[#This Row],[Profit]]/Table1[[#This Row],[Sales]],0)</f>
        <v>0.16778171338860393</v>
      </c>
      <c r="T2459" s="2" t="str">
        <f t="shared" si="38"/>
        <v>Reorder Needed</v>
      </c>
    </row>
    <row r="2460" spans="1:20" x14ac:dyDescent="0.3">
      <c r="A2460" s="2">
        <v>3459</v>
      </c>
      <c r="B2460" s="3">
        <v>45637</v>
      </c>
      <c r="C2460" s="2" t="s">
        <v>2308</v>
      </c>
      <c r="D2460" s="2" t="s">
        <v>3300</v>
      </c>
      <c r="E2460" s="2" t="s">
        <v>36</v>
      </c>
      <c r="F2460" s="2" t="s">
        <v>37</v>
      </c>
      <c r="G2460" s="2" t="s">
        <v>55</v>
      </c>
      <c r="H2460" s="2" t="s">
        <v>56</v>
      </c>
      <c r="I2460" s="2" t="s">
        <v>32</v>
      </c>
      <c r="J2460" s="2">
        <v>4</v>
      </c>
      <c r="K2460" s="2">
        <v>25220</v>
      </c>
      <c r="L2460" s="2">
        <v>100880</v>
      </c>
      <c r="M2460" s="2">
        <v>63577.31</v>
      </c>
      <c r="N2460" s="2">
        <v>37302.69</v>
      </c>
      <c r="O2460" s="2">
        <v>71</v>
      </c>
      <c r="P2460" s="2">
        <v>40</v>
      </c>
      <c r="Q2460" s="2" t="s">
        <v>57</v>
      </c>
      <c r="R2460" s="2">
        <v>0</v>
      </c>
      <c r="S2460" s="5">
        <f>IFERROR(Table1[[#This Row],[Profit]]/Table1[[#This Row],[Sales]],0)</f>
        <v>0.36977289849325934</v>
      </c>
      <c r="T2460" s="2" t="str">
        <f t="shared" si="38"/>
        <v>Reorder Needed</v>
      </c>
    </row>
    <row r="2461" spans="1:20" x14ac:dyDescent="0.3">
      <c r="A2461" s="2">
        <v>3460</v>
      </c>
      <c r="B2461" s="3">
        <v>45343</v>
      </c>
      <c r="C2461" s="2" t="s">
        <v>3293</v>
      </c>
      <c r="D2461" s="2" t="s">
        <v>3301</v>
      </c>
      <c r="E2461" s="2" t="s">
        <v>45</v>
      </c>
      <c r="F2461" s="2" t="s">
        <v>46</v>
      </c>
      <c r="G2461" s="2" t="s">
        <v>30</v>
      </c>
      <c r="H2461" s="2" t="s">
        <v>31</v>
      </c>
      <c r="I2461" s="2" t="s">
        <v>32</v>
      </c>
      <c r="J2461" s="2">
        <v>2</v>
      </c>
      <c r="K2461" s="2">
        <v>45351</v>
      </c>
      <c r="L2461" s="2">
        <v>90702</v>
      </c>
      <c r="M2461" s="2">
        <v>77349.34</v>
      </c>
      <c r="N2461" s="2">
        <v>13352.66</v>
      </c>
      <c r="O2461" s="2">
        <v>448</v>
      </c>
      <c r="P2461" s="2">
        <v>24</v>
      </c>
      <c r="Q2461" s="2" t="s">
        <v>33</v>
      </c>
      <c r="R2461" s="2">
        <v>5</v>
      </c>
      <c r="S2461" s="5">
        <f>IFERROR(Table1[[#This Row],[Profit]]/Table1[[#This Row],[Sales]],0)</f>
        <v>0.14721461489272564</v>
      </c>
      <c r="T2461" s="2" t="str">
        <f t="shared" si="38"/>
        <v>Reorder Needed</v>
      </c>
    </row>
    <row r="2462" spans="1:20" x14ac:dyDescent="0.3">
      <c r="A2462" s="2">
        <v>3461</v>
      </c>
      <c r="B2462" s="3">
        <v>45591</v>
      </c>
      <c r="C2462" s="2" t="s">
        <v>550</v>
      </c>
      <c r="D2462" s="2" t="s">
        <v>3302</v>
      </c>
      <c r="E2462" s="2" t="s">
        <v>20</v>
      </c>
      <c r="F2462" s="2" t="s">
        <v>21</v>
      </c>
      <c r="G2462" s="2" t="s">
        <v>30</v>
      </c>
      <c r="H2462" s="2" t="s">
        <v>31</v>
      </c>
      <c r="I2462" s="2" t="s">
        <v>32</v>
      </c>
      <c r="J2462" s="2">
        <v>3</v>
      </c>
      <c r="K2462" s="2">
        <v>33219</v>
      </c>
      <c r="L2462" s="2">
        <v>99657</v>
      </c>
      <c r="M2462" s="2">
        <v>76542.720000000001</v>
      </c>
      <c r="N2462" s="2">
        <v>23114.28</v>
      </c>
      <c r="O2462" s="2">
        <v>227</v>
      </c>
      <c r="P2462" s="2">
        <v>32</v>
      </c>
      <c r="Q2462" s="2" t="s">
        <v>33</v>
      </c>
      <c r="R2462" s="2">
        <v>0</v>
      </c>
      <c r="S2462" s="5">
        <f>IFERROR(Table1[[#This Row],[Profit]]/Table1[[#This Row],[Sales]],0)</f>
        <v>0.23193834853547668</v>
      </c>
      <c r="T2462" s="2" t="str">
        <f t="shared" si="38"/>
        <v>Reorder Needed</v>
      </c>
    </row>
    <row r="2463" spans="1:20" x14ac:dyDescent="0.3">
      <c r="A2463" s="2">
        <v>3462</v>
      </c>
      <c r="B2463" s="3">
        <v>45565</v>
      </c>
      <c r="C2463" s="2" t="s">
        <v>840</v>
      </c>
      <c r="D2463" s="2" t="s">
        <v>3303</v>
      </c>
      <c r="E2463" s="2" t="s">
        <v>45</v>
      </c>
      <c r="F2463" s="2" t="s">
        <v>46</v>
      </c>
      <c r="G2463" s="2" t="s">
        <v>40</v>
      </c>
      <c r="H2463" s="2" t="s">
        <v>41</v>
      </c>
      <c r="I2463" s="2" t="s">
        <v>24</v>
      </c>
      <c r="J2463" s="2">
        <v>1</v>
      </c>
      <c r="K2463" s="2">
        <v>32549</v>
      </c>
      <c r="L2463" s="2">
        <v>32549</v>
      </c>
      <c r="M2463" s="2">
        <v>20457.919999999998</v>
      </c>
      <c r="N2463" s="2">
        <v>12091.08</v>
      </c>
      <c r="O2463" s="2">
        <v>76</v>
      </c>
      <c r="P2463" s="2">
        <v>25</v>
      </c>
      <c r="Q2463" s="2" t="s">
        <v>42</v>
      </c>
      <c r="R2463" s="2">
        <v>20</v>
      </c>
      <c r="S2463" s="5">
        <f>IFERROR(Table1[[#This Row],[Profit]]/Table1[[#This Row],[Sales]],0)</f>
        <v>0.37147316353805032</v>
      </c>
      <c r="T2463" s="2" t="str">
        <f t="shared" si="38"/>
        <v>Reorder Needed</v>
      </c>
    </row>
    <row r="2464" spans="1:20" x14ac:dyDescent="0.3">
      <c r="A2464" s="2">
        <v>3463</v>
      </c>
      <c r="B2464" s="3">
        <v>45306</v>
      </c>
      <c r="C2464" s="2" t="s">
        <v>252</v>
      </c>
      <c r="D2464" s="2" t="s">
        <v>3304</v>
      </c>
      <c r="E2464" s="2" t="s">
        <v>45</v>
      </c>
      <c r="F2464" s="2" t="s">
        <v>46</v>
      </c>
      <c r="G2464" s="2" t="s">
        <v>40</v>
      </c>
      <c r="H2464" s="2" t="s">
        <v>41</v>
      </c>
      <c r="I2464" s="2" t="s">
        <v>24</v>
      </c>
      <c r="J2464" s="2">
        <v>9</v>
      </c>
      <c r="K2464" s="2">
        <v>53529</v>
      </c>
      <c r="L2464" s="2">
        <v>481761</v>
      </c>
      <c r="M2464" s="2">
        <v>398210.77</v>
      </c>
      <c r="N2464" s="2">
        <v>83550.23</v>
      </c>
      <c r="O2464" s="2">
        <v>210</v>
      </c>
      <c r="P2464" s="2">
        <v>96</v>
      </c>
      <c r="Q2464" s="2" t="s">
        <v>42</v>
      </c>
      <c r="R2464" s="2">
        <v>5</v>
      </c>
      <c r="S2464" s="5">
        <f>IFERROR(Table1[[#This Row],[Profit]]/Table1[[#This Row],[Sales]],0)</f>
        <v>0.17342671988807729</v>
      </c>
      <c r="T2464" s="2" t="str">
        <f t="shared" si="38"/>
        <v>Reorder Needed</v>
      </c>
    </row>
    <row r="2465" spans="1:20" x14ac:dyDescent="0.3">
      <c r="A2465" s="2">
        <v>3464</v>
      </c>
      <c r="B2465" s="3">
        <v>45477</v>
      </c>
      <c r="C2465" s="2" t="s">
        <v>1858</v>
      </c>
      <c r="D2465" s="2" t="s">
        <v>3305</v>
      </c>
      <c r="E2465" s="2" t="s">
        <v>28</v>
      </c>
      <c r="F2465" s="2" t="s">
        <v>29</v>
      </c>
      <c r="G2465" s="2" t="s">
        <v>30</v>
      </c>
      <c r="H2465" s="2" t="s">
        <v>31</v>
      </c>
      <c r="I2465" s="2" t="s">
        <v>32</v>
      </c>
      <c r="J2465" s="2">
        <v>8</v>
      </c>
      <c r="K2465" s="2">
        <v>57085</v>
      </c>
      <c r="L2465" s="2">
        <v>456680</v>
      </c>
      <c r="M2465" s="2">
        <v>284861.88</v>
      </c>
      <c r="N2465" s="2">
        <v>171818.12</v>
      </c>
      <c r="O2465" s="2">
        <v>280</v>
      </c>
      <c r="P2465" s="2">
        <v>81</v>
      </c>
      <c r="Q2465" s="2" t="s">
        <v>33</v>
      </c>
      <c r="R2465" s="2">
        <v>10</v>
      </c>
      <c r="S2465" s="5">
        <f>IFERROR(Table1[[#This Row],[Profit]]/Table1[[#This Row],[Sales]],0)</f>
        <v>0.37623307348690549</v>
      </c>
      <c r="T2465" s="2" t="str">
        <f t="shared" si="38"/>
        <v>Reorder Needed</v>
      </c>
    </row>
    <row r="2466" spans="1:20" x14ac:dyDescent="0.3">
      <c r="A2466" s="2">
        <v>3465</v>
      </c>
      <c r="B2466" s="3">
        <v>45409</v>
      </c>
      <c r="C2466" s="2" t="s">
        <v>3306</v>
      </c>
      <c r="D2466" s="2" t="s">
        <v>3307</v>
      </c>
      <c r="E2466" s="2" t="s">
        <v>45</v>
      </c>
      <c r="F2466" s="2" t="s">
        <v>46</v>
      </c>
      <c r="G2466" s="2" t="s">
        <v>55</v>
      </c>
      <c r="H2466" s="2" t="s">
        <v>56</v>
      </c>
      <c r="I2466" s="2" t="s">
        <v>32</v>
      </c>
      <c r="J2466" s="2">
        <v>6</v>
      </c>
      <c r="K2466" s="2">
        <v>8140</v>
      </c>
      <c r="L2466" s="2">
        <v>48840</v>
      </c>
      <c r="M2466" s="2">
        <v>30783.42</v>
      </c>
      <c r="N2466" s="2">
        <v>18056.580000000002</v>
      </c>
      <c r="O2466" s="2">
        <v>450</v>
      </c>
      <c r="P2466" s="2">
        <v>55</v>
      </c>
      <c r="Q2466" s="2" t="s">
        <v>57</v>
      </c>
      <c r="R2466" s="2">
        <v>10</v>
      </c>
      <c r="S2466" s="5">
        <f>IFERROR(Table1[[#This Row],[Profit]]/Table1[[#This Row],[Sales]],0)</f>
        <v>0.36970884520884523</v>
      </c>
      <c r="T2466" s="2" t="str">
        <f t="shared" si="38"/>
        <v>Reorder Needed</v>
      </c>
    </row>
    <row r="2467" spans="1:20" x14ac:dyDescent="0.3">
      <c r="A2467" s="2">
        <v>3466</v>
      </c>
      <c r="B2467" s="3">
        <v>45468</v>
      </c>
      <c r="C2467" s="2" t="s">
        <v>419</v>
      </c>
      <c r="D2467" s="2" t="s">
        <v>3308</v>
      </c>
      <c r="E2467" s="2" t="s">
        <v>20</v>
      </c>
      <c r="F2467" s="2" t="s">
        <v>21</v>
      </c>
      <c r="G2467" s="2" t="s">
        <v>40</v>
      </c>
      <c r="H2467" s="2" t="s">
        <v>41</v>
      </c>
      <c r="I2467" s="2" t="s">
        <v>24</v>
      </c>
      <c r="J2467" s="2">
        <v>5</v>
      </c>
      <c r="K2467" s="2">
        <v>30515</v>
      </c>
      <c r="L2467" s="2">
        <v>152575</v>
      </c>
      <c r="M2467" s="2">
        <v>115413.77</v>
      </c>
      <c r="N2467" s="2">
        <v>37161.230000000003</v>
      </c>
      <c r="O2467" s="2">
        <v>474</v>
      </c>
      <c r="P2467" s="2">
        <v>87</v>
      </c>
      <c r="Q2467" s="2" t="s">
        <v>42</v>
      </c>
      <c r="R2467" s="2">
        <v>10</v>
      </c>
      <c r="S2467" s="5">
        <f>IFERROR(Table1[[#This Row],[Profit]]/Table1[[#This Row],[Sales]],0)</f>
        <v>0.24356041291168279</v>
      </c>
      <c r="T2467" s="2" t="str">
        <f t="shared" si="38"/>
        <v>Reorder Needed</v>
      </c>
    </row>
    <row r="2468" spans="1:20" x14ac:dyDescent="0.3">
      <c r="A2468" s="2">
        <v>3467</v>
      </c>
      <c r="B2468" s="3">
        <v>45550</v>
      </c>
      <c r="C2468" s="2" t="s">
        <v>2289</v>
      </c>
      <c r="D2468" s="2" t="s">
        <v>3309</v>
      </c>
      <c r="E2468" s="2" t="s">
        <v>28</v>
      </c>
      <c r="F2468" s="2" t="s">
        <v>29</v>
      </c>
      <c r="G2468" s="2" t="s">
        <v>75</v>
      </c>
      <c r="H2468" s="2" t="s">
        <v>76</v>
      </c>
      <c r="I2468" s="2" t="s">
        <v>77</v>
      </c>
      <c r="J2468" s="2">
        <v>10</v>
      </c>
      <c r="K2468" s="2">
        <v>35777</v>
      </c>
      <c r="L2468" s="2">
        <v>357770</v>
      </c>
      <c r="M2468" s="2">
        <v>267400.71000000002</v>
      </c>
      <c r="N2468" s="2">
        <v>90369.29</v>
      </c>
      <c r="O2468" s="2">
        <v>284</v>
      </c>
      <c r="P2468" s="2">
        <v>39</v>
      </c>
      <c r="Q2468" s="2" t="s">
        <v>78</v>
      </c>
      <c r="R2468" s="2">
        <v>10</v>
      </c>
      <c r="S2468" s="5">
        <f>IFERROR(Table1[[#This Row],[Profit]]/Table1[[#This Row],[Sales]],0)</f>
        <v>0.25259046314671435</v>
      </c>
      <c r="T2468" s="2" t="str">
        <f t="shared" si="38"/>
        <v>Reorder Needed</v>
      </c>
    </row>
    <row r="2469" spans="1:20" x14ac:dyDescent="0.3">
      <c r="A2469" s="2">
        <v>3468</v>
      </c>
      <c r="B2469" s="3">
        <v>45602</v>
      </c>
      <c r="C2469" s="2" t="s">
        <v>2289</v>
      </c>
      <c r="D2469" s="2" t="s">
        <v>3310</v>
      </c>
      <c r="E2469" s="2" t="s">
        <v>20</v>
      </c>
      <c r="F2469" s="2" t="s">
        <v>21</v>
      </c>
      <c r="G2469" s="2" t="s">
        <v>75</v>
      </c>
      <c r="H2469" s="2" t="s">
        <v>76</v>
      </c>
      <c r="I2469" s="2" t="s">
        <v>77</v>
      </c>
      <c r="J2469" s="2">
        <v>3</v>
      </c>
      <c r="K2469" s="2">
        <v>3487</v>
      </c>
      <c r="L2469" s="2">
        <v>10461</v>
      </c>
      <c r="M2469" s="2">
        <v>9122.73</v>
      </c>
      <c r="N2469" s="2">
        <v>1338.27</v>
      </c>
      <c r="O2469" s="2">
        <v>225</v>
      </c>
      <c r="P2469" s="2">
        <v>57</v>
      </c>
      <c r="Q2469" s="2" t="s">
        <v>78</v>
      </c>
      <c r="R2469" s="2">
        <v>10</v>
      </c>
      <c r="S2469" s="5">
        <f>IFERROR(Table1[[#This Row],[Profit]]/Table1[[#This Row],[Sales]],0)</f>
        <v>0.12792945225121882</v>
      </c>
      <c r="T2469" s="2" t="str">
        <f t="shared" si="38"/>
        <v>Reorder Needed</v>
      </c>
    </row>
    <row r="2470" spans="1:20" x14ac:dyDescent="0.3">
      <c r="A2470" s="2">
        <v>3469</v>
      </c>
      <c r="B2470" s="3">
        <v>45340</v>
      </c>
      <c r="C2470" s="2" t="s">
        <v>1258</v>
      </c>
      <c r="D2470" s="2" t="s">
        <v>3311</v>
      </c>
      <c r="E2470" s="2" t="s">
        <v>28</v>
      </c>
      <c r="F2470" s="2" t="s">
        <v>29</v>
      </c>
      <c r="G2470" s="2" t="s">
        <v>40</v>
      </c>
      <c r="H2470" s="2" t="s">
        <v>41</v>
      </c>
      <c r="I2470" s="2" t="s">
        <v>24</v>
      </c>
      <c r="J2470" s="2">
        <v>5</v>
      </c>
      <c r="K2470" s="2">
        <v>39673</v>
      </c>
      <c r="L2470" s="2">
        <v>198365</v>
      </c>
      <c r="M2470" s="2">
        <v>133289.13</v>
      </c>
      <c r="N2470" s="2">
        <v>65075.87</v>
      </c>
      <c r="O2470" s="2">
        <v>393</v>
      </c>
      <c r="P2470" s="2">
        <v>80</v>
      </c>
      <c r="Q2470" s="2" t="s">
        <v>42</v>
      </c>
      <c r="R2470" s="2">
        <v>10</v>
      </c>
      <c r="S2470" s="5">
        <f>IFERROR(Table1[[#This Row],[Profit]]/Table1[[#This Row],[Sales]],0)</f>
        <v>0.32806125072467424</v>
      </c>
      <c r="T2470" s="2" t="str">
        <f t="shared" si="38"/>
        <v>Reorder Needed</v>
      </c>
    </row>
    <row r="2471" spans="1:20" x14ac:dyDescent="0.3">
      <c r="A2471" s="2">
        <v>3470</v>
      </c>
      <c r="B2471" s="3">
        <v>45325</v>
      </c>
      <c r="C2471" s="2" t="s">
        <v>2262</v>
      </c>
      <c r="D2471" s="2" t="s">
        <v>3312</v>
      </c>
      <c r="E2471" s="2" t="s">
        <v>45</v>
      </c>
      <c r="F2471" s="2" t="s">
        <v>46</v>
      </c>
      <c r="G2471" s="2" t="s">
        <v>49</v>
      </c>
      <c r="H2471" s="2" t="s">
        <v>50</v>
      </c>
      <c r="I2471" s="2" t="s">
        <v>51</v>
      </c>
      <c r="J2471" s="2">
        <v>9</v>
      </c>
      <c r="K2471" s="2">
        <v>19776</v>
      </c>
      <c r="L2471" s="2">
        <v>177984</v>
      </c>
      <c r="M2471" s="2">
        <v>109114.14</v>
      </c>
      <c r="N2471" s="2">
        <v>68869.86</v>
      </c>
      <c r="O2471" s="2">
        <v>20</v>
      </c>
      <c r="P2471" s="2">
        <v>80</v>
      </c>
      <c r="Q2471" s="2" t="s">
        <v>52</v>
      </c>
      <c r="R2471" s="2">
        <v>10</v>
      </c>
      <c r="S2471" s="5">
        <f>IFERROR(Table1[[#This Row],[Profit]]/Table1[[#This Row],[Sales]],0)</f>
        <v>0.38694410733549084</v>
      </c>
      <c r="T2471" s="2" t="str">
        <f t="shared" si="38"/>
        <v>Sufficient</v>
      </c>
    </row>
    <row r="2472" spans="1:20" x14ac:dyDescent="0.3">
      <c r="A2472" s="2">
        <v>3471</v>
      </c>
      <c r="B2472" s="3">
        <v>45421</v>
      </c>
      <c r="C2472" s="2" t="s">
        <v>401</v>
      </c>
      <c r="D2472" s="2" t="s">
        <v>3313</v>
      </c>
      <c r="E2472" s="2" t="s">
        <v>36</v>
      </c>
      <c r="F2472" s="2" t="s">
        <v>37</v>
      </c>
      <c r="G2472" s="2" t="s">
        <v>49</v>
      </c>
      <c r="H2472" s="2" t="s">
        <v>50</v>
      </c>
      <c r="I2472" s="2" t="s">
        <v>51</v>
      </c>
      <c r="J2472" s="2">
        <v>9</v>
      </c>
      <c r="K2472" s="2">
        <v>52584</v>
      </c>
      <c r="L2472" s="2">
        <v>473256</v>
      </c>
      <c r="M2472" s="2">
        <v>290282.83</v>
      </c>
      <c r="N2472" s="2">
        <v>182973.17</v>
      </c>
      <c r="O2472" s="2">
        <v>472</v>
      </c>
      <c r="P2472" s="2">
        <v>27</v>
      </c>
      <c r="Q2472" s="2" t="s">
        <v>52</v>
      </c>
      <c r="R2472" s="2">
        <v>20</v>
      </c>
      <c r="S2472" s="5">
        <f>IFERROR(Table1[[#This Row],[Profit]]/Table1[[#This Row],[Sales]],0)</f>
        <v>0.38662620230910966</v>
      </c>
      <c r="T2472" s="2" t="str">
        <f t="shared" si="38"/>
        <v>Reorder Needed</v>
      </c>
    </row>
    <row r="2473" spans="1:20" x14ac:dyDescent="0.3">
      <c r="A2473" s="2">
        <v>3472</v>
      </c>
      <c r="B2473" s="3">
        <v>45478</v>
      </c>
      <c r="C2473" s="2" t="s">
        <v>1948</v>
      </c>
      <c r="D2473" s="2" t="s">
        <v>3314</v>
      </c>
      <c r="E2473" s="2" t="s">
        <v>36</v>
      </c>
      <c r="F2473" s="2" t="s">
        <v>37</v>
      </c>
      <c r="G2473" s="2" t="s">
        <v>97</v>
      </c>
      <c r="H2473" s="2" t="s">
        <v>98</v>
      </c>
      <c r="I2473" s="2" t="s">
        <v>32</v>
      </c>
      <c r="J2473" s="2">
        <v>9</v>
      </c>
      <c r="K2473" s="2">
        <v>58773</v>
      </c>
      <c r="L2473" s="2">
        <v>528957</v>
      </c>
      <c r="M2473" s="2">
        <v>378126.71</v>
      </c>
      <c r="N2473" s="2">
        <v>150830.29</v>
      </c>
      <c r="O2473" s="2">
        <v>349</v>
      </c>
      <c r="P2473" s="2">
        <v>17</v>
      </c>
      <c r="Q2473" s="2" t="s">
        <v>99</v>
      </c>
      <c r="R2473" s="2">
        <v>15</v>
      </c>
      <c r="S2473" s="5">
        <f>IFERROR(Table1[[#This Row],[Profit]]/Table1[[#This Row],[Sales]],0)</f>
        <v>0.28514659981813267</v>
      </c>
      <c r="T2473" s="2" t="str">
        <f t="shared" si="38"/>
        <v>Reorder Needed</v>
      </c>
    </row>
    <row r="2474" spans="1:20" x14ac:dyDescent="0.3">
      <c r="A2474" s="2">
        <v>3473</v>
      </c>
      <c r="B2474" s="3">
        <v>45477</v>
      </c>
      <c r="C2474" s="2" t="s">
        <v>706</v>
      </c>
      <c r="D2474" s="2" t="s">
        <v>3315</v>
      </c>
      <c r="E2474" s="2" t="s">
        <v>45</v>
      </c>
      <c r="F2474" s="2" t="s">
        <v>46</v>
      </c>
      <c r="G2474" s="2" t="s">
        <v>30</v>
      </c>
      <c r="H2474" s="2" t="s">
        <v>31</v>
      </c>
      <c r="I2474" s="2" t="s">
        <v>32</v>
      </c>
      <c r="J2474" s="2">
        <v>2</v>
      </c>
      <c r="K2474" s="2">
        <v>1725</v>
      </c>
      <c r="L2474" s="2">
        <v>3450</v>
      </c>
      <c r="M2474" s="2">
        <v>2356.4899999999998</v>
      </c>
      <c r="N2474" s="2">
        <v>1093.51</v>
      </c>
      <c r="O2474" s="2">
        <v>436</v>
      </c>
      <c r="P2474" s="2">
        <v>85</v>
      </c>
      <c r="Q2474" s="2" t="s">
        <v>33</v>
      </c>
      <c r="R2474" s="2">
        <v>20</v>
      </c>
      <c r="S2474" s="5">
        <f>IFERROR(Table1[[#This Row],[Profit]]/Table1[[#This Row],[Sales]],0)</f>
        <v>0.31695942028985508</v>
      </c>
      <c r="T2474" s="2" t="str">
        <f t="shared" si="38"/>
        <v>Reorder Needed</v>
      </c>
    </row>
    <row r="2475" spans="1:20" x14ac:dyDescent="0.3">
      <c r="A2475" s="2">
        <v>3474</v>
      </c>
      <c r="B2475" s="3">
        <v>45421</v>
      </c>
      <c r="C2475" s="2" t="s">
        <v>387</v>
      </c>
      <c r="D2475" s="2" t="s">
        <v>3316</v>
      </c>
      <c r="E2475" s="2" t="s">
        <v>45</v>
      </c>
      <c r="F2475" s="2" t="s">
        <v>46</v>
      </c>
      <c r="G2475" s="2" t="s">
        <v>30</v>
      </c>
      <c r="H2475" s="2" t="s">
        <v>31</v>
      </c>
      <c r="I2475" s="2" t="s">
        <v>32</v>
      </c>
      <c r="J2475" s="2">
        <v>3</v>
      </c>
      <c r="K2475" s="2">
        <v>42752</v>
      </c>
      <c r="L2475" s="2">
        <v>128256</v>
      </c>
      <c r="M2475" s="2">
        <v>91450.7</v>
      </c>
      <c r="N2475" s="2">
        <v>36805.300000000003</v>
      </c>
      <c r="O2475" s="2">
        <v>333</v>
      </c>
      <c r="P2475" s="2">
        <v>52</v>
      </c>
      <c r="Q2475" s="2" t="s">
        <v>33</v>
      </c>
      <c r="R2475" s="2">
        <v>5</v>
      </c>
      <c r="S2475" s="5">
        <f>IFERROR(Table1[[#This Row],[Profit]]/Table1[[#This Row],[Sales]],0)</f>
        <v>0.28696747130738526</v>
      </c>
      <c r="T2475" s="2" t="str">
        <f t="shared" si="38"/>
        <v>Reorder Needed</v>
      </c>
    </row>
    <row r="2476" spans="1:20" x14ac:dyDescent="0.3">
      <c r="A2476" s="2">
        <v>3475</v>
      </c>
      <c r="B2476" s="3">
        <v>45422</v>
      </c>
      <c r="C2476" s="2" t="s">
        <v>489</v>
      </c>
      <c r="D2476" s="2" t="s">
        <v>3317</v>
      </c>
      <c r="E2476" s="2" t="s">
        <v>20</v>
      </c>
      <c r="F2476" s="2" t="s">
        <v>21</v>
      </c>
      <c r="G2476" s="2" t="s">
        <v>40</v>
      </c>
      <c r="H2476" s="2" t="s">
        <v>41</v>
      </c>
      <c r="I2476" s="2" t="s">
        <v>24</v>
      </c>
      <c r="J2476" s="2">
        <v>10</v>
      </c>
      <c r="K2476" s="2">
        <v>56218</v>
      </c>
      <c r="L2476" s="2">
        <v>562180</v>
      </c>
      <c r="M2476" s="2">
        <v>464221.9</v>
      </c>
      <c r="N2476" s="2">
        <v>97958.1</v>
      </c>
      <c r="O2476" s="2">
        <v>394</v>
      </c>
      <c r="P2476" s="2">
        <v>65</v>
      </c>
      <c r="Q2476" s="2" t="s">
        <v>42</v>
      </c>
      <c r="R2476" s="2">
        <v>10</v>
      </c>
      <c r="S2476" s="5">
        <f>IFERROR(Table1[[#This Row],[Profit]]/Table1[[#This Row],[Sales]],0)</f>
        <v>0.17424686043615925</v>
      </c>
      <c r="T2476" s="2" t="str">
        <f t="shared" si="38"/>
        <v>Reorder Needed</v>
      </c>
    </row>
    <row r="2477" spans="1:20" x14ac:dyDescent="0.3">
      <c r="A2477" s="2">
        <v>3476</v>
      </c>
      <c r="B2477" s="3">
        <v>45309</v>
      </c>
      <c r="C2477" s="2" t="s">
        <v>26</v>
      </c>
      <c r="D2477" s="2" t="s">
        <v>3318</v>
      </c>
      <c r="E2477" s="2" t="s">
        <v>36</v>
      </c>
      <c r="F2477" s="2" t="s">
        <v>37</v>
      </c>
      <c r="G2477" s="2" t="s">
        <v>55</v>
      </c>
      <c r="H2477" s="2" t="s">
        <v>56</v>
      </c>
      <c r="I2477" s="2" t="s">
        <v>32</v>
      </c>
      <c r="J2477" s="2">
        <v>6</v>
      </c>
      <c r="K2477" s="2">
        <v>24751</v>
      </c>
      <c r="L2477" s="2">
        <v>148506</v>
      </c>
      <c r="M2477" s="2">
        <v>96225.37</v>
      </c>
      <c r="N2477" s="2">
        <v>52280.63</v>
      </c>
      <c r="O2477" s="2">
        <v>383</v>
      </c>
      <c r="P2477" s="2">
        <v>31</v>
      </c>
      <c r="Q2477" s="2" t="s">
        <v>57</v>
      </c>
      <c r="R2477" s="2">
        <v>15</v>
      </c>
      <c r="S2477" s="5">
        <f>IFERROR(Table1[[#This Row],[Profit]]/Table1[[#This Row],[Sales]],0)</f>
        <v>0.35204389048253942</v>
      </c>
      <c r="T2477" s="2" t="str">
        <f t="shared" si="38"/>
        <v>Reorder Needed</v>
      </c>
    </row>
    <row r="2478" spans="1:20" x14ac:dyDescent="0.3">
      <c r="A2478" s="2">
        <v>3477</v>
      </c>
      <c r="B2478" s="3">
        <v>45346</v>
      </c>
      <c r="C2478" s="2" t="s">
        <v>503</v>
      </c>
      <c r="D2478" s="2" t="s">
        <v>3319</v>
      </c>
      <c r="E2478" s="2" t="s">
        <v>28</v>
      </c>
      <c r="F2478" s="2" t="s">
        <v>29</v>
      </c>
      <c r="G2478" s="2" t="s">
        <v>55</v>
      </c>
      <c r="H2478" s="2" t="s">
        <v>56</v>
      </c>
      <c r="I2478" s="2" t="s">
        <v>32</v>
      </c>
      <c r="J2478" s="2">
        <v>1</v>
      </c>
      <c r="K2478" s="2">
        <v>20579</v>
      </c>
      <c r="L2478" s="2">
        <v>20579</v>
      </c>
      <c r="M2478" s="2">
        <v>14491.92</v>
      </c>
      <c r="N2478" s="2">
        <v>6087.08</v>
      </c>
      <c r="O2478" s="2">
        <v>76</v>
      </c>
      <c r="P2478" s="2">
        <v>26</v>
      </c>
      <c r="Q2478" s="2" t="s">
        <v>57</v>
      </c>
      <c r="R2478" s="2">
        <v>15</v>
      </c>
      <c r="S2478" s="5">
        <f>IFERROR(Table1[[#This Row],[Profit]]/Table1[[#This Row],[Sales]],0)</f>
        <v>0.29579085475484718</v>
      </c>
      <c r="T2478" s="2" t="str">
        <f t="shared" si="38"/>
        <v>Reorder Needed</v>
      </c>
    </row>
    <row r="2479" spans="1:20" x14ac:dyDescent="0.3">
      <c r="A2479" s="2">
        <v>3478</v>
      </c>
      <c r="B2479" s="3">
        <v>45592</v>
      </c>
      <c r="C2479" s="2" t="s">
        <v>1343</v>
      </c>
      <c r="D2479" s="2" t="s">
        <v>3320</v>
      </c>
      <c r="E2479" s="2" t="s">
        <v>45</v>
      </c>
      <c r="F2479" s="2" t="s">
        <v>46</v>
      </c>
      <c r="G2479" s="2" t="s">
        <v>30</v>
      </c>
      <c r="H2479" s="2" t="s">
        <v>31</v>
      </c>
      <c r="I2479" s="2" t="s">
        <v>32</v>
      </c>
      <c r="J2479" s="2">
        <v>9</v>
      </c>
      <c r="K2479" s="2">
        <v>47611</v>
      </c>
      <c r="L2479" s="2">
        <v>428499</v>
      </c>
      <c r="M2479" s="2">
        <v>269329.34999999998</v>
      </c>
      <c r="N2479" s="2">
        <v>159169.65</v>
      </c>
      <c r="O2479" s="2">
        <v>410</v>
      </c>
      <c r="P2479" s="2">
        <v>53</v>
      </c>
      <c r="Q2479" s="2" t="s">
        <v>33</v>
      </c>
      <c r="R2479" s="2">
        <v>10</v>
      </c>
      <c r="S2479" s="5">
        <f>IFERROR(Table1[[#This Row],[Profit]]/Table1[[#This Row],[Sales]],0)</f>
        <v>0.37145862650787981</v>
      </c>
      <c r="T2479" s="2" t="str">
        <f t="shared" si="38"/>
        <v>Reorder Needed</v>
      </c>
    </row>
    <row r="2480" spans="1:20" x14ac:dyDescent="0.3">
      <c r="A2480" s="2">
        <v>3479</v>
      </c>
      <c r="B2480" s="3">
        <v>45387</v>
      </c>
      <c r="C2480" s="2" t="s">
        <v>2475</v>
      </c>
      <c r="D2480" s="2" t="s">
        <v>3321</v>
      </c>
      <c r="E2480" s="2" t="s">
        <v>45</v>
      </c>
      <c r="F2480" s="2" t="s">
        <v>46</v>
      </c>
      <c r="G2480" s="2" t="s">
        <v>49</v>
      </c>
      <c r="H2480" s="2" t="s">
        <v>50</v>
      </c>
      <c r="I2480" s="2" t="s">
        <v>51</v>
      </c>
      <c r="J2480" s="2">
        <v>8</v>
      </c>
      <c r="K2480" s="2">
        <v>34667</v>
      </c>
      <c r="L2480" s="2">
        <v>277336</v>
      </c>
      <c r="M2480" s="2">
        <v>198064.79</v>
      </c>
      <c r="N2480" s="2">
        <v>79271.210000000006</v>
      </c>
      <c r="O2480" s="2">
        <v>363</v>
      </c>
      <c r="P2480" s="2">
        <v>38</v>
      </c>
      <c r="Q2480" s="2" t="s">
        <v>52</v>
      </c>
      <c r="R2480" s="2">
        <v>15</v>
      </c>
      <c r="S2480" s="5">
        <f>IFERROR(Table1[[#This Row],[Profit]]/Table1[[#This Row],[Sales]],0)</f>
        <v>0.28583094152940841</v>
      </c>
      <c r="T2480" s="2" t="str">
        <f t="shared" si="38"/>
        <v>Reorder Needed</v>
      </c>
    </row>
    <row r="2481" spans="1:20" x14ac:dyDescent="0.3">
      <c r="A2481" s="2">
        <v>3480</v>
      </c>
      <c r="B2481" s="3">
        <v>45480</v>
      </c>
      <c r="C2481" s="2" t="s">
        <v>694</v>
      </c>
      <c r="D2481" s="2" t="s">
        <v>3322</v>
      </c>
      <c r="E2481" s="2" t="s">
        <v>28</v>
      </c>
      <c r="F2481" s="2" t="s">
        <v>29</v>
      </c>
      <c r="G2481" s="2" t="s">
        <v>40</v>
      </c>
      <c r="H2481" s="2" t="s">
        <v>41</v>
      </c>
      <c r="I2481" s="2" t="s">
        <v>24</v>
      </c>
      <c r="J2481" s="2">
        <v>6</v>
      </c>
      <c r="K2481" s="2">
        <v>21246</v>
      </c>
      <c r="L2481" s="2">
        <v>127476</v>
      </c>
      <c r="M2481" s="2">
        <v>104713.86</v>
      </c>
      <c r="N2481" s="2">
        <v>22762.14</v>
      </c>
      <c r="O2481" s="2">
        <v>234</v>
      </c>
      <c r="P2481" s="2">
        <v>88</v>
      </c>
      <c r="Q2481" s="2" t="s">
        <v>42</v>
      </c>
      <c r="R2481" s="2">
        <v>0</v>
      </c>
      <c r="S2481" s="5">
        <f>IFERROR(Table1[[#This Row],[Profit]]/Table1[[#This Row],[Sales]],0)</f>
        <v>0.1785601995669773</v>
      </c>
      <c r="T2481" s="2" t="str">
        <f t="shared" si="38"/>
        <v>Reorder Needed</v>
      </c>
    </row>
    <row r="2482" spans="1:20" x14ac:dyDescent="0.3">
      <c r="A2482" s="2">
        <v>3481</v>
      </c>
      <c r="B2482" s="3">
        <v>45397</v>
      </c>
      <c r="C2482" s="2" t="s">
        <v>475</v>
      </c>
      <c r="D2482" s="2" t="s">
        <v>3323</v>
      </c>
      <c r="E2482" s="2" t="s">
        <v>45</v>
      </c>
      <c r="F2482" s="2" t="s">
        <v>46</v>
      </c>
      <c r="G2482" s="2" t="s">
        <v>81</v>
      </c>
      <c r="H2482" s="2" t="s">
        <v>82</v>
      </c>
      <c r="I2482" s="2" t="s">
        <v>24</v>
      </c>
      <c r="J2482" s="2">
        <v>4</v>
      </c>
      <c r="K2482" s="2">
        <v>38541</v>
      </c>
      <c r="L2482" s="2">
        <v>154164</v>
      </c>
      <c r="M2482" s="2">
        <v>120971.49</v>
      </c>
      <c r="N2482" s="2">
        <v>33192.51</v>
      </c>
      <c r="O2482" s="2">
        <v>497</v>
      </c>
      <c r="P2482" s="2">
        <v>84</v>
      </c>
      <c r="Q2482" s="2" t="s">
        <v>42</v>
      </c>
      <c r="R2482" s="2">
        <v>10</v>
      </c>
      <c r="S2482" s="5">
        <f>IFERROR(Table1[[#This Row],[Profit]]/Table1[[#This Row],[Sales]],0)</f>
        <v>0.21530649178796607</v>
      </c>
      <c r="T2482" s="2" t="str">
        <f t="shared" si="38"/>
        <v>Reorder Needed</v>
      </c>
    </row>
    <row r="2483" spans="1:20" x14ac:dyDescent="0.3">
      <c r="A2483" s="2">
        <v>3482</v>
      </c>
      <c r="B2483" s="3">
        <v>45595</v>
      </c>
      <c r="C2483" s="2" t="s">
        <v>2515</v>
      </c>
      <c r="D2483" s="2" t="s">
        <v>3324</v>
      </c>
      <c r="E2483" s="2" t="s">
        <v>45</v>
      </c>
      <c r="F2483" s="2" t="s">
        <v>46</v>
      </c>
      <c r="G2483" s="2" t="s">
        <v>30</v>
      </c>
      <c r="H2483" s="2" t="s">
        <v>31</v>
      </c>
      <c r="I2483" s="2" t="s">
        <v>32</v>
      </c>
      <c r="J2483" s="2">
        <v>3</v>
      </c>
      <c r="K2483" s="2">
        <v>20568</v>
      </c>
      <c r="L2483" s="2">
        <v>61704</v>
      </c>
      <c r="M2483" s="2">
        <v>47121.57</v>
      </c>
      <c r="N2483" s="2">
        <v>14582.43</v>
      </c>
      <c r="O2483" s="2">
        <v>248</v>
      </c>
      <c r="P2483" s="2">
        <v>100</v>
      </c>
      <c r="Q2483" s="2" t="s">
        <v>33</v>
      </c>
      <c r="R2483" s="2">
        <v>15</v>
      </c>
      <c r="S2483" s="5">
        <f>IFERROR(Table1[[#This Row],[Profit]]/Table1[[#This Row],[Sales]],0)</f>
        <v>0.23632876312718787</v>
      </c>
      <c r="T2483" s="2" t="str">
        <f t="shared" si="38"/>
        <v>Reorder Needed</v>
      </c>
    </row>
    <row r="2484" spans="1:20" x14ac:dyDescent="0.3">
      <c r="A2484" s="2">
        <v>3483</v>
      </c>
      <c r="B2484" s="3">
        <v>45623</v>
      </c>
      <c r="C2484" s="2" t="s">
        <v>395</v>
      </c>
      <c r="D2484" s="2" t="s">
        <v>3325</v>
      </c>
      <c r="E2484" s="2" t="s">
        <v>45</v>
      </c>
      <c r="F2484" s="2" t="s">
        <v>46</v>
      </c>
      <c r="G2484" s="2" t="s">
        <v>67</v>
      </c>
      <c r="H2484" s="2" t="s">
        <v>68</v>
      </c>
      <c r="I2484" s="2" t="s">
        <v>24</v>
      </c>
      <c r="J2484" s="2">
        <v>2</v>
      </c>
      <c r="K2484" s="2">
        <v>25900</v>
      </c>
      <c r="L2484" s="2">
        <v>51800</v>
      </c>
      <c r="M2484" s="2">
        <v>41158.660000000003</v>
      </c>
      <c r="N2484" s="2">
        <v>10641.34</v>
      </c>
      <c r="O2484" s="2">
        <v>399</v>
      </c>
      <c r="P2484" s="2">
        <v>14</v>
      </c>
      <c r="Q2484" s="2" t="s">
        <v>42</v>
      </c>
      <c r="R2484" s="2">
        <v>20</v>
      </c>
      <c r="S2484" s="5">
        <f>IFERROR(Table1[[#This Row],[Profit]]/Table1[[#This Row],[Sales]],0)</f>
        <v>0.20543127413127413</v>
      </c>
      <c r="T2484" s="2" t="str">
        <f t="shared" si="38"/>
        <v>Reorder Needed</v>
      </c>
    </row>
    <row r="2485" spans="1:20" x14ac:dyDescent="0.3">
      <c r="A2485" s="2">
        <v>3484</v>
      </c>
      <c r="B2485" s="3">
        <v>45342</v>
      </c>
      <c r="C2485" s="2" t="s">
        <v>2741</v>
      </c>
      <c r="D2485" s="2" t="s">
        <v>3326</v>
      </c>
      <c r="E2485" s="2" t="s">
        <v>20</v>
      </c>
      <c r="F2485" s="2" t="s">
        <v>21</v>
      </c>
      <c r="G2485" s="2" t="s">
        <v>49</v>
      </c>
      <c r="H2485" s="2" t="s">
        <v>50</v>
      </c>
      <c r="I2485" s="2" t="s">
        <v>51</v>
      </c>
      <c r="J2485" s="2">
        <v>9</v>
      </c>
      <c r="K2485" s="2">
        <v>33669</v>
      </c>
      <c r="L2485" s="2">
        <v>303021</v>
      </c>
      <c r="M2485" s="2">
        <v>214995.62</v>
      </c>
      <c r="N2485" s="2">
        <v>88025.38</v>
      </c>
      <c r="O2485" s="2">
        <v>24</v>
      </c>
      <c r="P2485" s="2">
        <v>83</v>
      </c>
      <c r="Q2485" s="2" t="s">
        <v>52</v>
      </c>
      <c r="R2485" s="2">
        <v>0</v>
      </c>
      <c r="S2485" s="5">
        <f>IFERROR(Table1[[#This Row],[Profit]]/Table1[[#This Row],[Sales]],0)</f>
        <v>0.29049267212503427</v>
      </c>
      <c r="T2485" s="2" t="str">
        <f t="shared" si="38"/>
        <v>Sufficient</v>
      </c>
    </row>
    <row r="2486" spans="1:20" x14ac:dyDescent="0.3">
      <c r="A2486" s="2">
        <v>3485</v>
      </c>
      <c r="B2486" s="3">
        <v>45492</v>
      </c>
      <c r="C2486" s="2" t="s">
        <v>3327</v>
      </c>
      <c r="D2486" s="2" t="s">
        <v>3328</v>
      </c>
      <c r="E2486" s="2" t="s">
        <v>20</v>
      </c>
      <c r="F2486" s="2" t="s">
        <v>21</v>
      </c>
      <c r="G2486" s="2" t="s">
        <v>49</v>
      </c>
      <c r="H2486" s="2" t="s">
        <v>50</v>
      </c>
      <c r="I2486" s="2" t="s">
        <v>51</v>
      </c>
      <c r="J2486" s="2">
        <v>8</v>
      </c>
      <c r="K2486" s="2">
        <v>49777</v>
      </c>
      <c r="L2486" s="2">
        <v>398216</v>
      </c>
      <c r="M2486" s="2">
        <v>357098.27</v>
      </c>
      <c r="N2486" s="2">
        <v>41117.730000000003</v>
      </c>
      <c r="O2486" s="2">
        <v>247</v>
      </c>
      <c r="P2486" s="2">
        <v>30</v>
      </c>
      <c r="Q2486" s="2" t="s">
        <v>52</v>
      </c>
      <c r="R2486" s="2">
        <v>10</v>
      </c>
      <c r="S2486" s="5">
        <f>IFERROR(Table1[[#This Row],[Profit]]/Table1[[#This Row],[Sales]],0)</f>
        <v>0.10325484159350705</v>
      </c>
      <c r="T2486" s="2" t="str">
        <f t="shared" si="38"/>
        <v>Reorder Needed</v>
      </c>
    </row>
    <row r="2487" spans="1:20" x14ac:dyDescent="0.3">
      <c r="A2487" s="2">
        <v>3486</v>
      </c>
      <c r="B2487" s="3">
        <v>45433</v>
      </c>
      <c r="C2487" s="2" t="s">
        <v>1231</v>
      </c>
      <c r="D2487" s="2" t="s">
        <v>3329</v>
      </c>
      <c r="E2487" s="2" t="s">
        <v>28</v>
      </c>
      <c r="F2487" s="2" t="s">
        <v>29</v>
      </c>
      <c r="G2487" s="2" t="s">
        <v>81</v>
      </c>
      <c r="H2487" s="2" t="s">
        <v>82</v>
      </c>
      <c r="I2487" s="2" t="s">
        <v>24</v>
      </c>
      <c r="J2487" s="2">
        <v>7</v>
      </c>
      <c r="K2487" s="2">
        <v>21689</v>
      </c>
      <c r="L2487" s="2">
        <v>151823</v>
      </c>
      <c r="M2487" s="2">
        <v>91409.81</v>
      </c>
      <c r="N2487" s="2">
        <v>60413.19</v>
      </c>
      <c r="O2487" s="2">
        <v>479</v>
      </c>
      <c r="P2487" s="2">
        <v>91</v>
      </c>
      <c r="Q2487" s="2" t="s">
        <v>42</v>
      </c>
      <c r="R2487" s="2">
        <v>0</v>
      </c>
      <c r="S2487" s="5">
        <f>IFERROR(Table1[[#This Row],[Profit]]/Table1[[#This Row],[Sales]],0)</f>
        <v>0.39791856306356743</v>
      </c>
      <c r="T2487" s="2" t="str">
        <f t="shared" si="38"/>
        <v>Reorder Needed</v>
      </c>
    </row>
    <row r="2488" spans="1:20" x14ac:dyDescent="0.3">
      <c r="A2488" s="2">
        <v>3487</v>
      </c>
      <c r="B2488" s="3">
        <v>45646</v>
      </c>
      <c r="C2488" s="2" t="s">
        <v>3330</v>
      </c>
      <c r="D2488" s="2" t="s">
        <v>3331</v>
      </c>
      <c r="E2488" s="2" t="s">
        <v>45</v>
      </c>
      <c r="F2488" s="2" t="s">
        <v>46</v>
      </c>
      <c r="G2488" s="2" t="s">
        <v>81</v>
      </c>
      <c r="H2488" s="2" t="s">
        <v>82</v>
      </c>
      <c r="I2488" s="2" t="s">
        <v>24</v>
      </c>
      <c r="J2488" s="2">
        <v>8</v>
      </c>
      <c r="K2488" s="2">
        <v>21014</v>
      </c>
      <c r="L2488" s="2">
        <v>168112</v>
      </c>
      <c r="M2488" s="2">
        <v>126424.93</v>
      </c>
      <c r="N2488" s="2">
        <v>41687.07</v>
      </c>
      <c r="O2488" s="2">
        <v>172</v>
      </c>
      <c r="P2488" s="2">
        <v>27</v>
      </c>
      <c r="Q2488" s="2" t="s">
        <v>42</v>
      </c>
      <c r="R2488" s="2">
        <v>0</v>
      </c>
      <c r="S2488" s="5">
        <f>IFERROR(Table1[[#This Row],[Profit]]/Table1[[#This Row],[Sales]],0)</f>
        <v>0.24797200675739983</v>
      </c>
      <c r="T2488" s="2" t="str">
        <f t="shared" si="38"/>
        <v>Reorder Needed</v>
      </c>
    </row>
    <row r="2489" spans="1:20" x14ac:dyDescent="0.3">
      <c r="A2489" s="2">
        <v>3488</v>
      </c>
      <c r="B2489" s="3">
        <v>45466</v>
      </c>
      <c r="C2489" s="2" t="s">
        <v>1635</v>
      </c>
      <c r="D2489" s="2" t="s">
        <v>3332</v>
      </c>
      <c r="E2489" s="2" t="s">
        <v>28</v>
      </c>
      <c r="F2489" s="2" t="s">
        <v>29</v>
      </c>
      <c r="G2489" s="2" t="s">
        <v>49</v>
      </c>
      <c r="H2489" s="2" t="s">
        <v>50</v>
      </c>
      <c r="I2489" s="2" t="s">
        <v>51</v>
      </c>
      <c r="J2489" s="2">
        <v>6</v>
      </c>
      <c r="K2489" s="2">
        <v>23634</v>
      </c>
      <c r="L2489" s="2">
        <v>141804</v>
      </c>
      <c r="M2489" s="2">
        <v>101970.61</v>
      </c>
      <c r="N2489" s="2">
        <v>39833.39</v>
      </c>
      <c r="O2489" s="2">
        <v>77</v>
      </c>
      <c r="P2489" s="2">
        <v>21</v>
      </c>
      <c r="Q2489" s="2" t="s">
        <v>52</v>
      </c>
      <c r="R2489" s="2">
        <v>0</v>
      </c>
      <c r="S2489" s="5">
        <f>IFERROR(Table1[[#This Row],[Profit]]/Table1[[#This Row],[Sales]],0)</f>
        <v>0.28090455840455841</v>
      </c>
      <c r="T2489" s="2" t="str">
        <f t="shared" si="38"/>
        <v>Reorder Needed</v>
      </c>
    </row>
    <row r="2490" spans="1:20" x14ac:dyDescent="0.3">
      <c r="A2490" s="2">
        <v>3489</v>
      </c>
      <c r="B2490" s="3">
        <v>45388</v>
      </c>
      <c r="C2490" s="2" t="s">
        <v>2756</v>
      </c>
      <c r="D2490" s="2" t="s">
        <v>3333</v>
      </c>
      <c r="E2490" s="2" t="s">
        <v>28</v>
      </c>
      <c r="F2490" s="2" t="s">
        <v>29</v>
      </c>
      <c r="G2490" s="2" t="s">
        <v>75</v>
      </c>
      <c r="H2490" s="2" t="s">
        <v>76</v>
      </c>
      <c r="I2490" s="2" t="s">
        <v>77</v>
      </c>
      <c r="J2490" s="2">
        <v>6</v>
      </c>
      <c r="K2490" s="2">
        <v>36901</v>
      </c>
      <c r="L2490" s="2">
        <v>221406</v>
      </c>
      <c r="M2490" s="2">
        <v>194218.73</v>
      </c>
      <c r="N2490" s="2">
        <v>27187.27</v>
      </c>
      <c r="O2490" s="2">
        <v>291</v>
      </c>
      <c r="P2490" s="2">
        <v>70</v>
      </c>
      <c r="Q2490" s="2" t="s">
        <v>78</v>
      </c>
      <c r="R2490" s="2">
        <v>15</v>
      </c>
      <c r="S2490" s="5">
        <f>IFERROR(Table1[[#This Row],[Profit]]/Table1[[#This Row],[Sales]],0)</f>
        <v>0.12279373639377433</v>
      </c>
      <c r="T2490" s="2" t="str">
        <f t="shared" si="38"/>
        <v>Reorder Needed</v>
      </c>
    </row>
    <row r="2491" spans="1:20" x14ac:dyDescent="0.3">
      <c r="A2491" s="2">
        <v>3490</v>
      </c>
      <c r="B2491" s="3">
        <v>45301</v>
      </c>
      <c r="C2491" s="2" t="s">
        <v>603</v>
      </c>
      <c r="D2491" s="2" t="s">
        <v>3334</v>
      </c>
      <c r="E2491" s="2" t="s">
        <v>36</v>
      </c>
      <c r="F2491" s="2" t="s">
        <v>37</v>
      </c>
      <c r="G2491" s="2" t="s">
        <v>55</v>
      </c>
      <c r="H2491" s="2" t="s">
        <v>56</v>
      </c>
      <c r="I2491" s="2" t="s">
        <v>32</v>
      </c>
      <c r="J2491" s="2">
        <v>9</v>
      </c>
      <c r="K2491" s="2">
        <v>20393</v>
      </c>
      <c r="L2491" s="2">
        <v>183537</v>
      </c>
      <c r="M2491" s="2">
        <v>130137.58</v>
      </c>
      <c r="N2491" s="2">
        <v>53399.42</v>
      </c>
      <c r="O2491" s="2">
        <v>394</v>
      </c>
      <c r="P2491" s="2">
        <v>72</v>
      </c>
      <c r="Q2491" s="2" t="s">
        <v>57</v>
      </c>
      <c r="R2491" s="2">
        <v>0</v>
      </c>
      <c r="S2491" s="5">
        <f>IFERROR(Table1[[#This Row],[Profit]]/Table1[[#This Row],[Sales]],0)</f>
        <v>0.29094634869263419</v>
      </c>
      <c r="T2491" s="2" t="str">
        <f t="shared" si="38"/>
        <v>Reorder Needed</v>
      </c>
    </row>
    <row r="2492" spans="1:20" x14ac:dyDescent="0.3">
      <c r="A2492" s="2">
        <v>3491</v>
      </c>
      <c r="B2492" s="3">
        <v>45560</v>
      </c>
      <c r="C2492" s="2" t="s">
        <v>2454</v>
      </c>
      <c r="D2492" s="2" t="s">
        <v>3335</v>
      </c>
      <c r="E2492" s="2" t="s">
        <v>28</v>
      </c>
      <c r="F2492" s="2" t="s">
        <v>29</v>
      </c>
      <c r="G2492" s="2" t="s">
        <v>60</v>
      </c>
      <c r="H2492" s="2" t="s">
        <v>61</v>
      </c>
      <c r="I2492" s="2" t="s">
        <v>32</v>
      </c>
      <c r="J2492" s="2">
        <v>5</v>
      </c>
      <c r="K2492" s="2">
        <v>18721</v>
      </c>
      <c r="L2492" s="2">
        <v>93605</v>
      </c>
      <c r="M2492" s="2">
        <v>59522.17</v>
      </c>
      <c r="N2492" s="2">
        <v>34082.83</v>
      </c>
      <c r="O2492" s="2">
        <v>304</v>
      </c>
      <c r="P2492" s="2">
        <v>96</v>
      </c>
      <c r="Q2492" s="2" t="s">
        <v>62</v>
      </c>
      <c r="R2492" s="2">
        <v>10</v>
      </c>
      <c r="S2492" s="5">
        <f>IFERROR(Table1[[#This Row],[Profit]]/Table1[[#This Row],[Sales]],0)</f>
        <v>0.36411334864590567</v>
      </c>
      <c r="T2492" s="2" t="str">
        <f t="shared" si="38"/>
        <v>Reorder Needed</v>
      </c>
    </row>
    <row r="2493" spans="1:20" x14ac:dyDescent="0.3">
      <c r="A2493" s="2">
        <v>3492</v>
      </c>
      <c r="B2493" s="3">
        <v>45441</v>
      </c>
      <c r="C2493" s="2" t="s">
        <v>1929</v>
      </c>
      <c r="D2493" s="2" t="s">
        <v>3336</v>
      </c>
      <c r="E2493" s="2" t="s">
        <v>20</v>
      </c>
      <c r="F2493" s="2" t="s">
        <v>21</v>
      </c>
      <c r="G2493" s="2" t="s">
        <v>97</v>
      </c>
      <c r="H2493" s="2" t="s">
        <v>98</v>
      </c>
      <c r="I2493" s="2" t="s">
        <v>32</v>
      </c>
      <c r="J2493" s="2">
        <v>1</v>
      </c>
      <c r="K2493" s="2">
        <v>51752</v>
      </c>
      <c r="L2493" s="2">
        <v>51752</v>
      </c>
      <c r="M2493" s="2">
        <v>46392.28</v>
      </c>
      <c r="N2493" s="2">
        <v>5359.72</v>
      </c>
      <c r="O2493" s="2">
        <v>475</v>
      </c>
      <c r="P2493" s="2">
        <v>56</v>
      </c>
      <c r="Q2493" s="2" t="s">
        <v>99</v>
      </c>
      <c r="R2493" s="2">
        <v>15</v>
      </c>
      <c r="S2493" s="5">
        <f>IFERROR(Table1[[#This Row],[Profit]]/Table1[[#This Row],[Sales]],0)</f>
        <v>0.10356546606894421</v>
      </c>
      <c r="T2493" s="2" t="str">
        <f t="shared" si="38"/>
        <v>Reorder Needed</v>
      </c>
    </row>
    <row r="2494" spans="1:20" x14ac:dyDescent="0.3">
      <c r="A2494" s="2">
        <v>3493</v>
      </c>
      <c r="B2494" s="3">
        <v>45498</v>
      </c>
      <c r="C2494" s="2" t="s">
        <v>1592</v>
      </c>
      <c r="D2494" s="2" t="s">
        <v>3337</v>
      </c>
      <c r="E2494" s="2" t="s">
        <v>45</v>
      </c>
      <c r="F2494" s="2" t="s">
        <v>46</v>
      </c>
      <c r="G2494" s="2" t="s">
        <v>40</v>
      </c>
      <c r="H2494" s="2" t="s">
        <v>41</v>
      </c>
      <c r="I2494" s="2" t="s">
        <v>24</v>
      </c>
      <c r="J2494" s="2">
        <v>2</v>
      </c>
      <c r="K2494" s="2">
        <v>25613</v>
      </c>
      <c r="L2494" s="2">
        <v>51226</v>
      </c>
      <c r="M2494" s="2">
        <v>45910.559999999998</v>
      </c>
      <c r="N2494" s="2">
        <v>5315.44</v>
      </c>
      <c r="O2494" s="2">
        <v>113</v>
      </c>
      <c r="P2494" s="2">
        <v>71</v>
      </c>
      <c r="Q2494" s="2" t="s">
        <v>42</v>
      </c>
      <c r="R2494" s="2">
        <v>20</v>
      </c>
      <c r="S2494" s="5">
        <f>IFERROR(Table1[[#This Row],[Profit]]/Table1[[#This Row],[Sales]],0)</f>
        <v>0.1037644945925897</v>
      </c>
      <c r="T2494" s="2" t="str">
        <f t="shared" si="38"/>
        <v>Reorder Needed</v>
      </c>
    </row>
    <row r="2495" spans="1:20" x14ac:dyDescent="0.3">
      <c r="A2495" s="2">
        <v>3494</v>
      </c>
      <c r="B2495" s="3">
        <v>45522</v>
      </c>
      <c r="C2495" s="2" t="s">
        <v>1258</v>
      </c>
      <c r="D2495" s="2" t="s">
        <v>3338</v>
      </c>
      <c r="E2495" s="2" t="s">
        <v>20</v>
      </c>
      <c r="F2495" s="2" t="s">
        <v>21</v>
      </c>
      <c r="G2495" s="2" t="s">
        <v>49</v>
      </c>
      <c r="H2495" s="2" t="s">
        <v>50</v>
      </c>
      <c r="I2495" s="2" t="s">
        <v>51</v>
      </c>
      <c r="J2495" s="2">
        <v>5</v>
      </c>
      <c r="K2495" s="2">
        <v>48540</v>
      </c>
      <c r="L2495" s="2">
        <v>242700</v>
      </c>
      <c r="M2495" s="2">
        <v>171249.21</v>
      </c>
      <c r="N2495" s="2">
        <v>71450.789999999994</v>
      </c>
      <c r="O2495" s="2">
        <v>15</v>
      </c>
      <c r="P2495" s="2">
        <v>64</v>
      </c>
      <c r="Q2495" s="2" t="s">
        <v>52</v>
      </c>
      <c r="R2495" s="2">
        <v>15</v>
      </c>
      <c r="S2495" s="5">
        <f>IFERROR(Table1[[#This Row],[Profit]]/Table1[[#This Row],[Sales]],0)</f>
        <v>0.29439962917181706</v>
      </c>
      <c r="T2495" s="2" t="str">
        <f t="shared" si="38"/>
        <v>Sufficient</v>
      </c>
    </row>
    <row r="2496" spans="1:20" x14ac:dyDescent="0.3">
      <c r="A2496" s="2">
        <v>3495</v>
      </c>
      <c r="B2496" s="3">
        <v>45591</v>
      </c>
      <c r="C2496" s="2" t="s">
        <v>3339</v>
      </c>
      <c r="D2496" s="2" t="s">
        <v>3340</v>
      </c>
      <c r="E2496" s="2" t="s">
        <v>45</v>
      </c>
      <c r="F2496" s="2" t="s">
        <v>46</v>
      </c>
      <c r="G2496" s="2" t="s">
        <v>67</v>
      </c>
      <c r="H2496" s="2" t="s">
        <v>68</v>
      </c>
      <c r="I2496" s="2" t="s">
        <v>24</v>
      </c>
      <c r="J2496" s="2">
        <v>1</v>
      </c>
      <c r="K2496" s="2">
        <v>8360</v>
      </c>
      <c r="L2496" s="2">
        <v>8360</v>
      </c>
      <c r="M2496" s="2">
        <v>5045.13</v>
      </c>
      <c r="N2496" s="2">
        <v>3314.87</v>
      </c>
      <c r="O2496" s="2">
        <v>392</v>
      </c>
      <c r="P2496" s="2">
        <v>36</v>
      </c>
      <c r="Q2496" s="2" t="s">
        <v>42</v>
      </c>
      <c r="R2496" s="2">
        <v>15</v>
      </c>
      <c r="S2496" s="5">
        <f>IFERROR(Table1[[#This Row],[Profit]]/Table1[[#This Row],[Sales]],0)</f>
        <v>0.39651555023923446</v>
      </c>
      <c r="T2496" s="2" t="str">
        <f t="shared" si="38"/>
        <v>Reorder Needed</v>
      </c>
    </row>
    <row r="2497" spans="1:20" x14ac:dyDescent="0.3">
      <c r="A2497" s="2">
        <v>3496</v>
      </c>
      <c r="B2497" s="3">
        <v>45488</v>
      </c>
      <c r="C2497" s="2" t="s">
        <v>1220</v>
      </c>
      <c r="D2497" s="2" t="s">
        <v>3341</v>
      </c>
      <c r="E2497" s="2" t="s">
        <v>45</v>
      </c>
      <c r="F2497" s="2" t="s">
        <v>46</v>
      </c>
      <c r="G2497" s="2" t="s">
        <v>75</v>
      </c>
      <c r="H2497" s="2" t="s">
        <v>76</v>
      </c>
      <c r="I2497" s="2" t="s">
        <v>77</v>
      </c>
      <c r="J2497" s="2">
        <v>5</v>
      </c>
      <c r="K2497" s="2">
        <v>37909</v>
      </c>
      <c r="L2497" s="2">
        <v>189545</v>
      </c>
      <c r="M2497" s="2">
        <v>167228.04999999999</v>
      </c>
      <c r="N2497" s="2">
        <v>22316.95</v>
      </c>
      <c r="O2497" s="2">
        <v>51</v>
      </c>
      <c r="P2497" s="2">
        <v>52</v>
      </c>
      <c r="Q2497" s="2" t="s">
        <v>78</v>
      </c>
      <c r="R2497" s="2">
        <v>10</v>
      </c>
      <c r="S2497" s="5">
        <f>IFERROR(Table1[[#This Row],[Profit]]/Table1[[#This Row],[Sales]],0)</f>
        <v>0.11773958690548419</v>
      </c>
      <c r="T2497" s="2" t="str">
        <f t="shared" si="38"/>
        <v>Sufficient</v>
      </c>
    </row>
    <row r="2498" spans="1:20" x14ac:dyDescent="0.3">
      <c r="A2498" s="2">
        <v>3497</v>
      </c>
      <c r="B2498" s="3">
        <v>45609</v>
      </c>
      <c r="C2498" s="2" t="s">
        <v>517</v>
      </c>
      <c r="D2498" s="2" t="s">
        <v>3342</v>
      </c>
      <c r="E2498" s="2" t="s">
        <v>45</v>
      </c>
      <c r="F2498" s="2" t="s">
        <v>46</v>
      </c>
      <c r="G2498" s="2" t="s">
        <v>75</v>
      </c>
      <c r="H2498" s="2" t="s">
        <v>76</v>
      </c>
      <c r="I2498" s="2" t="s">
        <v>77</v>
      </c>
      <c r="J2498" s="2">
        <v>3</v>
      </c>
      <c r="K2498" s="2">
        <v>3979</v>
      </c>
      <c r="L2498" s="2">
        <v>11937</v>
      </c>
      <c r="M2498" s="2">
        <v>8082.1</v>
      </c>
      <c r="N2498" s="2">
        <v>3854.9</v>
      </c>
      <c r="O2498" s="2">
        <v>206</v>
      </c>
      <c r="P2498" s="2">
        <v>51</v>
      </c>
      <c r="Q2498" s="2" t="s">
        <v>78</v>
      </c>
      <c r="R2498" s="2">
        <v>5</v>
      </c>
      <c r="S2498" s="5">
        <f>IFERROR(Table1[[#This Row],[Profit]]/Table1[[#This Row],[Sales]],0)</f>
        <v>0.32293708637010976</v>
      </c>
      <c r="T2498" s="2" t="str">
        <f t="shared" ref="T2498:T2561" si="39">IF(O2498&gt;P2498,"Reorder Needed","Sufficient")</f>
        <v>Reorder Needed</v>
      </c>
    </row>
    <row r="2499" spans="1:20" x14ac:dyDescent="0.3">
      <c r="A2499" s="2">
        <v>3498</v>
      </c>
      <c r="B2499" s="3">
        <v>45583</v>
      </c>
      <c r="C2499" s="2" t="s">
        <v>2346</v>
      </c>
      <c r="D2499" s="2" t="s">
        <v>3343</v>
      </c>
      <c r="E2499" s="2" t="s">
        <v>36</v>
      </c>
      <c r="F2499" s="2" t="s">
        <v>37</v>
      </c>
      <c r="G2499" s="2" t="s">
        <v>30</v>
      </c>
      <c r="H2499" s="2" t="s">
        <v>31</v>
      </c>
      <c r="I2499" s="2" t="s">
        <v>32</v>
      </c>
      <c r="J2499" s="2">
        <v>5</v>
      </c>
      <c r="K2499" s="2">
        <v>20718</v>
      </c>
      <c r="L2499" s="2">
        <v>103590</v>
      </c>
      <c r="M2499" s="2">
        <v>90732.05</v>
      </c>
      <c r="N2499" s="2">
        <v>12857.95</v>
      </c>
      <c r="O2499" s="2">
        <v>198</v>
      </c>
      <c r="P2499" s="2">
        <v>74</v>
      </c>
      <c r="Q2499" s="2" t="s">
        <v>33</v>
      </c>
      <c r="R2499" s="2">
        <v>0</v>
      </c>
      <c r="S2499" s="5">
        <f>IFERROR(Table1[[#This Row],[Profit]]/Table1[[#This Row],[Sales]],0)</f>
        <v>0.12412346751616953</v>
      </c>
      <c r="T2499" s="2" t="str">
        <f t="shared" si="39"/>
        <v>Reorder Needed</v>
      </c>
    </row>
    <row r="2500" spans="1:20" x14ac:dyDescent="0.3">
      <c r="A2500" s="2">
        <v>3499</v>
      </c>
      <c r="B2500" s="3">
        <v>45375</v>
      </c>
      <c r="C2500" s="2" t="s">
        <v>1493</v>
      </c>
      <c r="D2500" s="2" t="s">
        <v>3344</v>
      </c>
      <c r="E2500" s="2" t="s">
        <v>28</v>
      </c>
      <c r="F2500" s="2" t="s">
        <v>29</v>
      </c>
      <c r="G2500" s="2" t="s">
        <v>67</v>
      </c>
      <c r="H2500" s="2" t="s">
        <v>68</v>
      </c>
      <c r="I2500" s="2" t="s">
        <v>24</v>
      </c>
      <c r="J2500" s="2">
        <v>10</v>
      </c>
      <c r="K2500" s="2">
        <v>36506</v>
      </c>
      <c r="L2500" s="2">
        <v>365060</v>
      </c>
      <c r="M2500" s="2">
        <v>319095.05</v>
      </c>
      <c r="N2500" s="2">
        <v>45964.95</v>
      </c>
      <c r="O2500" s="2">
        <v>385</v>
      </c>
      <c r="P2500" s="2">
        <v>97</v>
      </c>
      <c r="Q2500" s="2" t="s">
        <v>42</v>
      </c>
      <c r="R2500" s="2">
        <v>15</v>
      </c>
      <c r="S2500" s="5">
        <f>IFERROR(Table1[[#This Row],[Profit]]/Table1[[#This Row],[Sales]],0)</f>
        <v>0.12591067221826549</v>
      </c>
      <c r="T2500" s="2" t="str">
        <f t="shared" si="39"/>
        <v>Reorder Needed</v>
      </c>
    </row>
    <row r="2501" spans="1:20" x14ac:dyDescent="0.3">
      <c r="A2501" s="2">
        <v>3500</v>
      </c>
      <c r="B2501" s="3">
        <v>45491</v>
      </c>
      <c r="C2501" s="2" t="s">
        <v>1440</v>
      </c>
      <c r="D2501" s="2" t="s">
        <v>3345</v>
      </c>
      <c r="E2501" s="2" t="s">
        <v>36</v>
      </c>
      <c r="F2501" s="2" t="s">
        <v>37</v>
      </c>
      <c r="G2501" s="2" t="s">
        <v>49</v>
      </c>
      <c r="H2501" s="2" t="s">
        <v>50</v>
      </c>
      <c r="I2501" s="2" t="s">
        <v>51</v>
      </c>
      <c r="J2501" s="2">
        <v>5</v>
      </c>
      <c r="K2501" s="2">
        <v>22153</v>
      </c>
      <c r="L2501" s="2">
        <v>110765</v>
      </c>
      <c r="M2501" s="2">
        <v>86031.28</v>
      </c>
      <c r="N2501" s="2">
        <v>24733.72</v>
      </c>
      <c r="O2501" s="2">
        <v>201</v>
      </c>
      <c r="P2501" s="2">
        <v>79</v>
      </c>
      <c r="Q2501" s="2" t="s">
        <v>52</v>
      </c>
      <c r="R2501" s="2">
        <v>0</v>
      </c>
      <c r="S2501" s="5">
        <f>IFERROR(Table1[[#This Row],[Profit]]/Table1[[#This Row],[Sales]],0)</f>
        <v>0.22329905656118812</v>
      </c>
      <c r="T2501" s="2" t="str">
        <f t="shared" si="39"/>
        <v>Reorder Needed</v>
      </c>
    </row>
    <row r="2502" spans="1:20" x14ac:dyDescent="0.3">
      <c r="A2502" s="2">
        <v>3501</v>
      </c>
      <c r="B2502" s="3">
        <v>45570</v>
      </c>
      <c r="C2502" s="2" t="s">
        <v>2651</v>
      </c>
      <c r="D2502" s="2" t="s">
        <v>3346</v>
      </c>
      <c r="E2502" s="2" t="s">
        <v>45</v>
      </c>
      <c r="F2502" s="2" t="s">
        <v>46</v>
      </c>
      <c r="G2502" s="2" t="s">
        <v>55</v>
      </c>
      <c r="H2502" s="2" t="s">
        <v>56</v>
      </c>
      <c r="I2502" s="2" t="s">
        <v>32</v>
      </c>
      <c r="J2502" s="2">
        <v>7</v>
      </c>
      <c r="K2502" s="2">
        <v>46539</v>
      </c>
      <c r="L2502" s="2">
        <v>325773</v>
      </c>
      <c r="M2502" s="2">
        <v>227161.54</v>
      </c>
      <c r="N2502" s="2">
        <v>98611.46</v>
      </c>
      <c r="O2502" s="2">
        <v>469</v>
      </c>
      <c r="P2502" s="2">
        <v>73</v>
      </c>
      <c r="Q2502" s="2" t="s">
        <v>57</v>
      </c>
      <c r="R2502" s="2">
        <v>10</v>
      </c>
      <c r="S2502" s="5">
        <f>IFERROR(Table1[[#This Row],[Profit]]/Table1[[#This Row],[Sales]],0)</f>
        <v>0.30269991681324115</v>
      </c>
      <c r="T2502" s="2" t="str">
        <f t="shared" si="39"/>
        <v>Reorder Needed</v>
      </c>
    </row>
    <row r="2503" spans="1:20" x14ac:dyDescent="0.3">
      <c r="A2503" s="2">
        <v>3502</v>
      </c>
      <c r="B2503" s="3">
        <v>45586</v>
      </c>
      <c r="C2503" s="2" t="s">
        <v>1704</v>
      </c>
      <c r="D2503" s="2" t="s">
        <v>3347</v>
      </c>
      <c r="E2503" s="2" t="s">
        <v>36</v>
      </c>
      <c r="F2503" s="2" t="s">
        <v>37</v>
      </c>
      <c r="G2503" s="2" t="s">
        <v>30</v>
      </c>
      <c r="H2503" s="2" t="s">
        <v>31</v>
      </c>
      <c r="I2503" s="2" t="s">
        <v>32</v>
      </c>
      <c r="J2503" s="2">
        <v>6</v>
      </c>
      <c r="K2503" s="2">
        <v>15864</v>
      </c>
      <c r="L2503" s="2">
        <v>95184</v>
      </c>
      <c r="M2503" s="2">
        <v>63520.34</v>
      </c>
      <c r="N2503" s="2">
        <v>31663.66</v>
      </c>
      <c r="O2503" s="2">
        <v>383</v>
      </c>
      <c r="P2503" s="2">
        <v>75</v>
      </c>
      <c r="Q2503" s="2" t="s">
        <v>33</v>
      </c>
      <c r="R2503" s="2">
        <v>15</v>
      </c>
      <c r="S2503" s="5">
        <f>IFERROR(Table1[[#This Row],[Profit]]/Table1[[#This Row],[Sales]],0)</f>
        <v>0.33265737939149437</v>
      </c>
      <c r="T2503" s="2" t="str">
        <f t="shared" si="39"/>
        <v>Reorder Needed</v>
      </c>
    </row>
    <row r="2504" spans="1:20" x14ac:dyDescent="0.3">
      <c r="A2504" s="2">
        <v>3503</v>
      </c>
      <c r="B2504" s="3">
        <v>45367</v>
      </c>
      <c r="C2504" s="2" t="s">
        <v>227</v>
      </c>
      <c r="D2504" s="2" t="s">
        <v>3348</v>
      </c>
      <c r="E2504" s="2" t="s">
        <v>36</v>
      </c>
      <c r="F2504" s="2" t="s">
        <v>37</v>
      </c>
      <c r="G2504" s="2" t="s">
        <v>97</v>
      </c>
      <c r="H2504" s="2" t="s">
        <v>98</v>
      </c>
      <c r="I2504" s="2" t="s">
        <v>32</v>
      </c>
      <c r="J2504" s="2">
        <v>2</v>
      </c>
      <c r="K2504" s="2">
        <v>15165</v>
      </c>
      <c r="L2504" s="2">
        <v>30330</v>
      </c>
      <c r="M2504" s="2">
        <v>18652.29</v>
      </c>
      <c r="N2504" s="2">
        <v>11677.71</v>
      </c>
      <c r="O2504" s="2">
        <v>377</v>
      </c>
      <c r="P2504" s="2">
        <v>12</v>
      </c>
      <c r="Q2504" s="2" t="s">
        <v>99</v>
      </c>
      <c r="R2504" s="2">
        <v>15</v>
      </c>
      <c r="S2504" s="5">
        <f>IFERROR(Table1[[#This Row],[Profit]]/Table1[[#This Row],[Sales]],0)</f>
        <v>0.38502176063303656</v>
      </c>
      <c r="T2504" s="2" t="str">
        <f t="shared" si="39"/>
        <v>Reorder Needed</v>
      </c>
    </row>
    <row r="2505" spans="1:20" x14ac:dyDescent="0.3">
      <c r="A2505" s="2">
        <v>3504</v>
      </c>
      <c r="B2505" s="3">
        <v>45596</v>
      </c>
      <c r="C2505" s="2" t="s">
        <v>348</v>
      </c>
      <c r="D2505" s="2" t="s">
        <v>3349</v>
      </c>
      <c r="E2505" s="2" t="s">
        <v>45</v>
      </c>
      <c r="F2505" s="2" t="s">
        <v>46</v>
      </c>
      <c r="G2505" s="2" t="s">
        <v>75</v>
      </c>
      <c r="H2505" s="2" t="s">
        <v>76</v>
      </c>
      <c r="I2505" s="2" t="s">
        <v>77</v>
      </c>
      <c r="J2505" s="2">
        <v>5</v>
      </c>
      <c r="K2505" s="2">
        <v>58031</v>
      </c>
      <c r="L2505" s="2">
        <v>290155</v>
      </c>
      <c r="M2505" s="2">
        <v>176433.25</v>
      </c>
      <c r="N2505" s="2">
        <v>113721.75</v>
      </c>
      <c r="O2505" s="2">
        <v>406</v>
      </c>
      <c r="P2505" s="2">
        <v>83</v>
      </c>
      <c r="Q2505" s="2" t="s">
        <v>78</v>
      </c>
      <c r="R2505" s="2">
        <v>10</v>
      </c>
      <c r="S2505" s="5">
        <f>IFERROR(Table1[[#This Row],[Profit]]/Table1[[#This Row],[Sales]],0)</f>
        <v>0.39193448329341213</v>
      </c>
      <c r="T2505" s="2" t="str">
        <f t="shared" si="39"/>
        <v>Reorder Needed</v>
      </c>
    </row>
    <row r="2506" spans="1:20" x14ac:dyDescent="0.3">
      <c r="A2506" s="2">
        <v>3505</v>
      </c>
      <c r="B2506" s="3">
        <v>45324</v>
      </c>
      <c r="C2506" s="2" t="s">
        <v>527</v>
      </c>
      <c r="D2506" s="2" t="s">
        <v>3350</v>
      </c>
      <c r="E2506" s="2" t="s">
        <v>28</v>
      </c>
      <c r="F2506" s="2" t="s">
        <v>29</v>
      </c>
      <c r="G2506" s="2" t="s">
        <v>55</v>
      </c>
      <c r="H2506" s="2" t="s">
        <v>56</v>
      </c>
      <c r="I2506" s="2" t="s">
        <v>32</v>
      </c>
      <c r="J2506" s="2">
        <v>4</v>
      </c>
      <c r="K2506" s="2">
        <v>36620</v>
      </c>
      <c r="L2506" s="2">
        <v>146480</v>
      </c>
      <c r="M2506" s="2">
        <v>111741.95</v>
      </c>
      <c r="N2506" s="2">
        <v>34738.050000000003</v>
      </c>
      <c r="O2506" s="2">
        <v>82</v>
      </c>
      <c r="P2506" s="2">
        <v>92</v>
      </c>
      <c r="Q2506" s="2" t="s">
        <v>57</v>
      </c>
      <c r="R2506" s="2">
        <v>0</v>
      </c>
      <c r="S2506" s="5">
        <f>IFERROR(Table1[[#This Row],[Profit]]/Table1[[#This Row],[Sales]],0)</f>
        <v>0.2371521709448389</v>
      </c>
      <c r="T2506" s="2" t="str">
        <f t="shared" si="39"/>
        <v>Sufficient</v>
      </c>
    </row>
    <row r="2507" spans="1:20" x14ac:dyDescent="0.3">
      <c r="A2507" s="2">
        <v>3506</v>
      </c>
      <c r="B2507" s="3">
        <v>45347</v>
      </c>
      <c r="C2507" s="2" t="s">
        <v>1810</v>
      </c>
      <c r="D2507" s="2" t="s">
        <v>3351</v>
      </c>
      <c r="E2507" s="2" t="s">
        <v>36</v>
      </c>
      <c r="F2507" s="2" t="s">
        <v>37</v>
      </c>
      <c r="G2507" s="2" t="s">
        <v>49</v>
      </c>
      <c r="H2507" s="2" t="s">
        <v>50</v>
      </c>
      <c r="I2507" s="2" t="s">
        <v>51</v>
      </c>
      <c r="J2507" s="2">
        <v>8</v>
      </c>
      <c r="K2507" s="2">
        <v>3661</v>
      </c>
      <c r="L2507" s="2">
        <v>29288</v>
      </c>
      <c r="M2507" s="2">
        <v>23157.200000000001</v>
      </c>
      <c r="N2507" s="2">
        <v>6130.8</v>
      </c>
      <c r="O2507" s="2">
        <v>305</v>
      </c>
      <c r="P2507" s="2">
        <v>71</v>
      </c>
      <c r="Q2507" s="2" t="s">
        <v>52</v>
      </c>
      <c r="R2507" s="2">
        <v>5</v>
      </c>
      <c r="S2507" s="5">
        <f>IFERROR(Table1[[#This Row],[Profit]]/Table1[[#This Row],[Sales]],0)</f>
        <v>0.20932805244468725</v>
      </c>
      <c r="T2507" s="2" t="str">
        <f t="shared" si="39"/>
        <v>Reorder Needed</v>
      </c>
    </row>
    <row r="2508" spans="1:20" x14ac:dyDescent="0.3">
      <c r="A2508" s="2">
        <v>3507</v>
      </c>
      <c r="B2508" s="3">
        <v>45529</v>
      </c>
      <c r="C2508" s="2" t="s">
        <v>373</v>
      </c>
      <c r="D2508" s="2" t="s">
        <v>3352</v>
      </c>
      <c r="E2508" s="2" t="s">
        <v>28</v>
      </c>
      <c r="F2508" s="2" t="s">
        <v>29</v>
      </c>
      <c r="G2508" s="2" t="s">
        <v>40</v>
      </c>
      <c r="H2508" s="2" t="s">
        <v>41</v>
      </c>
      <c r="I2508" s="2" t="s">
        <v>24</v>
      </c>
      <c r="J2508" s="2">
        <v>8</v>
      </c>
      <c r="K2508" s="2">
        <v>35107</v>
      </c>
      <c r="L2508" s="2">
        <v>280856</v>
      </c>
      <c r="M2508" s="2">
        <v>250662.63</v>
      </c>
      <c r="N2508" s="2">
        <v>30193.37</v>
      </c>
      <c r="O2508" s="2">
        <v>311</v>
      </c>
      <c r="P2508" s="2">
        <v>36</v>
      </c>
      <c r="Q2508" s="2" t="s">
        <v>42</v>
      </c>
      <c r="R2508" s="2">
        <v>15</v>
      </c>
      <c r="S2508" s="5">
        <f>IFERROR(Table1[[#This Row],[Profit]]/Table1[[#This Row],[Sales]],0)</f>
        <v>0.10750480673369983</v>
      </c>
      <c r="T2508" s="2" t="str">
        <f t="shared" si="39"/>
        <v>Reorder Needed</v>
      </c>
    </row>
    <row r="2509" spans="1:20" x14ac:dyDescent="0.3">
      <c r="A2509" s="2">
        <v>3508</v>
      </c>
      <c r="B2509" s="3">
        <v>45396</v>
      </c>
      <c r="C2509" s="2" t="s">
        <v>1846</v>
      </c>
      <c r="D2509" s="2" t="s">
        <v>3353</v>
      </c>
      <c r="E2509" s="2" t="s">
        <v>45</v>
      </c>
      <c r="F2509" s="2" t="s">
        <v>46</v>
      </c>
      <c r="G2509" s="2" t="s">
        <v>75</v>
      </c>
      <c r="H2509" s="2" t="s">
        <v>76</v>
      </c>
      <c r="I2509" s="2" t="s">
        <v>77</v>
      </c>
      <c r="J2509" s="2">
        <v>1</v>
      </c>
      <c r="K2509" s="2">
        <v>21407</v>
      </c>
      <c r="L2509" s="2">
        <v>21407</v>
      </c>
      <c r="M2509" s="2">
        <v>17294.88</v>
      </c>
      <c r="N2509" s="2">
        <v>4112.12</v>
      </c>
      <c r="O2509" s="2">
        <v>196</v>
      </c>
      <c r="P2509" s="2">
        <v>62</v>
      </c>
      <c r="Q2509" s="2" t="s">
        <v>78</v>
      </c>
      <c r="R2509" s="2">
        <v>10</v>
      </c>
      <c r="S2509" s="5">
        <f>IFERROR(Table1[[#This Row],[Profit]]/Table1[[#This Row],[Sales]],0)</f>
        <v>0.19209230625496332</v>
      </c>
      <c r="T2509" s="2" t="str">
        <f t="shared" si="39"/>
        <v>Reorder Needed</v>
      </c>
    </row>
    <row r="2510" spans="1:20" x14ac:dyDescent="0.3">
      <c r="A2510" s="2">
        <v>3509</v>
      </c>
      <c r="B2510" s="3">
        <v>45350</v>
      </c>
      <c r="C2510" s="2" t="s">
        <v>333</v>
      </c>
      <c r="D2510" s="2" t="s">
        <v>3354</v>
      </c>
      <c r="E2510" s="2" t="s">
        <v>28</v>
      </c>
      <c r="F2510" s="2" t="s">
        <v>29</v>
      </c>
      <c r="G2510" s="2" t="s">
        <v>75</v>
      </c>
      <c r="H2510" s="2" t="s">
        <v>76</v>
      </c>
      <c r="I2510" s="2" t="s">
        <v>77</v>
      </c>
      <c r="J2510" s="2">
        <v>9</v>
      </c>
      <c r="K2510" s="2">
        <v>56415</v>
      </c>
      <c r="L2510" s="2">
        <v>507735</v>
      </c>
      <c r="M2510" s="2">
        <v>321319.53999999998</v>
      </c>
      <c r="N2510" s="2">
        <v>186415.46</v>
      </c>
      <c r="O2510" s="2">
        <v>335</v>
      </c>
      <c r="P2510" s="2">
        <v>34</v>
      </c>
      <c r="Q2510" s="2" t="s">
        <v>78</v>
      </c>
      <c r="R2510" s="2">
        <v>20</v>
      </c>
      <c r="S2510" s="5">
        <f>IFERROR(Table1[[#This Row],[Profit]]/Table1[[#This Row],[Sales]],0)</f>
        <v>0.36715109259751638</v>
      </c>
      <c r="T2510" s="2" t="str">
        <f t="shared" si="39"/>
        <v>Reorder Needed</v>
      </c>
    </row>
    <row r="2511" spans="1:20" x14ac:dyDescent="0.3">
      <c r="A2511" s="2">
        <v>3510</v>
      </c>
      <c r="B2511" s="3">
        <v>45426</v>
      </c>
      <c r="C2511" s="2" t="s">
        <v>535</v>
      </c>
      <c r="D2511" s="2" t="s">
        <v>3355</v>
      </c>
      <c r="E2511" s="2" t="s">
        <v>20</v>
      </c>
      <c r="F2511" s="2" t="s">
        <v>21</v>
      </c>
      <c r="G2511" s="2" t="s">
        <v>55</v>
      </c>
      <c r="H2511" s="2" t="s">
        <v>56</v>
      </c>
      <c r="I2511" s="2" t="s">
        <v>32</v>
      </c>
      <c r="J2511" s="2">
        <v>4</v>
      </c>
      <c r="K2511" s="2">
        <v>29569</v>
      </c>
      <c r="L2511" s="2">
        <v>118276</v>
      </c>
      <c r="M2511" s="2">
        <v>100836.47</v>
      </c>
      <c r="N2511" s="2">
        <v>17439.53</v>
      </c>
      <c r="O2511" s="2">
        <v>156</v>
      </c>
      <c r="P2511" s="2">
        <v>96</v>
      </c>
      <c r="Q2511" s="2" t="s">
        <v>57</v>
      </c>
      <c r="R2511" s="2">
        <v>20</v>
      </c>
      <c r="S2511" s="5">
        <f>IFERROR(Table1[[#This Row],[Profit]]/Table1[[#This Row],[Sales]],0)</f>
        <v>0.14744774933207075</v>
      </c>
      <c r="T2511" s="2" t="str">
        <f t="shared" si="39"/>
        <v>Reorder Needed</v>
      </c>
    </row>
    <row r="2512" spans="1:20" x14ac:dyDescent="0.3">
      <c r="A2512" s="2">
        <v>3511</v>
      </c>
      <c r="B2512" s="3">
        <v>45296</v>
      </c>
      <c r="C2512" s="2" t="s">
        <v>1595</v>
      </c>
      <c r="D2512" s="2" t="s">
        <v>3356</v>
      </c>
      <c r="E2512" s="2" t="s">
        <v>20</v>
      </c>
      <c r="F2512" s="2" t="s">
        <v>21</v>
      </c>
      <c r="G2512" s="2" t="s">
        <v>97</v>
      </c>
      <c r="H2512" s="2" t="s">
        <v>98</v>
      </c>
      <c r="I2512" s="2" t="s">
        <v>32</v>
      </c>
      <c r="J2512" s="2">
        <v>1</v>
      </c>
      <c r="K2512" s="2">
        <v>12957</v>
      </c>
      <c r="L2512" s="2">
        <v>12957</v>
      </c>
      <c r="M2512" s="2">
        <v>9984.44</v>
      </c>
      <c r="N2512" s="2">
        <v>2972.56</v>
      </c>
      <c r="O2512" s="2">
        <v>286</v>
      </c>
      <c r="P2512" s="2">
        <v>15</v>
      </c>
      <c r="Q2512" s="2" t="s">
        <v>99</v>
      </c>
      <c r="R2512" s="2">
        <v>10</v>
      </c>
      <c r="S2512" s="5">
        <f>IFERROR(Table1[[#This Row],[Profit]]/Table1[[#This Row],[Sales]],0)</f>
        <v>0.22941730338812996</v>
      </c>
      <c r="T2512" s="2" t="str">
        <f t="shared" si="39"/>
        <v>Reorder Needed</v>
      </c>
    </row>
    <row r="2513" spans="1:20" x14ac:dyDescent="0.3">
      <c r="A2513" s="2">
        <v>3512</v>
      </c>
      <c r="B2513" s="3">
        <v>45416</v>
      </c>
      <c r="C2513" s="2" t="s">
        <v>1507</v>
      </c>
      <c r="D2513" s="2" t="s">
        <v>3357</v>
      </c>
      <c r="E2513" s="2" t="s">
        <v>45</v>
      </c>
      <c r="F2513" s="2" t="s">
        <v>46</v>
      </c>
      <c r="G2513" s="2" t="s">
        <v>22</v>
      </c>
      <c r="H2513" s="2" t="s">
        <v>23</v>
      </c>
      <c r="I2513" s="2" t="s">
        <v>24</v>
      </c>
      <c r="J2513" s="2">
        <v>10</v>
      </c>
      <c r="K2513" s="2">
        <v>27082</v>
      </c>
      <c r="L2513" s="2">
        <v>270820</v>
      </c>
      <c r="M2513" s="2">
        <v>239189.61</v>
      </c>
      <c r="N2513" s="2">
        <v>31630.39</v>
      </c>
      <c r="O2513" s="2">
        <v>190</v>
      </c>
      <c r="P2513" s="2">
        <v>63</v>
      </c>
      <c r="Q2513" s="2" t="s">
        <v>25</v>
      </c>
      <c r="R2513" s="2">
        <v>0</v>
      </c>
      <c r="S2513" s="5">
        <f>IFERROR(Table1[[#This Row],[Profit]]/Table1[[#This Row],[Sales]],0)</f>
        <v>0.1167948822095857</v>
      </c>
      <c r="T2513" s="2" t="str">
        <f t="shared" si="39"/>
        <v>Reorder Needed</v>
      </c>
    </row>
    <row r="2514" spans="1:20" x14ac:dyDescent="0.3">
      <c r="A2514" s="2">
        <v>3513</v>
      </c>
      <c r="B2514" s="3">
        <v>45306</v>
      </c>
      <c r="C2514" s="2" t="s">
        <v>1414</v>
      </c>
      <c r="D2514" s="2" t="s">
        <v>3358</v>
      </c>
      <c r="E2514" s="2" t="s">
        <v>28</v>
      </c>
      <c r="F2514" s="2" t="s">
        <v>29</v>
      </c>
      <c r="G2514" s="2" t="s">
        <v>60</v>
      </c>
      <c r="H2514" s="2" t="s">
        <v>61</v>
      </c>
      <c r="I2514" s="2" t="s">
        <v>32</v>
      </c>
      <c r="J2514" s="2">
        <v>8</v>
      </c>
      <c r="K2514" s="2">
        <v>3693</v>
      </c>
      <c r="L2514" s="2">
        <v>29544</v>
      </c>
      <c r="M2514" s="2">
        <v>17903.86</v>
      </c>
      <c r="N2514" s="2">
        <v>11640.14</v>
      </c>
      <c r="O2514" s="2">
        <v>137</v>
      </c>
      <c r="P2514" s="2">
        <v>10</v>
      </c>
      <c r="Q2514" s="2" t="s">
        <v>62</v>
      </c>
      <c r="R2514" s="2">
        <v>5</v>
      </c>
      <c r="S2514" s="5">
        <f>IFERROR(Table1[[#This Row],[Profit]]/Table1[[#This Row],[Sales]],0)</f>
        <v>0.3939933658272407</v>
      </c>
      <c r="T2514" s="2" t="str">
        <f t="shared" si="39"/>
        <v>Reorder Needed</v>
      </c>
    </row>
    <row r="2515" spans="1:20" x14ac:dyDescent="0.3">
      <c r="A2515" s="2">
        <v>3514</v>
      </c>
      <c r="B2515" s="3">
        <v>45561</v>
      </c>
      <c r="C2515" s="2" t="s">
        <v>1816</v>
      </c>
      <c r="D2515" s="2" t="s">
        <v>3359</v>
      </c>
      <c r="E2515" s="2" t="s">
        <v>28</v>
      </c>
      <c r="F2515" s="2" t="s">
        <v>29</v>
      </c>
      <c r="G2515" s="2" t="s">
        <v>67</v>
      </c>
      <c r="H2515" s="2" t="s">
        <v>68</v>
      </c>
      <c r="I2515" s="2" t="s">
        <v>24</v>
      </c>
      <c r="J2515" s="2">
        <v>5</v>
      </c>
      <c r="K2515" s="2">
        <v>11227</v>
      </c>
      <c r="L2515" s="2">
        <v>56135</v>
      </c>
      <c r="M2515" s="2">
        <v>46520.800000000003</v>
      </c>
      <c r="N2515" s="2">
        <v>9614.2000000000007</v>
      </c>
      <c r="O2515" s="2">
        <v>85</v>
      </c>
      <c r="P2515" s="2">
        <v>80</v>
      </c>
      <c r="Q2515" s="2" t="s">
        <v>42</v>
      </c>
      <c r="R2515" s="2">
        <v>20</v>
      </c>
      <c r="S2515" s="5">
        <f>IFERROR(Table1[[#This Row],[Profit]]/Table1[[#This Row],[Sales]],0)</f>
        <v>0.17126926160149641</v>
      </c>
      <c r="T2515" s="2" t="str">
        <f t="shared" si="39"/>
        <v>Reorder Needed</v>
      </c>
    </row>
    <row r="2516" spans="1:20" x14ac:dyDescent="0.3">
      <c r="A2516" s="2">
        <v>3515</v>
      </c>
      <c r="B2516" s="3">
        <v>45331</v>
      </c>
      <c r="C2516" s="2" t="s">
        <v>535</v>
      </c>
      <c r="D2516" s="2" t="s">
        <v>3360</v>
      </c>
      <c r="E2516" s="2" t="s">
        <v>20</v>
      </c>
      <c r="F2516" s="2" t="s">
        <v>21</v>
      </c>
      <c r="G2516" s="2" t="s">
        <v>75</v>
      </c>
      <c r="H2516" s="2" t="s">
        <v>76</v>
      </c>
      <c r="I2516" s="2" t="s">
        <v>77</v>
      </c>
      <c r="J2516" s="2">
        <v>8</v>
      </c>
      <c r="K2516" s="2">
        <v>41211</v>
      </c>
      <c r="L2516" s="2">
        <v>329688</v>
      </c>
      <c r="M2516" s="2">
        <v>250898.98</v>
      </c>
      <c r="N2516" s="2">
        <v>78789.02</v>
      </c>
      <c r="O2516" s="2">
        <v>477</v>
      </c>
      <c r="P2516" s="2">
        <v>70</v>
      </c>
      <c r="Q2516" s="2" t="s">
        <v>78</v>
      </c>
      <c r="R2516" s="2">
        <v>20</v>
      </c>
      <c r="S2516" s="5">
        <f>IFERROR(Table1[[#This Row],[Profit]]/Table1[[#This Row],[Sales]],0)</f>
        <v>0.23898055130911652</v>
      </c>
      <c r="T2516" s="2" t="str">
        <f t="shared" si="39"/>
        <v>Reorder Needed</v>
      </c>
    </row>
    <row r="2517" spans="1:20" x14ac:dyDescent="0.3">
      <c r="A2517" s="2">
        <v>3516</v>
      </c>
      <c r="B2517" s="3">
        <v>45395</v>
      </c>
      <c r="C2517" s="2" t="s">
        <v>1895</v>
      </c>
      <c r="D2517" s="2" t="s">
        <v>3361</v>
      </c>
      <c r="E2517" s="2" t="s">
        <v>36</v>
      </c>
      <c r="F2517" s="2" t="s">
        <v>37</v>
      </c>
      <c r="G2517" s="2" t="s">
        <v>55</v>
      </c>
      <c r="H2517" s="2" t="s">
        <v>56</v>
      </c>
      <c r="I2517" s="2" t="s">
        <v>32</v>
      </c>
      <c r="J2517" s="2">
        <v>5</v>
      </c>
      <c r="K2517" s="2">
        <v>33298</v>
      </c>
      <c r="L2517" s="2">
        <v>166490</v>
      </c>
      <c r="M2517" s="2">
        <v>123661.59</v>
      </c>
      <c r="N2517" s="2">
        <v>42828.41</v>
      </c>
      <c r="O2517" s="2">
        <v>181</v>
      </c>
      <c r="P2517" s="2">
        <v>87</v>
      </c>
      <c r="Q2517" s="2" t="s">
        <v>57</v>
      </c>
      <c r="R2517" s="2">
        <v>15</v>
      </c>
      <c r="S2517" s="5">
        <f>IFERROR(Table1[[#This Row],[Profit]]/Table1[[#This Row],[Sales]],0)</f>
        <v>0.25724313772598956</v>
      </c>
      <c r="T2517" s="2" t="str">
        <f t="shared" si="39"/>
        <v>Reorder Needed</v>
      </c>
    </row>
    <row r="2518" spans="1:20" x14ac:dyDescent="0.3">
      <c r="A2518" s="2">
        <v>3517</v>
      </c>
      <c r="B2518" s="3">
        <v>45314</v>
      </c>
      <c r="C2518" s="2" t="s">
        <v>440</v>
      </c>
      <c r="D2518" s="2" t="s">
        <v>3362</v>
      </c>
      <c r="E2518" s="2" t="s">
        <v>36</v>
      </c>
      <c r="F2518" s="2" t="s">
        <v>37</v>
      </c>
      <c r="G2518" s="2" t="s">
        <v>49</v>
      </c>
      <c r="H2518" s="2" t="s">
        <v>50</v>
      </c>
      <c r="I2518" s="2" t="s">
        <v>51</v>
      </c>
      <c r="J2518" s="2">
        <v>8</v>
      </c>
      <c r="K2518" s="2">
        <v>6842</v>
      </c>
      <c r="L2518" s="2">
        <v>54736</v>
      </c>
      <c r="M2518" s="2">
        <v>43742.15</v>
      </c>
      <c r="N2518" s="2">
        <v>10993.85</v>
      </c>
      <c r="O2518" s="2">
        <v>330</v>
      </c>
      <c r="P2518" s="2">
        <v>28</v>
      </c>
      <c r="Q2518" s="2" t="s">
        <v>52</v>
      </c>
      <c r="R2518" s="2">
        <v>5</v>
      </c>
      <c r="S2518" s="5">
        <f>IFERROR(Table1[[#This Row],[Profit]]/Table1[[#This Row],[Sales]],0)</f>
        <v>0.20085227272727274</v>
      </c>
      <c r="T2518" s="2" t="str">
        <f t="shared" si="39"/>
        <v>Reorder Needed</v>
      </c>
    </row>
    <row r="2519" spans="1:20" x14ac:dyDescent="0.3">
      <c r="A2519" s="2">
        <v>3518</v>
      </c>
      <c r="B2519" s="3">
        <v>45360</v>
      </c>
      <c r="C2519" s="2" t="s">
        <v>1199</v>
      </c>
      <c r="D2519" s="2" t="s">
        <v>3363</v>
      </c>
      <c r="E2519" s="2" t="s">
        <v>28</v>
      </c>
      <c r="F2519" s="2" t="s">
        <v>29</v>
      </c>
      <c r="G2519" s="2" t="s">
        <v>30</v>
      </c>
      <c r="H2519" s="2" t="s">
        <v>31</v>
      </c>
      <c r="I2519" s="2" t="s">
        <v>32</v>
      </c>
      <c r="J2519" s="2">
        <v>6</v>
      </c>
      <c r="K2519" s="2">
        <v>28882</v>
      </c>
      <c r="L2519" s="2">
        <v>173292</v>
      </c>
      <c r="M2519" s="2">
        <v>132459.59</v>
      </c>
      <c r="N2519" s="2">
        <v>40832.410000000003</v>
      </c>
      <c r="O2519" s="2">
        <v>131</v>
      </c>
      <c r="P2519" s="2">
        <v>48</v>
      </c>
      <c r="Q2519" s="2" t="s">
        <v>33</v>
      </c>
      <c r="R2519" s="2">
        <v>10</v>
      </c>
      <c r="S2519" s="5">
        <f>IFERROR(Table1[[#This Row],[Profit]]/Table1[[#This Row],[Sales]],0)</f>
        <v>0.23562778431779888</v>
      </c>
      <c r="T2519" s="2" t="str">
        <f t="shared" si="39"/>
        <v>Reorder Needed</v>
      </c>
    </row>
    <row r="2520" spans="1:20" x14ac:dyDescent="0.3">
      <c r="A2520" s="2">
        <v>3519</v>
      </c>
      <c r="B2520" s="3">
        <v>45514</v>
      </c>
      <c r="C2520" s="2" t="s">
        <v>1943</v>
      </c>
      <c r="D2520" s="2" t="s">
        <v>3364</v>
      </c>
      <c r="E2520" s="2" t="s">
        <v>36</v>
      </c>
      <c r="F2520" s="2" t="s">
        <v>37</v>
      </c>
      <c r="G2520" s="2" t="s">
        <v>60</v>
      </c>
      <c r="H2520" s="2" t="s">
        <v>61</v>
      </c>
      <c r="I2520" s="2" t="s">
        <v>32</v>
      </c>
      <c r="J2520" s="2">
        <v>3</v>
      </c>
      <c r="K2520" s="2">
        <v>16559</v>
      </c>
      <c r="L2520" s="2">
        <v>49677</v>
      </c>
      <c r="M2520" s="2">
        <v>41320.36</v>
      </c>
      <c r="N2520" s="2">
        <v>8356.64</v>
      </c>
      <c r="O2520" s="2">
        <v>198</v>
      </c>
      <c r="P2520" s="2">
        <v>100</v>
      </c>
      <c r="Q2520" s="2" t="s">
        <v>62</v>
      </c>
      <c r="R2520" s="2">
        <v>20</v>
      </c>
      <c r="S2520" s="5">
        <f>IFERROR(Table1[[#This Row],[Profit]]/Table1[[#This Row],[Sales]],0)</f>
        <v>0.16821949795680091</v>
      </c>
      <c r="T2520" s="2" t="str">
        <f t="shared" si="39"/>
        <v>Reorder Needed</v>
      </c>
    </row>
    <row r="2521" spans="1:20" x14ac:dyDescent="0.3">
      <c r="A2521" s="2">
        <v>3520</v>
      </c>
      <c r="B2521" s="3">
        <v>45323</v>
      </c>
      <c r="C2521" s="2" t="s">
        <v>2330</v>
      </c>
      <c r="D2521" s="2" t="s">
        <v>3365</v>
      </c>
      <c r="E2521" s="2" t="s">
        <v>45</v>
      </c>
      <c r="F2521" s="2" t="s">
        <v>46</v>
      </c>
      <c r="G2521" s="2" t="s">
        <v>22</v>
      </c>
      <c r="H2521" s="2" t="s">
        <v>23</v>
      </c>
      <c r="I2521" s="2" t="s">
        <v>24</v>
      </c>
      <c r="J2521" s="2">
        <v>7</v>
      </c>
      <c r="K2521" s="2">
        <v>38510</v>
      </c>
      <c r="L2521" s="2">
        <v>269570</v>
      </c>
      <c r="M2521" s="2">
        <v>191027.56</v>
      </c>
      <c r="N2521" s="2">
        <v>78542.44</v>
      </c>
      <c r="O2521" s="2">
        <v>228</v>
      </c>
      <c r="P2521" s="2">
        <v>58</v>
      </c>
      <c r="Q2521" s="2" t="s">
        <v>25</v>
      </c>
      <c r="R2521" s="2">
        <v>20</v>
      </c>
      <c r="S2521" s="5">
        <f>IFERROR(Table1[[#This Row],[Profit]]/Table1[[#This Row],[Sales]],0)</f>
        <v>0.2913619468041696</v>
      </c>
      <c r="T2521" s="2" t="str">
        <f t="shared" si="39"/>
        <v>Reorder Needed</v>
      </c>
    </row>
    <row r="2522" spans="1:20" x14ac:dyDescent="0.3">
      <c r="A2522" s="2">
        <v>3521</v>
      </c>
      <c r="B2522" s="3">
        <v>45448</v>
      </c>
      <c r="C2522" s="2" t="s">
        <v>214</v>
      </c>
      <c r="D2522" s="2" t="s">
        <v>3366</v>
      </c>
      <c r="E2522" s="2" t="s">
        <v>20</v>
      </c>
      <c r="F2522" s="2" t="s">
        <v>21</v>
      </c>
      <c r="G2522" s="2" t="s">
        <v>97</v>
      </c>
      <c r="H2522" s="2" t="s">
        <v>98</v>
      </c>
      <c r="I2522" s="2" t="s">
        <v>32</v>
      </c>
      <c r="J2522" s="2">
        <v>8</v>
      </c>
      <c r="K2522" s="2">
        <v>17509</v>
      </c>
      <c r="L2522" s="2">
        <v>140072</v>
      </c>
      <c r="M2522" s="2">
        <v>106506.29</v>
      </c>
      <c r="N2522" s="2">
        <v>33565.71</v>
      </c>
      <c r="O2522" s="2">
        <v>331</v>
      </c>
      <c r="P2522" s="2">
        <v>41</v>
      </c>
      <c r="Q2522" s="2" t="s">
        <v>99</v>
      </c>
      <c r="R2522" s="2">
        <v>10</v>
      </c>
      <c r="S2522" s="5">
        <f>IFERROR(Table1[[#This Row],[Profit]]/Table1[[#This Row],[Sales]],0)</f>
        <v>0.23963183220058254</v>
      </c>
      <c r="T2522" s="2" t="str">
        <f t="shared" si="39"/>
        <v>Reorder Needed</v>
      </c>
    </row>
    <row r="2523" spans="1:20" x14ac:dyDescent="0.3">
      <c r="A2523" s="2">
        <v>3522</v>
      </c>
      <c r="B2523" s="3">
        <v>45647</v>
      </c>
      <c r="C2523" s="2" t="s">
        <v>736</v>
      </c>
      <c r="D2523" s="2" t="s">
        <v>3367</v>
      </c>
      <c r="E2523" s="2" t="s">
        <v>20</v>
      </c>
      <c r="F2523" s="2" t="s">
        <v>21</v>
      </c>
      <c r="G2523" s="2" t="s">
        <v>60</v>
      </c>
      <c r="H2523" s="2" t="s">
        <v>61</v>
      </c>
      <c r="I2523" s="2" t="s">
        <v>32</v>
      </c>
      <c r="J2523" s="2">
        <v>5</v>
      </c>
      <c r="K2523" s="2">
        <v>10612</v>
      </c>
      <c r="L2523" s="2">
        <v>53060</v>
      </c>
      <c r="M2523" s="2">
        <v>34907.379999999997</v>
      </c>
      <c r="N2523" s="2">
        <v>18152.62</v>
      </c>
      <c r="O2523" s="2">
        <v>55</v>
      </c>
      <c r="P2523" s="2">
        <v>16</v>
      </c>
      <c r="Q2523" s="2" t="s">
        <v>62</v>
      </c>
      <c r="R2523" s="2">
        <v>15</v>
      </c>
      <c r="S2523" s="5">
        <f>IFERROR(Table1[[#This Row],[Profit]]/Table1[[#This Row],[Sales]],0)</f>
        <v>0.3421149641914813</v>
      </c>
      <c r="T2523" s="2" t="str">
        <f t="shared" si="39"/>
        <v>Reorder Needed</v>
      </c>
    </row>
    <row r="2524" spans="1:20" x14ac:dyDescent="0.3">
      <c r="A2524" s="2">
        <v>3523</v>
      </c>
      <c r="B2524" s="3">
        <v>45655</v>
      </c>
      <c r="C2524" s="2" t="s">
        <v>3293</v>
      </c>
      <c r="D2524" s="2" t="s">
        <v>3368</v>
      </c>
      <c r="E2524" s="2" t="s">
        <v>20</v>
      </c>
      <c r="F2524" s="2" t="s">
        <v>21</v>
      </c>
      <c r="G2524" s="2" t="s">
        <v>67</v>
      </c>
      <c r="H2524" s="2" t="s">
        <v>68</v>
      </c>
      <c r="I2524" s="2" t="s">
        <v>24</v>
      </c>
      <c r="J2524" s="2">
        <v>5</v>
      </c>
      <c r="K2524" s="2">
        <v>55987</v>
      </c>
      <c r="L2524" s="2">
        <v>279935</v>
      </c>
      <c r="M2524" s="2">
        <v>248728.46</v>
      </c>
      <c r="N2524" s="2">
        <v>31206.54</v>
      </c>
      <c r="O2524" s="2">
        <v>333</v>
      </c>
      <c r="P2524" s="2">
        <v>13</v>
      </c>
      <c r="Q2524" s="2" t="s">
        <v>42</v>
      </c>
      <c r="R2524" s="2">
        <v>15</v>
      </c>
      <c r="S2524" s="5">
        <f>IFERROR(Table1[[#This Row],[Profit]]/Table1[[#This Row],[Sales]],0)</f>
        <v>0.11147780734813439</v>
      </c>
      <c r="T2524" s="2" t="str">
        <f t="shared" si="39"/>
        <v>Reorder Needed</v>
      </c>
    </row>
    <row r="2525" spans="1:20" x14ac:dyDescent="0.3">
      <c r="A2525" s="2">
        <v>3524</v>
      </c>
      <c r="B2525" s="3">
        <v>45512</v>
      </c>
      <c r="C2525" s="2" t="s">
        <v>311</v>
      </c>
      <c r="D2525" s="2" t="s">
        <v>3369</v>
      </c>
      <c r="E2525" s="2" t="s">
        <v>20</v>
      </c>
      <c r="F2525" s="2" t="s">
        <v>21</v>
      </c>
      <c r="G2525" s="2" t="s">
        <v>55</v>
      </c>
      <c r="H2525" s="2" t="s">
        <v>56</v>
      </c>
      <c r="I2525" s="2" t="s">
        <v>32</v>
      </c>
      <c r="J2525" s="2">
        <v>2</v>
      </c>
      <c r="K2525" s="2">
        <v>42721</v>
      </c>
      <c r="L2525" s="2">
        <v>85442</v>
      </c>
      <c r="M2525" s="2">
        <v>75149.899999999994</v>
      </c>
      <c r="N2525" s="2">
        <v>10292.1</v>
      </c>
      <c r="O2525" s="2">
        <v>33</v>
      </c>
      <c r="P2525" s="2">
        <v>69</v>
      </c>
      <c r="Q2525" s="2" t="s">
        <v>57</v>
      </c>
      <c r="R2525" s="2">
        <v>0</v>
      </c>
      <c r="S2525" s="5">
        <f>IFERROR(Table1[[#This Row],[Profit]]/Table1[[#This Row],[Sales]],0)</f>
        <v>0.12045715222021956</v>
      </c>
      <c r="T2525" s="2" t="str">
        <f t="shared" si="39"/>
        <v>Sufficient</v>
      </c>
    </row>
    <row r="2526" spans="1:20" x14ac:dyDescent="0.3">
      <c r="A2526" s="2">
        <v>3525</v>
      </c>
      <c r="B2526" s="3">
        <v>45602</v>
      </c>
      <c r="C2526" s="2" t="s">
        <v>210</v>
      </c>
      <c r="D2526" s="2" t="s">
        <v>3370</v>
      </c>
      <c r="E2526" s="2" t="s">
        <v>28</v>
      </c>
      <c r="F2526" s="2" t="s">
        <v>29</v>
      </c>
      <c r="G2526" s="2" t="s">
        <v>49</v>
      </c>
      <c r="H2526" s="2" t="s">
        <v>50</v>
      </c>
      <c r="I2526" s="2" t="s">
        <v>51</v>
      </c>
      <c r="J2526" s="2">
        <v>5</v>
      </c>
      <c r="K2526" s="2">
        <v>1860</v>
      </c>
      <c r="L2526" s="2">
        <v>9300</v>
      </c>
      <c r="M2526" s="2">
        <v>7255.62</v>
      </c>
      <c r="N2526" s="2">
        <v>2044.38</v>
      </c>
      <c r="O2526" s="2">
        <v>473</v>
      </c>
      <c r="P2526" s="2">
        <v>34</v>
      </c>
      <c r="Q2526" s="2" t="s">
        <v>52</v>
      </c>
      <c r="R2526" s="2">
        <v>20</v>
      </c>
      <c r="S2526" s="5">
        <f>IFERROR(Table1[[#This Row],[Profit]]/Table1[[#This Row],[Sales]],0)</f>
        <v>0.21982580645161293</v>
      </c>
      <c r="T2526" s="2" t="str">
        <f t="shared" si="39"/>
        <v>Reorder Needed</v>
      </c>
    </row>
    <row r="2527" spans="1:20" x14ac:dyDescent="0.3">
      <c r="A2527" s="2">
        <v>3526</v>
      </c>
      <c r="B2527" s="3">
        <v>45410</v>
      </c>
      <c r="C2527" s="2" t="s">
        <v>2706</v>
      </c>
      <c r="D2527" s="2" t="s">
        <v>3371</v>
      </c>
      <c r="E2527" s="2" t="s">
        <v>36</v>
      </c>
      <c r="F2527" s="2" t="s">
        <v>37</v>
      </c>
      <c r="G2527" s="2" t="s">
        <v>49</v>
      </c>
      <c r="H2527" s="2" t="s">
        <v>50</v>
      </c>
      <c r="I2527" s="2" t="s">
        <v>51</v>
      </c>
      <c r="J2527" s="2">
        <v>4</v>
      </c>
      <c r="K2527" s="2">
        <v>41413</v>
      </c>
      <c r="L2527" s="2">
        <v>165652</v>
      </c>
      <c r="M2527" s="2">
        <v>141839.26</v>
      </c>
      <c r="N2527" s="2">
        <v>23812.74</v>
      </c>
      <c r="O2527" s="2">
        <v>83</v>
      </c>
      <c r="P2527" s="2">
        <v>76</v>
      </c>
      <c r="Q2527" s="2" t="s">
        <v>52</v>
      </c>
      <c r="R2527" s="2">
        <v>20</v>
      </c>
      <c r="S2527" s="5">
        <f>IFERROR(Table1[[#This Row],[Profit]]/Table1[[#This Row],[Sales]],0)</f>
        <v>0.14375159973921234</v>
      </c>
      <c r="T2527" s="2" t="str">
        <f t="shared" si="39"/>
        <v>Reorder Needed</v>
      </c>
    </row>
    <row r="2528" spans="1:20" x14ac:dyDescent="0.3">
      <c r="A2528" s="2">
        <v>3527</v>
      </c>
      <c r="B2528" s="3">
        <v>45350</v>
      </c>
      <c r="C2528" s="2" t="s">
        <v>1080</v>
      </c>
      <c r="D2528" s="2" t="s">
        <v>3372</v>
      </c>
      <c r="E2528" s="2" t="s">
        <v>28</v>
      </c>
      <c r="F2528" s="2" t="s">
        <v>29</v>
      </c>
      <c r="G2528" s="2" t="s">
        <v>49</v>
      </c>
      <c r="H2528" s="2" t="s">
        <v>50</v>
      </c>
      <c r="I2528" s="2" t="s">
        <v>51</v>
      </c>
      <c r="J2528" s="2">
        <v>3</v>
      </c>
      <c r="K2528" s="2">
        <v>10442</v>
      </c>
      <c r="L2528" s="2">
        <v>31326</v>
      </c>
      <c r="M2528" s="2">
        <v>21994.33</v>
      </c>
      <c r="N2528" s="2">
        <v>9331.67</v>
      </c>
      <c r="O2528" s="2">
        <v>234</v>
      </c>
      <c r="P2528" s="2">
        <v>50</v>
      </c>
      <c r="Q2528" s="2" t="s">
        <v>52</v>
      </c>
      <c r="R2528" s="2">
        <v>5</v>
      </c>
      <c r="S2528" s="5">
        <f>IFERROR(Table1[[#This Row],[Profit]]/Table1[[#This Row],[Sales]],0)</f>
        <v>0.29788897401519504</v>
      </c>
      <c r="T2528" s="2" t="str">
        <f t="shared" si="39"/>
        <v>Reorder Needed</v>
      </c>
    </row>
    <row r="2529" spans="1:20" x14ac:dyDescent="0.3">
      <c r="A2529" s="2">
        <v>3528</v>
      </c>
      <c r="B2529" s="3">
        <v>45588</v>
      </c>
      <c r="C2529" s="2" t="s">
        <v>529</v>
      </c>
      <c r="D2529" s="2" t="s">
        <v>3373</v>
      </c>
      <c r="E2529" s="2" t="s">
        <v>36</v>
      </c>
      <c r="F2529" s="2" t="s">
        <v>37</v>
      </c>
      <c r="G2529" s="2" t="s">
        <v>30</v>
      </c>
      <c r="H2529" s="2" t="s">
        <v>31</v>
      </c>
      <c r="I2529" s="2" t="s">
        <v>32</v>
      </c>
      <c r="J2529" s="2">
        <v>9</v>
      </c>
      <c r="K2529" s="2">
        <v>9021</v>
      </c>
      <c r="L2529" s="2">
        <v>81189</v>
      </c>
      <c r="M2529" s="2">
        <v>66573.48</v>
      </c>
      <c r="N2529" s="2">
        <v>14615.52</v>
      </c>
      <c r="O2529" s="2">
        <v>210</v>
      </c>
      <c r="P2529" s="2">
        <v>87</v>
      </c>
      <c r="Q2529" s="2" t="s">
        <v>33</v>
      </c>
      <c r="R2529" s="2">
        <v>15</v>
      </c>
      <c r="S2529" s="5">
        <f>IFERROR(Table1[[#This Row],[Profit]]/Table1[[#This Row],[Sales]],0)</f>
        <v>0.18001847540923033</v>
      </c>
      <c r="T2529" s="2" t="str">
        <f t="shared" si="39"/>
        <v>Reorder Needed</v>
      </c>
    </row>
    <row r="2530" spans="1:20" x14ac:dyDescent="0.3">
      <c r="A2530" s="2">
        <v>3529</v>
      </c>
      <c r="B2530" s="3">
        <v>45571</v>
      </c>
      <c r="C2530" s="2" t="s">
        <v>1888</v>
      </c>
      <c r="D2530" s="2" t="s">
        <v>3374</v>
      </c>
      <c r="E2530" s="2" t="s">
        <v>45</v>
      </c>
      <c r="F2530" s="2" t="s">
        <v>46</v>
      </c>
      <c r="G2530" s="2" t="s">
        <v>40</v>
      </c>
      <c r="H2530" s="2" t="s">
        <v>41</v>
      </c>
      <c r="I2530" s="2" t="s">
        <v>24</v>
      </c>
      <c r="J2530" s="2">
        <v>7</v>
      </c>
      <c r="K2530" s="2">
        <v>8745</v>
      </c>
      <c r="L2530" s="2">
        <v>61215</v>
      </c>
      <c r="M2530" s="2">
        <v>38525.74</v>
      </c>
      <c r="N2530" s="2">
        <v>22689.26</v>
      </c>
      <c r="O2530" s="2">
        <v>33</v>
      </c>
      <c r="P2530" s="2">
        <v>46</v>
      </c>
      <c r="Q2530" s="2" t="s">
        <v>42</v>
      </c>
      <c r="R2530" s="2">
        <v>5</v>
      </c>
      <c r="S2530" s="5">
        <f>IFERROR(Table1[[#This Row],[Profit]]/Table1[[#This Row],[Sales]],0)</f>
        <v>0.37064869721473492</v>
      </c>
      <c r="T2530" s="2" t="str">
        <f t="shared" si="39"/>
        <v>Sufficient</v>
      </c>
    </row>
    <row r="2531" spans="1:20" x14ac:dyDescent="0.3">
      <c r="A2531" s="2">
        <v>3530</v>
      </c>
      <c r="B2531" s="3">
        <v>45641</v>
      </c>
      <c r="C2531" s="2" t="s">
        <v>1856</v>
      </c>
      <c r="D2531" s="2" t="s">
        <v>3375</v>
      </c>
      <c r="E2531" s="2" t="s">
        <v>45</v>
      </c>
      <c r="F2531" s="2" t="s">
        <v>46</v>
      </c>
      <c r="G2531" s="2" t="s">
        <v>81</v>
      </c>
      <c r="H2531" s="2" t="s">
        <v>82</v>
      </c>
      <c r="I2531" s="2" t="s">
        <v>24</v>
      </c>
      <c r="J2531" s="2">
        <v>5</v>
      </c>
      <c r="K2531" s="2">
        <v>11743</v>
      </c>
      <c r="L2531" s="2">
        <v>58715</v>
      </c>
      <c r="M2531" s="2">
        <v>50957.95</v>
      </c>
      <c r="N2531" s="2">
        <v>7757.05</v>
      </c>
      <c r="O2531" s="2">
        <v>463</v>
      </c>
      <c r="P2531" s="2">
        <v>56</v>
      </c>
      <c r="Q2531" s="2" t="s">
        <v>42</v>
      </c>
      <c r="R2531" s="2">
        <v>20</v>
      </c>
      <c r="S2531" s="5">
        <f>IFERROR(Table1[[#This Row],[Profit]]/Table1[[#This Row],[Sales]],0)</f>
        <v>0.13211359959124586</v>
      </c>
      <c r="T2531" s="2" t="str">
        <f t="shared" si="39"/>
        <v>Reorder Needed</v>
      </c>
    </row>
    <row r="2532" spans="1:20" x14ac:dyDescent="0.3">
      <c r="A2532" s="2">
        <v>3531</v>
      </c>
      <c r="B2532" s="3">
        <v>45567</v>
      </c>
      <c r="C2532" s="2" t="s">
        <v>727</v>
      </c>
      <c r="D2532" s="2" t="s">
        <v>3376</v>
      </c>
      <c r="E2532" s="2" t="s">
        <v>45</v>
      </c>
      <c r="F2532" s="2" t="s">
        <v>46</v>
      </c>
      <c r="G2532" s="2" t="s">
        <v>75</v>
      </c>
      <c r="H2532" s="2" t="s">
        <v>76</v>
      </c>
      <c r="I2532" s="2" t="s">
        <v>77</v>
      </c>
      <c r="J2532" s="2">
        <v>4</v>
      </c>
      <c r="K2532" s="2">
        <v>27158</v>
      </c>
      <c r="L2532" s="2">
        <v>108632</v>
      </c>
      <c r="M2532" s="2">
        <v>69036.05</v>
      </c>
      <c r="N2532" s="2">
        <v>39595.949999999997</v>
      </c>
      <c r="O2532" s="2">
        <v>288</v>
      </c>
      <c r="P2532" s="2">
        <v>68</v>
      </c>
      <c r="Q2532" s="2" t="s">
        <v>78</v>
      </c>
      <c r="R2532" s="2">
        <v>20</v>
      </c>
      <c r="S2532" s="5">
        <f>IFERROR(Table1[[#This Row],[Profit]]/Table1[[#This Row],[Sales]],0)</f>
        <v>0.3644961889682598</v>
      </c>
      <c r="T2532" s="2" t="str">
        <f t="shared" si="39"/>
        <v>Reorder Needed</v>
      </c>
    </row>
    <row r="2533" spans="1:20" x14ac:dyDescent="0.3">
      <c r="A2533" s="2">
        <v>3532</v>
      </c>
      <c r="B2533" s="3">
        <v>45304</v>
      </c>
      <c r="C2533" s="2" t="s">
        <v>2131</v>
      </c>
      <c r="D2533" s="2" t="s">
        <v>3377</v>
      </c>
      <c r="E2533" s="2" t="s">
        <v>28</v>
      </c>
      <c r="F2533" s="2" t="s">
        <v>29</v>
      </c>
      <c r="G2533" s="2" t="s">
        <v>67</v>
      </c>
      <c r="H2533" s="2" t="s">
        <v>68</v>
      </c>
      <c r="I2533" s="2" t="s">
        <v>24</v>
      </c>
      <c r="J2533" s="2">
        <v>8</v>
      </c>
      <c r="K2533" s="2">
        <v>45305</v>
      </c>
      <c r="L2533" s="2">
        <v>362440</v>
      </c>
      <c r="M2533" s="2">
        <v>221304.52</v>
      </c>
      <c r="N2533" s="2">
        <v>141135.48000000001</v>
      </c>
      <c r="O2533" s="2">
        <v>410</v>
      </c>
      <c r="P2533" s="2">
        <v>86</v>
      </c>
      <c r="Q2533" s="2" t="s">
        <v>42</v>
      </c>
      <c r="R2533" s="2">
        <v>15</v>
      </c>
      <c r="S2533" s="5">
        <f>IFERROR(Table1[[#This Row],[Profit]]/Table1[[#This Row],[Sales]],0)</f>
        <v>0.38940370819997794</v>
      </c>
      <c r="T2533" s="2" t="str">
        <f t="shared" si="39"/>
        <v>Reorder Needed</v>
      </c>
    </row>
    <row r="2534" spans="1:20" x14ac:dyDescent="0.3">
      <c r="A2534" s="2">
        <v>3533</v>
      </c>
      <c r="B2534" s="3">
        <v>45422</v>
      </c>
      <c r="C2534" s="2" t="s">
        <v>1621</v>
      </c>
      <c r="D2534" s="2" t="s">
        <v>3378</v>
      </c>
      <c r="E2534" s="2" t="s">
        <v>45</v>
      </c>
      <c r="F2534" s="2" t="s">
        <v>46</v>
      </c>
      <c r="G2534" s="2" t="s">
        <v>60</v>
      </c>
      <c r="H2534" s="2" t="s">
        <v>61</v>
      </c>
      <c r="I2534" s="2" t="s">
        <v>32</v>
      </c>
      <c r="J2534" s="2">
        <v>10</v>
      </c>
      <c r="K2534" s="2">
        <v>5898</v>
      </c>
      <c r="L2534" s="2">
        <v>58980</v>
      </c>
      <c r="M2534" s="2">
        <v>43678.83</v>
      </c>
      <c r="N2534" s="2">
        <v>15301.17</v>
      </c>
      <c r="O2534" s="2">
        <v>157</v>
      </c>
      <c r="P2534" s="2">
        <v>48</v>
      </c>
      <c r="Q2534" s="2" t="s">
        <v>62</v>
      </c>
      <c r="R2534" s="2">
        <v>20</v>
      </c>
      <c r="S2534" s="5">
        <f>IFERROR(Table1[[#This Row],[Profit]]/Table1[[#This Row],[Sales]],0)</f>
        <v>0.2594298067141404</v>
      </c>
      <c r="T2534" s="2" t="str">
        <f t="shared" si="39"/>
        <v>Reorder Needed</v>
      </c>
    </row>
    <row r="2535" spans="1:20" x14ac:dyDescent="0.3">
      <c r="A2535" s="2">
        <v>3534</v>
      </c>
      <c r="B2535" s="3">
        <v>45543</v>
      </c>
      <c r="C2535" s="2" t="s">
        <v>1114</v>
      </c>
      <c r="D2535" s="2" t="s">
        <v>3379</v>
      </c>
      <c r="E2535" s="2" t="s">
        <v>20</v>
      </c>
      <c r="F2535" s="2" t="s">
        <v>21</v>
      </c>
      <c r="G2535" s="2" t="s">
        <v>60</v>
      </c>
      <c r="H2535" s="2" t="s">
        <v>61</v>
      </c>
      <c r="I2535" s="2" t="s">
        <v>32</v>
      </c>
      <c r="J2535" s="2">
        <v>5</v>
      </c>
      <c r="K2535" s="2">
        <v>9306</v>
      </c>
      <c r="L2535" s="2">
        <v>46530</v>
      </c>
      <c r="M2535" s="2">
        <v>40073.339999999997</v>
      </c>
      <c r="N2535" s="2">
        <v>6456.66</v>
      </c>
      <c r="O2535" s="2">
        <v>478</v>
      </c>
      <c r="P2535" s="2">
        <v>77</v>
      </c>
      <c r="Q2535" s="2" t="s">
        <v>62</v>
      </c>
      <c r="R2535" s="2">
        <v>5</v>
      </c>
      <c r="S2535" s="5">
        <f>IFERROR(Table1[[#This Row],[Profit]]/Table1[[#This Row],[Sales]],0)</f>
        <v>0.13876337846550613</v>
      </c>
      <c r="T2535" s="2" t="str">
        <f t="shared" si="39"/>
        <v>Reorder Needed</v>
      </c>
    </row>
    <row r="2536" spans="1:20" x14ac:dyDescent="0.3">
      <c r="A2536" s="2">
        <v>3535</v>
      </c>
      <c r="B2536" s="3">
        <v>45303</v>
      </c>
      <c r="C2536" s="2" t="s">
        <v>221</v>
      </c>
      <c r="D2536" s="2" t="s">
        <v>3380</v>
      </c>
      <c r="E2536" s="2" t="s">
        <v>20</v>
      </c>
      <c r="F2536" s="2" t="s">
        <v>21</v>
      </c>
      <c r="G2536" s="2" t="s">
        <v>55</v>
      </c>
      <c r="H2536" s="2" t="s">
        <v>56</v>
      </c>
      <c r="I2536" s="2" t="s">
        <v>32</v>
      </c>
      <c r="J2536" s="2">
        <v>10</v>
      </c>
      <c r="K2536" s="2">
        <v>5770</v>
      </c>
      <c r="L2536" s="2">
        <v>57700</v>
      </c>
      <c r="M2536" s="2">
        <v>41367.599999999999</v>
      </c>
      <c r="N2536" s="2">
        <v>16332.4</v>
      </c>
      <c r="O2536" s="2">
        <v>153</v>
      </c>
      <c r="P2536" s="2">
        <v>29</v>
      </c>
      <c r="Q2536" s="2" t="s">
        <v>57</v>
      </c>
      <c r="R2536" s="2">
        <v>15</v>
      </c>
      <c r="S2536" s="5">
        <f>IFERROR(Table1[[#This Row],[Profit]]/Table1[[#This Row],[Sales]],0)</f>
        <v>0.28305719237435006</v>
      </c>
      <c r="T2536" s="2" t="str">
        <f t="shared" si="39"/>
        <v>Reorder Needed</v>
      </c>
    </row>
    <row r="2537" spans="1:20" x14ac:dyDescent="0.3">
      <c r="A2537" s="2">
        <v>3536</v>
      </c>
      <c r="B2537" s="3">
        <v>45372</v>
      </c>
      <c r="C2537" s="2" t="s">
        <v>3327</v>
      </c>
      <c r="D2537" s="2" t="s">
        <v>3381</v>
      </c>
      <c r="E2537" s="2" t="s">
        <v>28</v>
      </c>
      <c r="F2537" s="2" t="s">
        <v>29</v>
      </c>
      <c r="G2537" s="2" t="s">
        <v>60</v>
      </c>
      <c r="H2537" s="2" t="s">
        <v>61</v>
      </c>
      <c r="I2537" s="2" t="s">
        <v>32</v>
      </c>
      <c r="J2537" s="2">
        <v>5</v>
      </c>
      <c r="K2537" s="2">
        <v>17865</v>
      </c>
      <c r="L2537" s="2">
        <v>89325</v>
      </c>
      <c r="M2537" s="2">
        <v>64945.09</v>
      </c>
      <c r="N2537" s="2">
        <v>24379.91</v>
      </c>
      <c r="O2537" s="2">
        <v>408</v>
      </c>
      <c r="P2537" s="2">
        <v>46</v>
      </c>
      <c r="Q2537" s="2" t="s">
        <v>62</v>
      </c>
      <c r="R2537" s="2">
        <v>15</v>
      </c>
      <c r="S2537" s="5">
        <f>IFERROR(Table1[[#This Row],[Profit]]/Table1[[#This Row],[Sales]],0)</f>
        <v>0.27293490064371678</v>
      </c>
      <c r="T2537" s="2" t="str">
        <f t="shared" si="39"/>
        <v>Reorder Needed</v>
      </c>
    </row>
    <row r="2538" spans="1:20" x14ac:dyDescent="0.3">
      <c r="A2538" s="2">
        <v>3537</v>
      </c>
      <c r="B2538" s="3">
        <v>45484</v>
      </c>
      <c r="C2538" s="2" t="s">
        <v>1589</v>
      </c>
      <c r="D2538" s="2" t="s">
        <v>3382</v>
      </c>
      <c r="E2538" s="2" t="s">
        <v>45</v>
      </c>
      <c r="F2538" s="2" t="s">
        <v>46</v>
      </c>
      <c r="G2538" s="2" t="s">
        <v>40</v>
      </c>
      <c r="H2538" s="2" t="s">
        <v>41</v>
      </c>
      <c r="I2538" s="2" t="s">
        <v>24</v>
      </c>
      <c r="J2538" s="2">
        <v>10</v>
      </c>
      <c r="K2538" s="2">
        <v>45424</v>
      </c>
      <c r="L2538" s="2">
        <v>454240</v>
      </c>
      <c r="M2538" s="2">
        <v>361429.89</v>
      </c>
      <c r="N2538" s="2">
        <v>92810.11</v>
      </c>
      <c r="O2538" s="2">
        <v>431</v>
      </c>
      <c r="P2538" s="2">
        <v>86</v>
      </c>
      <c r="Q2538" s="2" t="s">
        <v>42</v>
      </c>
      <c r="R2538" s="2">
        <v>5</v>
      </c>
      <c r="S2538" s="5">
        <f>IFERROR(Table1[[#This Row],[Profit]]/Table1[[#This Row],[Sales]],0)</f>
        <v>0.2043195447340613</v>
      </c>
      <c r="T2538" s="2" t="str">
        <f t="shared" si="39"/>
        <v>Reorder Needed</v>
      </c>
    </row>
    <row r="2539" spans="1:20" x14ac:dyDescent="0.3">
      <c r="A2539" s="2">
        <v>3538</v>
      </c>
      <c r="B2539" s="3">
        <v>45389</v>
      </c>
      <c r="C2539" s="2" t="s">
        <v>1720</v>
      </c>
      <c r="D2539" s="2" t="s">
        <v>3383</v>
      </c>
      <c r="E2539" s="2" t="s">
        <v>28</v>
      </c>
      <c r="F2539" s="2" t="s">
        <v>29</v>
      </c>
      <c r="G2539" s="2" t="s">
        <v>97</v>
      </c>
      <c r="H2539" s="2" t="s">
        <v>98</v>
      </c>
      <c r="I2539" s="2" t="s">
        <v>32</v>
      </c>
      <c r="J2539" s="2">
        <v>6</v>
      </c>
      <c r="K2539" s="2">
        <v>38071</v>
      </c>
      <c r="L2539" s="2">
        <v>228426</v>
      </c>
      <c r="M2539" s="2">
        <v>144391.66</v>
      </c>
      <c r="N2539" s="2">
        <v>84034.34</v>
      </c>
      <c r="O2539" s="2">
        <v>61</v>
      </c>
      <c r="P2539" s="2">
        <v>18</v>
      </c>
      <c r="Q2539" s="2" t="s">
        <v>99</v>
      </c>
      <c r="R2539" s="2">
        <v>0</v>
      </c>
      <c r="S2539" s="5">
        <f>IFERROR(Table1[[#This Row],[Profit]]/Table1[[#This Row],[Sales]],0)</f>
        <v>0.36788430388834897</v>
      </c>
      <c r="T2539" s="2" t="str">
        <f t="shared" si="39"/>
        <v>Reorder Needed</v>
      </c>
    </row>
    <row r="2540" spans="1:20" x14ac:dyDescent="0.3">
      <c r="A2540" s="2">
        <v>3539</v>
      </c>
      <c r="B2540" s="3">
        <v>45547</v>
      </c>
      <c r="C2540" s="2" t="s">
        <v>3384</v>
      </c>
      <c r="D2540" s="2" t="s">
        <v>3385</v>
      </c>
      <c r="E2540" s="2" t="s">
        <v>45</v>
      </c>
      <c r="F2540" s="2" t="s">
        <v>46</v>
      </c>
      <c r="G2540" s="2" t="s">
        <v>49</v>
      </c>
      <c r="H2540" s="2" t="s">
        <v>50</v>
      </c>
      <c r="I2540" s="2" t="s">
        <v>51</v>
      </c>
      <c r="J2540" s="2">
        <v>3</v>
      </c>
      <c r="K2540" s="2">
        <v>39151</v>
      </c>
      <c r="L2540" s="2">
        <v>117453</v>
      </c>
      <c r="M2540" s="2">
        <v>97588.39</v>
      </c>
      <c r="N2540" s="2">
        <v>19864.61</v>
      </c>
      <c r="O2540" s="2">
        <v>72</v>
      </c>
      <c r="P2540" s="2">
        <v>80</v>
      </c>
      <c r="Q2540" s="2" t="s">
        <v>52</v>
      </c>
      <c r="R2540" s="2">
        <v>10</v>
      </c>
      <c r="S2540" s="5">
        <f>IFERROR(Table1[[#This Row],[Profit]]/Table1[[#This Row],[Sales]],0)</f>
        <v>0.1691281619030591</v>
      </c>
      <c r="T2540" s="2" t="str">
        <f t="shared" si="39"/>
        <v>Sufficient</v>
      </c>
    </row>
    <row r="2541" spans="1:20" x14ac:dyDescent="0.3">
      <c r="A2541" s="2">
        <v>3540</v>
      </c>
      <c r="B2541" s="3">
        <v>45622</v>
      </c>
      <c r="C2541" s="2" t="s">
        <v>93</v>
      </c>
      <c r="D2541" s="2" t="s">
        <v>2517</v>
      </c>
      <c r="E2541" s="2" t="s">
        <v>45</v>
      </c>
      <c r="F2541" s="2" t="s">
        <v>46</v>
      </c>
      <c r="G2541" s="2" t="s">
        <v>67</v>
      </c>
      <c r="H2541" s="2" t="s">
        <v>68</v>
      </c>
      <c r="I2541" s="2" t="s">
        <v>24</v>
      </c>
      <c r="J2541" s="2">
        <v>1</v>
      </c>
      <c r="K2541" s="2">
        <v>7881</v>
      </c>
      <c r="L2541" s="2">
        <v>7881</v>
      </c>
      <c r="M2541" s="2">
        <v>4773.83</v>
      </c>
      <c r="N2541" s="2">
        <v>3107.17</v>
      </c>
      <c r="O2541" s="2">
        <v>114</v>
      </c>
      <c r="P2541" s="2">
        <v>16</v>
      </c>
      <c r="Q2541" s="2" t="s">
        <v>42</v>
      </c>
      <c r="R2541" s="2">
        <v>20</v>
      </c>
      <c r="S2541" s="5">
        <f>IFERROR(Table1[[#This Row],[Profit]]/Table1[[#This Row],[Sales]],0)</f>
        <v>0.39426088059890879</v>
      </c>
      <c r="T2541" s="2" t="str">
        <f t="shared" si="39"/>
        <v>Reorder Needed</v>
      </c>
    </row>
    <row r="2542" spans="1:20" x14ac:dyDescent="0.3">
      <c r="A2542" s="2">
        <v>3541</v>
      </c>
      <c r="B2542" s="3">
        <v>45531</v>
      </c>
      <c r="C2542" s="2" t="s">
        <v>722</v>
      </c>
      <c r="D2542" s="2" t="s">
        <v>3386</v>
      </c>
      <c r="E2542" s="2" t="s">
        <v>45</v>
      </c>
      <c r="F2542" s="2" t="s">
        <v>46</v>
      </c>
      <c r="G2542" s="2" t="s">
        <v>75</v>
      </c>
      <c r="H2542" s="2" t="s">
        <v>76</v>
      </c>
      <c r="I2542" s="2" t="s">
        <v>77</v>
      </c>
      <c r="J2542" s="2">
        <v>7</v>
      </c>
      <c r="K2542" s="2">
        <v>9193</v>
      </c>
      <c r="L2542" s="2">
        <v>64351</v>
      </c>
      <c r="M2542" s="2">
        <v>49984.57</v>
      </c>
      <c r="N2542" s="2">
        <v>14366.43</v>
      </c>
      <c r="O2542" s="2">
        <v>316</v>
      </c>
      <c r="P2542" s="2">
        <v>88</v>
      </c>
      <c r="Q2542" s="2" t="s">
        <v>78</v>
      </c>
      <c r="R2542" s="2">
        <v>15</v>
      </c>
      <c r="S2542" s="5">
        <f>IFERROR(Table1[[#This Row],[Profit]]/Table1[[#This Row],[Sales]],0)</f>
        <v>0.22325107612935308</v>
      </c>
      <c r="T2542" s="2" t="str">
        <f t="shared" si="39"/>
        <v>Reorder Needed</v>
      </c>
    </row>
    <row r="2543" spans="1:20" x14ac:dyDescent="0.3">
      <c r="A2543" s="2">
        <v>3542</v>
      </c>
      <c r="B2543" s="3">
        <v>45418</v>
      </c>
      <c r="C2543" s="2" t="s">
        <v>2945</v>
      </c>
      <c r="D2543" s="2" t="s">
        <v>3387</v>
      </c>
      <c r="E2543" s="2" t="s">
        <v>20</v>
      </c>
      <c r="F2543" s="2" t="s">
        <v>21</v>
      </c>
      <c r="G2543" s="2" t="s">
        <v>40</v>
      </c>
      <c r="H2543" s="2" t="s">
        <v>41</v>
      </c>
      <c r="I2543" s="2" t="s">
        <v>24</v>
      </c>
      <c r="J2543" s="2">
        <v>5</v>
      </c>
      <c r="K2543" s="2">
        <v>29997</v>
      </c>
      <c r="L2543" s="2">
        <v>149985</v>
      </c>
      <c r="M2543" s="2">
        <v>99343.24</v>
      </c>
      <c r="N2543" s="2">
        <v>50641.760000000002</v>
      </c>
      <c r="O2543" s="2">
        <v>21</v>
      </c>
      <c r="P2543" s="2">
        <v>15</v>
      </c>
      <c r="Q2543" s="2" t="s">
        <v>42</v>
      </c>
      <c r="R2543" s="2">
        <v>5</v>
      </c>
      <c r="S2543" s="5">
        <f>IFERROR(Table1[[#This Row],[Profit]]/Table1[[#This Row],[Sales]],0)</f>
        <v>0.33764549788312165</v>
      </c>
      <c r="T2543" s="2" t="str">
        <f t="shared" si="39"/>
        <v>Reorder Needed</v>
      </c>
    </row>
    <row r="2544" spans="1:20" x14ac:dyDescent="0.3">
      <c r="A2544" s="2">
        <v>3543</v>
      </c>
      <c r="B2544" s="3">
        <v>45603</v>
      </c>
      <c r="C2544" s="2" t="s">
        <v>3388</v>
      </c>
      <c r="D2544" s="2" t="s">
        <v>3389</v>
      </c>
      <c r="E2544" s="2" t="s">
        <v>36</v>
      </c>
      <c r="F2544" s="2" t="s">
        <v>37</v>
      </c>
      <c r="G2544" s="2" t="s">
        <v>67</v>
      </c>
      <c r="H2544" s="2" t="s">
        <v>68</v>
      </c>
      <c r="I2544" s="2" t="s">
        <v>24</v>
      </c>
      <c r="J2544" s="2">
        <v>2</v>
      </c>
      <c r="K2544" s="2">
        <v>56704</v>
      </c>
      <c r="L2544" s="2">
        <v>113408</v>
      </c>
      <c r="M2544" s="2">
        <v>98078.97</v>
      </c>
      <c r="N2544" s="2">
        <v>15329.03</v>
      </c>
      <c r="O2544" s="2">
        <v>304</v>
      </c>
      <c r="P2544" s="2">
        <v>27</v>
      </c>
      <c r="Q2544" s="2" t="s">
        <v>42</v>
      </c>
      <c r="R2544" s="2">
        <v>20</v>
      </c>
      <c r="S2544" s="5">
        <f>IFERROR(Table1[[#This Row],[Profit]]/Table1[[#This Row],[Sales]],0)</f>
        <v>0.13516709579571107</v>
      </c>
      <c r="T2544" s="2" t="str">
        <f t="shared" si="39"/>
        <v>Reorder Needed</v>
      </c>
    </row>
    <row r="2545" spans="1:20" x14ac:dyDescent="0.3">
      <c r="A2545" s="2">
        <v>3544</v>
      </c>
      <c r="B2545" s="3">
        <v>45617</v>
      </c>
      <c r="C2545" s="2" t="s">
        <v>1868</v>
      </c>
      <c r="D2545" s="2" t="s">
        <v>3390</v>
      </c>
      <c r="E2545" s="2" t="s">
        <v>20</v>
      </c>
      <c r="F2545" s="2" t="s">
        <v>21</v>
      </c>
      <c r="G2545" s="2" t="s">
        <v>55</v>
      </c>
      <c r="H2545" s="2" t="s">
        <v>56</v>
      </c>
      <c r="I2545" s="2" t="s">
        <v>32</v>
      </c>
      <c r="J2545" s="2">
        <v>7</v>
      </c>
      <c r="K2545" s="2">
        <v>59205</v>
      </c>
      <c r="L2545" s="2">
        <v>414435</v>
      </c>
      <c r="M2545" s="2">
        <v>361667.51</v>
      </c>
      <c r="N2545" s="2">
        <v>52767.49</v>
      </c>
      <c r="O2545" s="2">
        <v>14</v>
      </c>
      <c r="P2545" s="2">
        <v>98</v>
      </c>
      <c r="Q2545" s="2" t="s">
        <v>57</v>
      </c>
      <c r="R2545" s="2">
        <v>5</v>
      </c>
      <c r="S2545" s="5">
        <f>IFERROR(Table1[[#This Row],[Profit]]/Table1[[#This Row],[Sales]],0)</f>
        <v>0.12732392293121961</v>
      </c>
      <c r="T2545" s="2" t="str">
        <f t="shared" si="39"/>
        <v>Sufficient</v>
      </c>
    </row>
    <row r="2546" spans="1:20" x14ac:dyDescent="0.3">
      <c r="A2546" s="2">
        <v>3545</v>
      </c>
      <c r="B2546" s="3">
        <v>45356</v>
      </c>
      <c r="C2546" s="2" t="s">
        <v>631</v>
      </c>
      <c r="D2546" s="2" t="s">
        <v>3391</v>
      </c>
      <c r="E2546" s="2" t="s">
        <v>20</v>
      </c>
      <c r="F2546" s="2" t="s">
        <v>21</v>
      </c>
      <c r="G2546" s="2" t="s">
        <v>22</v>
      </c>
      <c r="H2546" s="2" t="s">
        <v>23</v>
      </c>
      <c r="I2546" s="2" t="s">
        <v>24</v>
      </c>
      <c r="J2546" s="2">
        <v>9</v>
      </c>
      <c r="K2546" s="2">
        <v>42837</v>
      </c>
      <c r="L2546" s="2">
        <v>385533</v>
      </c>
      <c r="M2546" s="2">
        <v>324517.64</v>
      </c>
      <c r="N2546" s="2">
        <v>61015.360000000001</v>
      </c>
      <c r="O2546" s="2">
        <v>187</v>
      </c>
      <c r="P2546" s="2">
        <v>53</v>
      </c>
      <c r="Q2546" s="2" t="s">
        <v>25</v>
      </c>
      <c r="R2546" s="2">
        <v>0</v>
      </c>
      <c r="S2546" s="5">
        <f>IFERROR(Table1[[#This Row],[Profit]]/Table1[[#This Row],[Sales]],0)</f>
        <v>0.15826235367659838</v>
      </c>
      <c r="T2546" s="2" t="str">
        <f t="shared" si="39"/>
        <v>Reorder Needed</v>
      </c>
    </row>
    <row r="2547" spans="1:20" x14ac:dyDescent="0.3">
      <c r="A2547" s="2">
        <v>3546</v>
      </c>
      <c r="B2547" s="3">
        <v>45394</v>
      </c>
      <c r="C2547" s="2" t="s">
        <v>2725</v>
      </c>
      <c r="D2547" s="2" t="s">
        <v>3392</v>
      </c>
      <c r="E2547" s="2" t="s">
        <v>36</v>
      </c>
      <c r="F2547" s="2" t="s">
        <v>37</v>
      </c>
      <c r="G2547" s="2" t="s">
        <v>30</v>
      </c>
      <c r="H2547" s="2" t="s">
        <v>31</v>
      </c>
      <c r="I2547" s="2" t="s">
        <v>32</v>
      </c>
      <c r="J2547" s="2">
        <v>3</v>
      </c>
      <c r="K2547" s="2">
        <v>42579</v>
      </c>
      <c r="L2547" s="2">
        <v>127737</v>
      </c>
      <c r="M2547" s="2">
        <v>108739.69</v>
      </c>
      <c r="N2547" s="2">
        <v>18997.310000000001</v>
      </c>
      <c r="O2547" s="2">
        <v>435</v>
      </c>
      <c r="P2547" s="2">
        <v>57</v>
      </c>
      <c r="Q2547" s="2" t="s">
        <v>33</v>
      </c>
      <c r="R2547" s="2">
        <v>15</v>
      </c>
      <c r="S2547" s="5">
        <f>IFERROR(Table1[[#This Row],[Profit]]/Table1[[#This Row],[Sales]],0)</f>
        <v>0.14872206173622365</v>
      </c>
      <c r="T2547" s="2" t="str">
        <f t="shared" si="39"/>
        <v>Reorder Needed</v>
      </c>
    </row>
    <row r="2548" spans="1:20" x14ac:dyDescent="0.3">
      <c r="A2548" s="2">
        <v>3547</v>
      </c>
      <c r="B2548" s="3">
        <v>45548</v>
      </c>
      <c r="C2548" s="2" t="s">
        <v>889</v>
      </c>
      <c r="D2548" s="2" t="s">
        <v>3393</v>
      </c>
      <c r="E2548" s="2" t="s">
        <v>28</v>
      </c>
      <c r="F2548" s="2" t="s">
        <v>29</v>
      </c>
      <c r="G2548" s="2" t="s">
        <v>22</v>
      </c>
      <c r="H2548" s="2" t="s">
        <v>23</v>
      </c>
      <c r="I2548" s="2" t="s">
        <v>24</v>
      </c>
      <c r="J2548" s="2">
        <v>4</v>
      </c>
      <c r="K2548" s="2">
        <v>48692</v>
      </c>
      <c r="L2548" s="2">
        <v>194768</v>
      </c>
      <c r="M2548" s="2">
        <v>171776.64000000001</v>
      </c>
      <c r="N2548" s="2">
        <v>22991.360000000001</v>
      </c>
      <c r="O2548" s="2">
        <v>354</v>
      </c>
      <c r="P2548" s="2">
        <v>99</v>
      </c>
      <c r="Q2548" s="2" t="s">
        <v>25</v>
      </c>
      <c r="R2548" s="2">
        <v>15</v>
      </c>
      <c r="S2548" s="5">
        <f>IFERROR(Table1[[#This Row],[Profit]]/Table1[[#This Row],[Sales]],0)</f>
        <v>0.11804485336400231</v>
      </c>
      <c r="T2548" s="2" t="str">
        <f t="shared" si="39"/>
        <v>Reorder Needed</v>
      </c>
    </row>
    <row r="2549" spans="1:20" x14ac:dyDescent="0.3">
      <c r="A2549" s="2">
        <v>3548</v>
      </c>
      <c r="B2549" s="3">
        <v>45555</v>
      </c>
      <c r="C2549" s="2" t="s">
        <v>3394</v>
      </c>
      <c r="D2549" s="2" t="s">
        <v>3395</v>
      </c>
      <c r="E2549" s="2" t="s">
        <v>28</v>
      </c>
      <c r="F2549" s="2" t="s">
        <v>29</v>
      </c>
      <c r="G2549" s="2" t="s">
        <v>67</v>
      </c>
      <c r="H2549" s="2" t="s">
        <v>68</v>
      </c>
      <c r="I2549" s="2" t="s">
        <v>24</v>
      </c>
      <c r="J2549" s="2">
        <v>1</v>
      </c>
      <c r="K2549" s="2">
        <v>51821</v>
      </c>
      <c r="L2549" s="2">
        <v>51821</v>
      </c>
      <c r="M2549" s="2">
        <v>41409.410000000003</v>
      </c>
      <c r="N2549" s="2">
        <v>10411.59</v>
      </c>
      <c r="O2549" s="2">
        <v>289</v>
      </c>
      <c r="P2549" s="2">
        <v>42</v>
      </c>
      <c r="Q2549" s="2" t="s">
        <v>42</v>
      </c>
      <c r="R2549" s="2">
        <v>20</v>
      </c>
      <c r="S2549" s="5">
        <f>IFERROR(Table1[[#This Row],[Profit]]/Table1[[#This Row],[Sales]],0)</f>
        <v>0.20091449412400378</v>
      </c>
      <c r="T2549" s="2" t="str">
        <f t="shared" si="39"/>
        <v>Reorder Needed</v>
      </c>
    </row>
    <row r="2550" spans="1:20" x14ac:dyDescent="0.3">
      <c r="A2550" s="2">
        <v>3549</v>
      </c>
      <c r="B2550" s="3">
        <v>45349</v>
      </c>
      <c r="C2550" s="2" t="s">
        <v>1954</v>
      </c>
      <c r="D2550" s="2" t="s">
        <v>3396</v>
      </c>
      <c r="E2550" s="2" t="s">
        <v>20</v>
      </c>
      <c r="F2550" s="2" t="s">
        <v>21</v>
      </c>
      <c r="G2550" s="2" t="s">
        <v>30</v>
      </c>
      <c r="H2550" s="2" t="s">
        <v>31</v>
      </c>
      <c r="I2550" s="2" t="s">
        <v>32</v>
      </c>
      <c r="J2550" s="2">
        <v>8</v>
      </c>
      <c r="K2550" s="2">
        <v>33627</v>
      </c>
      <c r="L2550" s="2">
        <v>269016</v>
      </c>
      <c r="M2550" s="2">
        <v>196122.91</v>
      </c>
      <c r="N2550" s="2">
        <v>72893.09</v>
      </c>
      <c r="O2550" s="2">
        <v>407</v>
      </c>
      <c r="P2550" s="2">
        <v>68</v>
      </c>
      <c r="Q2550" s="2" t="s">
        <v>33</v>
      </c>
      <c r="R2550" s="2">
        <v>0</v>
      </c>
      <c r="S2550" s="5">
        <f>IFERROR(Table1[[#This Row],[Profit]]/Table1[[#This Row],[Sales]],0)</f>
        <v>0.27096191304606415</v>
      </c>
      <c r="T2550" s="2" t="str">
        <f t="shared" si="39"/>
        <v>Reorder Needed</v>
      </c>
    </row>
    <row r="2551" spans="1:20" x14ac:dyDescent="0.3">
      <c r="A2551" s="2">
        <v>3550</v>
      </c>
      <c r="B2551" s="3">
        <v>45340</v>
      </c>
      <c r="C2551" s="2" t="s">
        <v>645</v>
      </c>
      <c r="D2551" s="2" t="s">
        <v>3397</v>
      </c>
      <c r="E2551" s="2" t="s">
        <v>45</v>
      </c>
      <c r="F2551" s="2" t="s">
        <v>46</v>
      </c>
      <c r="G2551" s="2" t="s">
        <v>97</v>
      </c>
      <c r="H2551" s="2" t="s">
        <v>98</v>
      </c>
      <c r="I2551" s="2" t="s">
        <v>32</v>
      </c>
      <c r="J2551" s="2">
        <v>7</v>
      </c>
      <c r="K2551" s="2">
        <v>53102</v>
      </c>
      <c r="L2551" s="2">
        <v>371714</v>
      </c>
      <c r="M2551" s="2">
        <v>277773.27</v>
      </c>
      <c r="N2551" s="2">
        <v>93940.73</v>
      </c>
      <c r="O2551" s="2">
        <v>26</v>
      </c>
      <c r="P2551" s="2">
        <v>53</v>
      </c>
      <c r="Q2551" s="2" t="s">
        <v>99</v>
      </c>
      <c r="R2551" s="2">
        <v>0</v>
      </c>
      <c r="S2551" s="5">
        <f>IFERROR(Table1[[#This Row],[Profit]]/Table1[[#This Row],[Sales]],0)</f>
        <v>0.252723141985505</v>
      </c>
      <c r="T2551" s="2" t="str">
        <f t="shared" si="39"/>
        <v>Sufficient</v>
      </c>
    </row>
    <row r="2552" spans="1:20" x14ac:dyDescent="0.3">
      <c r="A2552" s="2">
        <v>3551</v>
      </c>
      <c r="B2552" s="3">
        <v>45388</v>
      </c>
      <c r="C2552" s="2" t="s">
        <v>2863</v>
      </c>
      <c r="D2552" s="2" t="s">
        <v>3398</v>
      </c>
      <c r="E2552" s="2" t="s">
        <v>45</v>
      </c>
      <c r="F2552" s="2" t="s">
        <v>46</v>
      </c>
      <c r="G2552" s="2" t="s">
        <v>55</v>
      </c>
      <c r="H2552" s="2" t="s">
        <v>56</v>
      </c>
      <c r="I2552" s="2" t="s">
        <v>32</v>
      </c>
      <c r="J2552" s="2">
        <v>5</v>
      </c>
      <c r="K2552" s="2">
        <v>41979</v>
      </c>
      <c r="L2552" s="2">
        <v>209895</v>
      </c>
      <c r="M2552" s="2">
        <v>178787.14</v>
      </c>
      <c r="N2552" s="2">
        <v>31107.86</v>
      </c>
      <c r="O2552" s="2">
        <v>248</v>
      </c>
      <c r="P2552" s="2">
        <v>18</v>
      </c>
      <c r="Q2552" s="2" t="s">
        <v>57</v>
      </c>
      <c r="R2552" s="2">
        <v>20</v>
      </c>
      <c r="S2552" s="5">
        <f>IFERROR(Table1[[#This Row],[Profit]]/Table1[[#This Row],[Sales]],0)</f>
        <v>0.14820677005169253</v>
      </c>
      <c r="T2552" s="2" t="str">
        <f t="shared" si="39"/>
        <v>Reorder Needed</v>
      </c>
    </row>
    <row r="2553" spans="1:20" x14ac:dyDescent="0.3">
      <c r="A2553" s="2">
        <v>3552</v>
      </c>
      <c r="B2553" s="3">
        <v>45573</v>
      </c>
      <c r="C2553" s="2" t="s">
        <v>2021</v>
      </c>
      <c r="D2553" s="2" t="s">
        <v>3399</v>
      </c>
      <c r="E2553" s="2" t="s">
        <v>28</v>
      </c>
      <c r="F2553" s="2" t="s">
        <v>29</v>
      </c>
      <c r="G2553" s="2" t="s">
        <v>60</v>
      </c>
      <c r="H2553" s="2" t="s">
        <v>61</v>
      </c>
      <c r="I2553" s="2" t="s">
        <v>32</v>
      </c>
      <c r="J2553" s="2">
        <v>1</v>
      </c>
      <c r="K2553" s="2">
        <v>47469</v>
      </c>
      <c r="L2553" s="2">
        <v>47469</v>
      </c>
      <c r="M2553" s="2">
        <v>33933.440000000002</v>
      </c>
      <c r="N2553" s="2">
        <v>13535.56</v>
      </c>
      <c r="O2553" s="2">
        <v>19</v>
      </c>
      <c r="P2553" s="2">
        <v>83</v>
      </c>
      <c r="Q2553" s="2" t="s">
        <v>62</v>
      </c>
      <c r="R2553" s="2">
        <v>10</v>
      </c>
      <c r="S2553" s="5">
        <f>IFERROR(Table1[[#This Row],[Profit]]/Table1[[#This Row],[Sales]],0)</f>
        <v>0.28514525269123003</v>
      </c>
      <c r="T2553" s="2" t="str">
        <f t="shared" si="39"/>
        <v>Sufficient</v>
      </c>
    </row>
    <row r="2554" spans="1:20" x14ac:dyDescent="0.3">
      <c r="A2554" s="2">
        <v>3553</v>
      </c>
      <c r="B2554" s="3">
        <v>45436</v>
      </c>
      <c r="C2554" s="2" t="s">
        <v>818</v>
      </c>
      <c r="D2554" s="2" t="s">
        <v>3400</v>
      </c>
      <c r="E2554" s="2" t="s">
        <v>20</v>
      </c>
      <c r="F2554" s="2" t="s">
        <v>21</v>
      </c>
      <c r="G2554" s="2" t="s">
        <v>67</v>
      </c>
      <c r="H2554" s="2" t="s">
        <v>68</v>
      </c>
      <c r="I2554" s="2" t="s">
        <v>24</v>
      </c>
      <c r="J2554" s="2">
        <v>6</v>
      </c>
      <c r="K2554" s="2">
        <v>35094</v>
      </c>
      <c r="L2554" s="2">
        <v>210564</v>
      </c>
      <c r="M2554" s="2">
        <v>165099.72</v>
      </c>
      <c r="N2554" s="2">
        <v>45464.28</v>
      </c>
      <c r="O2554" s="2">
        <v>214</v>
      </c>
      <c r="P2554" s="2">
        <v>92</v>
      </c>
      <c r="Q2554" s="2" t="s">
        <v>42</v>
      </c>
      <c r="R2554" s="2">
        <v>20</v>
      </c>
      <c r="S2554" s="5">
        <f>IFERROR(Table1[[#This Row],[Profit]]/Table1[[#This Row],[Sales]],0)</f>
        <v>0.21591668091411637</v>
      </c>
      <c r="T2554" s="2" t="str">
        <f t="shared" si="39"/>
        <v>Reorder Needed</v>
      </c>
    </row>
    <row r="2555" spans="1:20" x14ac:dyDescent="0.3">
      <c r="A2555" s="2">
        <v>3554</v>
      </c>
      <c r="B2555" s="3">
        <v>45596</v>
      </c>
      <c r="C2555" s="2" t="s">
        <v>714</v>
      </c>
      <c r="D2555" s="2" t="s">
        <v>3401</v>
      </c>
      <c r="E2555" s="2" t="s">
        <v>28</v>
      </c>
      <c r="F2555" s="2" t="s">
        <v>29</v>
      </c>
      <c r="G2555" s="2" t="s">
        <v>67</v>
      </c>
      <c r="H2555" s="2" t="s">
        <v>68</v>
      </c>
      <c r="I2555" s="2" t="s">
        <v>24</v>
      </c>
      <c r="J2555" s="2">
        <v>2</v>
      </c>
      <c r="K2555" s="2">
        <v>18409</v>
      </c>
      <c r="L2555" s="2">
        <v>36818</v>
      </c>
      <c r="M2555" s="2">
        <v>29968.71</v>
      </c>
      <c r="N2555" s="2">
        <v>6849.29</v>
      </c>
      <c r="O2555" s="2">
        <v>35</v>
      </c>
      <c r="P2555" s="2">
        <v>66</v>
      </c>
      <c r="Q2555" s="2" t="s">
        <v>42</v>
      </c>
      <c r="R2555" s="2">
        <v>10</v>
      </c>
      <c r="S2555" s="5">
        <f>IFERROR(Table1[[#This Row],[Profit]]/Table1[[#This Row],[Sales]],0)</f>
        <v>0.18603101743712314</v>
      </c>
      <c r="T2555" s="2" t="str">
        <f t="shared" si="39"/>
        <v>Sufficient</v>
      </c>
    </row>
    <row r="2556" spans="1:20" x14ac:dyDescent="0.3">
      <c r="A2556" s="2">
        <v>3555</v>
      </c>
      <c r="B2556" s="3">
        <v>45378</v>
      </c>
      <c r="C2556" s="2" t="s">
        <v>182</v>
      </c>
      <c r="D2556" s="2" t="s">
        <v>3402</v>
      </c>
      <c r="E2556" s="2" t="s">
        <v>36</v>
      </c>
      <c r="F2556" s="2" t="s">
        <v>37</v>
      </c>
      <c r="G2556" s="2" t="s">
        <v>40</v>
      </c>
      <c r="H2556" s="2" t="s">
        <v>41</v>
      </c>
      <c r="I2556" s="2" t="s">
        <v>24</v>
      </c>
      <c r="J2556" s="2">
        <v>3</v>
      </c>
      <c r="K2556" s="2">
        <v>17213</v>
      </c>
      <c r="L2556" s="2">
        <v>51639</v>
      </c>
      <c r="M2556" s="2">
        <v>40959.56</v>
      </c>
      <c r="N2556" s="2">
        <v>10679.44</v>
      </c>
      <c r="O2556" s="2">
        <v>78</v>
      </c>
      <c r="P2556" s="2">
        <v>55</v>
      </c>
      <c r="Q2556" s="2" t="s">
        <v>42</v>
      </c>
      <c r="R2556" s="2">
        <v>20</v>
      </c>
      <c r="S2556" s="5">
        <f>IFERROR(Table1[[#This Row],[Profit]]/Table1[[#This Row],[Sales]],0)</f>
        <v>0.20680958190514923</v>
      </c>
      <c r="T2556" s="2" t="str">
        <f t="shared" si="39"/>
        <v>Reorder Needed</v>
      </c>
    </row>
    <row r="2557" spans="1:20" x14ac:dyDescent="0.3">
      <c r="A2557" s="2">
        <v>3556</v>
      </c>
      <c r="B2557" s="3">
        <v>45526</v>
      </c>
      <c r="C2557" s="2" t="s">
        <v>186</v>
      </c>
      <c r="D2557" s="2" t="s">
        <v>3403</v>
      </c>
      <c r="E2557" s="2" t="s">
        <v>45</v>
      </c>
      <c r="F2557" s="2" t="s">
        <v>46</v>
      </c>
      <c r="G2557" s="2" t="s">
        <v>60</v>
      </c>
      <c r="H2557" s="2" t="s">
        <v>61</v>
      </c>
      <c r="I2557" s="2" t="s">
        <v>32</v>
      </c>
      <c r="J2557" s="2">
        <v>9</v>
      </c>
      <c r="K2557" s="2">
        <v>46590</v>
      </c>
      <c r="L2557" s="2">
        <v>419310</v>
      </c>
      <c r="M2557" s="2">
        <v>253625.29</v>
      </c>
      <c r="N2557" s="2">
        <v>165684.71</v>
      </c>
      <c r="O2557" s="2">
        <v>312</v>
      </c>
      <c r="P2557" s="2">
        <v>22</v>
      </c>
      <c r="Q2557" s="2" t="s">
        <v>62</v>
      </c>
      <c r="R2557" s="2">
        <v>5</v>
      </c>
      <c r="S2557" s="5">
        <f>IFERROR(Table1[[#This Row],[Profit]]/Table1[[#This Row],[Sales]],0)</f>
        <v>0.39513655767809019</v>
      </c>
      <c r="T2557" s="2" t="str">
        <f t="shared" si="39"/>
        <v>Reorder Needed</v>
      </c>
    </row>
    <row r="2558" spans="1:20" x14ac:dyDescent="0.3">
      <c r="A2558" s="2">
        <v>3557</v>
      </c>
      <c r="B2558" s="3">
        <v>45588</v>
      </c>
      <c r="C2558" s="2" t="s">
        <v>337</v>
      </c>
      <c r="D2558" s="2" t="s">
        <v>3404</v>
      </c>
      <c r="E2558" s="2" t="s">
        <v>45</v>
      </c>
      <c r="F2558" s="2" t="s">
        <v>46</v>
      </c>
      <c r="G2558" s="2" t="s">
        <v>75</v>
      </c>
      <c r="H2558" s="2" t="s">
        <v>76</v>
      </c>
      <c r="I2558" s="2" t="s">
        <v>77</v>
      </c>
      <c r="J2558" s="2">
        <v>7</v>
      </c>
      <c r="K2558" s="2">
        <v>29853</v>
      </c>
      <c r="L2558" s="2">
        <v>208971</v>
      </c>
      <c r="M2558" s="2">
        <v>180767.86</v>
      </c>
      <c r="N2558" s="2">
        <v>28203.14</v>
      </c>
      <c r="O2558" s="2">
        <v>148</v>
      </c>
      <c r="P2558" s="2">
        <v>92</v>
      </c>
      <c r="Q2558" s="2" t="s">
        <v>78</v>
      </c>
      <c r="R2558" s="2">
        <v>0</v>
      </c>
      <c r="S2558" s="5">
        <f>IFERROR(Table1[[#This Row],[Profit]]/Table1[[#This Row],[Sales]],0)</f>
        <v>0.13496198037048202</v>
      </c>
      <c r="T2558" s="2" t="str">
        <f t="shared" si="39"/>
        <v>Reorder Needed</v>
      </c>
    </row>
    <row r="2559" spans="1:20" x14ac:dyDescent="0.3">
      <c r="A2559" s="2">
        <v>3558</v>
      </c>
      <c r="B2559" s="3">
        <v>45326</v>
      </c>
      <c r="C2559" s="2" t="s">
        <v>1241</v>
      </c>
      <c r="D2559" s="2" t="s">
        <v>3405</v>
      </c>
      <c r="E2559" s="2" t="s">
        <v>20</v>
      </c>
      <c r="F2559" s="2" t="s">
        <v>21</v>
      </c>
      <c r="G2559" s="2" t="s">
        <v>97</v>
      </c>
      <c r="H2559" s="2" t="s">
        <v>98</v>
      </c>
      <c r="I2559" s="2" t="s">
        <v>32</v>
      </c>
      <c r="J2559" s="2">
        <v>3</v>
      </c>
      <c r="K2559" s="2">
        <v>19580</v>
      </c>
      <c r="L2559" s="2">
        <v>58740</v>
      </c>
      <c r="M2559" s="2">
        <v>43848.91</v>
      </c>
      <c r="N2559" s="2">
        <v>14891.09</v>
      </c>
      <c r="O2559" s="2">
        <v>483</v>
      </c>
      <c r="P2559" s="2">
        <v>60</v>
      </c>
      <c r="Q2559" s="2" t="s">
        <v>99</v>
      </c>
      <c r="R2559" s="2">
        <v>10</v>
      </c>
      <c r="S2559" s="5">
        <f>IFERROR(Table1[[#This Row],[Profit]]/Table1[[#This Row],[Sales]],0)</f>
        <v>0.2535085120871638</v>
      </c>
      <c r="T2559" s="2" t="str">
        <f t="shared" si="39"/>
        <v>Reorder Needed</v>
      </c>
    </row>
    <row r="2560" spans="1:20" x14ac:dyDescent="0.3">
      <c r="A2560" s="2">
        <v>3559</v>
      </c>
      <c r="B2560" s="3">
        <v>45541</v>
      </c>
      <c r="C2560" s="2" t="s">
        <v>584</v>
      </c>
      <c r="D2560" s="2" t="s">
        <v>453</v>
      </c>
      <c r="E2560" s="2" t="s">
        <v>45</v>
      </c>
      <c r="F2560" s="2" t="s">
        <v>46</v>
      </c>
      <c r="G2560" s="2" t="s">
        <v>30</v>
      </c>
      <c r="H2560" s="2" t="s">
        <v>31</v>
      </c>
      <c r="I2560" s="2" t="s">
        <v>32</v>
      </c>
      <c r="J2560" s="2">
        <v>10</v>
      </c>
      <c r="K2560" s="2">
        <v>25798</v>
      </c>
      <c r="L2560" s="2">
        <v>257980</v>
      </c>
      <c r="M2560" s="2">
        <v>208312.05</v>
      </c>
      <c r="N2560" s="2">
        <v>49667.95</v>
      </c>
      <c r="O2560" s="2">
        <v>248</v>
      </c>
      <c r="P2560" s="2">
        <v>25</v>
      </c>
      <c r="Q2560" s="2" t="s">
        <v>33</v>
      </c>
      <c r="R2560" s="2">
        <v>10</v>
      </c>
      <c r="S2560" s="5">
        <f>IFERROR(Table1[[#This Row],[Profit]]/Table1[[#This Row],[Sales]],0)</f>
        <v>0.19252635863245213</v>
      </c>
      <c r="T2560" s="2" t="str">
        <f t="shared" si="39"/>
        <v>Reorder Needed</v>
      </c>
    </row>
    <row r="2561" spans="1:20" x14ac:dyDescent="0.3">
      <c r="A2561" s="2">
        <v>3560</v>
      </c>
      <c r="B2561" s="3">
        <v>45448</v>
      </c>
      <c r="C2561" s="2" t="s">
        <v>830</v>
      </c>
      <c r="D2561" s="2" t="s">
        <v>3406</v>
      </c>
      <c r="E2561" s="2" t="s">
        <v>36</v>
      </c>
      <c r="F2561" s="2" t="s">
        <v>37</v>
      </c>
      <c r="G2561" s="2" t="s">
        <v>75</v>
      </c>
      <c r="H2561" s="2" t="s">
        <v>76</v>
      </c>
      <c r="I2561" s="2" t="s">
        <v>77</v>
      </c>
      <c r="J2561" s="2">
        <v>2</v>
      </c>
      <c r="K2561" s="2">
        <v>51835</v>
      </c>
      <c r="L2561" s="2">
        <v>103670</v>
      </c>
      <c r="M2561" s="2">
        <v>80772.429999999993</v>
      </c>
      <c r="N2561" s="2">
        <v>22897.57</v>
      </c>
      <c r="O2561" s="2">
        <v>404</v>
      </c>
      <c r="P2561" s="2">
        <v>26</v>
      </c>
      <c r="Q2561" s="2" t="s">
        <v>78</v>
      </c>
      <c r="R2561" s="2">
        <v>15</v>
      </c>
      <c r="S2561" s="5">
        <f>IFERROR(Table1[[#This Row],[Profit]]/Table1[[#This Row],[Sales]],0)</f>
        <v>0.22086977910678113</v>
      </c>
      <c r="T2561" s="2" t="str">
        <f t="shared" si="39"/>
        <v>Reorder Needed</v>
      </c>
    </row>
    <row r="2562" spans="1:20" x14ac:dyDescent="0.3">
      <c r="A2562" s="2">
        <v>3561</v>
      </c>
      <c r="B2562" s="3">
        <v>45395</v>
      </c>
      <c r="C2562" s="2" t="s">
        <v>106</v>
      </c>
      <c r="D2562" s="2" t="s">
        <v>3407</v>
      </c>
      <c r="E2562" s="2" t="s">
        <v>45</v>
      </c>
      <c r="F2562" s="2" t="s">
        <v>46</v>
      </c>
      <c r="G2562" s="2" t="s">
        <v>49</v>
      </c>
      <c r="H2562" s="2" t="s">
        <v>50</v>
      </c>
      <c r="I2562" s="2" t="s">
        <v>51</v>
      </c>
      <c r="J2562" s="2">
        <v>7</v>
      </c>
      <c r="K2562" s="2">
        <v>30118</v>
      </c>
      <c r="L2562" s="2">
        <v>210826</v>
      </c>
      <c r="M2562" s="2">
        <v>131275.92000000001</v>
      </c>
      <c r="N2562" s="2">
        <v>79550.080000000002</v>
      </c>
      <c r="O2562" s="2">
        <v>198</v>
      </c>
      <c r="P2562" s="2">
        <v>41</v>
      </c>
      <c r="Q2562" s="2" t="s">
        <v>52</v>
      </c>
      <c r="R2562" s="2">
        <v>10</v>
      </c>
      <c r="S2562" s="5">
        <f>IFERROR(Table1[[#This Row],[Profit]]/Table1[[#This Row],[Sales]],0)</f>
        <v>0.37732575678521624</v>
      </c>
      <c r="T2562" s="2" t="str">
        <f t="shared" ref="T2562:T2625" si="40">IF(O2562&gt;P2562,"Reorder Needed","Sufficient")</f>
        <v>Reorder Needed</v>
      </c>
    </row>
    <row r="2563" spans="1:20" x14ac:dyDescent="0.3">
      <c r="A2563" s="2">
        <v>3562</v>
      </c>
      <c r="B2563" s="3">
        <v>45334</v>
      </c>
      <c r="C2563" s="2" t="s">
        <v>104</v>
      </c>
      <c r="D2563" s="2" t="s">
        <v>3408</v>
      </c>
      <c r="E2563" s="2" t="s">
        <v>36</v>
      </c>
      <c r="F2563" s="2" t="s">
        <v>37</v>
      </c>
      <c r="G2563" s="2" t="s">
        <v>81</v>
      </c>
      <c r="H2563" s="2" t="s">
        <v>82</v>
      </c>
      <c r="I2563" s="2" t="s">
        <v>24</v>
      </c>
      <c r="J2563" s="2">
        <v>4</v>
      </c>
      <c r="K2563" s="2">
        <v>17393</v>
      </c>
      <c r="L2563" s="2">
        <v>69572</v>
      </c>
      <c r="M2563" s="2">
        <v>62292.37</v>
      </c>
      <c r="N2563" s="2">
        <v>7279.63</v>
      </c>
      <c r="O2563" s="2">
        <v>30</v>
      </c>
      <c r="P2563" s="2">
        <v>73</v>
      </c>
      <c r="Q2563" s="2" t="s">
        <v>42</v>
      </c>
      <c r="R2563" s="2">
        <v>0</v>
      </c>
      <c r="S2563" s="5">
        <f>IFERROR(Table1[[#This Row],[Profit]]/Table1[[#This Row],[Sales]],0)</f>
        <v>0.10463447938825965</v>
      </c>
      <c r="T2563" s="2" t="str">
        <f t="shared" si="40"/>
        <v>Sufficient</v>
      </c>
    </row>
    <row r="2564" spans="1:20" x14ac:dyDescent="0.3">
      <c r="A2564" s="2">
        <v>3563</v>
      </c>
      <c r="B2564" s="3">
        <v>45617</v>
      </c>
      <c r="C2564" s="2" t="s">
        <v>913</v>
      </c>
      <c r="D2564" s="2" t="s">
        <v>3409</v>
      </c>
      <c r="E2564" s="2" t="s">
        <v>20</v>
      </c>
      <c r="F2564" s="2" t="s">
        <v>21</v>
      </c>
      <c r="G2564" s="2" t="s">
        <v>81</v>
      </c>
      <c r="H2564" s="2" t="s">
        <v>82</v>
      </c>
      <c r="I2564" s="2" t="s">
        <v>24</v>
      </c>
      <c r="J2564" s="2">
        <v>10</v>
      </c>
      <c r="K2564" s="2">
        <v>33325</v>
      </c>
      <c r="L2564" s="2">
        <v>333250</v>
      </c>
      <c r="M2564" s="2">
        <v>218708.21</v>
      </c>
      <c r="N2564" s="2">
        <v>114541.79</v>
      </c>
      <c r="O2564" s="2">
        <v>62</v>
      </c>
      <c r="P2564" s="2">
        <v>95</v>
      </c>
      <c r="Q2564" s="2" t="s">
        <v>42</v>
      </c>
      <c r="R2564" s="2">
        <v>20</v>
      </c>
      <c r="S2564" s="5">
        <f>IFERROR(Table1[[#This Row],[Profit]]/Table1[[#This Row],[Sales]],0)</f>
        <v>0.34371129782445609</v>
      </c>
      <c r="T2564" s="2" t="str">
        <f t="shared" si="40"/>
        <v>Sufficient</v>
      </c>
    </row>
    <row r="2565" spans="1:20" x14ac:dyDescent="0.3">
      <c r="A2565" s="2">
        <v>3564</v>
      </c>
      <c r="B2565" s="3">
        <v>45459</v>
      </c>
      <c r="C2565" s="2" t="s">
        <v>1691</v>
      </c>
      <c r="D2565" s="2" t="s">
        <v>3410</v>
      </c>
      <c r="E2565" s="2" t="s">
        <v>45</v>
      </c>
      <c r="F2565" s="2" t="s">
        <v>46</v>
      </c>
      <c r="G2565" s="2" t="s">
        <v>30</v>
      </c>
      <c r="H2565" s="2" t="s">
        <v>31</v>
      </c>
      <c r="I2565" s="2" t="s">
        <v>32</v>
      </c>
      <c r="J2565" s="2">
        <v>10</v>
      </c>
      <c r="K2565" s="2">
        <v>20093</v>
      </c>
      <c r="L2565" s="2">
        <v>200930</v>
      </c>
      <c r="M2565" s="2">
        <v>127211.24</v>
      </c>
      <c r="N2565" s="2">
        <v>73718.759999999995</v>
      </c>
      <c r="O2565" s="2">
        <v>440</v>
      </c>
      <c r="P2565" s="2">
        <v>15</v>
      </c>
      <c r="Q2565" s="2" t="s">
        <v>33</v>
      </c>
      <c r="R2565" s="2">
        <v>10</v>
      </c>
      <c r="S2565" s="5">
        <f>IFERROR(Table1[[#This Row],[Profit]]/Table1[[#This Row],[Sales]],0)</f>
        <v>0.36688777186084703</v>
      </c>
      <c r="T2565" s="2" t="str">
        <f t="shared" si="40"/>
        <v>Reorder Needed</v>
      </c>
    </row>
    <row r="2566" spans="1:20" x14ac:dyDescent="0.3">
      <c r="A2566" s="2">
        <v>3565</v>
      </c>
      <c r="B2566" s="3">
        <v>45460</v>
      </c>
      <c r="C2566" s="2" t="s">
        <v>1161</v>
      </c>
      <c r="D2566" s="2" t="s">
        <v>3411</v>
      </c>
      <c r="E2566" s="2" t="s">
        <v>45</v>
      </c>
      <c r="F2566" s="2" t="s">
        <v>46</v>
      </c>
      <c r="G2566" s="2" t="s">
        <v>97</v>
      </c>
      <c r="H2566" s="2" t="s">
        <v>98</v>
      </c>
      <c r="I2566" s="2" t="s">
        <v>32</v>
      </c>
      <c r="J2566" s="2">
        <v>2</v>
      </c>
      <c r="K2566" s="2">
        <v>25322</v>
      </c>
      <c r="L2566" s="2">
        <v>50644</v>
      </c>
      <c r="M2566" s="2">
        <v>42077.88</v>
      </c>
      <c r="N2566" s="2">
        <v>8566.1200000000008</v>
      </c>
      <c r="O2566" s="2">
        <v>483</v>
      </c>
      <c r="P2566" s="2">
        <v>13</v>
      </c>
      <c r="Q2566" s="2" t="s">
        <v>99</v>
      </c>
      <c r="R2566" s="2">
        <v>5</v>
      </c>
      <c r="S2566" s="5">
        <f>IFERROR(Table1[[#This Row],[Profit]]/Table1[[#This Row],[Sales]],0)</f>
        <v>0.16914382750177712</v>
      </c>
      <c r="T2566" s="2" t="str">
        <f t="shared" si="40"/>
        <v>Reorder Needed</v>
      </c>
    </row>
    <row r="2567" spans="1:20" x14ac:dyDescent="0.3">
      <c r="A2567" s="2">
        <v>3566</v>
      </c>
      <c r="B2567" s="3">
        <v>45500</v>
      </c>
      <c r="C2567" s="2" t="s">
        <v>1918</v>
      </c>
      <c r="D2567" s="2" t="s">
        <v>3412</v>
      </c>
      <c r="E2567" s="2" t="s">
        <v>28</v>
      </c>
      <c r="F2567" s="2" t="s">
        <v>29</v>
      </c>
      <c r="G2567" s="2" t="s">
        <v>22</v>
      </c>
      <c r="H2567" s="2" t="s">
        <v>23</v>
      </c>
      <c r="I2567" s="2" t="s">
        <v>24</v>
      </c>
      <c r="J2567" s="2">
        <v>3</v>
      </c>
      <c r="K2567" s="2">
        <v>47588</v>
      </c>
      <c r="L2567" s="2">
        <v>142764</v>
      </c>
      <c r="M2567" s="2">
        <v>102440.16</v>
      </c>
      <c r="N2567" s="2">
        <v>40323.839999999997</v>
      </c>
      <c r="O2567" s="2">
        <v>435</v>
      </c>
      <c r="P2567" s="2">
        <v>16</v>
      </c>
      <c r="Q2567" s="2" t="s">
        <v>25</v>
      </c>
      <c r="R2567" s="2">
        <v>20</v>
      </c>
      <c r="S2567" s="5">
        <f>IFERROR(Table1[[#This Row],[Profit]]/Table1[[#This Row],[Sales]],0)</f>
        <v>0.28245103807682609</v>
      </c>
      <c r="T2567" s="2" t="str">
        <f t="shared" si="40"/>
        <v>Reorder Needed</v>
      </c>
    </row>
    <row r="2568" spans="1:20" x14ac:dyDescent="0.3">
      <c r="A2568" s="2">
        <v>3567</v>
      </c>
      <c r="B2568" s="3">
        <v>45374</v>
      </c>
      <c r="C2568" s="2" t="s">
        <v>955</v>
      </c>
      <c r="D2568" s="2" t="s">
        <v>3413</v>
      </c>
      <c r="E2568" s="2" t="s">
        <v>45</v>
      </c>
      <c r="F2568" s="2" t="s">
        <v>46</v>
      </c>
      <c r="G2568" s="2" t="s">
        <v>55</v>
      </c>
      <c r="H2568" s="2" t="s">
        <v>56</v>
      </c>
      <c r="I2568" s="2" t="s">
        <v>32</v>
      </c>
      <c r="J2568" s="2">
        <v>1</v>
      </c>
      <c r="K2568" s="2">
        <v>40765</v>
      </c>
      <c r="L2568" s="2">
        <v>40765</v>
      </c>
      <c r="M2568" s="2">
        <v>35594.019999999997</v>
      </c>
      <c r="N2568" s="2">
        <v>5170.9799999999996</v>
      </c>
      <c r="O2568" s="2">
        <v>113</v>
      </c>
      <c r="P2568" s="2">
        <v>92</v>
      </c>
      <c r="Q2568" s="2" t="s">
        <v>57</v>
      </c>
      <c r="R2568" s="2">
        <v>10</v>
      </c>
      <c r="S2568" s="5">
        <f>IFERROR(Table1[[#This Row],[Profit]]/Table1[[#This Row],[Sales]],0)</f>
        <v>0.12684852201643565</v>
      </c>
      <c r="T2568" s="2" t="str">
        <f t="shared" si="40"/>
        <v>Reorder Needed</v>
      </c>
    </row>
    <row r="2569" spans="1:20" x14ac:dyDescent="0.3">
      <c r="A2569" s="2">
        <v>3568</v>
      </c>
      <c r="B2569" s="3">
        <v>45448</v>
      </c>
      <c r="C2569" s="2" t="s">
        <v>603</v>
      </c>
      <c r="D2569" s="2" t="s">
        <v>3414</v>
      </c>
      <c r="E2569" s="2" t="s">
        <v>45</v>
      </c>
      <c r="F2569" s="2" t="s">
        <v>46</v>
      </c>
      <c r="G2569" s="2" t="s">
        <v>81</v>
      </c>
      <c r="H2569" s="2" t="s">
        <v>82</v>
      </c>
      <c r="I2569" s="2" t="s">
        <v>24</v>
      </c>
      <c r="J2569" s="2">
        <v>2</v>
      </c>
      <c r="K2569" s="2">
        <v>34316</v>
      </c>
      <c r="L2569" s="2">
        <v>68632</v>
      </c>
      <c r="M2569" s="2">
        <v>55836.82</v>
      </c>
      <c r="N2569" s="2">
        <v>12795.18</v>
      </c>
      <c r="O2569" s="2">
        <v>114</v>
      </c>
      <c r="P2569" s="2">
        <v>22</v>
      </c>
      <c r="Q2569" s="2" t="s">
        <v>42</v>
      </c>
      <c r="R2569" s="2">
        <v>15</v>
      </c>
      <c r="S2569" s="5">
        <f>IFERROR(Table1[[#This Row],[Profit]]/Table1[[#This Row],[Sales]],0)</f>
        <v>0.18643169367059098</v>
      </c>
      <c r="T2569" s="2" t="str">
        <f t="shared" si="40"/>
        <v>Reorder Needed</v>
      </c>
    </row>
    <row r="2570" spans="1:20" x14ac:dyDescent="0.3">
      <c r="A2570" s="2">
        <v>3569</v>
      </c>
      <c r="B2570" s="3">
        <v>45653</v>
      </c>
      <c r="C2570" s="2" t="s">
        <v>768</v>
      </c>
      <c r="D2570" s="2" t="s">
        <v>973</v>
      </c>
      <c r="E2570" s="2" t="s">
        <v>20</v>
      </c>
      <c r="F2570" s="2" t="s">
        <v>21</v>
      </c>
      <c r="G2570" s="2" t="s">
        <v>49</v>
      </c>
      <c r="H2570" s="2" t="s">
        <v>50</v>
      </c>
      <c r="I2570" s="2" t="s">
        <v>51</v>
      </c>
      <c r="J2570" s="2">
        <v>10</v>
      </c>
      <c r="K2570" s="2">
        <v>43282</v>
      </c>
      <c r="L2570" s="2">
        <v>432820</v>
      </c>
      <c r="M2570" s="2">
        <v>316418.24</v>
      </c>
      <c r="N2570" s="2">
        <v>116401.76</v>
      </c>
      <c r="O2570" s="2">
        <v>486</v>
      </c>
      <c r="P2570" s="2">
        <v>79</v>
      </c>
      <c r="Q2570" s="2" t="s">
        <v>52</v>
      </c>
      <c r="R2570" s="2">
        <v>0</v>
      </c>
      <c r="S2570" s="5">
        <f>IFERROR(Table1[[#This Row],[Profit]]/Table1[[#This Row],[Sales]],0)</f>
        <v>0.26893803428677049</v>
      </c>
      <c r="T2570" s="2" t="str">
        <f t="shared" si="40"/>
        <v>Reorder Needed</v>
      </c>
    </row>
    <row r="2571" spans="1:20" x14ac:dyDescent="0.3">
      <c r="A2571" s="2">
        <v>3570</v>
      </c>
      <c r="B2571" s="3">
        <v>45356</v>
      </c>
      <c r="C2571" s="2" t="s">
        <v>335</v>
      </c>
      <c r="D2571" s="2" t="s">
        <v>3415</v>
      </c>
      <c r="E2571" s="2" t="s">
        <v>28</v>
      </c>
      <c r="F2571" s="2" t="s">
        <v>29</v>
      </c>
      <c r="G2571" s="2" t="s">
        <v>55</v>
      </c>
      <c r="H2571" s="2" t="s">
        <v>56</v>
      </c>
      <c r="I2571" s="2" t="s">
        <v>32</v>
      </c>
      <c r="J2571" s="2">
        <v>8</v>
      </c>
      <c r="K2571" s="2">
        <v>3695</v>
      </c>
      <c r="L2571" s="2">
        <v>29560</v>
      </c>
      <c r="M2571" s="2">
        <v>19359.939999999999</v>
      </c>
      <c r="N2571" s="2">
        <v>10200.06</v>
      </c>
      <c r="O2571" s="2">
        <v>108</v>
      </c>
      <c r="P2571" s="2">
        <v>58</v>
      </c>
      <c r="Q2571" s="2" t="s">
        <v>57</v>
      </c>
      <c r="R2571" s="2">
        <v>20</v>
      </c>
      <c r="S2571" s="5">
        <f>IFERROR(Table1[[#This Row],[Profit]]/Table1[[#This Row],[Sales]],0)</f>
        <v>0.34506292286874152</v>
      </c>
      <c r="T2571" s="2" t="str">
        <f t="shared" si="40"/>
        <v>Reorder Needed</v>
      </c>
    </row>
    <row r="2572" spans="1:20" x14ac:dyDescent="0.3">
      <c r="A2572" s="2">
        <v>3571</v>
      </c>
      <c r="B2572" s="3">
        <v>45418</v>
      </c>
      <c r="C2572" s="2" t="s">
        <v>1487</v>
      </c>
      <c r="D2572" s="2" t="s">
        <v>3416</v>
      </c>
      <c r="E2572" s="2" t="s">
        <v>28</v>
      </c>
      <c r="F2572" s="2" t="s">
        <v>29</v>
      </c>
      <c r="G2572" s="2" t="s">
        <v>30</v>
      </c>
      <c r="H2572" s="2" t="s">
        <v>31</v>
      </c>
      <c r="I2572" s="2" t="s">
        <v>32</v>
      </c>
      <c r="J2572" s="2">
        <v>9</v>
      </c>
      <c r="K2572" s="2">
        <v>42942</v>
      </c>
      <c r="L2572" s="2">
        <v>386478</v>
      </c>
      <c r="M2572" s="2">
        <v>290717.94</v>
      </c>
      <c r="N2572" s="2">
        <v>95760.06</v>
      </c>
      <c r="O2572" s="2">
        <v>23</v>
      </c>
      <c r="P2572" s="2">
        <v>21</v>
      </c>
      <c r="Q2572" s="2" t="s">
        <v>33</v>
      </c>
      <c r="R2572" s="2">
        <v>5</v>
      </c>
      <c r="S2572" s="5">
        <f>IFERROR(Table1[[#This Row],[Profit]]/Table1[[#This Row],[Sales]],0)</f>
        <v>0.24777622529613585</v>
      </c>
      <c r="T2572" s="2" t="str">
        <f t="shared" si="40"/>
        <v>Reorder Needed</v>
      </c>
    </row>
    <row r="2573" spans="1:20" x14ac:dyDescent="0.3">
      <c r="A2573" s="2">
        <v>3572</v>
      </c>
      <c r="B2573" s="3">
        <v>45596</v>
      </c>
      <c r="C2573" s="2" t="s">
        <v>525</v>
      </c>
      <c r="D2573" s="2" t="s">
        <v>3417</v>
      </c>
      <c r="E2573" s="2" t="s">
        <v>20</v>
      </c>
      <c r="F2573" s="2" t="s">
        <v>21</v>
      </c>
      <c r="G2573" s="2" t="s">
        <v>49</v>
      </c>
      <c r="H2573" s="2" t="s">
        <v>50</v>
      </c>
      <c r="I2573" s="2" t="s">
        <v>51</v>
      </c>
      <c r="J2573" s="2">
        <v>10</v>
      </c>
      <c r="K2573" s="2">
        <v>14641</v>
      </c>
      <c r="L2573" s="2">
        <v>146410</v>
      </c>
      <c r="M2573" s="2">
        <v>90730.78</v>
      </c>
      <c r="N2573" s="2">
        <v>55679.22</v>
      </c>
      <c r="O2573" s="2">
        <v>353</v>
      </c>
      <c r="P2573" s="2">
        <v>37</v>
      </c>
      <c r="Q2573" s="2" t="s">
        <v>52</v>
      </c>
      <c r="R2573" s="2">
        <v>20</v>
      </c>
      <c r="S2573" s="5">
        <f>IFERROR(Table1[[#This Row],[Profit]]/Table1[[#This Row],[Sales]],0)</f>
        <v>0.38029656444231952</v>
      </c>
      <c r="T2573" s="2" t="str">
        <f t="shared" si="40"/>
        <v>Reorder Needed</v>
      </c>
    </row>
    <row r="2574" spans="1:20" x14ac:dyDescent="0.3">
      <c r="A2574" s="2">
        <v>3573</v>
      </c>
      <c r="B2574" s="3">
        <v>45350</v>
      </c>
      <c r="C2574" s="2" t="s">
        <v>848</v>
      </c>
      <c r="D2574" s="2" t="s">
        <v>3418</v>
      </c>
      <c r="E2574" s="2" t="s">
        <v>36</v>
      </c>
      <c r="F2574" s="2" t="s">
        <v>37</v>
      </c>
      <c r="G2574" s="2" t="s">
        <v>49</v>
      </c>
      <c r="H2574" s="2" t="s">
        <v>50</v>
      </c>
      <c r="I2574" s="2" t="s">
        <v>51</v>
      </c>
      <c r="J2574" s="2">
        <v>2</v>
      </c>
      <c r="K2574" s="2">
        <v>4935</v>
      </c>
      <c r="L2574" s="2">
        <v>9870</v>
      </c>
      <c r="M2574" s="2">
        <v>7648.31</v>
      </c>
      <c r="N2574" s="2">
        <v>2221.69</v>
      </c>
      <c r="O2574" s="2">
        <v>190</v>
      </c>
      <c r="P2574" s="2">
        <v>61</v>
      </c>
      <c r="Q2574" s="2" t="s">
        <v>52</v>
      </c>
      <c r="R2574" s="2">
        <v>5</v>
      </c>
      <c r="S2574" s="5">
        <f>IFERROR(Table1[[#This Row],[Profit]]/Table1[[#This Row],[Sales]],0)</f>
        <v>0.2250952380952381</v>
      </c>
      <c r="T2574" s="2" t="str">
        <f t="shared" si="40"/>
        <v>Reorder Needed</v>
      </c>
    </row>
    <row r="2575" spans="1:20" x14ac:dyDescent="0.3">
      <c r="A2575" s="2">
        <v>3574</v>
      </c>
      <c r="B2575" s="3">
        <v>45652</v>
      </c>
      <c r="C2575" s="2" t="s">
        <v>1416</v>
      </c>
      <c r="D2575" s="2" t="s">
        <v>3419</v>
      </c>
      <c r="E2575" s="2" t="s">
        <v>36</v>
      </c>
      <c r="F2575" s="2" t="s">
        <v>37</v>
      </c>
      <c r="G2575" s="2" t="s">
        <v>40</v>
      </c>
      <c r="H2575" s="2" t="s">
        <v>41</v>
      </c>
      <c r="I2575" s="2" t="s">
        <v>24</v>
      </c>
      <c r="J2575" s="2">
        <v>6</v>
      </c>
      <c r="K2575" s="2">
        <v>33459</v>
      </c>
      <c r="L2575" s="2">
        <v>200754</v>
      </c>
      <c r="M2575" s="2">
        <v>178639.39</v>
      </c>
      <c r="N2575" s="2">
        <v>22114.61</v>
      </c>
      <c r="O2575" s="2">
        <v>414</v>
      </c>
      <c r="P2575" s="2">
        <v>11</v>
      </c>
      <c r="Q2575" s="2" t="s">
        <v>42</v>
      </c>
      <c r="R2575" s="2">
        <v>20</v>
      </c>
      <c r="S2575" s="5">
        <f>IFERROR(Table1[[#This Row],[Profit]]/Table1[[#This Row],[Sales]],0)</f>
        <v>0.11015775526265978</v>
      </c>
      <c r="T2575" s="2" t="str">
        <f t="shared" si="40"/>
        <v>Reorder Needed</v>
      </c>
    </row>
    <row r="2576" spans="1:20" x14ac:dyDescent="0.3">
      <c r="A2576" s="2">
        <v>3575</v>
      </c>
      <c r="B2576" s="3">
        <v>45572</v>
      </c>
      <c r="C2576" s="2" t="s">
        <v>921</v>
      </c>
      <c r="D2576" s="2" t="s">
        <v>3420</v>
      </c>
      <c r="E2576" s="2" t="s">
        <v>28</v>
      </c>
      <c r="F2576" s="2" t="s">
        <v>29</v>
      </c>
      <c r="G2576" s="2" t="s">
        <v>67</v>
      </c>
      <c r="H2576" s="2" t="s">
        <v>68</v>
      </c>
      <c r="I2576" s="2" t="s">
        <v>24</v>
      </c>
      <c r="J2576" s="2">
        <v>3</v>
      </c>
      <c r="K2576" s="2">
        <v>14016</v>
      </c>
      <c r="L2576" s="2">
        <v>42048</v>
      </c>
      <c r="M2576" s="2">
        <v>30433.91</v>
      </c>
      <c r="N2576" s="2">
        <v>11614.09</v>
      </c>
      <c r="O2576" s="2">
        <v>28</v>
      </c>
      <c r="P2576" s="2">
        <v>96</v>
      </c>
      <c r="Q2576" s="2" t="s">
        <v>42</v>
      </c>
      <c r="R2576" s="2">
        <v>5</v>
      </c>
      <c r="S2576" s="5">
        <f>IFERROR(Table1[[#This Row],[Profit]]/Table1[[#This Row],[Sales]],0)</f>
        <v>0.27621028348554033</v>
      </c>
      <c r="T2576" s="2" t="str">
        <f t="shared" si="40"/>
        <v>Sufficient</v>
      </c>
    </row>
    <row r="2577" spans="1:20" x14ac:dyDescent="0.3">
      <c r="A2577" s="2">
        <v>3576</v>
      </c>
      <c r="B2577" s="3">
        <v>45401</v>
      </c>
      <c r="C2577" s="2" t="s">
        <v>454</v>
      </c>
      <c r="D2577" s="2" t="s">
        <v>3421</v>
      </c>
      <c r="E2577" s="2" t="s">
        <v>45</v>
      </c>
      <c r="F2577" s="2" t="s">
        <v>46</v>
      </c>
      <c r="G2577" s="2" t="s">
        <v>49</v>
      </c>
      <c r="H2577" s="2" t="s">
        <v>50</v>
      </c>
      <c r="I2577" s="2" t="s">
        <v>51</v>
      </c>
      <c r="J2577" s="2">
        <v>5</v>
      </c>
      <c r="K2577" s="2">
        <v>16954</v>
      </c>
      <c r="L2577" s="2">
        <v>84770</v>
      </c>
      <c r="M2577" s="2">
        <v>55675.82</v>
      </c>
      <c r="N2577" s="2">
        <v>29094.18</v>
      </c>
      <c r="O2577" s="2">
        <v>377</v>
      </c>
      <c r="P2577" s="2">
        <v>69</v>
      </c>
      <c r="Q2577" s="2" t="s">
        <v>52</v>
      </c>
      <c r="R2577" s="2">
        <v>20</v>
      </c>
      <c r="S2577" s="5">
        <f>IFERROR(Table1[[#This Row],[Profit]]/Table1[[#This Row],[Sales]],0)</f>
        <v>0.34321316503480004</v>
      </c>
      <c r="T2577" s="2" t="str">
        <f t="shared" si="40"/>
        <v>Reorder Needed</v>
      </c>
    </row>
    <row r="2578" spans="1:20" x14ac:dyDescent="0.3">
      <c r="A2578" s="2">
        <v>3577</v>
      </c>
      <c r="B2578" s="3">
        <v>45548</v>
      </c>
      <c r="C2578" s="2" t="s">
        <v>573</v>
      </c>
      <c r="D2578" s="2" t="s">
        <v>3422</v>
      </c>
      <c r="E2578" s="2" t="s">
        <v>45</v>
      </c>
      <c r="F2578" s="2" t="s">
        <v>46</v>
      </c>
      <c r="G2578" s="2" t="s">
        <v>75</v>
      </c>
      <c r="H2578" s="2" t="s">
        <v>76</v>
      </c>
      <c r="I2578" s="2" t="s">
        <v>77</v>
      </c>
      <c r="J2578" s="2">
        <v>6</v>
      </c>
      <c r="K2578" s="2">
        <v>33553</v>
      </c>
      <c r="L2578" s="2">
        <v>201318</v>
      </c>
      <c r="M2578" s="2">
        <v>141174.53</v>
      </c>
      <c r="N2578" s="2">
        <v>60143.47</v>
      </c>
      <c r="O2578" s="2">
        <v>491</v>
      </c>
      <c r="P2578" s="2">
        <v>30</v>
      </c>
      <c r="Q2578" s="2" t="s">
        <v>78</v>
      </c>
      <c r="R2578" s="2">
        <v>20</v>
      </c>
      <c r="S2578" s="5">
        <f>IFERROR(Table1[[#This Row],[Profit]]/Table1[[#This Row],[Sales]],0)</f>
        <v>0.29874859674743443</v>
      </c>
      <c r="T2578" s="2" t="str">
        <f t="shared" si="40"/>
        <v>Reorder Needed</v>
      </c>
    </row>
    <row r="2579" spans="1:20" x14ac:dyDescent="0.3">
      <c r="A2579" s="2">
        <v>3578</v>
      </c>
      <c r="B2579" s="3">
        <v>45434</v>
      </c>
      <c r="C2579" s="2" t="s">
        <v>1231</v>
      </c>
      <c r="D2579" s="2" t="s">
        <v>3423</v>
      </c>
      <c r="E2579" s="2" t="s">
        <v>28</v>
      </c>
      <c r="F2579" s="2" t="s">
        <v>29</v>
      </c>
      <c r="G2579" s="2" t="s">
        <v>40</v>
      </c>
      <c r="H2579" s="2" t="s">
        <v>41</v>
      </c>
      <c r="I2579" s="2" t="s">
        <v>24</v>
      </c>
      <c r="J2579" s="2">
        <v>8</v>
      </c>
      <c r="K2579" s="2">
        <v>20703</v>
      </c>
      <c r="L2579" s="2">
        <v>165624</v>
      </c>
      <c r="M2579" s="2">
        <v>144355.67000000001</v>
      </c>
      <c r="N2579" s="2">
        <v>21268.33</v>
      </c>
      <c r="O2579" s="2">
        <v>238</v>
      </c>
      <c r="P2579" s="2">
        <v>60</v>
      </c>
      <c r="Q2579" s="2" t="s">
        <v>42</v>
      </c>
      <c r="R2579" s="2">
        <v>10</v>
      </c>
      <c r="S2579" s="5">
        <f>IFERROR(Table1[[#This Row],[Profit]]/Table1[[#This Row],[Sales]],0)</f>
        <v>0.12841333381635514</v>
      </c>
      <c r="T2579" s="2" t="str">
        <f t="shared" si="40"/>
        <v>Reorder Needed</v>
      </c>
    </row>
    <row r="2580" spans="1:20" x14ac:dyDescent="0.3">
      <c r="A2580" s="2">
        <v>3579</v>
      </c>
      <c r="B2580" s="3">
        <v>45611</v>
      </c>
      <c r="C2580" s="2" t="s">
        <v>2226</v>
      </c>
      <c r="D2580" s="2" t="s">
        <v>3424</v>
      </c>
      <c r="E2580" s="2" t="s">
        <v>28</v>
      </c>
      <c r="F2580" s="2" t="s">
        <v>29</v>
      </c>
      <c r="G2580" s="2" t="s">
        <v>81</v>
      </c>
      <c r="H2580" s="2" t="s">
        <v>82</v>
      </c>
      <c r="I2580" s="2" t="s">
        <v>24</v>
      </c>
      <c r="J2580" s="2">
        <v>5</v>
      </c>
      <c r="K2580" s="2">
        <v>47417</v>
      </c>
      <c r="L2580" s="2">
        <v>237085</v>
      </c>
      <c r="M2580" s="2">
        <v>204270.25</v>
      </c>
      <c r="N2580" s="2">
        <v>32814.75</v>
      </c>
      <c r="O2580" s="2">
        <v>389</v>
      </c>
      <c r="P2580" s="2">
        <v>98</v>
      </c>
      <c r="Q2580" s="2" t="s">
        <v>42</v>
      </c>
      <c r="R2580" s="2">
        <v>0</v>
      </c>
      <c r="S2580" s="5">
        <f>IFERROR(Table1[[#This Row],[Profit]]/Table1[[#This Row],[Sales]],0)</f>
        <v>0.13840922032182551</v>
      </c>
      <c r="T2580" s="2" t="str">
        <f t="shared" si="40"/>
        <v>Reorder Needed</v>
      </c>
    </row>
    <row r="2581" spans="1:20" x14ac:dyDescent="0.3">
      <c r="A2581" s="2">
        <v>3580</v>
      </c>
      <c r="B2581" s="3">
        <v>45521</v>
      </c>
      <c r="C2581" s="2" t="s">
        <v>1368</v>
      </c>
      <c r="D2581" s="2" t="s">
        <v>3425</v>
      </c>
      <c r="E2581" s="2" t="s">
        <v>36</v>
      </c>
      <c r="F2581" s="2" t="s">
        <v>37</v>
      </c>
      <c r="G2581" s="2" t="s">
        <v>97</v>
      </c>
      <c r="H2581" s="2" t="s">
        <v>98</v>
      </c>
      <c r="I2581" s="2" t="s">
        <v>32</v>
      </c>
      <c r="J2581" s="2">
        <v>7</v>
      </c>
      <c r="K2581" s="2">
        <v>47485</v>
      </c>
      <c r="L2581" s="2">
        <v>332395</v>
      </c>
      <c r="M2581" s="2">
        <v>238904.86</v>
      </c>
      <c r="N2581" s="2">
        <v>93490.14</v>
      </c>
      <c r="O2581" s="2">
        <v>368</v>
      </c>
      <c r="P2581" s="2">
        <v>28</v>
      </c>
      <c r="Q2581" s="2" t="s">
        <v>99</v>
      </c>
      <c r="R2581" s="2">
        <v>10</v>
      </c>
      <c r="S2581" s="5">
        <f>IFERROR(Table1[[#This Row],[Profit]]/Table1[[#This Row],[Sales]],0)</f>
        <v>0.28126217301704298</v>
      </c>
      <c r="T2581" s="2" t="str">
        <f t="shared" si="40"/>
        <v>Reorder Needed</v>
      </c>
    </row>
    <row r="2582" spans="1:20" x14ac:dyDescent="0.3">
      <c r="A2582" s="2">
        <v>3581</v>
      </c>
      <c r="B2582" s="3">
        <v>45347</v>
      </c>
      <c r="C2582" s="2" t="s">
        <v>357</v>
      </c>
      <c r="D2582" s="2" t="s">
        <v>3426</v>
      </c>
      <c r="E2582" s="2" t="s">
        <v>36</v>
      </c>
      <c r="F2582" s="2" t="s">
        <v>37</v>
      </c>
      <c r="G2582" s="2" t="s">
        <v>55</v>
      </c>
      <c r="H2582" s="2" t="s">
        <v>56</v>
      </c>
      <c r="I2582" s="2" t="s">
        <v>32</v>
      </c>
      <c r="J2582" s="2">
        <v>1</v>
      </c>
      <c r="K2582" s="2">
        <v>50563</v>
      </c>
      <c r="L2582" s="2">
        <v>50563</v>
      </c>
      <c r="M2582" s="2">
        <v>38436.39</v>
      </c>
      <c r="N2582" s="2">
        <v>12126.61</v>
      </c>
      <c r="O2582" s="2">
        <v>96</v>
      </c>
      <c r="P2582" s="2">
        <v>92</v>
      </c>
      <c r="Q2582" s="2" t="s">
        <v>57</v>
      </c>
      <c r="R2582" s="2">
        <v>15</v>
      </c>
      <c r="S2582" s="5">
        <f>IFERROR(Table1[[#This Row],[Profit]]/Table1[[#This Row],[Sales]],0)</f>
        <v>0.23983169511302732</v>
      </c>
      <c r="T2582" s="2" t="str">
        <f t="shared" si="40"/>
        <v>Reorder Needed</v>
      </c>
    </row>
    <row r="2583" spans="1:20" x14ac:dyDescent="0.3">
      <c r="A2583" s="2">
        <v>3582</v>
      </c>
      <c r="B2583" s="3">
        <v>45553</v>
      </c>
      <c r="C2583" s="2" t="s">
        <v>1327</v>
      </c>
      <c r="D2583" s="2" t="s">
        <v>3427</v>
      </c>
      <c r="E2583" s="2" t="s">
        <v>20</v>
      </c>
      <c r="F2583" s="2" t="s">
        <v>21</v>
      </c>
      <c r="G2583" s="2" t="s">
        <v>97</v>
      </c>
      <c r="H2583" s="2" t="s">
        <v>98</v>
      </c>
      <c r="I2583" s="2" t="s">
        <v>32</v>
      </c>
      <c r="J2583" s="2">
        <v>8</v>
      </c>
      <c r="K2583" s="2">
        <v>30276</v>
      </c>
      <c r="L2583" s="2">
        <v>242208</v>
      </c>
      <c r="M2583" s="2">
        <v>190544.01</v>
      </c>
      <c r="N2583" s="2">
        <v>51663.99</v>
      </c>
      <c r="O2583" s="2">
        <v>373</v>
      </c>
      <c r="P2583" s="2">
        <v>97</v>
      </c>
      <c r="Q2583" s="2" t="s">
        <v>99</v>
      </c>
      <c r="R2583" s="2">
        <v>5</v>
      </c>
      <c r="S2583" s="5">
        <f>IFERROR(Table1[[#This Row],[Profit]]/Table1[[#This Row],[Sales]],0)</f>
        <v>0.21330422611969876</v>
      </c>
      <c r="T2583" s="2" t="str">
        <f t="shared" si="40"/>
        <v>Reorder Needed</v>
      </c>
    </row>
    <row r="2584" spans="1:20" x14ac:dyDescent="0.3">
      <c r="A2584" s="2">
        <v>3583</v>
      </c>
      <c r="B2584" s="3">
        <v>45504</v>
      </c>
      <c r="C2584" s="2" t="s">
        <v>782</v>
      </c>
      <c r="D2584" s="2" t="s">
        <v>3428</v>
      </c>
      <c r="E2584" s="2" t="s">
        <v>36</v>
      </c>
      <c r="F2584" s="2" t="s">
        <v>37</v>
      </c>
      <c r="G2584" s="2" t="s">
        <v>75</v>
      </c>
      <c r="H2584" s="2" t="s">
        <v>76</v>
      </c>
      <c r="I2584" s="2" t="s">
        <v>77</v>
      </c>
      <c r="J2584" s="2">
        <v>1</v>
      </c>
      <c r="K2584" s="2">
        <v>42938</v>
      </c>
      <c r="L2584" s="2">
        <v>42938</v>
      </c>
      <c r="M2584" s="2">
        <v>31588.34</v>
      </c>
      <c r="N2584" s="2">
        <v>11349.66</v>
      </c>
      <c r="O2584" s="2">
        <v>474</v>
      </c>
      <c r="P2584" s="2">
        <v>49</v>
      </c>
      <c r="Q2584" s="2" t="s">
        <v>78</v>
      </c>
      <c r="R2584" s="2">
        <v>15</v>
      </c>
      <c r="S2584" s="5">
        <f>IFERROR(Table1[[#This Row],[Profit]]/Table1[[#This Row],[Sales]],0)</f>
        <v>0.26432670361917182</v>
      </c>
      <c r="T2584" s="2" t="str">
        <f t="shared" si="40"/>
        <v>Reorder Needed</v>
      </c>
    </row>
    <row r="2585" spans="1:20" x14ac:dyDescent="0.3">
      <c r="A2585" s="2">
        <v>3584</v>
      </c>
      <c r="B2585" s="3">
        <v>45386</v>
      </c>
      <c r="C2585" s="2" t="s">
        <v>509</v>
      </c>
      <c r="D2585" s="2" t="s">
        <v>3429</v>
      </c>
      <c r="E2585" s="2" t="s">
        <v>45</v>
      </c>
      <c r="F2585" s="2" t="s">
        <v>46</v>
      </c>
      <c r="G2585" s="2" t="s">
        <v>30</v>
      </c>
      <c r="H2585" s="2" t="s">
        <v>31</v>
      </c>
      <c r="I2585" s="2" t="s">
        <v>32</v>
      </c>
      <c r="J2585" s="2">
        <v>1</v>
      </c>
      <c r="K2585" s="2">
        <v>39802</v>
      </c>
      <c r="L2585" s="2">
        <v>39802</v>
      </c>
      <c r="M2585" s="2">
        <v>24137.02</v>
      </c>
      <c r="N2585" s="2">
        <v>15664.98</v>
      </c>
      <c r="O2585" s="2">
        <v>400</v>
      </c>
      <c r="P2585" s="2">
        <v>95</v>
      </c>
      <c r="Q2585" s="2" t="s">
        <v>33</v>
      </c>
      <c r="R2585" s="2">
        <v>20</v>
      </c>
      <c r="S2585" s="5">
        <f>IFERROR(Table1[[#This Row],[Profit]]/Table1[[#This Row],[Sales]],0)</f>
        <v>0.39357268478970903</v>
      </c>
      <c r="T2585" s="2" t="str">
        <f t="shared" si="40"/>
        <v>Reorder Needed</v>
      </c>
    </row>
    <row r="2586" spans="1:20" x14ac:dyDescent="0.3">
      <c r="A2586" s="2">
        <v>3585</v>
      </c>
      <c r="B2586" s="3">
        <v>45392</v>
      </c>
      <c r="C2586" s="2" t="s">
        <v>1767</v>
      </c>
      <c r="D2586" s="2" t="s">
        <v>3430</v>
      </c>
      <c r="E2586" s="2" t="s">
        <v>45</v>
      </c>
      <c r="F2586" s="2" t="s">
        <v>46</v>
      </c>
      <c r="G2586" s="2" t="s">
        <v>40</v>
      </c>
      <c r="H2586" s="2" t="s">
        <v>41</v>
      </c>
      <c r="I2586" s="2" t="s">
        <v>24</v>
      </c>
      <c r="J2586" s="2">
        <v>8</v>
      </c>
      <c r="K2586" s="2">
        <v>7508</v>
      </c>
      <c r="L2586" s="2">
        <v>60064</v>
      </c>
      <c r="M2586" s="2">
        <v>41948.87</v>
      </c>
      <c r="N2586" s="2">
        <v>18115.13</v>
      </c>
      <c r="O2586" s="2">
        <v>43</v>
      </c>
      <c r="P2586" s="2">
        <v>44</v>
      </c>
      <c r="Q2586" s="2" t="s">
        <v>42</v>
      </c>
      <c r="R2586" s="2">
        <v>10</v>
      </c>
      <c r="S2586" s="5">
        <f>IFERROR(Table1[[#This Row],[Profit]]/Table1[[#This Row],[Sales]],0)</f>
        <v>0.30159712972828984</v>
      </c>
      <c r="T2586" s="2" t="str">
        <f t="shared" si="40"/>
        <v>Sufficient</v>
      </c>
    </row>
    <row r="2587" spans="1:20" x14ac:dyDescent="0.3">
      <c r="A2587" s="2">
        <v>3586</v>
      </c>
      <c r="B2587" s="3">
        <v>45340</v>
      </c>
      <c r="C2587" s="2" t="s">
        <v>137</v>
      </c>
      <c r="D2587" s="2" t="s">
        <v>3431</v>
      </c>
      <c r="E2587" s="2" t="s">
        <v>36</v>
      </c>
      <c r="F2587" s="2" t="s">
        <v>37</v>
      </c>
      <c r="G2587" s="2" t="s">
        <v>49</v>
      </c>
      <c r="H2587" s="2" t="s">
        <v>50</v>
      </c>
      <c r="I2587" s="2" t="s">
        <v>51</v>
      </c>
      <c r="J2587" s="2">
        <v>1</v>
      </c>
      <c r="K2587" s="2">
        <v>24772</v>
      </c>
      <c r="L2587" s="2">
        <v>24772</v>
      </c>
      <c r="M2587" s="2">
        <v>19699.580000000002</v>
      </c>
      <c r="N2587" s="2">
        <v>5072.42</v>
      </c>
      <c r="O2587" s="2">
        <v>458</v>
      </c>
      <c r="P2587" s="2">
        <v>55</v>
      </c>
      <c r="Q2587" s="2" t="s">
        <v>52</v>
      </c>
      <c r="R2587" s="2">
        <v>20</v>
      </c>
      <c r="S2587" s="5">
        <f>IFERROR(Table1[[#This Row],[Profit]]/Table1[[#This Row],[Sales]],0)</f>
        <v>0.20476424995963186</v>
      </c>
      <c r="T2587" s="2" t="str">
        <f t="shared" si="40"/>
        <v>Reorder Needed</v>
      </c>
    </row>
    <row r="2588" spans="1:20" x14ac:dyDescent="0.3">
      <c r="A2588" s="2">
        <v>3587</v>
      </c>
      <c r="B2588" s="3">
        <v>45495</v>
      </c>
      <c r="C2588" s="2" t="s">
        <v>1077</v>
      </c>
      <c r="D2588" s="2" t="s">
        <v>3432</v>
      </c>
      <c r="E2588" s="2" t="s">
        <v>28</v>
      </c>
      <c r="F2588" s="2" t="s">
        <v>29</v>
      </c>
      <c r="G2588" s="2" t="s">
        <v>22</v>
      </c>
      <c r="H2588" s="2" t="s">
        <v>23</v>
      </c>
      <c r="I2588" s="2" t="s">
        <v>24</v>
      </c>
      <c r="J2588" s="2">
        <v>10</v>
      </c>
      <c r="K2588" s="2">
        <v>50554</v>
      </c>
      <c r="L2588" s="2">
        <v>505540</v>
      </c>
      <c r="M2588" s="2">
        <v>339536.4</v>
      </c>
      <c r="N2588" s="2">
        <v>166003.6</v>
      </c>
      <c r="O2588" s="2">
        <v>237</v>
      </c>
      <c r="P2588" s="2">
        <v>55</v>
      </c>
      <c r="Q2588" s="2" t="s">
        <v>25</v>
      </c>
      <c r="R2588" s="2">
        <v>15</v>
      </c>
      <c r="S2588" s="5">
        <f>IFERROR(Table1[[#This Row],[Profit]]/Table1[[#This Row],[Sales]],0)</f>
        <v>0.32836887288839656</v>
      </c>
      <c r="T2588" s="2" t="str">
        <f t="shared" si="40"/>
        <v>Reorder Needed</v>
      </c>
    </row>
    <row r="2589" spans="1:20" x14ac:dyDescent="0.3">
      <c r="A2589" s="2">
        <v>3588</v>
      </c>
      <c r="B2589" s="3">
        <v>45411</v>
      </c>
      <c r="C2589" s="2" t="s">
        <v>727</v>
      </c>
      <c r="D2589" s="2" t="s">
        <v>2570</v>
      </c>
      <c r="E2589" s="2" t="s">
        <v>36</v>
      </c>
      <c r="F2589" s="2" t="s">
        <v>37</v>
      </c>
      <c r="G2589" s="2" t="s">
        <v>55</v>
      </c>
      <c r="H2589" s="2" t="s">
        <v>56</v>
      </c>
      <c r="I2589" s="2" t="s">
        <v>32</v>
      </c>
      <c r="J2589" s="2">
        <v>3</v>
      </c>
      <c r="K2589" s="2">
        <v>55207</v>
      </c>
      <c r="L2589" s="2">
        <v>165621</v>
      </c>
      <c r="M2589" s="2">
        <v>101735.16</v>
      </c>
      <c r="N2589" s="2">
        <v>63885.84</v>
      </c>
      <c r="O2589" s="2">
        <v>239</v>
      </c>
      <c r="P2589" s="2">
        <v>47</v>
      </c>
      <c r="Q2589" s="2" t="s">
        <v>57</v>
      </c>
      <c r="R2589" s="2">
        <v>15</v>
      </c>
      <c r="S2589" s="5">
        <f>IFERROR(Table1[[#This Row],[Profit]]/Table1[[#This Row],[Sales]],0)</f>
        <v>0.38573514228268152</v>
      </c>
      <c r="T2589" s="2" t="str">
        <f t="shared" si="40"/>
        <v>Reorder Needed</v>
      </c>
    </row>
    <row r="2590" spans="1:20" x14ac:dyDescent="0.3">
      <c r="A2590" s="2">
        <v>3589</v>
      </c>
      <c r="B2590" s="3">
        <v>45376</v>
      </c>
      <c r="C2590" s="2" t="s">
        <v>335</v>
      </c>
      <c r="D2590" s="2" t="s">
        <v>3433</v>
      </c>
      <c r="E2590" s="2" t="s">
        <v>36</v>
      </c>
      <c r="F2590" s="2" t="s">
        <v>37</v>
      </c>
      <c r="G2590" s="2" t="s">
        <v>55</v>
      </c>
      <c r="H2590" s="2" t="s">
        <v>56</v>
      </c>
      <c r="I2590" s="2" t="s">
        <v>32</v>
      </c>
      <c r="J2590" s="2">
        <v>9</v>
      </c>
      <c r="K2590" s="2">
        <v>2826</v>
      </c>
      <c r="L2590" s="2">
        <v>25434</v>
      </c>
      <c r="M2590" s="2">
        <v>21038.39</v>
      </c>
      <c r="N2590" s="2">
        <v>4395.6099999999997</v>
      </c>
      <c r="O2590" s="2">
        <v>387</v>
      </c>
      <c r="P2590" s="2">
        <v>34</v>
      </c>
      <c r="Q2590" s="2" t="s">
        <v>57</v>
      </c>
      <c r="R2590" s="2">
        <v>0</v>
      </c>
      <c r="S2590" s="5">
        <f>IFERROR(Table1[[#This Row],[Profit]]/Table1[[#This Row],[Sales]],0)</f>
        <v>0.17282417236769676</v>
      </c>
      <c r="T2590" s="2" t="str">
        <f t="shared" si="40"/>
        <v>Reorder Needed</v>
      </c>
    </row>
    <row r="2591" spans="1:20" x14ac:dyDescent="0.3">
      <c r="A2591" s="2">
        <v>3590</v>
      </c>
      <c r="B2591" s="3">
        <v>45633</v>
      </c>
      <c r="C2591" s="2" t="s">
        <v>227</v>
      </c>
      <c r="D2591" s="2" t="s">
        <v>3434</v>
      </c>
      <c r="E2591" s="2" t="s">
        <v>45</v>
      </c>
      <c r="F2591" s="2" t="s">
        <v>46</v>
      </c>
      <c r="G2591" s="2" t="s">
        <v>49</v>
      </c>
      <c r="H2591" s="2" t="s">
        <v>50</v>
      </c>
      <c r="I2591" s="2" t="s">
        <v>51</v>
      </c>
      <c r="J2591" s="2">
        <v>2</v>
      </c>
      <c r="K2591" s="2">
        <v>44744</v>
      </c>
      <c r="L2591" s="2">
        <v>89488</v>
      </c>
      <c r="M2591" s="2">
        <v>78836.25</v>
      </c>
      <c r="N2591" s="2">
        <v>10651.75</v>
      </c>
      <c r="O2591" s="2">
        <v>300</v>
      </c>
      <c r="P2591" s="2">
        <v>71</v>
      </c>
      <c r="Q2591" s="2" t="s">
        <v>52</v>
      </c>
      <c r="R2591" s="2">
        <v>15</v>
      </c>
      <c r="S2591" s="5">
        <f>IFERROR(Table1[[#This Row],[Profit]]/Table1[[#This Row],[Sales]],0)</f>
        <v>0.11902992580010728</v>
      </c>
      <c r="T2591" s="2" t="str">
        <f t="shared" si="40"/>
        <v>Reorder Needed</v>
      </c>
    </row>
    <row r="2592" spans="1:20" x14ac:dyDescent="0.3">
      <c r="A2592" s="2">
        <v>3591</v>
      </c>
      <c r="B2592" s="3">
        <v>45427</v>
      </c>
      <c r="C2592" s="2" t="s">
        <v>3435</v>
      </c>
      <c r="D2592" s="2" t="s">
        <v>3436</v>
      </c>
      <c r="E2592" s="2" t="s">
        <v>28</v>
      </c>
      <c r="F2592" s="2" t="s">
        <v>29</v>
      </c>
      <c r="G2592" s="2" t="s">
        <v>67</v>
      </c>
      <c r="H2592" s="2" t="s">
        <v>68</v>
      </c>
      <c r="I2592" s="2" t="s">
        <v>24</v>
      </c>
      <c r="J2592" s="2">
        <v>9</v>
      </c>
      <c r="K2592" s="2">
        <v>51808</v>
      </c>
      <c r="L2592" s="2">
        <v>466272</v>
      </c>
      <c r="M2592" s="2">
        <v>329770.42</v>
      </c>
      <c r="N2592" s="2">
        <v>136501.57999999999</v>
      </c>
      <c r="O2592" s="2">
        <v>218</v>
      </c>
      <c r="P2592" s="2">
        <v>89</v>
      </c>
      <c r="Q2592" s="2" t="s">
        <v>42</v>
      </c>
      <c r="R2592" s="2">
        <v>15</v>
      </c>
      <c r="S2592" s="5">
        <f>IFERROR(Table1[[#This Row],[Profit]]/Table1[[#This Row],[Sales]],0)</f>
        <v>0.29275096939125655</v>
      </c>
      <c r="T2592" s="2" t="str">
        <f t="shared" si="40"/>
        <v>Reorder Needed</v>
      </c>
    </row>
    <row r="2593" spans="1:20" x14ac:dyDescent="0.3">
      <c r="A2593" s="2">
        <v>3592</v>
      </c>
      <c r="B2593" s="3">
        <v>45410</v>
      </c>
      <c r="C2593" s="2" t="s">
        <v>341</v>
      </c>
      <c r="D2593" s="2" t="s">
        <v>3437</v>
      </c>
      <c r="E2593" s="2" t="s">
        <v>36</v>
      </c>
      <c r="F2593" s="2" t="s">
        <v>37</v>
      </c>
      <c r="G2593" s="2" t="s">
        <v>67</v>
      </c>
      <c r="H2593" s="2" t="s">
        <v>68</v>
      </c>
      <c r="I2593" s="2" t="s">
        <v>24</v>
      </c>
      <c r="J2593" s="2">
        <v>8</v>
      </c>
      <c r="K2593" s="2">
        <v>50637</v>
      </c>
      <c r="L2593" s="2">
        <v>405096</v>
      </c>
      <c r="M2593" s="2">
        <v>288117.23</v>
      </c>
      <c r="N2593" s="2">
        <v>116978.77</v>
      </c>
      <c r="O2593" s="2">
        <v>406</v>
      </c>
      <c r="P2593" s="2">
        <v>44</v>
      </c>
      <c r="Q2593" s="2" t="s">
        <v>42</v>
      </c>
      <c r="R2593" s="2">
        <v>20</v>
      </c>
      <c r="S2593" s="5">
        <f>IFERROR(Table1[[#This Row],[Profit]]/Table1[[#This Row],[Sales]],0)</f>
        <v>0.28876802041985111</v>
      </c>
      <c r="T2593" s="2" t="str">
        <f t="shared" si="40"/>
        <v>Reorder Needed</v>
      </c>
    </row>
    <row r="2594" spans="1:20" x14ac:dyDescent="0.3">
      <c r="A2594" s="2">
        <v>3593</v>
      </c>
      <c r="B2594" s="3">
        <v>45404</v>
      </c>
      <c r="C2594" s="2" t="s">
        <v>2330</v>
      </c>
      <c r="D2594" s="2" t="s">
        <v>3438</v>
      </c>
      <c r="E2594" s="2" t="s">
        <v>20</v>
      </c>
      <c r="F2594" s="2" t="s">
        <v>21</v>
      </c>
      <c r="G2594" s="2" t="s">
        <v>81</v>
      </c>
      <c r="H2594" s="2" t="s">
        <v>82</v>
      </c>
      <c r="I2594" s="2" t="s">
        <v>24</v>
      </c>
      <c r="J2594" s="2">
        <v>6</v>
      </c>
      <c r="K2594" s="2">
        <v>2776</v>
      </c>
      <c r="L2594" s="2">
        <v>16656</v>
      </c>
      <c r="M2594" s="2">
        <v>11922.62</v>
      </c>
      <c r="N2594" s="2">
        <v>4733.38</v>
      </c>
      <c r="O2594" s="2">
        <v>100</v>
      </c>
      <c r="P2594" s="2">
        <v>41</v>
      </c>
      <c r="Q2594" s="2" t="s">
        <v>42</v>
      </c>
      <c r="R2594" s="2">
        <v>0</v>
      </c>
      <c r="S2594" s="5">
        <f>IFERROR(Table1[[#This Row],[Profit]]/Table1[[#This Row],[Sales]],0)</f>
        <v>0.28418467819404419</v>
      </c>
      <c r="T2594" s="2" t="str">
        <f t="shared" si="40"/>
        <v>Reorder Needed</v>
      </c>
    </row>
    <row r="2595" spans="1:20" x14ac:dyDescent="0.3">
      <c r="A2595" s="2">
        <v>3594</v>
      </c>
      <c r="B2595" s="3">
        <v>45648</v>
      </c>
      <c r="C2595" s="2" t="s">
        <v>987</v>
      </c>
      <c r="D2595" s="2" t="s">
        <v>3439</v>
      </c>
      <c r="E2595" s="2" t="s">
        <v>45</v>
      </c>
      <c r="F2595" s="2" t="s">
        <v>46</v>
      </c>
      <c r="G2595" s="2" t="s">
        <v>81</v>
      </c>
      <c r="H2595" s="2" t="s">
        <v>82</v>
      </c>
      <c r="I2595" s="2" t="s">
        <v>24</v>
      </c>
      <c r="J2595" s="2">
        <v>5</v>
      </c>
      <c r="K2595" s="2">
        <v>16477</v>
      </c>
      <c r="L2595" s="2">
        <v>82385</v>
      </c>
      <c r="M2595" s="2">
        <v>69296.58</v>
      </c>
      <c r="N2595" s="2">
        <v>13088.42</v>
      </c>
      <c r="O2595" s="2">
        <v>330</v>
      </c>
      <c r="P2595" s="2">
        <v>88</v>
      </c>
      <c r="Q2595" s="2" t="s">
        <v>42</v>
      </c>
      <c r="R2595" s="2">
        <v>0</v>
      </c>
      <c r="S2595" s="5">
        <f>IFERROR(Table1[[#This Row],[Profit]]/Table1[[#This Row],[Sales]],0)</f>
        <v>0.15886896886569157</v>
      </c>
      <c r="T2595" s="2" t="str">
        <f t="shared" si="40"/>
        <v>Reorder Needed</v>
      </c>
    </row>
    <row r="2596" spans="1:20" x14ac:dyDescent="0.3">
      <c r="A2596" s="2">
        <v>3595</v>
      </c>
      <c r="B2596" s="3">
        <v>45443</v>
      </c>
      <c r="C2596" s="2" t="s">
        <v>3440</v>
      </c>
      <c r="D2596" s="2" t="s">
        <v>3441</v>
      </c>
      <c r="E2596" s="2" t="s">
        <v>28</v>
      </c>
      <c r="F2596" s="2" t="s">
        <v>29</v>
      </c>
      <c r="G2596" s="2" t="s">
        <v>75</v>
      </c>
      <c r="H2596" s="2" t="s">
        <v>76</v>
      </c>
      <c r="I2596" s="2" t="s">
        <v>77</v>
      </c>
      <c r="J2596" s="2">
        <v>4</v>
      </c>
      <c r="K2596" s="2">
        <v>23581</v>
      </c>
      <c r="L2596" s="2">
        <v>94324</v>
      </c>
      <c r="M2596" s="2">
        <v>78951.05</v>
      </c>
      <c r="N2596" s="2">
        <v>15372.95</v>
      </c>
      <c r="O2596" s="2">
        <v>352</v>
      </c>
      <c r="P2596" s="2">
        <v>22</v>
      </c>
      <c r="Q2596" s="2" t="s">
        <v>78</v>
      </c>
      <c r="R2596" s="2">
        <v>15</v>
      </c>
      <c r="S2596" s="5">
        <f>IFERROR(Table1[[#This Row],[Profit]]/Table1[[#This Row],[Sales]],0)</f>
        <v>0.16298025953097833</v>
      </c>
      <c r="T2596" s="2" t="str">
        <f t="shared" si="40"/>
        <v>Reorder Needed</v>
      </c>
    </row>
    <row r="2597" spans="1:20" x14ac:dyDescent="0.3">
      <c r="A2597" s="2">
        <v>3596</v>
      </c>
      <c r="B2597" s="3">
        <v>45515</v>
      </c>
      <c r="C2597" s="2" t="s">
        <v>18</v>
      </c>
      <c r="D2597" s="2" t="s">
        <v>977</v>
      </c>
      <c r="E2597" s="2" t="s">
        <v>45</v>
      </c>
      <c r="F2597" s="2" t="s">
        <v>46</v>
      </c>
      <c r="G2597" s="2" t="s">
        <v>75</v>
      </c>
      <c r="H2597" s="2" t="s">
        <v>76</v>
      </c>
      <c r="I2597" s="2" t="s">
        <v>77</v>
      </c>
      <c r="J2597" s="2">
        <v>10</v>
      </c>
      <c r="K2597" s="2">
        <v>11227</v>
      </c>
      <c r="L2597" s="2">
        <v>112270</v>
      </c>
      <c r="M2597" s="2">
        <v>98421.82</v>
      </c>
      <c r="N2597" s="2">
        <v>13848.18</v>
      </c>
      <c r="O2597" s="2">
        <v>158</v>
      </c>
      <c r="P2597" s="2">
        <v>35</v>
      </c>
      <c r="Q2597" s="2" t="s">
        <v>78</v>
      </c>
      <c r="R2597" s="2">
        <v>20</v>
      </c>
      <c r="S2597" s="5">
        <f>IFERROR(Table1[[#This Row],[Profit]]/Table1[[#This Row],[Sales]],0)</f>
        <v>0.12334710964638818</v>
      </c>
      <c r="T2597" s="2" t="str">
        <f t="shared" si="40"/>
        <v>Reorder Needed</v>
      </c>
    </row>
    <row r="2598" spans="1:20" x14ac:dyDescent="0.3">
      <c r="A2598" s="2">
        <v>3597</v>
      </c>
      <c r="B2598" s="3">
        <v>45574</v>
      </c>
      <c r="C2598" s="2" t="s">
        <v>91</v>
      </c>
      <c r="D2598" s="2" t="s">
        <v>3442</v>
      </c>
      <c r="E2598" s="2" t="s">
        <v>45</v>
      </c>
      <c r="F2598" s="2" t="s">
        <v>46</v>
      </c>
      <c r="G2598" s="2" t="s">
        <v>30</v>
      </c>
      <c r="H2598" s="2" t="s">
        <v>31</v>
      </c>
      <c r="I2598" s="2" t="s">
        <v>32</v>
      </c>
      <c r="J2598" s="2">
        <v>10</v>
      </c>
      <c r="K2598" s="2">
        <v>17165</v>
      </c>
      <c r="L2598" s="2">
        <v>171650</v>
      </c>
      <c r="M2598" s="2">
        <v>115293.01</v>
      </c>
      <c r="N2598" s="2">
        <v>56356.99</v>
      </c>
      <c r="O2598" s="2">
        <v>479</v>
      </c>
      <c r="P2598" s="2">
        <v>30</v>
      </c>
      <c r="Q2598" s="2" t="s">
        <v>33</v>
      </c>
      <c r="R2598" s="2">
        <v>15</v>
      </c>
      <c r="S2598" s="5">
        <f>IFERROR(Table1[[#This Row],[Profit]]/Table1[[#This Row],[Sales]],0)</f>
        <v>0.32832502184678125</v>
      </c>
      <c r="T2598" s="2" t="str">
        <f t="shared" si="40"/>
        <v>Reorder Needed</v>
      </c>
    </row>
    <row r="2599" spans="1:20" x14ac:dyDescent="0.3">
      <c r="A2599" s="2">
        <v>3598</v>
      </c>
      <c r="B2599" s="3">
        <v>45388</v>
      </c>
      <c r="C2599" s="2" t="s">
        <v>1117</v>
      </c>
      <c r="D2599" s="2" t="s">
        <v>3443</v>
      </c>
      <c r="E2599" s="2" t="s">
        <v>36</v>
      </c>
      <c r="F2599" s="2" t="s">
        <v>37</v>
      </c>
      <c r="G2599" s="2" t="s">
        <v>22</v>
      </c>
      <c r="H2599" s="2" t="s">
        <v>23</v>
      </c>
      <c r="I2599" s="2" t="s">
        <v>24</v>
      </c>
      <c r="J2599" s="2">
        <v>2</v>
      </c>
      <c r="K2599" s="2">
        <v>675</v>
      </c>
      <c r="L2599" s="2">
        <v>1350</v>
      </c>
      <c r="M2599" s="2">
        <v>1169.95</v>
      </c>
      <c r="N2599" s="2">
        <v>180.05</v>
      </c>
      <c r="O2599" s="2">
        <v>265</v>
      </c>
      <c r="P2599" s="2">
        <v>35</v>
      </c>
      <c r="Q2599" s="2" t="s">
        <v>25</v>
      </c>
      <c r="R2599" s="2">
        <v>0</v>
      </c>
      <c r="S2599" s="5">
        <f>IFERROR(Table1[[#This Row],[Profit]]/Table1[[#This Row],[Sales]],0)</f>
        <v>0.13337037037037039</v>
      </c>
      <c r="T2599" s="2" t="str">
        <f t="shared" si="40"/>
        <v>Reorder Needed</v>
      </c>
    </row>
    <row r="2600" spans="1:20" x14ac:dyDescent="0.3">
      <c r="A2600" s="2">
        <v>3599</v>
      </c>
      <c r="B2600" s="3">
        <v>45344</v>
      </c>
      <c r="C2600" s="2" t="s">
        <v>147</v>
      </c>
      <c r="D2600" s="2" t="s">
        <v>3444</v>
      </c>
      <c r="E2600" s="2" t="s">
        <v>36</v>
      </c>
      <c r="F2600" s="2" t="s">
        <v>37</v>
      </c>
      <c r="G2600" s="2" t="s">
        <v>22</v>
      </c>
      <c r="H2600" s="2" t="s">
        <v>23</v>
      </c>
      <c r="I2600" s="2" t="s">
        <v>24</v>
      </c>
      <c r="J2600" s="2">
        <v>9</v>
      </c>
      <c r="K2600" s="2">
        <v>13312</v>
      </c>
      <c r="L2600" s="2">
        <v>119808</v>
      </c>
      <c r="M2600" s="2">
        <v>96999.53</v>
      </c>
      <c r="N2600" s="2">
        <v>22808.47</v>
      </c>
      <c r="O2600" s="2">
        <v>205</v>
      </c>
      <c r="P2600" s="2">
        <v>11</v>
      </c>
      <c r="Q2600" s="2" t="s">
        <v>25</v>
      </c>
      <c r="R2600" s="2">
        <v>0</v>
      </c>
      <c r="S2600" s="5">
        <f>IFERROR(Table1[[#This Row],[Profit]]/Table1[[#This Row],[Sales]],0)</f>
        <v>0.19037518362713676</v>
      </c>
      <c r="T2600" s="2" t="str">
        <f t="shared" si="40"/>
        <v>Reorder Needed</v>
      </c>
    </row>
    <row r="2601" spans="1:20" x14ac:dyDescent="0.3">
      <c r="A2601" s="2">
        <v>3600</v>
      </c>
      <c r="B2601" s="3">
        <v>45305</v>
      </c>
      <c r="C2601" s="2" t="s">
        <v>1763</v>
      </c>
      <c r="D2601" s="2" t="s">
        <v>3445</v>
      </c>
      <c r="E2601" s="2" t="s">
        <v>36</v>
      </c>
      <c r="F2601" s="2" t="s">
        <v>37</v>
      </c>
      <c r="G2601" s="2" t="s">
        <v>49</v>
      </c>
      <c r="H2601" s="2" t="s">
        <v>50</v>
      </c>
      <c r="I2601" s="2" t="s">
        <v>51</v>
      </c>
      <c r="J2601" s="2">
        <v>8</v>
      </c>
      <c r="K2601" s="2">
        <v>26278</v>
      </c>
      <c r="L2601" s="2">
        <v>210224</v>
      </c>
      <c r="M2601" s="2">
        <v>140044.82</v>
      </c>
      <c r="N2601" s="2">
        <v>70179.179999999993</v>
      </c>
      <c r="O2601" s="2">
        <v>118</v>
      </c>
      <c r="P2601" s="2">
        <v>95</v>
      </c>
      <c r="Q2601" s="2" t="s">
        <v>52</v>
      </c>
      <c r="R2601" s="2">
        <v>5</v>
      </c>
      <c r="S2601" s="5">
        <f>IFERROR(Table1[[#This Row],[Profit]]/Table1[[#This Row],[Sales]],0)</f>
        <v>0.33383048557728895</v>
      </c>
      <c r="T2601" s="2" t="str">
        <f t="shared" si="40"/>
        <v>Reorder Needed</v>
      </c>
    </row>
    <row r="2602" spans="1:20" x14ac:dyDescent="0.3">
      <c r="A2602" s="2">
        <v>3601</v>
      </c>
      <c r="B2602" s="3">
        <v>45477</v>
      </c>
      <c r="C2602" s="2" t="s">
        <v>670</v>
      </c>
      <c r="D2602" s="2" t="s">
        <v>3446</v>
      </c>
      <c r="E2602" s="2" t="s">
        <v>45</v>
      </c>
      <c r="F2602" s="2" t="s">
        <v>46</v>
      </c>
      <c r="G2602" s="2" t="s">
        <v>49</v>
      </c>
      <c r="H2602" s="2" t="s">
        <v>50</v>
      </c>
      <c r="I2602" s="2" t="s">
        <v>51</v>
      </c>
      <c r="J2602" s="2">
        <v>8</v>
      </c>
      <c r="K2602" s="2">
        <v>17093</v>
      </c>
      <c r="L2602" s="2">
        <v>136744</v>
      </c>
      <c r="M2602" s="2">
        <v>99437.33</v>
      </c>
      <c r="N2602" s="2">
        <v>37306.67</v>
      </c>
      <c r="O2602" s="2">
        <v>306</v>
      </c>
      <c r="P2602" s="2">
        <v>99</v>
      </c>
      <c r="Q2602" s="2" t="s">
        <v>52</v>
      </c>
      <c r="R2602" s="2">
        <v>5</v>
      </c>
      <c r="S2602" s="5">
        <f>IFERROR(Table1[[#This Row],[Profit]]/Table1[[#This Row],[Sales]],0)</f>
        <v>0.27282125723980577</v>
      </c>
      <c r="T2602" s="2" t="str">
        <f t="shared" si="40"/>
        <v>Reorder Needed</v>
      </c>
    </row>
    <row r="2603" spans="1:20" x14ac:dyDescent="0.3">
      <c r="A2603" s="2">
        <v>3602</v>
      </c>
      <c r="B2603" s="3">
        <v>45577</v>
      </c>
      <c r="C2603" s="2" t="s">
        <v>1647</v>
      </c>
      <c r="D2603" s="2" t="s">
        <v>3447</v>
      </c>
      <c r="E2603" s="2" t="s">
        <v>20</v>
      </c>
      <c r="F2603" s="2" t="s">
        <v>21</v>
      </c>
      <c r="G2603" s="2" t="s">
        <v>49</v>
      </c>
      <c r="H2603" s="2" t="s">
        <v>50</v>
      </c>
      <c r="I2603" s="2" t="s">
        <v>51</v>
      </c>
      <c r="J2603" s="2">
        <v>5</v>
      </c>
      <c r="K2603" s="2">
        <v>44099</v>
      </c>
      <c r="L2603" s="2">
        <v>220495</v>
      </c>
      <c r="M2603" s="2">
        <v>148194.35</v>
      </c>
      <c r="N2603" s="2">
        <v>72300.649999999994</v>
      </c>
      <c r="O2603" s="2">
        <v>108</v>
      </c>
      <c r="P2603" s="2">
        <v>65</v>
      </c>
      <c r="Q2603" s="2" t="s">
        <v>52</v>
      </c>
      <c r="R2603" s="2">
        <v>5</v>
      </c>
      <c r="S2603" s="5">
        <f>IFERROR(Table1[[#This Row],[Profit]]/Table1[[#This Row],[Sales]],0)</f>
        <v>0.32790153971745389</v>
      </c>
      <c r="T2603" s="2" t="str">
        <f t="shared" si="40"/>
        <v>Reorder Needed</v>
      </c>
    </row>
    <row r="2604" spans="1:20" x14ac:dyDescent="0.3">
      <c r="A2604" s="2">
        <v>3603</v>
      </c>
      <c r="B2604" s="3">
        <v>45590</v>
      </c>
      <c r="C2604" s="2" t="s">
        <v>597</v>
      </c>
      <c r="D2604" s="2" t="s">
        <v>3448</v>
      </c>
      <c r="E2604" s="2" t="s">
        <v>20</v>
      </c>
      <c r="F2604" s="2" t="s">
        <v>21</v>
      </c>
      <c r="G2604" s="2" t="s">
        <v>75</v>
      </c>
      <c r="H2604" s="2" t="s">
        <v>76</v>
      </c>
      <c r="I2604" s="2" t="s">
        <v>77</v>
      </c>
      <c r="J2604" s="2">
        <v>3</v>
      </c>
      <c r="K2604" s="2">
        <v>13610</v>
      </c>
      <c r="L2604" s="2">
        <v>40830</v>
      </c>
      <c r="M2604" s="2">
        <v>34848.54</v>
      </c>
      <c r="N2604" s="2">
        <v>5981.46</v>
      </c>
      <c r="O2604" s="2">
        <v>471</v>
      </c>
      <c r="P2604" s="2">
        <v>20</v>
      </c>
      <c r="Q2604" s="2" t="s">
        <v>78</v>
      </c>
      <c r="R2604" s="2">
        <v>10</v>
      </c>
      <c r="S2604" s="5">
        <f>IFERROR(Table1[[#This Row],[Profit]]/Table1[[#This Row],[Sales]],0)</f>
        <v>0.14649669360764145</v>
      </c>
      <c r="T2604" s="2" t="str">
        <f t="shared" si="40"/>
        <v>Reorder Needed</v>
      </c>
    </row>
    <row r="2605" spans="1:20" x14ac:dyDescent="0.3">
      <c r="A2605" s="2">
        <v>3604</v>
      </c>
      <c r="B2605" s="3">
        <v>45364</v>
      </c>
      <c r="C2605" s="2" t="s">
        <v>1473</v>
      </c>
      <c r="D2605" s="2" t="s">
        <v>3449</v>
      </c>
      <c r="E2605" s="2" t="s">
        <v>45</v>
      </c>
      <c r="F2605" s="2" t="s">
        <v>46</v>
      </c>
      <c r="G2605" s="2" t="s">
        <v>55</v>
      </c>
      <c r="H2605" s="2" t="s">
        <v>56</v>
      </c>
      <c r="I2605" s="2" t="s">
        <v>32</v>
      </c>
      <c r="J2605" s="2">
        <v>8</v>
      </c>
      <c r="K2605" s="2">
        <v>4067</v>
      </c>
      <c r="L2605" s="2">
        <v>32536</v>
      </c>
      <c r="M2605" s="2">
        <v>25646.19</v>
      </c>
      <c r="N2605" s="2">
        <v>6889.81</v>
      </c>
      <c r="O2605" s="2">
        <v>167</v>
      </c>
      <c r="P2605" s="2">
        <v>60</v>
      </c>
      <c r="Q2605" s="2" t="s">
        <v>57</v>
      </c>
      <c r="R2605" s="2">
        <v>10</v>
      </c>
      <c r="S2605" s="5">
        <f>IFERROR(Table1[[#This Row],[Profit]]/Table1[[#This Row],[Sales]],0)</f>
        <v>0.21175958937791986</v>
      </c>
      <c r="T2605" s="2" t="str">
        <f t="shared" si="40"/>
        <v>Reorder Needed</v>
      </c>
    </row>
    <row r="2606" spans="1:20" x14ac:dyDescent="0.3">
      <c r="A2606" s="2">
        <v>3605</v>
      </c>
      <c r="B2606" s="3">
        <v>45344</v>
      </c>
      <c r="C2606" s="2" t="s">
        <v>1234</v>
      </c>
      <c r="D2606" s="2" t="s">
        <v>3450</v>
      </c>
      <c r="E2606" s="2" t="s">
        <v>20</v>
      </c>
      <c r="F2606" s="2" t="s">
        <v>21</v>
      </c>
      <c r="G2606" s="2" t="s">
        <v>97</v>
      </c>
      <c r="H2606" s="2" t="s">
        <v>98</v>
      </c>
      <c r="I2606" s="2" t="s">
        <v>32</v>
      </c>
      <c r="J2606" s="2">
        <v>6</v>
      </c>
      <c r="K2606" s="2">
        <v>51344</v>
      </c>
      <c r="L2606" s="2">
        <v>308064</v>
      </c>
      <c r="M2606" s="2">
        <v>266313.33</v>
      </c>
      <c r="N2606" s="2">
        <v>41750.67</v>
      </c>
      <c r="O2606" s="2">
        <v>248</v>
      </c>
      <c r="P2606" s="2">
        <v>44</v>
      </c>
      <c r="Q2606" s="2" t="s">
        <v>99</v>
      </c>
      <c r="R2606" s="2">
        <v>5</v>
      </c>
      <c r="S2606" s="5">
        <f>IFERROR(Table1[[#This Row],[Profit]]/Table1[[#This Row],[Sales]],0)</f>
        <v>0.1355259621377376</v>
      </c>
      <c r="T2606" s="2" t="str">
        <f t="shared" si="40"/>
        <v>Reorder Needed</v>
      </c>
    </row>
    <row r="2607" spans="1:20" x14ac:dyDescent="0.3">
      <c r="A2607" s="2">
        <v>3606</v>
      </c>
      <c r="B2607" s="3">
        <v>45508</v>
      </c>
      <c r="C2607" s="2" t="s">
        <v>145</v>
      </c>
      <c r="D2607" s="2" t="s">
        <v>3451</v>
      </c>
      <c r="E2607" s="2" t="s">
        <v>36</v>
      </c>
      <c r="F2607" s="2" t="s">
        <v>37</v>
      </c>
      <c r="G2607" s="2" t="s">
        <v>55</v>
      </c>
      <c r="H2607" s="2" t="s">
        <v>56</v>
      </c>
      <c r="I2607" s="2" t="s">
        <v>32</v>
      </c>
      <c r="J2607" s="2">
        <v>7</v>
      </c>
      <c r="K2607" s="2">
        <v>35726</v>
      </c>
      <c r="L2607" s="2">
        <v>250082</v>
      </c>
      <c r="M2607" s="2">
        <v>224496.32</v>
      </c>
      <c r="N2607" s="2">
        <v>25585.68</v>
      </c>
      <c r="O2607" s="2">
        <v>481</v>
      </c>
      <c r="P2607" s="2">
        <v>23</v>
      </c>
      <c r="Q2607" s="2" t="s">
        <v>57</v>
      </c>
      <c r="R2607" s="2">
        <v>5</v>
      </c>
      <c r="S2607" s="5">
        <f>IFERROR(Table1[[#This Row],[Profit]]/Table1[[#This Row],[Sales]],0)</f>
        <v>0.10230916259466895</v>
      </c>
      <c r="T2607" s="2" t="str">
        <f t="shared" si="40"/>
        <v>Reorder Needed</v>
      </c>
    </row>
    <row r="2608" spans="1:20" x14ac:dyDescent="0.3">
      <c r="A2608" s="2">
        <v>3607</v>
      </c>
      <c r="B2608" s="3">
        <v>45634</v>
      </c>
      <c r="C2608" s="2" t="s">
        <v>3008</v>
      </c>
      <c r="D2608" s="2" t="s">
        <v>2426</v>
      </c>
      <c r="E2608" s="2" t="s">
        <v>36</v>
      </c>
      <c r="F2608" s="2" t="s">
        <v>37</v>
      </c>
      <c r="G2608" s="2" t="s">
        <v>67</v>
      </c>
      <c r="H2608" s="2" t="s">
        <v>68</v>
      </c>
      <c r="I2608" s="2" t="s">
        <v>24</v>
      </c>
      <c r="J2608" s="2">
        <v>6</v>
      </c>
      <c r="K2608" s="2">
        <v>15764</v>
      </c>
      <c r="L2608" s="2">
        <v>94584</v>
      </c>
      <c r="M2608" s="2">
        <v>64065.09</v>
      </c>
      <c r="N2608" s="2">
        <v>30518.91</v>
      </c>
      <c r="O2608" s="2">
        <v>237</v>
      </c>
      <c r="P2608" s="2">
        <v>41</v>
      </c>
      <c r="Q2608" s="2" t="s">
        <v>42</v>
      </c>
      <c r="R2608" s="2">
        <v>0</v>
      </c>
      <c r="S2608" s="5">
        <f>IFERROR(Table1[[#This Row],[Profit]]/Table1[[#This Row],[Sales]],0)</f>
        <v>0.32266461557980208</v>
      </c>
      <c r="T2608" s="2" t="str">
        <f t="shared" si="40"/>
        <v>Reorder Needed</v>
      </c>
    </row>
    <row r="2609" spans="1:20" x14ac:dyDescent="0.3">
      <c r="A2609" s="2">
        <v>3608</v>
      </c>
      <c r="B2609" s="3">
        <v>45461</v>
      </c>
      <c r="C2609" s="2" t="s">
        <v>2200</v>
      </c>
      <c r="D2609" s="2" t="s">
        <v>3452</v>
      </c>
      <c r="E2609" s="2" t="s">
        <v>45</v>
      </c>
      <c r="F2609" s="2" t="s">
        <v>46</v>
      </c>
      <c r="G2609" s="2" t="s">
        <v>49</v>
      </c>
      <c r="H2609" s="2" t="s">
        <v>50</v>
      </c>
      <c r="I2609" s="2" t="s">
        <v>51</v>
      </c>
      <c r="J2609" s="2">
        <v>10</v>
      </c>
      <c r="K2609" s="2">
        <v>26464</v>
      </c>
      <c r="L2609" s="2">
        <v>264640</v>
      </c>
      <c r="M2609" s="2">
        <v>175442.15</v>
      </c>
      <c r="N2609" s="2">
        <v>89197.85</v>
      </c>
      <c r="O2609" s="2">
        <v>151</v>
      </c>
      <c r="P2609" s="2">
        <v>53</v>
      </c>
      <c r="Q2609" s="2" t="s">
        <v>52</v>
      </c>
      <c r="R2609" s="2">
        <v>15</v>
      </c>
      <c r="S2609" s="5">
        <f>IFERROR(Table1[[#This Row],[Profit]]/Table1[[#This Row],[Sales]],0)</f>
        <v>0.33705354443772673</v>
      </c>
      <c r="T2609" s="2" t="str">
        <f t="shared" si="40"/>
        <v>Reorder Needed</v>
      </c>
    </row>
    <row r="2610" spans="1:20" x14ac:dyDescent="0.3">
      <c r="A2610" s="2">
        <v>3609</v>
      </c>
      <c r="B2610" s="3">
        <v>45299</v>
      </c>
      <c r="C2610" s="2" t="s">
        <v>116</v>
      </c>
      <c r="D2610" s="2" t="s">
        <v>3453</v>
      </c>
      <c r="E2610" s="2" t="s">
        <v>20</v>
      </c>
      <c r="F2610" s="2" t="s">
        <v>21</v>
      </c>
      <c r="G2610" s="2" t="s">
        <v>49</v>
      </c>
      <c r="H2610" s="2" t="s">
        <v>50</v>
      </c>
      <c r="I2610" s="2" t="s">
        <v>51</v>
      </c>
      <c r="J2610" s="2">
        <v>10</v>
      </c>
      <c r="K2610" s="2">
        <v>27074</v>
      </c>
      <c r="L2610" s="2">
        <v>270740</v>
      </c>
      <c r="M2610" s="2">
        <v>179597.14</v>
      </c>
      <c r="N2610" s="2">
        <v>91142.86</v>
      </c>
      <c r="O2610" s="2">
        <v>396</v>
      </c>
      <c r="P2610" s="2">
        <v>44</v>
      </c>
      <c r="Q2610" s="2" t="s">
        <v>52</v>
      </c>
      <c r="R2610" s="2">
        <v>0</v>
      </c>
      <c r="S2610" s="5">
        <f>IFERROR(Table1[[#This Row],[Profit]]/Table1[[#This Row],[Sales]],0)</f>
        <v>0.33664349560463913</v>
      </c>
      <c r="T2610" s="2" t="str">
        <f t="shared" si="40"/>
        <v>Reorder Needed</v>
      </c>
    </row>
    <row r="2611" spans="1:20" x14ac:dyDescent="0.3">
      <c r="A2611" s="2">
        <v>3610</v>
      </c>
      <c r="B2611" s="3">
        <v>45437</v>
      </c>
      <c r="C2611" s="2" t="s">
        <v>601</v>
      </c>
      <c r="D2611" s="2" t="s">
        <v>3454</v>
      </c>
      <c r="E2611" s="2" t="s">
        <v>28</v>
      </c>
      <c r="F2611" s="2" t="s">
        <v>29</v>
      </c>
      <c r="G2611" s="2" t="s">
        <v>40</v>
      </c>
      <c r="H2611" s="2" t="s">
        <v>41</v>
      </c>
      <c r="I2611" s="2" t="s">
        <v>24</v>
      </c>
      <c r="J2611" s="2">
        <v>1</v>
      </c>
      <c r="K2611" s="2">
        <v>46264</v>
      </c>
      <c r="L2611" s="2">
        <v>46264</v>
      </c>
      <c r="M2611" s="2">
        <v>32365.18</v>
      </c>
      <c r="N2611" s="2">
        <v>13898.82</v>
      </c>
      <c r="O2611" s="2">
        <v>402</v>
      </c>
      <c r="P2611" s="2">
        <v>30</v>
      </c>
      <c r="Q2611" s="2" t="s">
        <v>42</v>
      </c>
      <c r="R2611" s="2">
        <v>15</v>
      </c>
      <c r="S2611" s="5">
        <f>IFERROR(Table1[[#This Row],[Profit]]/Table1[[#This Row],[Sales]],0)</f>
        <v>0.30042408784367974</v>
      </c>
      <c r="T2611" s="2" t="str">
        <f t="shared" si="40"/>
        <v>Reorder Needed</v>
      </c>
    </row>
    <row r="2612" spans="1:20" x14ac:dyDescent="0.3">
      <c r="A2612" s="2">
        <v>3611</v>
      </c>
      <c r="B2612" s="3">
        <v>45401</v>
      </c>
      <c r="C2612" s="2" t="s">
        <v>438</v>
      </c>
      <c r="D2612" s="2" t="s">
        <v>3455</v>
      </c>
      <c r="E2612" s="2" t="s">
        <v>28</v>
      </c>
      <c r="F2612" s="2" t="s">
        <v>29</v>
      </c>
      <c r="G2612" s="2" t="s">
        <v>55</v>
      </c>
      <c r="H2612" s="2" t="s">
        <v>56</v>
      </c>
      <c r="I2612" s="2" t="s">
        <v>32</v>
      </c>
      <c r="J2612" s="2">
        <v>7</v>
      </c>
      <c r="K2612" s="2">
        <v>28483</v>
      </c>
      <c r="L2612" s="2">
        <v>199381</v>
      </c>
      <c r="M2612" s="2">
        <v>179270.83</v>
      </c>
      <c r="N2612" s="2">
        <v>20110.169999999998</v>
      </c>
      <c r="O2612" s="2">
        <v>381</v>
      </c>
      <c r="P2612" s="2">
        <v>63</v>
      </c>
      <c r="Q2612" s="2" t="s">
        <v>57</v>
      </c>
      <c r="R2612" s="2">
        <v>5</v>
      </c>
      <c r="S2612" s="5">
        <f>IFERROR(Table1[[#This Row],[Profit]]/Table1[[#This Row],[Sales]],0)</f>
        <v>0.1008630210501502</v>
      </c>
      <c r="T2612" s="2" t="str">
        <f t="shared" si="40"/>
        <v>Reorder Needed</v>
      </c>
    </row>
    <row r="2613" spans="1:20" x14ac:dyDescent="0.3">
      <c r="A2613" s="2">
        <v>3612</v>
      </c>
      <c r="B2613" s="3">
        <v>45500</v>
      </c>
      <c r="C2613" s="2" t="s">
        <v>1720</v>
      </c>
      <c r="D2613" s="2" t="s">
        <v>3456</v>
      </c>
      <c r="E2613" s="2" t="s">
        <v>20</v>
      </c>
      <c r="F2613" s="2" t="s">
        <v>21</v>
      </c>
      <c r="G2613" s="2" t="s">
        <v>55</v>
      </c>
      <c r="H2613" s="2" t="s">
        <v>56</v>
      </c>
      <c r="I2613" s="2" t="s">
        <v>32</v>
      </c>
      <c r="J2613" s="2">
        <v>5</v>
      </c>
      <c r="K2613" s="2">
        <v>14302</v>
      </c>
      <c r="L2613" s="2">
        <v>71510</v>
      </c>
      <c r="M2613" s="2">
        <v>61132.82</v>
      </c>
      <c r="N2613" s="2">
        <v>10377.18</v>
      </c>
      <c r="O2613" s="2">
        <v>25</v>
      </c>
      <c r="P2613" s="2">
        <v>18</v>
      </c>
      <c r="Q2613" s="2" t="s">
        <v>57</v>
      </c>
      <c r="R2613" s="2">
        <v>20</v>
      </c>
      <c r="S2613" s="5">
        <f>IFERROR(Table1[[#This Row],[Profit]]/Table1[[#This Row],[Sales]],0)</f>
        <v>0.14511508879876941</v>
      </c>
      <c r="T2613" s="2" t="str">
        <f t="shared" si="40"/>
        <v>Reorder Needed</v>
      </c>
    </row>
    <row r="2614" spans="1:20" x14ac:dyDescent="0.3">
      <c r="A2614" s="2">
        <v>3613</v>
      </c>
      <c r="B2614" s="3">
        <v>45580</v>
      </c>
      <c r="C2614" s="2" t="s">
        <v>413</v>
      </c>
      <c r="D2614" s="2" t="s">
        <v>3457</v>
      </c>
      <c r="E2614" s="2" t="s">
        <v>28</v>
      </c>
      <c r="F2614" s="2" t="s">
        <v>29</v>
      </c>
      <c r="G2614" s="2" t="s">
        <v>55</v>
      </c>
      <c r="H2614" s="2" t="s">
        <v>56</v>
      </c>
      <c r="I2614" s="2" t="s">
        <v>32</v>
      </c>
      <c r="J2614" s="2">
        <v>4</v>
      </c>
      <c r="K2614" s="2">
        <v>51384</v>
      </c>
      <c r="L2614" s="2">
        <v>205536</v>
      </c>
      <c r="M2614" s="2">
        <v>150847.06</v>
      </c>
      <c r="N2614" s="2">
        <v>54688.94</v>
      </c>
      <c r="O2614" s="2">
        <v>297</v>
      </c>
      <c r="P2614" s="2">
        <v>61</v>
      </c>
      <c r="Q2614" s="2" t="s">
        <v>57</v>
      </c>
      <c r="R2614" s="2">
        <v>0</v>
      </c>
      <c r="S2614" s="5">
        <f>IFERROR(Table1[[#This Row],[Profit]]/Table1[[#This Row],[Sales]],0)</f>
        <v>0.26607961622294879</v>
      </c>
      <c r="T2614" s="2" t="str">
        <f t="shared" si="40"/>
        <v>Reorder Needed</v>
      </c>
    </row>
    <row r="2615" spans="1:20" x14ac:dyDescent="0.3">
      <c r="A2615" s="2">
        <v>3614</v>
      </c>
      <c r="B2615" s="3">
        <v>45430</v>
      </c>
      <c r="C2615" s="2" t="s">
        <v>931</v>
      </c>
      <c r="D2615" s="2" t="s">
        <v>3458</v>
      </c>
      <c r="E2615" s="2" t="s">
        <v>36</v>
      </c>
      <c r="F2615" s="2" t="s">
        <v>37</v>
      </c>
      <c r="G2615" s="2" t="s">
        <v>81</v>
      </c>
      <c r="H2615" s="2" t="s">
        <v>82</v>
      </c>
      <c r="I2615" s="2" t="s">
        <v>24</v>
      </c>
      <c r="J2615" s="2">
        <v>4</v>
      </c>
      <c r="K2615" s="2">
        <v>42043</v>
      </c>
      <c r="L2615" s="2">
        <v>168172</v>
      </c>
      <c r="M2615" s="2">
        <v>135351.78</v>
      </c>
      <c r="N2615" s="2">
        <v>32820.22</v>
      </c>
      <c r="O2615" s="2">
        <v>152</v>
      </c>
      <c r="P2615" s="2">
        <v>48</v>
      </c>
      <c r="Q2615" s="2" t="s">
        <v>42</v>
      </c>
      <c r="R2615" s="2">
        <v>20</v>
      </c>
      <c r="S2615" s="5">
        <f>IFERROR(Table1[[#This Row],[Profit]]/Table1[[#This Row],[Sales]],0)</f>
        <v>0.19515864709939823</v>
      </c>
      <c r="T2615" s="2" t="str">
        <f t="shared" si="40"/>
        <v>Reorder Needed</v>
      </c>
    </row>
    <row r="2616" spans="1:20" x14ac:dyDescent="0.3">
      <c r="A2616" s="2">
        <v>3615</v>
      </c>
      <c r="B2616" s="3">
        <v>45297</v>
      </c>
      <c r="C2616" s="2" t="s">
        <v>145</v>
      </c>
      <c r="D2616" s="2" t="s">
        <v>3459</v>
      </c>
      <c r="E2616" s="2" t="s">
        <v>28</v>
      </c>
      <c r="F2616" s="2" t="s">
        <v>29</v>
      </c>
      <c r="G2616" s="2" t="s">
        <v>55</v>
      </c>
      <c r="H2616" s="2" t="s">
        <v>56</v>
      </c>
      <c r="I2616" s="2" t="s">
        <v>32</v>
      </c>
      <c r="J2616" s="2">
        <v>7</v>
      </c>
      <c r="K2616" s="2">
        <v>40780</v>
      </c>
      <c r="L2616" s="2">
        <v>285460</v>
      </c>
      <c r="M2616" s="2">
        <v>181761.78</v>
      </c>
      <c r="N2616" s="2">
        <v>103698.22</v>
      </c>
      <c r="O2616" s="2">
        <v>406</v>
      </c>
      <c r="P2616" s="2">
        <v>52</v>
      </c>
      <c r="Q2616" s="2" t="s">
        <v>57</v>
      </c>
      <c r="R2616" s="2">
        <v>5</v>
      </c>
      <c r="S2616" s="5">
        <f>IFERROR(Table1[[#This Row],[Profit]]/Table1[[#This Row],[Sales]],0)</f>
        <v>0.36326707769915223</v>
      </c>
      <c r="T2616" s="2" t="str">
        <f t="shared" si="40"/>
        <v>Reorder Needed</v>
      </c>
    </row>
    <row r="2617" spans="1:20" x14ac:dyDescent="0.3">
      <c r="A2617" s="2">
        <v>3616</v>
      </c>
      <c r="B2617" s="3">
        <v>45602</v>
      </c>
      <c r="C2617" s="2" t="s">
        <v>1453</v>
      </c>
      <c r="D2617" s="2" t="s">
        <v>3460</v>
      </c>
      <c r="E2617" s="2" t="s">
        <v>45</v>
      </c>
      <c r="F2617" s="2" t="s">
        <v>46</v>
      </c>
      <c r="G2617" s="2" t="s">
        <v>67</v>
      </c>
      <c r="H2617" s="2" t="s">
        <v>68</v>
      </c>
      <c r="I2617" s="2" t="s">
        <v>24</v>
      </c>
      <c r="J2617" s="2">
        <v>5</v>
      </c>
      <c r="K2617" s="2">
        <v>45008</v>
      </c>
      <c r="L2617" s="2">
        <v>225040</v>
      </c>
      <c r="M2617" s="2">
        <v>196836.23</v>
      </c>
      <c r="N2617" s="2">
        <v>28203.77</v>
      </c>
      <c r="O2617" s="2">
        <v>235</v>
      </c>
      <c r="P2617" s="2">
        <v>36</v>
      </c>
      <c r="Q2617" s="2" t="s">
        <v>42</v>
      </c>
      <c r="R2617" s="2">
        <v>20</v>
      </c>
      <c r="S2617" s="5">
        <f>IFERROR(Table1[[#This Row],[Profit]]/Table1[[#This Row],[Sales]],0)</f>
        <v>0.12532780838961963</v>
      </c>
      <c r="T2617" s="2" t="str">
        <f t="shared" si="40"/>
        <v>Reorder Needed</v>
      </c>
    </row>
    <row r="2618" spans="1:20" x14ac:dyDescent="0.3">
      <c r="A2618" s="2">
        <v>3617</v>
      </c>
      <c r="B2618" s="3">
        <v>45342</v>
      </c>
      <c r="C2618" s="2" t="s">
        <v>2565</v>
      </c>
      <c r="D2618" s="2" t="s">
        <v>3461</v>
      </c>
      <c r="E2618" s="2" t="s">
        <v>20</v>
      </c>
      <c r="F2618" s="2" t="s">
        <v>21</v>
      </c>
      <c r="G2618" s="2" t="s">
        <v>60</v>
      </c>
      <c r="H2618" s="2" t="s">
        <v>61</v>
      </c>
      <c r="I2618" s="2" t="s">
        <v>32</v>
      </c>
      <c r="J2618" s="2">
        <v>9</v>
      </c>
      <c r="K2618" s="2">
        <v>4670</v>
      </c>
      <c r="L2618" s="2">
        <v>42030</v>
      </c>
      <c r="M2618" s="2">
        <v>34220.19</v>
      </c>
      <c r="N2618" s="2">
        <v>7809.81</v>
      </c>
      <c r="O2618" s="2">
        <v>324</v>
      </c>
      <c r="P2618" s="2">
        <v>54</v>
      </c>
      <c r="Q2618" s="2" t="s">
        <v>62</v>
      </c>
      <c r="R2618" s="2">
        <v>20</v>
      </c>
      <c r="S2618" s="5">
        <f>IFERROR(Table1[[#This Row],[Profit]]/Table1[[#This Row],[Sales]],0)</f>
        <v>0.18581513204853678</v>
      </c>
      <c r="T2618" s="2" t="str">
        <f t="shared" si="40"/>
        <v>Reorder Needed</v>
      </c>
    </row>
    <row r="2619" spans="1:20" x14ac:dyDescent="0.3">
      <c r="A2619" s="2">
        <v>3618</v>
      </c>
      <c r="B2619" s="3">
        <v>45323</v>
      </c>
      <c r="C2619" s="2" t="s">
        <v>580</v>
      </c>
      <c r="D2619" s="2" t="s">
        <v>3462</v>
      </c>
      <c r="E2619" s="2" t="s">
        <v>36</v>
      </c>
      <c r="F2619" s="2" t="s">
        <v>37</v>
      </c>
      <c r="G2619" s="2" t="s">
        <v>81</v>
      </c>
      <c r="H2619" s="2" t="s">
        <v>82</v>
      </c>
      <c r="I2619" s="2" t="s">
        <v>24</v>
      </c>
      <c r="J2619" s="2">
        <v>2</v>
      </c>
      <c r="K2619" s="2">
        <v>35256</v>
      </c>
      <c r="L2619" s="2">
        <v>70512</v>
      </c>
      <c r="M2619" s="2">
        <v>48129.26</v>
      </c>
      <c r="N2619" s="2">
        <v>22382.74</v>
      </c>
      <c r="O2619" s="2">
        <v>403</v>
      </c>
      <c r="P2619" s="2">
        <v>91</v>
      </c>
      <c r="Q2619" s="2" t="s">
        <v>42</v>
      </c>
      <c r="R2619" s="2">
        <v>10</v>
      </c>
      <c r="S2619" s="5">
        <f>IFERROR(Table1[[#This Row],[Profit]]/Table1[[#This Row],[Sales]],0)</f>
        <v>0.31743164284093489</v>
      </c>
      <c r="T2619" s="2" t="str">
        <f t="shared" si="40"/>
        <v>Reorder Needed</v>
      </c>
    </row>
    <row r="2620" spans="1:20" x14ac:dyDescent="0.3">
      <c r="A2620" s="2">
        <v>3619</v>
      </c>
      <c r="B2620" s="3">
        <v>45596</v>
      </c>
      <c r="C2620" s="2" t="s">
        <v>752</v>
      </c>
      <c r="D2620" s="2" t="s">
        <v>3463</v>
      </c>
      <c r="E2620" s="2" t="s">
        <v>28</v>
      </c>
      <c r="F2620" s="2" t="s">
        <v>29</v>
      </c>
      <c r="G2620" s="2" t="s">
        <v>40</v>
      </c>
      <c r="H2620" s="2" t="s">
        <v>41</v>
      </c>
      <c r="I2620" s="2" t="s">
        <v>24</v>
      </c>
      <c r="J2620" s="2">
        <v>6</v>
      </c>
      <c r="K2620" s="2">
        <v>8497</v>
      </c>
      <c r="L2620" s="2">
        <v>50982</v>
      </c>
      <c r="M2620" s="2">
        <v>35902.97</v>
      </c>
      <c r="N2620" s="2">
        <v>15079.03</v>
      </c>
      <c r="O2620" s="2">
        <v>494</v>
      </c>
      <c r="P2620" s="2">
        <v>93</v>
      </c>
      <c r="Q2620" s="2" t="s">
        <v>42</v>
      </c>
      <c r="R2620" s="2">
        <v>0</v>
      </c>
      <c r="S2620" s="5">
        <f>IFERROR(Table1[[#This Row],[Profit]]/Table1[[#This Row],[Sales]],0)</f>
        <v>0.29577164489427643</v>
      </c>
      <c r="T2620" s="2" t="str">
        <f t="shared" si="40"/>
        <v>Reorder Needed</v>
      </c>
    </row>
    <row r="2621" spans="1:20" x14ac:dyDescent="0.3">
      <c r="A2621" s="2">
        <v>3620</v>
      </c>
      <c r="B2621" s="3">
        <v>45481</v>
      </c>
      <c r="C2621" s="2" t="s">
        <v>1321</v>
      </c>
      <c r="D2621" s="2" t="s">
        <v>3464</v>
      </c>
      <c r="E2621" s="2" t="s">
        <v>28</v>
      </c>
      <c r="F2621" s="2" t="s">
        <v>29</v>
      </c>
      <c r="G2621" s="2" t="s">
        <v>55</v>
      </c>
      <c r="H2621" s="2" t="s">
        <v>56</v>
      </c>
      <c r="I2621" s="2" t="s">
        <v>32</v>
      </c>
      <c r="J2621" s="2">
        <v>10</v>
      </c>
      <c r="K2621" s="2">
        <v>7334</v>
      </c>
      <c r="L2621" s="2">
        <v>73340</v>
      </c>
      <c r="M2621" s="2">
        <v>58782.879999999997</v>
      </c>
      <c r="N2621" s="2">
        <v>14557.12</v>
      </c>
      <c r="O2621" s="2">
        <v>49</v>
      </c>
      <c r="P2621" s="2">
        <v>94</v>
      </c>
      <c r="Q2621" s="2" t="s">
        <v>57</v>
      </c>
      <c r="R2621" s="2">
        <v>0</v>
      </c>
      <c r="S2621" s="5">
        <f>IFERROR(Table1[[#This Row],[Profit]]/Table1[[#This Row],[Sales]],0)</f>
        <v>0.19848813744205074</v>
      </c>
      <c r="T2621" s="2" t="str">
        <f t="shared" si="40"/>
        <v>Sufficient</v>
      </c>
    </row>
    <row r="2622" spans="1:20" x14ac:dyDescent="0.3">
      <c r="A2622" s="2">
        <v>3621</v>
      </c>
      <c r="B2622" s="3">
        <v>45623</v>
      </c>
      <c r="C2622" s="2" t="s">
        <v>795</v>
      </c>
      <c r="D2622" s="2" t="s">
        <v>3465</v>
      </c>
      <c r="E2622" s="2" t="s">
        <v>36</v>
      </c>
      <c r="F2622" s="2" t="s">
        <v>37</v>
      </c>
      <c r="G2622" s="2" t="s">
        <v>97</v>
      </c>
      <c r="H2622" s="2" t="s">
        <v>98</v>
      </c>
      <c r="I2622" s="2" t="s">
        <v>32</v>
      </c>
      <c r="J2622" s="2">
        <v>6</v>
      </c>
      <c r="K2622" s="2">
        <v>33952</v>
      </c>
      <c r="L2622" s="2">
        <v>203712</v>
      </c>
      <c r="M2622" s="2">
        <v>167062.51999999999</v>
      </c>
      <c r="N2622" s="2">
        <v>36649.480000000003</v>
      </c>
      <c r="O2622" s="2">
        <v>65</v>
      </c>
      <c r="P2622" s="2">
        <v>52</v>
      </c>
      <c r="Q2622" s="2" t="s">
        <v>99</v>
      </c>
      <c r="R2622" s="2">
        <v>10</v>
      </c>
      <c r="S2622" s="5">
        <f>IFERROR(Table1[[#This Row],[Profit]]/Table1[[#This Row],[Sales]],0)</f>
        <v>0.17990830191643106</v>
      </c>
      <c r="T2622" s="2" t="str">
        <f t="shared" si="40"/>
        <v>Reorder Needed</v>
      </c>
    </row>
    <row r="2623" spans="1:20" x14ac:dyDescent="0.3">
      <c r="A2623" s="2">
        <v>3622</v>
      </c>
      <c r="B2623" s="3">
        <v>45550</v>
      </c>
      <c r="C2623" s="2" t="s">
        <v>2585</v>
      </c>
      <c r="D2623" s="2" t="s">
        <v>3466</v>
      </c>
      <c r="E2623" s="2" t="s">
        <v>45</v>
      </c>
      <c r="F2623" s="2" t="s">
        <v>46</v>
      </c>
      <c r="G2623" s="2" t="s">
        <v>30</v>
      </c>
      <c r="H2623" s="2" t="s">
        <v>31</v>
      </c>
      <c r="I2623" s="2" t="s">
        <v>32</v>
      </c>
      <c r="J2623" s="2">
        <v>1</v>
      </c>
      <c r="K2623" s="2">
        <v>22394</v>
      </c>
      <c r="L2623" s="2">
        <v>22394</v>
      </c>
      <c r="M2623" s="2">
        <v>14926.67</v>
      </c>
      <c r="N2623" s="2">
        <v>7467.33</v>
      </c>
      <c r="O2623" s="2">
        <v>359</v>
      </c>
      <c r="P2623" s="2">
        <v>37</v>
      </c>
      <c r="Q2623" s="2" t="s">
        <v>33</v>
      </c>
      <c r="R2623" s="2">
        <v>10</v>
      </c>
      <c r="S2623" s="5">
        <f>IFERROR(Table1[[#This Row],[Profit]]/Table1[[#This Row],[Sales]],0)</f>
        <v>0.33345226399928551</v>
      </c>
      <c r="T2623" s="2" t="str">
        <f t="shared" si="40"/>
        <v>Reorder Needed</v>
      </c>
    </row>
    <row r="2624" spans="1:20" x14ac:dyDescent="0.3">
      <c r="A2624" s="2">
        <v>3623</v>
      </c>
      <c r="B2624" s="3">
        <v>45377</v>
      </c>
      <c r="C2624" s="2" t="s">
        <v>784</v>
      </c>
      <c r="D2624" s="2" t="s">
        <v>3467</v>
      </c>
      <c r="E2624" s="2" t="s">
        <v>36</v>
      </c>
      <c r="F2624" s="2" t="s">
        <v>37</v>
      </c>
      <c r="G2624" s="2" t="s">
        <v>67</v>
      </c>
      <c r="H2624" s="2" t="s">
        <v>68</v>
      </c>
      <c r="I2624" s="2" t="s">
        <v>24</v>
      </c>
      <c r="J2624" s="2">
        <v>5</v>
      </c>
      <c r="K2624" s="2">
        <v>55121</v>
      </c>
      <c r="L2624" s="2">
        <v>275605</v>
      </c>
      <c r="M2624" s="2">
        <v>218610.42</v>
      </c>
      <c r="N2624" s="2">
        <v>56994.58</v>
      </c>
      <c r="O2624" s="2">
        <v>353</v>
      </c>
      <c r="P2624" s="2">
        <v>31</v>
      </c>
      <c r="Q2624" s="2" t="s">
        <v>42</v>
      </c>
      <c r="R2624" s="2">
        <v>10</v>
      </c>
      <c r="S2624" s="5">
        <f>IFERROR(Table1[[#This Row],[Profit]]/Table1[[#This Row],[Sales]],0)</f>
        <v>0.20679806244444041</v>
      </c>
      <c r="T2624" s="2" t="str">
        <f t="shared" si="40"/>
        <v>Reorder Needed</v>
      </c>
    </row>
    <row r="2625" spans="1:20" x14ac:dyDescent="0.3">
      <c r="A2625" s="2">
        <v>3624</v>
      </c>
      <c r="B2625" s="3">
        <v>45417</v>
      </c>
      <c r="C2625" s="2" t="s">
        <v>870</v>
      </c>
      <c r="D2625" s="2" t="s">
        <v>3468</v>
      </c>
      <c r="E2625" s="2" t="s">
        <v>45</v>
      </c>
      <c r="F2625" s="2" t="s">
        <v>46</v>
      </c>
      <c r="G2625" s="2" t="s">
        <v>75</v>
      </c>
      <c r="H2625" s="2" t="s">
        <v>76</v>
      </c>
      <c r="I2625" s="2" t="s">
        <v>77</v>
      </c>
      <c r="J2625" s="2">
        <v>4</v>
      </c>
      <c r="K2625" s="2">
        <v>11125</v>
      </c>
      <c r="L2625" s="2">
        <v>44500</v>
      </c>
      <c r="M2625" s="2">
        <v>33052.43</v>
      </c>
      <c r="N2625" s="2">
        <v>11447.57</v>
      </c>
      <c r="O2625" s="2">
        <v>191</v>
      </c>
      <c r="P2625" s="2">
        <v>31</v>
      </c>
      <c r="Q2625" s="2" t="s">
        <v>78</v>
      </c>
      <c r="R2625" s="2">
        <v>5</v>
      </c>
      <c r="S2625" s="5">
        <f>IFERROR(Table1[[#This Row],[Profit]]/Table1[[#This Row],[Sales]],0)</f>
        <v>0.25724876404494379</v>
      </c>
      <c r="T2625" s="2" t="str">
        <f t="shared" si="40"/>
        <v>Reorder Needed</v>
      </c>
    </row>
    <row r="2626" spans="1:20" x14ac:dyDescent="0.3">
      <c r="A2626" s="2">
        <v>3625</v>
      </c>
      <c r="B2626" s="3">
        <v>45651</v>
      </c>
      <c r="C2626" s="2" t="s">
        <v>1752</v>
      </c>
      <c r="D2626" s="2" t="s">
        <v>3469</v>
      </c>
      <c r="E2626" s="2" t="s">
        <v>36</v>
      </c>
      <c r="F2626" s="2" t="s">
        <v>37</v>
      </c>
      <c r="G2626" s="2" t="s">
        <v>97</v>
      </c>
      <c r="H2626" s="2" t="s">
        <v>98</v>
      </c>
      <c r="I2626" s="2" t="s">
        <v>32</v>
      </c>
      <c r="J2626" s="2">
        <v>5</v>
      </c>
      <c r="K2626" s="2">
        <v>13021</v>
      </c>
      <c r="L2626" s="2">
        <v>65105</v>
      </c>
      <c r="M2626" s="2">
        <v>49986.02</v>
      </c>
      <c r="N2626" s="2">
        <v>15118.98</v>
      </c>
      <c r="O2626" s="2">
        <v>354</v>
      </c>
      <c r="P2626" s="2">
        <v>94</v>
      </c>
      <c r="Q2626" s="2" t="s">
        <v>99</v>
      </c>
      <c r="R2626" s="2">
        <v>20</v>
      </c>
      <c r="S2626" s="5">
        <f>IFERROR(Table1[[#This Row],[Profit]]/Table1[[#This Row],[Sales]],0)</f>
        <v>0.23222456032562783</v>
      </c>
      <c r="T2626" s="2" t="str">
        <f t="shared" ref="T2626:T2689" si="41">IF(O2626&gt;P2626,"Reorder Needed","Sufficient")</f>
        <v>Reorder Needed</v>
      </c>
    </row>
    <row r="2627" spans="1:20" x14ac:dyDescent="0.3">
      <c r="A2627" s="2">
        <v>3626</v>
      </c>
      <c r="B2627" s="3">
        <v>45571</v>
      </c>
      <c r="C2627" s="2" t="s">
        <v>2538</v>
      </c>
      <c r="D2627" s="2" t="s">
        <v>3470</v>
      </c>
      <c r="E2627" s="2" t="s">
        <v>28</v>
      </c>
      <c r="F2627" s="2" t="s">
        <v>29</v>
      </c>
      <c r="G2627" s="2" t="s">
        <v>30</v>
      </c>
      <c r="H2627" s="2" t="s">
        <v>31</v>
      </c>
      <c r="I2627" s="2" t="s">
        <v>32</v>
      </c>
      <c r="J2627" s="2">
        <v>3</v>
      </c>
      <c r="K2627" s="2">
        <v>630</v>
      </c>
      <c r="L2627" s="2">
        <v>1890</v>
      </c>
      <c r="M2627" s="2">
        <v>1686.12</v>
      </c>
      <c r="N2627" s="2">
        <v>203.88</v>
      </c>
      <c r="O2627" s="2">
        <v>281</v>
      </c>
      <c r="P2627" s="2">
        <v>44</v>
      </c>
      <c r="Q2627" s="2" t="s">
        <v>33</v>
      </c>
      <c r="R2627" s="2">
        <v>10</v>
      </c>
      <c r="S2627" s="5">
        <f>IFERROR(Table1[[#This Row],[Profit]]/Table1[[#This Row],[Sales]],0)</f>
        <v>0.10787301587301587</v>
      </c>
      <c r="T2627" s="2" t="str">
        <f t="shared" si="41"/>
        <v>Reorder Needed</v>
      </c>
    </row>
    <row r="2628" spans="1:20" x14ac:dyDescent="0.3">
      <c r="A2628" s="2">
        <v>3627</v>
      </c>
      <c r="B2628" s="3">
        <v>45354</v>
      </c>
      <c r="C2628" s="2" t="s">
        <v>229</v>
      </c>
      <c r="D2628" s="2" t="s">
        <v>3471</v>
      </c>
      <c r="E2628" s="2" t="s">
        <v>28</v>
      </c>
      <c r="F2628" s="2" t="s">
        <v>29</v>
      </c>
      <c r="G2628" s="2" t="s">
        <v>75</v>
      </c>
      <c r="H2628" s="2" t="s">
        <v>76</v>
      </c>
      <c r="I2628" s="2" t="s">
        <v>77</v>
      </c>
      <c r="J2628" s="2">
        <v>10</v>
      </c>
      <c r="K2628" s="2">
        <v>44218</v>
      </c>
      <c r="L2628" s="2">
        <v>442180</v>
      </c>
      <c r="M2628" s="2">
        <v>332260.15999999997</v>
      </c>
      <c r="N2628" s="2">
        <v>109919.84</v>
      </c>
      <c r="O2628" s="2">
        <v>232</v>
      </c>
      <c r="P2628" s="2">
        <v>10</v>
      </c>
      <c r="Q2628" s="2" t="s">
        <v>78</v>
      </c>
      <c r="R2628" s="2">
        <v>20</v>
      </c>
      <c r="S2628" s="5">
        <f>IFERROR(Table1[[#This Row],[Profit]]/Table1[[#This Row],[Sales]],0)</f>
        <v>0.24858618662083315</v>
      </c>
      <c r="T2628" s="2" t="str">
        <f t="shared" si="41"/>
        <v>Reorder Needed</v>
      </c>
    </row>
    <row r="2629" spans="1:20" x14ac:dyDescent="0.3">
      <c r="A2629" s="2">
        <v>3628</v>
      </c>
      <c r="B2629" s="3">
        <v>45431</v>
      </c>
      <c r="C2629" s="2" t="s">
        <v>861</v>
      </c>
      <c r="D2629" s="2" t="s">
        <v>3472</v>
      </c>
      <c r="E2629" s="2" t="s">
        <v>36</v>
      </c>
      <c r="F2629" s="2" t="s">
        <v>37</v>
      </c>
      <c r="G2629" s="2" t="s">
        <v>49</v>
      </c>
      <c r="H2629" s="2" t="s">
        <v>50</v>
      </c>
      <c r="I2629" s="2" t="s">
        <v>51</v>
      </c>
      <c r="J2629" s="2">
        <v>6</v>
      </c>
      <c r="K2629" s="2">
        <v>12965</v>
      </c>
      <c r="L2629" s="2">
        <v>77790</v>
      </c>
      <c r="M2629" s="2">
        <v>63799.08</v>
      </c>
      <c r="N2629" s="2">
        <v>13990.92</v>
      </c>
      <c r="O2629" s="2">
        <v>61</v>
      </c>
      <c r="P2629" s="2">
        <v>29</v>
      </c>
      <c r="Q2629" s="2" t="s">
        <v>52</v>
      </c>
      <c r="R2629" s="2">
        <v>10</v>
      </c>
      <c r="S2629" s="5">
        <f>IFERROR(Table1[[#This Row],[Profit]]/Table1[[#This Row],[Sales]],0)</f>
        <v>0.17985499421519477</v>
      </c>
      <c r="T2629" s="2" t="str">
        <f t="shared" si="41"/>
        <v>Reorder Needed</v>
      </c>
    </row>
    <row r="2630" spans="1:20" x14ac:dyDescent="0.3">
      <c r="A2630" s="2">
        <v>3629</v>
      </c>
      <c r="B2630" s="3">
        <v>45623</v>
      </c>
      <c r="C2630" s="2" t="s">
        <v>667</v>
      </c>
      <c r="D2630" s="2" t="s">
        <v>3473</v>
      </c>
      <c r="E2630" s="2" t="s">
        <v>28</v>
      </c>
      <c r="F2630" s="2" t="s">
        <v>29</v>
      </c>
      <c r="G2630" s="2" t="s">
        <v>75</v>
      </c>
      <c r="H2630" s="2" t="s">
        <v>76</v>
      </c>
      <c r="I2630" s="2" t="s">
        <v>77</v>
      </c>
      <c r="J2630" s="2">
        <v>9</v>
      </c>
      <c r="K2630" s="2">
        <v>35614</v>
      </c>
      <c r="L2630" s="2">
        <v>320526</v>
      </c>
      <c r="M2630" s="2">
        <v>228899.06</v>
      </c>
      <c r="N2630" s="2">
        <v>91626.94</v>
      </c>
      <c r="O2630" s="2">
        <v>289</v>
      </c>
      <c r="P2630" s="2">
        <v>17</v>
      </c>
      <c r="Q2630" s="2" t="s">
        <v>78</v>
      </c>
      <c r="R2630" s="2">
        <v>10</v>
      </c>
      <c r="S2630" s="5">
        <f>IFERROR(Table1[[#This Row],[Profit]]/Table1[[#This Row],[Sales]],0)</f>
        <v>0.2858642980600638</v>
      </c>
      <c r="T2630" s="2" t="str">
        <f t="shared" si="41"/>
        <v>Reorder Needed</v>
      </c>
    </row>
    <row r="2631" spans="1:20" x14ac:dyDescent="0.3">
      <c r="A2631" s="2">
        <v>3630</v>
      </c>
      <c r="B2631" s="3">
        <v>45321</v>
      </c>
      <c r="C2631" s="2" t="s">
        <v>835</v>
      </c>
      <c r="D2631" s="2" t="s">
        <v>3474</v>
      </c>
      <c r="E2631" s="2" t="s">
        <v>20</v>
      </c>
      <c r="F2631" s="2" t="s">
        <v>21</v>
      </c>
      <c r="G2631" s="2" t="s">
        <v>30</v>
      </c>
      <c r="H2631" s="2" t="s">
        <v>31</v>
      </c>
      <c r="I2631" s="2" t="s">
        <v>32</v>
      </c>
      <c r="J2631" s="2">
        <v>10</v>
      </c>
      <c r="K2631" s="2">
        <v>22723</v>
      </c>
      <c r="L2631" s="2">
        <v>227230</v>
      </c>
      <c r="M2631" s="2">
        <v>191046.11</v>
      </c>
      <c r="N2631" s="2">
        <v>36183.89</v>
      </c>
      <c r="O2631" s="2">
        <v>45</v>
      </c>
      <c r="P2631" s="2">
        <v>17</v>
      </c>
      <c r="Q2631" s="2" t="s">
        <v>33</v>
      </c>
      <c r="R2631" s="2">
        <v>0</v>
      </c>
      <c r="S2631" s="5">
        <f>IFERROR(Table1[[#This Row],[Profit]]/Table1[[#This Row],[Sales]],0)</f>
        <v>0.15923905294195309</v>
      </c>
      <c r="T2631" s="2" t="str">
        <f t="shared" si="41"/>
        <v>Reorder Needed</v>
      </c>
    </row>
    <row r="2632" spans="1:20" x14ac:dyDescent="0.3">
      <c r="A2632" s="2">
        <v>3631</v>
      </c>
      <c r="B2632" s="3">
        <v>45632</v>
      </c>
      <c r="C2632" s="2" t="s">
        <v>3475</v>
      </c>
      <c r="D2632" s="2" t="s">
        <v>3476</v>
      </c>
      <c r="E2632" s="2" t="s">
        <v>20</v>
      </c>
      <c r="F2632" s="2" t="s">
        <v>21</v>
      </c>
      <c r="G2632" s="2" t="s">
        <v>67</v>
      </c>
      <c r="H2632" s="2" t="s">
        <v>68</v>
      </c>
      <c r="I2632" s="2" t="s">
        <v>24</v>
      </c>
      <c r="J2632" s="2">
        <v>7</v>
      </c>
      <c r="K2632" s="2">
        <v>54992</v>
      </c>
      <c r="L2632" s="2">
        <v>384944</v>
      </c>
      <c r="M2632" s="2">
        <v>317715.17</v>
      </c>
      <c r="N2632" s="2">
        <v>67228.83</v>
      </c>
      <c r="O2632" s="2">
        <v>267</v>
      </c>
      <c r="P2632" s="2">
        <v>46</v>
      </c>
      <c r="Q2632" s="2" t="s">
        <v>42</v>
      </c>
      <c r="R2632" s="2">
        <v>15</v>
      </c>
      <c r="S2632" s="5">
        <f>IFERROR(Table1[[#This Row],[Profit]]/Table1[[#This Row],[Sales]],0)</f>
        <v>0.17464574067916372</v>
      </c>
      <c r="T2632" s="2" t="str">
        <f t="shared" si="41"/>
        <v>Reorder Needed</v>
      </c>
    </row>
    <row r="2633" spans="1:20" x14ac:dyDescent="0.3">
      <c r="A2633" s="2">
        <v>3632</v>
      </c>
      <c r="B2633" s="3">
        <v>45433</v>
      </c>
      <c r="C2633" s="2" t="s">
        <v>594</v>
      </c>
      <c r="D2633" s="2" t="s">
        <v>3477</v>
      </c>
      <c r="E2633" s="2" t="s">
        <v>28</v>
      </c>
      <c r="F2633" s="2" t="s">
        <v>29</v>
      </c>
      <c r="G2633" s="2" t="s">
        <v>40</v>
      </c>
      <c r="H2633" s="2" t="s">
        <v>41</v>
      </c>
      <c r="I2633" s="2" t="s">
        <v>24</v>
      </c>
      <c r="J2633" s="2">
        <v>2</v>
      </c>
      <c r="K2633" s="2">
        <v>56645</v>
      </c>
      <c r="L2633" s="2">
        <v>113290</v>
      </c>
      <c r="M2633" s="2">
        <v>93565.18</v>
      </c>
      <c r="N2633" s="2">
        <v>19724.82</v>
      </c>
      <c r="O2633" s="2">
        <v>252</v>
      </c>
      <c r="P2633" s="2">
        <v>78</v>
      </c>
      <c r="Q2633" s="2" t="s">
        <v>42</v>
      </c>
      <c r="R2633" s="2">
        <v>20</v>
      </c>
      <c r="S2633" s="5">
        <f>IFERROR(Table1[[#This Row],[Profit]]/Table1[[#This Row],[Sales]],0)</f>
        <v>0.17410910053844117</v>
      </c>
      <c r="T2633" s="2" t="str">
        <f t="shared" si="41"/>
        <v>Reorder Needed</v>
      </c>
    </row>
    <row r="2634" spans="1:20" x14ac:dyDescent="0.3">
      <c r="A2634" s="2">
        <v>3633</v>
      </c>
      <c r="B2634" s="3">
        <v>45450</v>
      </c>
      <c r="C2634" s="2" t="s">
        <v>3478</v>
      </c>
      <c r="D2634" s="2" t="s">
        <v>3479</v>
      </c>
      <c r="E2634" s="2" t="s">
        <v>45</v>
      </c>
      <c r="F2634" s="2" t="s">
        <v>46</v>
      </c>
      <c r="G2634" s="2" t="s">
        <v>81</v>
      </c>
      <c r="H2634" s="2" t="s">
        <v>82</v>
      </c>
      <c r="I2634" s="2" t="s">
        <v>24</v>
      </c>
      <c r="J2634" s="2">
        <v>7</v>
      </c>
      <c r="K2634" s="2">
        <v>56312</v>
      </c>
      <c r="L2634" s="2">
        <v>394184</v>
      </c>
      <c r="M2634" s="2">
        <v>251916.55</v>
      </c>
      <c r="N2634" s="2">
        <v>142267.45000000001</v>
      </c>
      <c r="O2634" s="2">
        <v>396</v>
      </c>
      <c r="P2634" s="2">
        <v>85</v>
      </c>
      <c r="Q2634" s="2" t="s">
        <v>42</v>
      </c>
      <c r="R2634" s="2">
        <v>20</v>
      </c>
      <c r="S2634" s="5">
        <f>IFERROR(Table1[[#This Row],[Profit]]/Table1[[#This Row],[Sales]],0)</f>
        <v>0.36091634871024703</v>
      </c>
      <c r="T2634" s="2" t="str">
        <f t="shared" si="41"/>
        <v>Reorder Needed</v>
      </c>
    </row>
    <row r="2635" spans="1:20" x14ac:dyDescent="0.3">
      <c r="A2635" s="2">
        <v>3634</v>
      </c>
      <c r="B2635" s="3">
        <v>45408</v>
      </c>
      <c r="C2635" s="2" t="s">
        <v>1754</v>
      </c>
      <c r="D2635" s="2" t="s">
        <v>3480</v>
      </c>
      <c r="E2635" s="2" t="s">
        <v>45</v>
      </c>
      <c r="F2635" s="2" t="s">
        <v>46</v>
      </c>
      <c r="G2635" s="2" t="s">
        <v>67</v>
      </c>
      <c r="H2635" s="2" t="s">
        <v>68</v>
      </c>
      <c r="I2635" s="2" t="s">
        <v>24</v>
      </c>
      <c r="J2635" s="2">
        <v>6</v>
      </c>
      <c r="K2635" s="2">
        <v>41222</v>
      </c>
      <c r="L2635" s="2">
        <v>247332</v>
      </c>
      <c r="M2635" s="2">
        <v>155862.60999999999</v>
      </c>
      <c r="N2635" s="2">
        <v>91469.39</v>
      </c>
      <c r="O2635" s="2">
        <v>95</v>
      </c>
      <c r="P2635" s="2">
        <v>55</v>
      </c>
      <c r="Q2635" s="2" t="s">
        <v>42</v>
      </c>
      <c r="R2635" s="2">
        <v>10</v>
      </c>
      <c r="S2635" s="5">
        <f>IFERROR(Table1[[#This Row],[Profit]]/Table1[[#This Row],[Sales]],0)</f>
        <v>0.3698243251985186</v>
      </c>
      <c r="T2635" s="2" t="str">
        <f t="shared" si="41"/>
        <v>Reorder Needed</v>
      </c>
    </row>
    <row r="2636" spans="1:20" x14ac:dyDescent="0.3">
      <c r="A2636" s="2">
        <v>3635</v>
      </c>
      <c r="B2636" s="3">
        <v>45498</v>
      </c>
      <c r="C2636" s="2" t="s">
        <v>3481</v>
      </c>
      <c r="D2636" s="2" t="s">
        <v>3482</v>
      </c>
      <c r="E2636" s="2" t="s">
        <v>20</v>
      </c>
      <c r="F2636" s="2" t="s">
        <v>21</v>
      </c>
      <c r="G2636" s="2" t="s">
        <v>60</v>
      </c>
      <c r="H2636" s="2" t="s">
        <v>61</v>
      </c>
      <c r="I2636" s="2" t="s">
        <v>32</v>
      </c>
      <c r="J2636" s="2">
        <v>3</v>
      </c>
      <c r="K2636" s="2">
        <v>31271</v>
      </c>
      <c r="L2636" s="2">
        <v>93813</v>
      </c>
      <c r="M2636" s="2">
        <v>67758.52</v>
      </c>
      <c r="N2636" s="2">
        <v>26054.48</v>
      </c>
      <c r="O2636" s="2">
        <v>115</v>
      </c>
      <c r="P2636" s="2">
        <v>88</v>
      </c>
      <c r="Q2636" s="2" t="s">
        <v>62</v>
      </c>
      <c r="R2636" s="2">
        <v>15</v>
      </c>
      <c r="S2636" s="5">
        <f>IFERROR(Table1[[#This Row],[Profit]]/Table1[[#This Row],[Sales]],0)</f>
        <v>0.2777278202381333</v>
      </c>
      <c r="T2636" s="2" t="str">
        <f t="shared" si="41"/>
        <v>Reorder Needed</v>
      </c>
    </row>
    <row r="2637" spans="1:20" x14ac:dyDescent="0.3">
      <c r="A2637" s="2">
        <v>3636</v>
      </c>
      <c r="B2637" s="3">
        <v>45336</v>
      </c>
      <c r="C2637" s="2" t="s">
        <v>1143</v>
      </c>
      <c r="D2637" s="2" t="s">
        <v>3483</v>
      </c>
      <c r="E2637" s="2" t="s">
        <v>45</v>
      </c>
      <c r="F2637" s="2" t="s">
        <v>46</v>
      </c>
      <c r="G2637" s="2" t="s">
        <v>97</v>
      </c>
      <c r="H2637" s="2" t="s">
        <v>98</v>
      </c>
      <c r="I2637" s="2" t="s">
        <v>32</v>
      </c>
      <c r="J2637" s="2">
        <v>10</v>
      </c>
      <c r="K2637" s="2">
        <v>45967</v>
      </c>
      <c r="L2637" s="2">
        <v>459670</v>
      </c>
      <c r="M2637" s="2">
        <v>306018.75</v>
      </c>
      <c r="N2637" s="2">
        <v>153651.25</v>
      </c>
      <c r="O2637" s="2">
        <v>325</v>
      </c>
      <c r="P2637" s="2">
        <v>70</v>
      </c>
      <c r="Q2637" s="2" t="s">
        <v>99</v>
      </c>
      <c r="R2637" s="2">
        <v>20</v>
      </c>
      <c r="S2637" s="5">
        <f>IFERROR(Table1[[#This Row],[Profit]]/Table1[[#This Row],[Sales]],0)</f>
        <v>0.33426425479148086</v>
      </c>
      <c r="T2637" s="2" t="str">
        <f t="shared" si="41"/>
        <v>Reorder Needed</v>
      </c>
    </row>
    <row r="2638" spans="1:20" x14ac:dyDescent="0.3">
      <c r="A2638" s="2">
        <v>3637</v>
      </c>
      <c r="B2638" s="3">
        <v>45350</v>
      </c>
      <c r="C2638" s="2" t="s">
        <v>2168</v>
      </c>
      <c r="D2638" s="2" t="s">
        <v>3484</v>
      </c>
      <c r="E2638" s="2" t="s">
        <v>28</v>
      </c>
      <c r="F2638" s="2" t="s">
        <v>29</v>
      </c>
      <c r="G2638" s="2" t="s">
        <v>49</v>
      </c>
      <c r="H2638" s="2" t="s">
        <v>50</v>
      </c>
      <c r="I2638" s="2" t="s">
        <v>51</v>
      </c>
      <c r="J2638" s="2">
        <v>1</v>
      </c>
      <c r="K2638" s="2">
        <v>53659</v>
      </c>
      <c r="L2638" s="2">
        <v>53659</v>
      </c>
      <c r="M2638" s="2">
        <v>43936.91</v>
      </c>
      <c r="N2638" s="2">
        <v>9722.09</v>
      </c>
      <c r="O2638" s="2">
        <v>476</v>
      </c>
      <c r="P2638" s="2">
        <v>49</v>
      </c>
      <c r="Q2638" s="2" t="s">
        <v>52</v>
      </c>
      <c r="R2638" s="2">
        <v>10</v>
      </c>
      <c r="S2638" s="5">
        <f>IFERROR(Table1[[#This Row],[Profit]]/Table1[[#This Row],[Sales]],0)</f>
        <v>0.18118283978456551</v>
      </c>
      <c r="T2638" s="2" t="str">
        <f t="shared" si="41"/>
        <v>Reorder Needed</v>
      </c>
    </row>
    <row r="2639" spans="1:20" x14ac:dyDescent="0.3">
      <c r="A2639" s="2">
        <v>3638</v>
      </c>
      <c r="B2639" s="3">
        <v>45381</v>
      </c>
      <c r="C2639" s="2" t="s">
        <v>1114</v>
      </c>
      <c r="D2639" s="2" t="s">
        <v>3485</v>
      </c>
      <c r="E2639" s="2" t="s">
        <v>45</v>
      </c>
      <c r="F2639" s="2" t="s">
        <v>46</v>
      </c>
      <c r="G2639" s="2" t="s">
        <v>81</v>
      </c>
      <c r="H2639" s="2" t="s">
        <v>82</v>
      </c>
      <c r="I2639" s="2" t="s">
        <v>24</v>
      </c>
      <c r="J2639" s="2">
        <v>9</v>
      </c>
      <c r="K2639" s="2">
        <v>19437</v>
      </c>
      <c r="L2639" s="2">
        <v>174933</v>
      </c>
      <c r="M2639" s="2">
        <v>119085.83</v>
      </c>
      <c r="N2639" s="2">
        <v>55847.17</v>
      </c>
      <c r="O2639" s="2">
        <v>406</v>
      </c>
      <c r="P2639" s="2">
        <v>75</v>
      </c>
      <c r="Q2639" s="2" t="s">
        <v>42</v>
      </c>
      <c r="R2639" s="2">
        <v>20</v>
      </c>
      <c r="S2639" s="5">
        <f>IFERROR(Table1[[#This Row],[Profit]]/Table1[[#This Row],[Sales]],0)</f>
        <v>0.31924891244076303</v>
      </c>
      <c r="T2639" s="2" t="str">
        <f t="shared" si="41"/>
        <v>Reorder Needed</v>
      </c>
    </row>
    <row r="2640" spans="1:20" x14ac:dyDescent="0.3">
      <c r="A2640" s="2">
        <v>3639</v>
      </c>
      <c r="B2640" s="3">
        <v>45403</v>
      </c>
      <c r="C2640" s="2" t="s">
        <v>1966</v>
      </c>
      <c r="D2640" s="2" t="s">
        <v>3486</v>
      </c>
      <c r="E2640" s="2" t="s">
        <v>36</v>
      </c>
      <c r="F2640" s="2" t="s">
        <v>37</v>
      </c>
      <c r="G2640" s="2" t="s">
        <v>30</v>
      </c>
      <c r="H2640" s="2" t="s">
        <v>31</v>
      </c>
      <c r="I2640" s="2" t="s">
        <v>32</v>
      </c>
      <c r="J2640" s="2">
        <v>7</v>
      </c>
      <c r="K2640" s="2">
        <v>45445</v>
      </c>
      <c r="L2640" s="2">
        <v>318115</v>
      </c>
      <c r="M2640" s="2">
        <v>275132.17</v>
      </c>
      <c r="N2640" s="2">
        <v>42982.83</v>
      </c>
      <c r="O2640" s="2">
        <v>443</v>
      </c>
      <c r="P2640" s="2">
        <v>38</v>
      </c>
      <c r="Q2640" s="2" t="s">
        <v>33</v>
      </c>
      <c r="R2640" s="2">
        <v>5</v>
      </c>
      <c r="S2640" s="5">
        <f>IFERROR(Table1[[#This Row],[Profit]]/Table1[[#This Row],[Sales]],0)</f>
        <v>0.13511726891218584</v>
      </c>
      <c r="T2640" s="2" t="str">
        <f t="shared" si="41"/>
        <v>Reorder Needed</v>
      </c>
    </row>
    <row r="2641" spans="1:20" x14ac:dyDescent="0.3">
      <c r="A2641" s="2">
        <v>3640</v>
      </c>
      <c r="B2641" s="3">
        <v>45366</v>
      </c>
      <c r="C2641" s="2" t="s">
        <v>631</v>
      </c>
      <c r="D2641" s="2" t="s">
        <v>3487</v>
      </c>
      <c r="E2641" s="2" t="s">
        <v>36</v>
      </c>
      <c r="F2641" s="2" t="s">
        <v>37</v>
      </c>
      <c r="G2641" s="2" t="s">
        <v>60</v>
      </c>
      <c r="H2641" s="2" t="s">
        <v>61</v>
      </c>
      <c r="I2641" s="2" t="s">
        <v>32</v>
      </c>
      <c r="J2641" s="2">
        <v>1</v>
      </c>
      <c r="K2641" s="2">
        <v>46341</v>
      </c>
      <c r="L2641" s="2">
        <v>46341</v>
      </c>
      <c r="M2641" s="2">
        <v>32160.33</v>
      </c>
      <c r="N2641" s="2">
        <v>14180.67</v>
      </c>
      <c r="O2641" s="2">
        <v>452</v>
      </c>
      <c r="P2641" s="2">
        <v>42</v>
      </c>
      <c r="Q2641" s="2" t="s">
        <v>62</v>
      </c>
      <c r="R2641" s="2">
        <v>0</v>
      </c>
      <c r="S2641" s="5">
        <f>IFERROR(Table1[[#This Row],[Profit]]/Table1[[#This Row],[Sales]],0)</f>
        <v>0.30600699164886386</v>
      </c>
      <c r="T2641" s="2" t="str">
        <f t="shared" si="41"/>
        <v>Reorder Needed</v>
      </c>
    </row>
    <row r="2642" spans="1:20" x14ac:dyDescent="0.3">
      <c r="A2642" s="2">
        <v>3641</v>
      </c>
      <c r="B2642" s="3">
        <v>45375</v>
      </c>
      <c r="C2642" s="2" t="s">
        <v>2933</v>
      </c>
      <c r="D2642" s="2" t="s">
        <v>3488</v>
      </c>
      <c r="E2642" s="2" t="s">
        <v>28</v>
      </c>
      <c r="F2642" s="2" t="s">
        <v>29</v>
      </c>
      <c r="G2642" s="2" t="s">
        <v>30</v>
      </c>
      <c r="H2642" s="2" t="s">
        <v>31</v>
      </c>
      <c r="I2642" s="2" t="s">
        <v>32</v>
      </c>
      <c r="J2642" s="2">
        <v>10</v>
      </c>
      <c r="K2642" s="2">
        <v>30390</v>
      </c>
      <c r="L2642" s="2">
        <v>303900</v>
      </c>
      <c r="M2642" s="2">
        <v>237234.2</v>
      </c>
      <c r="N2642" s="2">
        <v>66665.8</v>
      </c>
      <c r="O2642" s="2">
        <v>353</v>
      </c>
      <c r="P2642" s="2">
        <v>81</v>
      </c>
      <c r="Q2642" s="2" t="s">
        <v>33</v>
      </c>
      <c r="R2642" s="2">
        <v>20</v>
      </c>
      <c r="S2642" s="5">
        <f>IFERROR(Table1[[#This Row],[Profit]]/Table1[[#This Row],[Sales]],0)</f>
        <v>0.21936755511681474</v>
      </c>
      <c r="T2642" s="2" t="str">
        <f t="shared" si="41"/>
        <v>Reorder Needed</v>
      </c>
    </row>
    <row r="2643" spans="1:20" x14ac:dyDescent="0.3">
      <c r="A2643" s="2">
        <v>3642</v>
      </c>
      <c r="B2643" s="3">
        <v>45611</v>
      </c>
      <c r="C2643" s="2" t="s">
        <v>1476</v>
      </c>
      <c r="D2643" s="2" t="s">
        <v>3489</v>
      </c>
      <c r="E2643" s="2" t="s">
        <v>28</v>
      </c>
      <c r="F2643" s="2" t="s">
        <v>29</v>
      </c>
      <c r="G2643" s="2" t="s">
        <v>30</v>
      </c>
      <c r="H2643" s="2" t="s">
        <v>31</v>
      </c>
      <c r="I2643" s="2" t="s">
        <v>32</v>
      </c>
      <c r="J2643" s="2">
        <v>9</v>
      </c>
      <c r="K2643" s="2">
        <v>8330</v>
      </c>
      <c r="L2643" s="2">
        <v>74970</v>
      </c>
      <c r="M2643" s="2">
        <v>63229.19</v>
      </c>
      <c r="N2643" s="2">
        <v>11740.81</v>
      </c>
      <c r="O2643" s="2">
        <v>486</v>
      </c>
      <c r="P2643" s="2">
        <v>90</v>
      </c>
      <c r="Q2643" s="2" t="s">
        <v>33</v>
      </c>
      <c r="R2643" s="2">
        <v>0</v>
      </c>
      <c r="S2643" s="5">
        <f>IFERROR(Table1[[#This Row],[Profit]]/Table1[[#This Row],[Sales]],0)</f>
        <v>0.15660677604375084</v>
      </c>
      <c r="T2643" s="2" t="str">
        <f t="shared" si="41"/>
        <v>Reorder Needed</v>
      </c>
    </row>
    <row r="2644" spans="1:20" x14ac:dyDescent="0.3">
      <c r="A2644" s="2">
        <v>3643</v>
      </c>
      <c r="B2644" s="3">
        <v>45600</v>
      </c>
      <c r="C2644" s="2" t="s">
        <v>1431</v>
      </c>
      <c r="D2644" s="2" t="s">
        <v>3490</v>
      </c>
      <c r="E2644" s="2" t="s">
        <v>36</v>
      </c>
      <c r="F2644" s="2" t="s">
        <v>37</v>
      </c>
      <c r="G2644" s="2" t="s">
        <v>67</v>
      </c>
      <c r="H2644" s="2" t="s">
        <v>68</v>
      </c>
      <c r="I2644" s="2" t="s">
        <v>24</v>
      </c>
      <c r="J2644" s="2">
        <v>2</v>
      </c>
      <c r="K2644" s="2">
        <v>32532</v>
      </c>
      <c r="L2644" s="2">
        <v>65064</v>
      </c>
      <c r="M2644" s="2">
        <v>46757.96</v>
      </c>
      <c r="N2644" s="2">
        <v>18306.04</v>
      </c>
      <c r="O2644" s="2">
        <v>392</v>
      </c>
      <c r="P2644" s="2">
        <v>18</v>
      </c>
      <c r="Q2644" s="2" t="s">
        <v>42</v>
      </c>
      <c r="R2644" s="2">
        <v>15</v>
      </c>
      <c r="S2644" s="5">
        <f>IFERROR(Table1[[#This Row],[Profit]]/Table1[[#This Row],[Sales]],0)</f>
        <v>0.2813543587851961</v>
      </c>
      <c r="T2644" s="2" t="str">
        <f t="shared" si="41"/>
        <v>Reorder Needed</v>
      </c>
    </row>
    <row r="2645" spans="1:20" x14ac:dyDescent="0.3">
      <c r="A2645" s="2">
        <v>3644</v>
      </c>
      <c r="B2645" s="3">
        <v>45371</v>
      </c>
      <c r="C2645" s="2" t="s">
        <v>637</v>
      </c>
      <c r="D2645" s="2" t="s">
        <v>687</v>
      </c>
      <c r="E2645" s="2" t="s">
        <v>45</v>
      </c>
      <c r="F2645" s="2" t="s">
        <v>46</v>
      </c>
      <c r="G2645" s="2" t="s">
        <v>60</v>
      </c>
      <c r="H2645" s="2" t="s">
        <v>61</v>
      </c>
      <c r="I2645" s="2" t="s">
        <v>32</v>
      </c>
      <c r="J2645" s="2">
        <v>1</v>
      </c>
      <c r="K2645" s="2">
        <v>54433</v>
      </c>
      <c r="L2645" s="2">
        <v>54433</v>
      </c>
      <c r="M2645" s="2">
        <v>42443.07</v>
      </c>
      <c r="N2645" s="2">
        <v>11989.93</v>
      </c>
      <c r="O2645" s="2">
        <v>455</v>
      </c>
      <c r="P2645" s="2">
        <v>16</v>
      </c>
      <c r="Q2645" s="2" t="s">
        <v>62</v>
      </c>
      <c r="R2645" s="2">
        <v>10</v>
      </c>
      <c r="S2645" s="5">
        <f>IFERROR(Table1[[#This Row],[Profit]]/Table1[[#This Row],[Sales]],0)</f>
        <v>0.22026950563077546</v>
      </c>
      <c r="T2645" s="2" t="str">
        <f t="shared" si="41"/>
        <v>Reorder Needed</v>
      </c>
    </row>
    <row r="2646" spans="1:20" x14ac:dyDescent="0.3">
      <c r="A2646" s="2">
        <v>3645</v>
      </c>
      <c r="B2646" s="3">
        <v>45488</v>
      </c>
      <c r="C2646" s="2" t="s">
        <v>2542</v>
      </c>
      <c r="D2646" s="2" t="s">
        <v>3491</v>
      </c>
      <c r="E2646" s="2" t="s">
        <v>20</v>
      </c>
      <c r="F2646" s="2" t="s">
        <v>21</v>
      </c>
      <c r="G2646" s="2" t="s">
        <v>97</v>
      </c>
      <c r="H2646" s="2" t="s">
        <v>98</v>
      </c>
      <c r="I2646" s="2" t="s">
        <v>32</v>
      </c>
      <c r="J2646" s="2">
        <v>4</v>
      </c>
      <c r="K2646" s="2">
        <v>20592</v>
      </c>
      <c r="L2646" s="2">
        <v>82368</v>
      </c>
      <c r="M2646" s="2">
        <v>73737.88</v>
      </c>
      <c r="N2646" s="2">
        <v>8630.1200000000008</v>
      </c>
      <c r="O2646" s="2">
        <v>384</v>
      </c>
      <c r="P2646" s="2">
        <v>43</v>
      </c>
      <c r="Q2646" s="2" t="s">
        <v>99</v>
      </c>
      <c r="R2646" s="2">
        <v>15</v>
      </c>
      <c r="S2646" s="5">
        <f>IFERROR(Table1[[#This Row],[Profit]]/Table1[[#This Row],[Sales]],0)</f>
        <v>0.1047751554001554</v>
      </c>
      <c r="T2646" s="2" t="str">
        <f t="shared" si="41"/>
        <v>Reorder Needed</v>
      </c>
    </row>
    <row r="2647" spans="1:20" x14ac:dyDescent="0.3">
      <c r="A2647" s="2">
        <v>3646</v>
      </c>
      <c r="B2647" s="3">
        <v>45530</v>
      </c>
      <c r="C2647" s="2" t="s">
        <v>188</v>
      </c>
      <c r="D2647" s="2" t="s">
        <v>3492</v>
      </c>
      <c r="E2647" s="2" t="s">
        <v>36</v>
      </c>
      <c r="F2647" s="2" t="s">
        <v>37</v>
      </c>
      <c r="G2647" s="2" t="s">
        <v>22</v>
      </c>
      <c r="H2647" s="2" t="s">
        <v>23</v>
      </c>
      <c r="I2647" s="2" t="s">
        <v>24</v>
      </c>
      <c r="J2647" s="2">
        <v>4</v>
      </c>
      <c r="K2647" s="2">
        <v>27135</v>
      </c>
      <c r="L2647" s="2">
        <v>108540</v>
      </c>
      <c r="M2647" s="2">
        <v>83363.570000000007</v>
      </c>
      <c r="N2647" s="2">
        <v>25176.43</v>
      </c>
      <c r="O2647" s="2">
        <v>257</v>
      </c>
      <c r="P2647" s="2">
        <v>84</v>
      </c>
      <c r="Q2647" s="2" t="s">
        <v>25</v>
      </c>
      <c r="R2647" s="2">
        <v>0</v>
      </c>
      <c r="S2647" s="5">
        <f>IFERROR(Table1[[#This Row],[Profit]]/Table1[[#This Row],[Sales]],0)</f>
        <v>0.23195531601252994</v>
      </c>
      <c r="T2647" s="2" t="str">
        <f t="shared" si="41"/>
        <v>Reorder Needed</v>
      </c>
    </row>
    <row r="2648" spans="1:20" x14ac:dyDescent="0.3">
      <c r="A2648" s="2">
        <v>3647</v>
      </c>
      <c r="B2648" s="3">
        <v>45539</v>
      </c>
      <c r="C2648" s="2" t="s">
        <v>73</v>
      </c>
      <c r="D2648" s="2" t="s">
        <v>3493</v>
      </c>
      <c r="E2648" s="2" t="s">
        <v>45</v>
      </c>
      <c r="F2648" s="2" t="s">
        <v>46</v>
      </c>
      <c r="G2648" s="2" t="s">
        <v>22</v>
      </c>
      <c r="H2648" s="2" t="s">
        <v>23</v>
      </c>
      <c r="I2648" s="2" t="s">
        <v>24</v>
      </c>
      <c r="J2648" s="2">
        <v>4</v>
      </c>
      <c r="K2648" s="2">
        <v>49474</v>
      </c>
      <c r="L2648" s="2">
        <v>197896</v>
      </c>
      <c r="M2648" s="2">
        <v>177942.09</v>
      </c>
      <c r="N2648" s="2">
        <v>19953.91</v>
      </c>
      <c r="O2648" s="2">
        <v>162</v>
      </c>
      <c r="P2648" s="2">
        <v>59</v>
      </c>
      <c r="Q2648" s="2" t="s">
        <v>25</v>
      </c>
      <c r="R2648" s="2">
        <v>0</v>
      </c>
      <c r="S2648" s="5">
        <f>IFERROR(Table1[[#This Row],[Profit]]/Table1[[#This Row],[Sales]],0)</f>
        <v>0.10083028459392812</v>
      </c>
      <c r="T2648" s="2" t="str">
        <f t="shared" si="41"/>
        <v>Reorder Needed</v>
      </c>
    </row>
    <row r="2649" spans="1:20" x14ac:dyDescent="0.3">
      <c r="A2649" s="2">
        <v>3648</v>
      </c>
      <c r="B2649" s="3">
        <v>45596</v>
      </c>
      <c r="C2649" s="2" t="s">
        <v>882</v>
      </c>
      <c r="D2649" s="2" t="s">
        <v>3494</v>
      </c>
      <c r="E2649" s="2" t="s">
        <v>36</v>
      </c>
      <c r="F2649" s="2" t="s">
        <v>37</v>
      </c>
      <c r="G2649" s="2" t="s">
        <v>81</v>
      </c>
      <c r="H2649" s="2" t="s">
        <v>82</v>
      </c>
      <c r="I2649" s="2" t="s">
        <v>24</v>
      </c>
      <c r="J2649" s="2">
        <v>5</v>
      </c>
      <c r="K2649" s="2">
        <v>13080</v>
      </c>
      <c r="L2649" s="2">
        <v>65400</v>
      </c>
      <c r="M2649" s="2">
        <v>43076.17</v>
      </c>
      <c r="N2649" s="2">
        <v>22323.83</v>
      </c>
      <c r="O2649" s="2">
        <v>422</v>
      </c>
      <c r="P2649" s="2">
        <v>91</v>
      </c>
      <c r="Q2649" s="2" t="s">
        <v>42</v>
      </c>
      <c r="R2649" s="2">
        <v>5</v>
      </c>
      <c r="S2649" s="5">
        <f>IFERROR(Table1[[#This Row],[Profit]]/Table1[[#This Row],[Sales]],0)</f>
        <v>0.34134296636085631</v>
      </c>
      <c r="T2649" s="2" t="str">
        <f t="shared" si="41"/>
        <v>Reorder Needed</v>
      </c>
    </row>
    <row r="2650" spans="1:20" x14ac:dyDescent="0.3">
      <c r="A2650" s="2">
        <v>3649</v>
      </c>
      <c r="B2650" s="3">
        <v>45649</v>
      </c>
      <c r="C2650" s="2" t="s">
        <v>373</v>
      </c>
      <c r="D2650" s="2" t="s">
        <v>3495</v>
      </c>
      <c r="E2650" s="2" t="s">
        <v>45</v>
      </c>
      <c r="F2650" s="2" t="s">
        <v>46</v>
      </c>
      <c r="G2650" s="2" t="s">
        <v>30</v>
      </c>
      <c r="H2650" s="2" t="s">
        <v>31</v>
      </c>
      <c r="I2650" s="2" t="s">
        <v>32</v>
      </c>
      <c r="J2650" s="2">
        <v>2</v>
      </c>
      <c r="K2650" s="2">
        <v>12488</v>
      </c>
      <c r="L2650" s="2">
        <v>24976</v>
      </c>
      <c r="M2650" s="2">
        <v>22337.06</v>
      </c>
      <c r="N2650" s="2">
        <v>2638.94</v>
      </c>
      <c r="O2650" s="2">
        <v>125</v>
      </c>
      <c r="P2650" s="2">
        <v>20</v>
      </c>
      <c r="Q2650" s="2" t="s">
        <v>33</v>
      </c>
      <c r="R2650" s="2">
        <v>5</v>
      </c>
      <c r="S2650" s="5">
        <f>IFERROR(Table1[[#This Row],[Profit]]/Table1[[#This Row],[Sales]],0)</f>
        <v>0.10565903267136451</v>
      </c>
      <c r="T2650" s="2" t="str">
        <f t="shared" si="41"/>
        <v>Reorder Needed</v>
      </c>
    </row>
    <row r="2651" spans="1:20" x14ac:dyDescent="0.3">
      <c r="A2651" s="2">
        <v>3650</v>
      </c>
      <c r="B2651" s="3">
        <v>45331</v>
      </c>
      <c r="C2651" s="2" t="s">
        <v>1354</v>
      </c>
      <c r="D2651" s="2" t="s">
        <v>3496</v>
      </c>
      <c r="E2651" s="2" t="s">
        <v>45</v>
      </c>
      <c r="F2651" s="2" t="s">
        <v>46</v>
      </c>
      <c r="G2651" s="2" t="s">
        <v>97</v>
      </c>
      <c r="H2651" s="2" t="s">
        <v>98</v>
      </c>
      <c r="I2651" s="2" t="s">
        <v>32</v>
      </c>
      <c r="J2651" s="2">
        <v>1</v>
      </c>
      <c r="K2651" s="2">
        <v>1874</v>
      </c>
      <c r="L2651" s="2">
        <v>1874</v>
      </c>
      <c r="M2651" s="2">
        <v>1226.44</v>
      </c>
      <c r="N2651" s="2">
        <v>647.55999999999995</v>
      </c>
      <c r="O2651" s="2">
        <v>32</v>
      </c>
      <c r="P2651" s="2">
        <v>51</v>
      </c>
      <c r="Q2651" s="2" t="s">
        <v>99</v>
      </c>
      <c r="R2651" s="2">
        <v>15</v>
      </c>
      <c r="S2651" s="5">
        <f>IFERROR(Table1[[#This Row],[Profit]]/Table1[[#This Row],[Sales]],0)</f>
        <v>0.3455496264674493</v>
      </c>
      <c r="T2651" s="2" t="str">
        <f t="shared" si="41"/>
        <v>Sufficient</v>
      </c>
    </row>
    <row r="2652" spans="1:20" x14ac:dyDescent="0.3">
      <c r="A2652" s="2">
        <v>3651</v>
      </c>
      <c r="B2652" s="3">
        <v>45469</v>
      </c>
      <c r="C2652" s="2" t="s">
        <v>1735</v>
      </c>
      <c r="D2652" s="2" t="s">
        <v>3497</v>
      </c>
      <c r="E2652" s="2" t="s">
        <v>28</v>
      </c>
      <c r="F2652" s="2" t="s">
        <v>29</v>
      </c>
      <c r="G2652" s="2" t="s">
        <v>55</v>
      </c>
      <c r="H2652" s="2" t="s">
        <v>56</v>
      </c>
      <c r="I2652" s="2" t="s">
        <v>32</v>
      </c>
      <c r="J2652" s="2">
        <v>8</v>
      </c>
      <c r="K2652" s="2">
        <v>46416</v>
      </c>
      <c r="L2652" s="2">
        <v>371328</v>
      </c>
      <c r="M2652" s="2">
        <v>226270.38</v>
      </c>
      <c r="N2652" s="2">
        <v>145057.62</v>
      </c>
      <c r="O2652" s="2">
        <v>404</v>
      </c>
      <c r="P2652" s="2">
        <v>11</v>
      </c>
      <c r="Q2652" s="2" t="s">
        <v>57</v>
      </c>
      <c r="R2652" s="2">
        <v>20</v>
      </c>
      <c r="S2652" s="5">
        <f>IFERROR(Table1[[#This Row],[Profit]]/Table1[[#This Row],[Sales]],0)</f>
        <v>0.39064552094105481</v>
      </c>
      <c r="T2652" s="2" t="str">
        <f t="shared" si="41"/>
        <v>Reorder Needed</v>
      </c>
    </row>
    <row r="2653" spans="1:20" x14ac:dyDescent="0.3">
      <c r="A2653" s="2">
        <v>3652</v>
      </c>
      <c r="B2653" s="3">
        <v>45545</v>
      </c>
      <c r="C2653" s="2" t="s">
        <v>3068</v>
      </c>
      <c r="D2653" s="2" t="s">
        <v>3498</v>
      </c>
      <c r="E2653" s="2" t="s">
        <v>28</v>
      </c>
      <c r="F2653" s="2" t="s">
        <v>29</v>
      </c>
      <c r="G2653" s="2" t="s">
        <v>49</v>
      </c>
      <c r="H2653" s="2" t="s">
        <v>50</v>
      </c>
      <c r="I2653" s="2" t="s">
        <v>51</v>
      </c>
      <c r="J2653" s="2">
        <v>1</v>
      </c>
      <c r="K2653" s="2">
        <v>26045</v>
      </c>
      <c r="L2653" s="2">
        <v>26045</v>
      </c>
      <c r="M2653" s="2">
        <v>16078.44</v>
      </c>
      <c r="N2653" s="2">
        <v>9966.56</v>
      </c>
      <c r="O2653" s="2">
        <v>462</v>
      </c>
      <c r="P2653" s="2">
        <v>68</v>
      </c>
      <c r="Q2653" s="2" t="s">
        <v>52</v>
      </c>
      <c r="R2653" s="2">
        <v>20</v>
      </c>
      <c r="S2653" s="5">
        <f>IFERROR(Table1[[#This Row],[Profit]]/Table1[[#This Row],[Sales]],0)</f>
        <v>0.38266692263390284</v>
      </c>
      <c r="T2653" s="2" t="str">
        <f t="shared" si="41"/>
        <v>Reorder Needed</v>
      </c>
    </row>
    <row r="2654" spans="1:20" x14ac:dyDescent="0.3">
      <c r="A2654" s="2">
        <v>3653</v>
      </c>
      <c r="B2654" s="3">
        <v>45616</v>
      </c>
      <c r="C2654" s="2" t="s">
        <v>2515</v>
      </c>
      <c r="D2654" s="2" t="s">
        <v>3499</v>
      </c>
      <c r="E2654" s="2" t="s">
        <v>45</v>
      </c>
      <c r="F2654" s="2" t="s">
        <v>46</v>
      </c>
      <c r="G2654" s="2" t="s">
        <v>22</v>
      </c>
      <c r="H2654" s="2" t="s">
        <v>23</v>
      </c>
      <c r="I2654" s="2" t="s">
        <v>24</v>
      </c>
      <c r="J2654" s="2">
        <v>3</v>
      </c>
      <c r="K2654" s="2">
        <v>26311</v>
      </c>
      <c r="L2654" s="2">
        <v>78933</v>
      </c>
      <c r="M2654" s="2">
        <v>59885.72</v>
      </c>
      <c r="N2654" s="2">
        <v>19047.28</v>
      </c>
      <c r="O2654" s="2">
        <v>471</v>
      </c>
      <c r="P2654" s="2">
        <v>32</v>
      </c>
      <c r="Q2654" s="2" t="s">
        <v>25</v>
      </c>
      <c r="R2654" s="2">
        <v>20</v>
      </c>
      <c r="S2654" s="5">
        <f>IFERROR(Table1[[#This Row],[Profit]]/Table1[[#This Row],[Sales]],0)</f>
        <v>0.2413094649892947</v>
      </c>
      <c r="T2654" s="2" t="str">
        <f t="shared" si="41"/>
        <v>Reorder Needed</v>
      </c>
    </row>
    <row r="2655" spans="1:20" x14ac:dyDescent="0.3">
      <c r="A2655" s="2">
        <v>3654</v>
      </c>
      <c r="B2655" s="3">
        <v>45323</v>
      </c>
      <c r="C2655" s="2" t="s">
        <v>2271</v>
      </c>
      <c r="D2655" s="2" t="s">
        <v>3500</v>
      </c>
      <c r="E2655" s="2" t="s">
        <v>36</v>
      </c>
      <c r="F2655" s="2" t="s">
        <v>37</v>
      </c>
      <c r="G2655" s="2" t="s">
        <v>81</v>
      </c>
      <c r="H2655" s="2" t="s">
        <v>82</v>
      </c>
      <c r="I2655" s="2" t="s">
        <v>24</v>
      </c>
      <c r="J2655" s="2">
        <v>6</v>
      </c>
      <c r="K2655" s="2">
        <v>54936</v>
      </c>
      <c r="L2655" s="2">
        <v>329616</v>
      </c>
      <c r="M2655" s="2">
        <v>243381.06</v>
      </c>
      <c r="N2655" s="2">
        <v>86234.94</v>
      </c>
      <c r="O2655" s="2">
        <v>50</v>
      </c>
      <c r="P2655" s="2">
        <v>55</v>
      </c>
      <c r="Q2655" s="2" t="s">
        <v>42</v>
      </c>
      <c r="R2655" s="2">
        <v>15</v>
      </c>
      <c r="S2655" s="5">
        <f>IFERROR(Table1[[#This Row],[Profit]]/Table1[[#This Row],[Sales]],0)</f>
        <v>0.26162243337702051</v>
      </c>
      <c r="T2655" s="2" t="str">
        <f t="shared" si="41"/>
        <v>Sufficient</v>
      </c>
    </row>
    <row r="2656" spans="1:20" x14ac:dyDescent="0.3">
      <c r="A2656" s="2">
        <v>3655</v>
      </c>
      <c r="B2656" s="3">
        <v>45329</v>
      </c>
      <c r="C2656" s="2" t="s">
        <v>208</v>
      </c>
      <c r="D2656" s="2" t="s">
        <v>3501</v>
      </c>
      <c r="E2656" s="2" t="s">
        <v>45</v>
      </c>
      <c r="F2656" s="2" t="s">
        <v>46</v>
      </c>
      <c r="G2656" s="2" t="s">
        <v>97</v>
      </c>
      <c r="H2656" s="2" t="s">
        <v>98</v>
      </c>
      <c r="I2656" s="2" t="s">
        <v>32</v>
      </c>
      <c r="J2656" s="2">
        <v>5</v>
      </c>
      <c r="K2656" s="2">
        <v>36631</v>
      </c>
      <c r="L2656" s="2">
        <v>183155</v>
      </c>
      <c r="M2656" s="2">
        <v>119765.63</v>
      </c>
      <c r="N2656" s="2">
        <v>63389.37</v>
      </c>
      <c r="O2656" s="2">
        <v>270</v>
      </c>
      <c r="P2656" s="2">
        <v>37</v>
      </c>
      <c r="Q2656" s="2" t="s">
        <v>99</v>
      </c>
      <c r="R2656" s="2">
        <v>10</v>
      </c>
      <c r="S2656" s="5">
        <f>IFERROR(Table1[[#This Row],[Profit]]/Table1[[#This Row],[Sales]],0)</f>
        <v>0.3460968578526385</v>
      </c>
      <c r="T2656" s="2" t="str">
        <f t="shared" si="41"/>
        <v>Reorder Needed</v>
      </c>
    </row>
    <row r="2657" spans="1:20" x14ac:dyDescent="0.3">
      <c r="A2657" s="2">
        <v>3656</v>
      </c>
      <c r="B2657" s="3">
        <v>45525</v>
      </c>
      <c r="C2657" s="2" t="s">
        <v>223</v>
      </c>
      <c r="D2657" s="2" t="s">
        <v>3502</v>
      </c>
      <c r="E2657" s="2" t="s">
        <v>28</v>
      </c>
      <c r="F2657" s="2" t="s">
        <v>29</v>
      </c>
      <c r="G2657" s="2" t="s">
        <v>81</v>
      </c>
      <c r="H2657" s="2" t="s">
        <v>82</v>
      </c>
      <c r="I2657" s="2" t="s">
        <v>24</v>
      </c>
      <c r="J2657" s="2">
        <v>9</v>
      </c>
      <c r="K2657" s="2">
        <v>29067</v>
      </c>
      <c r="L2657" s="2">
        <v>261603</v>
      </c>
      <c r="M2657" s="2">
        <v>223655.97</v>
      </c>
      <c r="N2657" s="2">
        <v>37947.03</v>
      </c>
      <c r="O2657" s="2">
        <v>27</v>
      </c>
      <c r="P2657" s="2">
        <v>73</v>
      </c>
      <c r="Q2657" s="2" t="s">
        <v>42</v>
      </c>
      <c r="R2657" s="2">
        <v>0</v>
      </c>
      <c r="S2657" s="5">
        <f>IFERROR(Table1[[#This Row],[Profit]]/Table1[[#This Row],[Sales]],0)</f>
        <v>0.14505579064460269</v>
      </c>
      <c r="T2657" s="2" t="str">
        <f t="shared" si="41"/>
        <v>Sufficient</v>
      </c>
    </row>
    <row r="2658" spans="1:20" x14ac:dyDescent="0.3">
      <c r="A2658" s="2">
        <v>3657</v>
      </c>
      <c r="B2658" s="3">
        <v>45465</v>
      </c>
      <c r="C2658" s="2" t="s">
        <v>481</v>
      </c>
      <c r="D2658" s="2" t="s">
        <v>3503</v>
      </c>
      <c r="E2658" s="2" t="s">
        <v>45</v>
      </c>
      <c r="F2658" s="2" t="s">
        <v>46</v>
      </c>
      <c r="G2658" s="2" t="s">
        <v>97</v>
      </c>
      <c r="H2658" s="2" t="s">
        <v>98</v>
      </c>
      <c r="I2658" s="2" t="s">
        <v>32</v>
      </c>
      <c r="J2658" s="2">
        <v>5</v>
      </c>
      <c r="K2658" s="2">
        <v>21732</v>
      </c>
      <c r="L2658" s="2">
        <v>108660</v>
      </c>
      <c r="M2658" s="2">
        <v>73971.3</v>
      </c>
      <c r="N2658" s="2">
        <v>34688.699999999997</v>
      </c>
      <c r="O2658" s="2">
        <v>194</v>
      </c>
      <c r="P2658" s="2">
        <v>11</v>
      </c>
      <c r="Q2658" s="2" t="s">
        <v>99</v>
      </c>
      <c r="R2658" s="2">
        <v>10</v>
      </c>
      <c r="S2658" s="5">
        <f>IFERROR(Table1[[#This Row],[Profit]]/Table1[[#This Row],[Sales]],0)</f>
        <v>0.31924075096631693</v>
      </c>
      <c r="T2658" s="2" t="str">
        <f t="shared" si="41"/>
        <v>Reorder Needed</v>
      </c>
    </row>
    <row r="2659" spans="1:20" x14ac:dyDescent="0.3">
      <c r="A2659" s="2">
        <v>3658</v>
      </c>
      <c r="B2659" s="3">
        <v>45326</v>
      </c>
      <c r="C2659" s="2" t="s">
        <v>1959</v>
      </c>
      <c r="D2659" s="2" t="s">
        <v>3504</v>
      </c>
      <c r="E2659" s="2" t="s">
        <v>36</v>
      </c>
      <c r="F2659" s="2" t="s">
        <v>37</v>
      </c>
      <c r="G2659" s="2" t="s">
        <v>22</v>
      </c>
      <c r="H2659" s="2" t="s">
        <v>23</v>
      </c>
      <c r="I2659" s="2" t="s">
        <v>24</v>
      </c>
      <c r="J2659" s="2">
        <v>1</v>
      </c>
      <c r="K2659" s="2">
        <v>33570</v>
      </c>
      <c r="L2659" s="2">
        <v>33570</v>
      </c>
      <c r="M2659" s="2">
        <v>29363.93</v>
      </c>
      <c r="N2659" s="2">
        <v>4206.07</v>
      </c>
      <c r="O2659" s="2">
        <v>451</v>
      </c>
      <c r="P2659" s="2">
        <v>59</v>
      </c>
      <c r="Q2659" s="2" t="s">
        <v>25</v>
      </c>
      <c r="R2659" s="2">
        <v>20</v>
      </c>
      <c r="S2659" s="5">
        <f>IFERROR(Table1[[#This Row],[Profit]]/Table1[[#This Row],[Sales]],0)</f>
        <v>0.12529252308608876</v>
      </c>
      <c r="T2659" s="2" t="str">
        <f t="shared" si="41"/>
        <v>Reorder Needed</v>
      </c>
    </row>
    <row r="2660" spans="1:20" x14ac:dyDescent="0.3">
      <c r="A2660" s="2">
        <v>3659</v>
      </c>
      <c r="B2660" s="3">
        <v>45445</v>
      </c>
      <c r="C2660" s="2" t="s">
        <v>809</v>
      </c>
      <c r="D2660" s="2" t="s">
        <v>3505</v>
      </c>
      <c r="E2660" s="2" t="s">
        <v>36</v>
      </c>
      <c r="F2660" s="2" t="s">
        <v>37</v>
      </c>
      <c r="G2660" s="2" t="s">
        <v>60</v>
      </c>
      <c r="H2660" s="2" t="s">
        <v>61</v>
      </c>
      <c r="I2660" s="2" t="s">
        <v>32</v>
      </c>
      <c r="J2660" s="2">
        <v>7</v>
      </c>
      <c r="K2660" s="2">
        <v>12810</v>
      </c>
      <c r="L2660" s="2">
        <v>89670</v>
      </c>
      <c r="M2660" s="2">
        <v>66712.259999999995</v>
      </c>
      <c r="N2660" s="2">
        <v>22957.74</v>
      </c>
      <c r="O2660" s="2">
        <v>121</v>
      </c>
      <c r="P2660" s="2">
        <v>54</v>
      </c>
      <c r="Q2660" s="2" t="s">
        <v>62</v>
      </c>
      <c r="R2660" s="2">
        <v>5</v>
      </c>
      <c r="S2660" s="5">
        <f>IFERROR(Table1[[#This Row],[Profit]]/Table1[[#This Row],[Sales]],0)</f>
        <v>0.25602475744396119</v>
      </c>
      <c r="T2660" s="2" t="str">
        <f t="shared" si="41"/>
        <v>Reorder Needed</v>
      </c>
    </row>
    <row r="2661" spans="1:20" x14ac:dyDescent="0.3">
      <c r="A2661" s="2">
        <v>3660</v>
      </c>
      <c r="B2661" s="3">
        <v>45538</v>
      </c>
      <c r="C2661" s="2" t="s">
        <v>497</v>
      </c>
      <c r="D2661" s="2" t="s">
        <v>3506</v>
      </c>
      <c r="E2661" s="2" t="s">
        <v>45</v>
      </c>
      <c r="F2661" s="2" t="s">
        <v>46</v>
      </c>
      <c r="G2661" s="2" t="s">
        <v>67</v>
      </c>
      <c r="H2661" s="2" t="s">
        <v>68</v>
      </c>
      <c r="I2661" s="2" t="s">
        <v>24</v>
      </c>
      <c r="J2661" s="2">
        <v>5</v>
      </c>
      <c r="K2661" s="2">
        <v>43657</v>
      </c>
      <c r="L2661" s="2">
        <v>218285</v>
      </c>
      <c r="M2661" s="2">
        <v>191470.68</v>
      </c>
      <c r="N2661" s="2">
        <v>26814.32</v>
      </c>
      <c r="O2661" s="2">
        <v>444</v>
      </c>
      <c r="P2661" s="2">
        <v>94</v>
      </c>
      <c r="Q2661" s="2" t="s">
        <v>42</v>
      </c>
      <c r="R2661" s="2">
        <v>15</v>
      </c>
      <c r="S2661" s="5">
        <f>IFERROR(Table1[[#This Row],[Profit]]/Table1[[#This Row],[Sales]],0)</f>
        <v>0.12284087317039649</v>
      </c>
      <c r="T2661" s="2" t="str">
        <f t="shared" si="41"/>
        <v>Reorder Needed</v>
      </c>
    </row>
    <row r="2662" spans="1:20" x14ac:dyDescent="0.3">
      <c r="A2662" s="2">
        <v>3661</v>
      </c>
      <c r="B2662" s="3">
        <v>45501</v>
      </c>
      <c r="C2662" s="2" t="s">
        <v>588</v>
      </c>
      <c r="D2662" s="2" t="s">
        <v>3507</v>
      </c>
      <c r="E2662" s="2" t="s">
        <v>36</v>
      </c>
      <c r="F2662" s="2" t="s">
        <v>37</v>
      </c>
      <c r="G2662" s="2" t="s">
        <v>60</v>
      </c>
      <c r="H2662" s="2" t="s">
        <v>61</v>
      </c>
      <c r="I2662" s="2" t="s">
        <v>32</v>
      </c>
      <c r="J2662" s="2">
        <v>8</v>
      </c>
      <c r="K2662" s="2">
        <v>59477</v>
      </c>
      <c r="L2662" s="2">
        <v>475816</v>
      </c>
      <c r="M2662" s="2">
        <v>380368.51</v>
      </c>
      <c r="N2662" s="2">
        <v>95447.49</v>
      </c>
      <c r="O2662" s="2">
        <v>395</v>
      </c>
      <c r="P2662" s="2">
        <v>75</v>
      </c>
      <c r="Q2662" s="2" t="s">
        <v>62</v>
      </c>
      <c r="R2662" s="2">
        <v>5</v>
      </c>
      <c r="S2662" s="5">
        <f>IFERROR(Table1[[#This Row],[Profit]]/Table1[[#This Row],[Sales]],0)</f>
        <v>0.20059747885737345</v>
      </c>
      <c r="T2662" s="2" t="str">
        <f t="shared" si="41"/>
        <v>Reorder Needed</v>
      </c>
    </row>
    <row r="2663" spans="1:20" x14ac:dyDescent="0.3">
      <c r="A2663" s="2">
        <v>3662</v>
      </c>
      <c r="B2663" s="3">
        <v>45333</v>
      </c>
      <c r="C2663" s="2" t="s">
        <v>118</v>
      </c>
      <c r="D2663" s="2" t="s">
        <v>3508</v>
      </c>
      <c r="E2663" s="2" t="s">
        <v>28</v>
      </c>
      <c r="F2663" s="2" t="s">
        <v>29</v>
      </c>
      <c r="G2663" s="2" t="s">
        <v>55</v>
      </c>
      <c r="H2663" s="2" t="s">
        <v>56</v>
      </c>
      <c r="I2663" s="2" t="s">
        <v>32</v>
      </c>
      <c r="J2663" s="2">
        <v>10</v>
      </c>
      <c r="K2663" s="2">
        <v>41028</v>
      </c>
      <c r="L2663" s="2">
        <v>410280</v>
      </c>
      <c r="M2663" s="2">
        <v>288254.90000000002</v>
      </c>
      <c r="N2663" s="2">
        <v>122025.1</v>
      </c>
      <c r="O2663" s="2">
        <v>149</v>
      </c>
      <c r="P2663" s="2">
        <v>91</v>
      </c>
      <c r="Q2663" s="2" t="s">
        <v>57</v>
      </c>
      <c r="R2663" s="2">
        <v>10</v>
      </c>
      <c r="S2663" s="5">
        <f>IFERROR(Table1[[#This Row],[Profit]]/Table1[[#This Row],[Sales]],0)</f>
        <v>0.29741907965291997</v>
      </c>
      <c r="T2663" s="2" t="str">
        <f t="shared" si="41"/>
        <v>Reorder Needed</v>
      </c>
    </row>
    <row r="2664" spans="1:20" x14ac:dyDescent="0.3">
      <c r="A2664" s="2">
        <v>3663</v>
      </c>
      <c r="B2664" s="3">
        <v>45292</v>
      </c>
      <c r="C2664" s="2" t="s">
        <v>692</v>
      </c>
      <c r="D2664" s="2" t="s">
        <v>3509</v>
      </c>
      <c r="E2664" s="2" t="s">
        <v>28</v>
      </c>
      <c r="F2664" s="2" t="s">
        <v>29</v>
      </c>
      <c r="G2664" s="2" t="s">
        <v>81</v>
      </c>
      <c r="H2664" s="2" t="s">
        <v>82</v>
      </c>
      <c r="I2664" s="2" t="s">
        <v>24</v>
      </c>
      <c r="J2664" s="2">
        <v>3</v>
      </c>
      <c r="K2664" s="2">
        <v>54013</v>
      </c>
      <c r="L2664" s="2">
        <v>162039</v>
      </c>
      <c r="M2664" s="2">
        <v>122207.59</v>
      </c>
      <c r="N2664" s="2">
        <v>39831.410000000003</v>
      </c>
      <c r="O2664" s="2">
        <v>278</v>
      </c>
      <c r="P2664" s="2">
        <v>63</v>
      </c>
      <c r="Q2664" s="2" t="s">
        <v>42</v>
      </c>
      <c r="R2664" s="2">
        <v>10</v>
      </c>
      <c r="S2664" s="5">
        <f>IFERROR(Table1[[#This Row],[Profit]]/Table1[[#This Row],[Sales]],0)</f>
        <v>0.24581372385660244</v>
      </c>
      <c r="T2664" s="2" t="str">
        <f t="shared" si="41"/>
        <v>Reorder Needed</v>
      </c>
    </row>
    <row r="2665" spans="1:20" x14ac:dyDescent="0.3">
      <c r="A2665" s="2">
        <v>3664</v>
      </c>
      <c r="B2665" s="3">
        <v>45548</v>
      </c>
      <c r="C2665" s="2" t="s">
        <v>933</v>
      </c>
      <c r="D2665" s="2" t="s">
        <v>3510</v>
      </c>
      <c r="E2665" s="2" t="s">
        <v>45</v>
      </c>
      <c r="F2665" s="2" t="s">
        <v>46</v>
      </c>
      <c r="G2665" s="2" t="s">
        <v>22</v>
      </c>
      <c r="H2665" s="2" t="s">
        <v>23</v>
      </c>
      <c r="I2665" s="2" t="s">
        <v>24</v>
      </c>
      <c r="J2665" s="2">
        <v>6</v>
      </c>
      <c r="K2665" s="2">
        <v>51363</v>
      </c>
      <c r="L2665" s="2">
        <v>308178</v>
      </c>
      <c r="M2665" s="2">
        <v>193635.65</v>
      </c>
      <c r="N2665" s="2">
        <v>114542.35</v>
      </c>
      <c r="O2665" s="2">
        <v>425</v>
      </c>
      <c r="P2665" s="2">
        <v>84</v>
      </c>
      <c r="Q2665" s="2" t="s">
        <v>25</v>
      </c>
      <c r="R2665" s="2">
        <v>20</v>
      </c>
      <c r="S2665" s="5">
        <f>IFERROR(Table1[[#This Row],[Profit]]/Table1[[#This Row],[Sales]],0)</f>
        <v>0.37167594701763268</v>
      </c>
      <c r="T2665" s="2" t="str">
        <f t="shared" si="41"/>
        <v>Reorder Needed</v>
      </c>
    </row>
    <row r="2666" spans="1:20" x14ac:dyDescent="0.3">
      <c r="A2666" s="2">
        <v>3665</v>
      </c>
      <c r="B2666" s="3">
        <v>45451</v>
      </c>
      <c r="C2666" s="2" t="s">
        <v>379</v>
      </c>
      <c r="D2666" s="2" t="s">
        <v>3511</v>
      </c>
      <c r="E2666" s="2" t="s">
        <v>45</v>
      </c>
      <c r="F2666" s="2" t="s">
        <v>46</v>
      </c>
      <c r="G2666" s="2" t="s">
        <v>22</v>
      </c>
      <c r="H2666" s="2" t="s">
        <v>23</v>
      </c>
      <c r="I2666" s="2" t="s">
        <v>24</v>
      </c>
      <c r="J2666" s="2">
        <v>6</v>
      </c>
      <c r="K2666" s="2">
        <v>24751</v>
      </c>
      <c r="L2666" s="2">
        <v>148506</v>
      </c>
      <c r="M2666" s="2">
        <v>126185.79</v>
      </c>
      <c r="N2666" s="2">
        <v>22320.21</v>
      </c>
      <c r="O2666" s="2">
        <v>112</v>
      </c>
      <c r="P2666" s="2">
        <v>80</v>
      </c>
      <c r="Q2666" s="2" t="s">
        <v>25</v>
      </c>
      <c r="R2666" s="2">
        <v>15</v>
      </c>
      <c r="S2666" s="5">
        <f>IFERROR(Table1[[#This Row],[Profit]]/Table1[[#This Row],[Sales]],0)</f>
        <v>0.15029837178295827</v>
      </c>
      <c r="T2666" s="2" t="str">
        <f t="shared" si="41"/>
        <v>Reorder Needed</v>
      </c>
    </row>
    <row r="2667" spans="1:20" x14ac:dyDescent="0.3">
      <c r="A2667" s="2">
        <v>3666</v>
      </c>
      <c r="B2667" s="3">
        <v>45528</v>
      </c>
      <c r="C2667" s="2" t="s">
        <v>507</v>
      </c>
      <c r="D2667" s="2" t="s">
        <v>3512</v>
      </c>
      <c r="E2667" s="2" t="s">
        <v>28</v>
      </c>
      <c r="F2667" s="2" t="s">
        <v>29</v>
      </c>
      <c r="G2667" s="2" t="s">
        <v>60</v>
      </c>
      <c r="H2667" s="2" t="s">
        <v>61</v>
      </c>
      <c r="I2667" s="2" t="s">
        <v>32</v>
      </c>
      <c r="J2667" s="2">
        <v>4</v>
      </c>
      <c r="K2667" s="2">
        <v>34113</v>
      </c>
      <c r="L2667" s="2">
        <v>136452</v>
      </c>
      <c r="M2667" s="2">
        <v>89860.15</v>
      </c>
      <c r="N2667" s="2">
        <v>46591.85</v>
      </c>
      <c r="O2667" s="2">
        <v>108</v>
      </c>
      <c r="P2667" s="2">
        <v>100</v>
      </c>
      <c r="Q2667" s="2" t="s">
        <v>62</v>
      </c>
      <c r="R2667" s="2">
        <v>5</v>
      </c>
      <c r="S2667" s="5">
        <f>IFERROR(Table1[[#This Row],[Profit]]/Table1[[#This Row],[Sales]],0)</f>
        <v>0.3414523055726556</v>
      </c>
      <c r="T2667" s="2" t="str">
        <f t="shared" si="41"/>
        <v>Reorder Needed</v>
      </c>
    </row>
    <row r="2668" spans="1:20" x14ac:dyDescent="0.3">
      <c r="A2668" s="2">
        <v>3667</v>
      </c>
      <c r="B2668" s="3">
        <v>45501</v>
      </c>
      <c r="C2668" s="2" t="s">
        <v>2799</v>
      </c>
      <c r="D2668" s="2" t="s">
        <v>3513</v>
      </c>
      <c r="E2668" s="2" t="s">
        <v>45</v>
      </c>
      <c r="F2668" s="2" t="s">
        <v>46</v>
      </c>
      <c r="G2668" s="2" t="s">
        <v>67</v>
      </c>
      <c r="H2668" s="2" t="s">
        <v>68</v>
      </c>
      <c r="I2668" s="2" t="s">
        <v>24</v>
      </c>
      <c r="J2668" s="2">
        <v>1</v>
      </c>
      <c r="K2668" s="2">
        <v>13610</v>
      </c>
      <c r="L2668" s="2">
        <v>13610</v>
      </c>
      <c r="M2668" s="2">
        <v>8515.3700000000008</v>
      </c>
      <c r="N2668" s="2">
        <v>5094.63</v>
      </c>
      <c r="O2668" s="2">
        <v>317</v>
      </c>
      <c r="P2668" s="2">
        <v>53</v>
      </c>
      <c r="Q2668" s="2" t="s">
        <v>42</v>
      </c>
      <c r="R2668" s="2">
        <v>20</v>
      </c>
      <c r="S2668" s="5">
        <f>IFERROR(Table1[[#This Row],[Profit]]/Table1[[#This Row],[Sales]],0)</f>
        <v>0.37432990448199854</v>
      </c>
      <c r="T2668" s="2" t="str">
        <f t="shared" si="41"/>
        <v>Reorder Needed</v>
      </c>
    </row>
    <row r="2669" spans="1:20" x14ac:dyDescent="0.3">
      <c r="A2669" s="2">
        <v>3668</v>
      </c>
      <c r="B2669" s="3">
        <v>45494</v>
      </c>
      <c r="C2669" s="2" t="s">
        <v>909</v>
      </c>
      <c r="D2669" s="2" t="s">
        <v>3514</v>
      </c>
      <c r="E2669" s="2" t="s">
        <v>20</v>
      </c>
      <c r="F2669" s="2" t="s">
        <v>21</v>
      </c>
      <c r="G2669" s="2" t="s">
        <v>97</v>
      </c>
      <c r="H2669" s="2" t="s">
        <v>98</v>
      </c>
      <c r="I2669" s="2" t="s">
        <v>32</v>
      </c>
      <c r="J2669" s="2">
        <v>2</v>
      </c>
      <c r="K2669" s="2">
        <v>49792</v>
      </c>
      <c r="L2669" s="2">
        <v>99584</v>
      </c>
      <c r="M2669" s="2">
        <v>87334.13</v>
      </c>
      <c r="N2669" s="2">
        <v>12249.87</v>
      </c>
      <c r="O2669" s="2">
        <v>427</v>
      </c>
      <c r="P2669" s="2">
        <v>23</v>
      </c>
      <c r="Q2669" s="2" t="s">
        <v>99</v>
      </c>
      <c r="R2669" s="2">
        <v>5</v>
      </c>
      <c r="S2669" s="5">
        <f>IFERROR(Table1[[#This Row],[Profit]]/Table1[[#This Row],[Sales]],0)</f>
        <v>0.12301042336118252</v>
      </c>
      <c r="T2669" s="2" t="str">
        <f t="shared" si="41"/>
        <v>Reorder Needed</v>
      </c>
    </row>
    <row r="2670" spans="1:20" x14ac:dyDescent="0.3">
      <c r="A2670" s="2">
        <v>3669</v>
      </c>
      <c r="B2670" s="3">
        <v>45333</v>
      </c>
      <c r="C2670" s="2" t="s">
        <v>1915</v>
      </c>
      <c r="D2670" s="2" t="s">
        <v>3515</v>
      </c>
      <c r="E2670" s="2" t="s">
        <v>20</v>
      </c>
      <c r="F2670" s="2" t="s">
        <v>21</v>
      </c>
      <c r="G2670" s="2" t="s">
        <v>22</v>
      </c>
      <c r="H2670" s="2" t="s">
        <v>23</v>
      </c>
      <c r="I2670" s="2" t="s">
        <v>24</v>
      </c>
      <c r="J2670" s="2">
        <v>8</v>
      </c>
      <c r="K2670" s="2">
        <v>53014</v>
      </c>
      <c r="L2670" s="2">
        <v>424112</v>
      </c>
      <c r="M2670" s="2">
        <v>328327.18</v>
      </c>
      <c r="N2670" s="2">
        <v>95784.82</v>
      </c>
      <c r="O2670" s="2">
        <v>255</v>
      </c>
      <c r="P2670" s="2">
        <v>30</v>
      </c>
      <c r="Q2670" s="2" t="s">
        <v>25</v>
      </c>
      <c r="R2670" s="2">
        <v>20</v>
      </c>
      <c r="S2670" s="5">
        <f>IFERROR(Table1[[#This Row],[Profit]]/Table1[[#This Row],[Sales]],0)</f>
        <v>0.22584793639416004</v>
      </c>
      <c r="T2670" s="2" t="str">
        <f t="shared" si="41"/>
        <v>Reorder Needed</v>
      </c>
    </row>
    <row r="2671" spans="1:20" x14ac:dyDescent="0.3">
      <c r="A2671" s="2">
        <v>3670</v>
      </c>
      <c r="B2671" s="3">
        <v>45469</v>
      </c>
      <c r="C2671" s="2" t="s">
        <v>561</v>
      </c>
      <c r="D2671" s="2" t="s">
        <v>3516</v>
      </c>
      <c r="E2671" s="2" t="s">
        <v>20</v>
      </c>
      <c r="F2671" s="2" t="s">
        <v>21</v>
      </c>
      <c r="G2671" s="2" t="s">
        <v>81</v>
      </c>
      <c r="H2671" s="2" t="s">
        <v>82</v>
      </c>
      <c r="I2671" s="2" t="s">
        <v>24</v>
      </c>
      <c r="J2671" s="2">
        <v>6</v>
      </c>
      <c r="K2671" s="2">
        <v>28767</v>
      </c>
      <c r="L2671" s="2">
        <v>172602</v>
      </c>
      <c r="M2671" s="2">
        <v>113751.82</v>
      </c>
      <c r="N2671" s="2">
        <v>58850.18</v>
      </c>
      <c r="O2671" s="2">
        <v>401</v>
      </c>
      <c r="P2671" s="2">
        <v>19</v>
      </c>
      <c r="Q2671" s="2" t="s">
        <v>42</v>
      </c>
      <c r="R2671" s="2">
        <v>0</v>
      </c>
      <c r="S2671" s="5">
        <f>IFERROR(Table1[[#This Row],[Profit]]/Table1[[#This Row],[Sales]],0)</f>
        <v>0.34095885331572057</v>
      </c>
      <c r="T2671" s="2" t="str">
        <f t="shared" si="41"/>
        <v>Reorder Needed</v>
      </c>
    </row>
    <row r="2672" spans="1:20" x14ac:dyDescent="0.3">
      <c r="A2672" s="2">
        <v>3671</v>
      </c>
      <c r="B2672" s="3">
        <v>45518</v>
      </c>
      <c r="C2672" s="2" t="s">
        <v>1582</v>
      </c>
      <c r="D2672" s="2" t="s">
        <v>3517</v>
      </c>
      <c r="E2672" s="2" t="s">
        <v>36</v>
      </c>
      <c r="F2672" s="2" t="s">
        <v>37</v>
      </c>
      <c r="G2672" s="2" t="s">
        <v>60</v>
      </c>
      <c r="H2672" s="2" t="s">
        <v>61</v>
      </c>
      <c r="I2672" s="2" t="s">
        <v>32</v>
      </c>
      <c r="J2672" s="2">
        <v>5</v>
      </c>
      <c r="K2672" s="2">
        <v>52342</v>
      </c>
      <c r="L2672" s="2">
        <v>261710</v>
      </c>
      <c r="M2672" s="2">
        <v>176728.83</v>
      </c>
      <c r="N2672" s="2">
        <v>84981.17</v>
      </c>
      <c r="O2672" s="2">
        <v>457</v>
      </c>
      <c r="P2672" s="2">
        <v>42</v>
      </c>
      <c r="Q2672" s="2" t="s">
        <v>62</v>
      </c>
      <c r="R2672" s="2">
        <v>10</v>
      </c>
      <c r="S2672" s="5">
        <f>IFERROR(Table1[[#This Row],[Profit]]/Table1[[#This Row],[Sales]],0)</f>
        <v>0.32471502808452102</v>
      </c>
      <c r="T2672" s="2" t="str">
        <f t="shared" si="41"/>
        <v>Reorder Needed</v>
      </c>
    </row>
    <row r="2673" spans="1:20" x14ac:dyDescent="0.3">
      <c r="A2673" s="2">
        <v>3672</v>
      </c>
      <c r="B2673" s="3">
        <v>45310</v>
      </c>
      <c r="C2673" s="2" t="s">
        <v>2330</v>
      </c>
      <c r="D2673" s="2" t="s">
        <v>3518</v>
      </c>
      <c r="E2673" s="2" t="s">
        <v>36</v>
      </c>
      <c r="F2673" s="2" t="s">
        <v>37</v>
      </c>
      <c r="G2673" s="2" t="s">
        <v>97</v>
      </c>
      <c r="H2673" s="2" t="s">
        <v>98</v>
      </c>
      <c r="I2673" s="2" t="s">
        <v>32</v>
      </c>
      <c r="J2673" s="2">
        <v>6</v>
      </c>
      <c r="K2673" s="2">
        <v>49947</v>
      </c>
      <c r="L2673" s="2">
        <v>299682</v>
      </c>
      <c r="M2673" s="2">
        <v>230056.31</v>
      </c>
      <c r="N2673" s="2">
        <v>69625.69</v>
      </c>
      <c r="O2673" s="2">
        <v>294</v>
      </c>
      <c r="P2673" s="2">
        <v>55</v>
      </c>
      <c r="Q2673" s="2" t="s">
        <v>99</v>
      </c>
      <c r="R2673" s="2">
        <v>0</v>
      </c>
      <c r="S2673" s="5">
        <f>IFERROR(Table1[[#This Row],[Profit]]/Table1[[#This Row],[Sales]],0)</f>
        <v>0.23233190515279531</v>
      </c>
      <c r="T2673" s="2" t="str">
        <f t="shared" si="41"/>
        <v>Reorder Needed</v>
      </c>
    </row>
    <row r="2674" spans="1:20" x14ac:dyDescent="0.3">
      <c r="A2674" s="2">
        <v>3673</v>
      </c>
      <c r="B2674" s="3">
        <v>45599</v>
      </c>
      <c r="C2674" s="2" t="s">
        <v>2883</v>
      </c>
      <c r="D2674" s="2" t="s">
        <v>3519</v>
      </c>
      <c r="E2674" s="2" t="s">
        <v>45</v>
      </c>
      <c r="F2674" s="2" t="s">
        <v>46</v>
      </c>
      <c r="G2674" s="2" t="s">
        <v>22</v>
      </c>
      <c r="H2674" s="2" t="s">
        <v>23</v>
      </c>
      <c r="I2674" s="2" t="s">
        <v>24</v>
      </c>
      <c r="J2674" s="2">
        <v>3</v>
      </c>
      <c r="K2674" s="2">
        <v>44904</v>
      </c>
      <c r="L2674" s="2">
        <v>134712</v>
      </c>
      <c r="M2674" s="2">
        <v>119957.15</v>
      </c>
      <c r="N2674" s="2">
        <v>14754.85</v>
      </c>
      <c r="O2674" s="2">
        <v>45</v>
      </c>
      <c r="P2674" s="2">
        <v>44</v>
      </c>
      <c r="Q2674" s="2" t="s">
        <v>25</v>
      </c>
      <c r="R2674" s="2">
        <v>15</v>
      </c>
      <c r="S2674" s="5">
        <f>IFERROR(Table1[[#This Row],[Profit]]/Table1[[#This Row],[Sales]],0)</f>
        <v>0.1095288467248649</v>
      </c>
      <c r="T2674" s="2" t="str">
        <f t="shared" si="41"/>
        <v>Reorder Needed</v>
      </c>
    </row>
    <row r="2675" spans="1:20" x14ac:dyDescent="0.3">
      <c r="A2675" s="2">
        <v>3674</v>
      </c>
      <c r="B2675" s="3">
        <v>45615</v>
      </c>
      <c r="C2675" s="2" t="s">
        <v>1464</v>
      </c>
      <c r="D2675" s="2" t="s">
        <v>3520</v>
      </c>
      <c r="E2675" s="2" t="s">
        <v>36</v>
      </c>
      <c r="F2675" s="2" t="s">
        <v>37</v>
      </c>
      <c r="G2675" s="2" t="s">
        <v>60</v>
      </c>
      <c r="H2675" s="2" t="s">
        <v>61</v>
      </c>
      <c r="I2675" s="2" t="s">
        <v>32</v>
      </c>
      <c r="J2675" s="2">
        <v>6</v>
      </c>
      <c r="K2675" s="2">
        <v>58532</v>
      </c>
      <c r="L2675" s="2">
        <v>351192</v>
      </c>
      <c r="M2675" s="2">
        <v>217771.02</v>
      </c>
      <c r="N2675" s="2">
        <v>133420.98000000001</v>
      </c>
      <c r="O2675" s="2">
        <v>213</v>
      </c>
      <c r="P2675" s="2">
        <v>14</v>
      </c>
      <c r="Q2675" s="2" t="s">
        <v>62</v>
      </c>
      <c r="R2675" s="2">
        <v>20</v>
      </c>
      <c r="S2675" s="5">
        <f>IFERROR(Table1[[#This Row],[Profit]]/Table1[[#This Row],[Sales]],0)</f>
        <v>0.37990893870019821</v>
      </c>
      <c r="T2675" s="2" t="str">
        <f t="shared" si="41"/>
        <v>Reorder Needed</v>
      </c>
    </row>
    <row r="2676" spans="1:20" x14ac:dyDescent="0.3">
      <c r="A2676" s="2">
        <v>3675</v>
      </c>
      <c r="B2676" s="3">
        <v>45508</v>
      </c>
      <c r="C2676" s="2" t="s">
        <v>327</v>
      </c>
      <c r="D2676" s="2" t="s">
        <v>3521</v>
      </c>
      <c r="E2676" s="2" t="s">
        <v>45</v>
      </c>
      <c r="F2676" s="2" t="s">
        <v>46</v>
      </c>
      <c r="G2676" s="2" t="s">
        <v>75</v>
      </c>
      <c r="H2676" s="2" t="s">
        <v>76</v>
      </c>
      <c r="I2676" s="2" t="s">
        <v>77</v>
      </c>
      <c r="J2676" s="2">
        <v>6</v>
      </c>
      <c r="K2676" s="2">
        <v>29738</v>
      </c>
      <c r="L2676" s="2">
        <v>178428</v>
      </c>
      <c r="M2676" s="2">
        <v>160020.41</v>
      </c>
      <c r="N2676" s="2">
        <v>18407.59</v>
      </c>
      <c r="O2676" s="2">
        <v>342</v>
      </c>
      <c r="P2676" s="2">
        <v>85</v>
      </c>
      <c r="Q2676" s="2" t="s">
        <v>78</v>
      </c>
      <c r="R2676" s="2">
        <v>20</v>
      </c>
      <c r="S2676" s="5">
        <f>IFERROR(Table1[[#This Row],[Profit]]/Table1[[#This Row],[Sales]],0)</f>
        <v>0.1031653664223104</v>
      </c>
      <c r="T2676" s="2" t="str">
        <f t="shared" si="41"/>
        <v>Reorder Needed</v>
      </c>
    </row>
    <row r="2677" spans="1:20" x14ac:dyDescent="0.3">
      <c r="A2677" s="2">
        <v>3676</v>
      </c>
      <c r="B2677" s="3">
        <v>45462</v>
      </c>
      <c r="C2677" s="2" t="s">
        <v>3068</v>
      </c>
      <c r="D2677" s="2" t="s">
        <v>3522</v>
      </c>
      <c r="E2677" s="2" t="s">
        <v>28</v>
      </c>
      <c r="F2677" s="2" t="s">
        <v>29</v>
      </c>
      <c r="G2677" s="2" t="s">
        <v>60</v>
      </c>
      <c r="H2677" s="2" t="s">
        <v>61</v>
      </c>
      <c r="I2677" s="2" t="s">
        <v>32</v>
      </c>
      <c r="J2677" s="2">
        <v>6</v>
      </c>
      <c r="K2677" s="2">
        <v>24984</v>
      </c>
      <c r="L2677" s="2">
        <v>149904</v>
      </c>
      <c r="M2677" s="2">
        <v>109628.72</v>
      </c>
      <c r="N2677" s="2">
        <v>40275.279999999999</v>
      </c>
      <c r="O2677" s="2">
        <v>248</v>
      </c>
      <c r="P2677" s="2">
        <v>85</v>
      </c>
      <c r="Q2677" s="2" t="s">
        <v>62</v>
      </c>
      <c r="R2677" s="2">
        <v>0</v>
      </c>
      <c r="S2677" s="5">
        <f>IFERROR(Table1[[#This Row],[Profit]]/Table1[[#This Row],[Sales]],0)</f>
        <v>0.26867381791012912</v>
      </c>
      <c r="T2677" s="2" t="str">
        <f t="shared" si="41"/>
        <v>Reorder Needed</v>
      </c>
    </row>
    <row r="2678" spans="1:20" x14ac:dyDescent="0.3">
      <c r="A2678" s="2">
        <v>3677</v>
      </c>
      <c r="B2678" s="3">
        <v>45534</v>
      </c>
      <c r="C2678" s="2" t="s">
        <v>462</v>
      </c>
      <c r="D2678" s="2" t="s">
        <v>3523</v>
      </c>
      <c r="E2678" s="2" t="s">
        <v>36</v>
      </c>
      <c r="F2678" s="2" t="s">
        <v>37</v>
      </c>
      <c r="G2678" s="2" t="s">
        <v>30</v>
      </c>
      <c r="H2678" s="2" t="s">
        <v>31</v>
      </c>
      <c r="I2678" s="2" t="s">
        <v>32</v>
      </c>
      <c r="J2678" s="2">
        <v>4</v>
      </c>
      <c r="K2678" s="2">
        <v>19694</v>
      </c>
      <c r="L2678" s="2">
        <v>78776</v>
      </c>
      <c r="M2678" s="2">
        <v>62864.05</v>
      </c>
      <c r="N2678" s="2">
        <v>15911.95</v>
      </c>
      <c r="O2678" s="2">
        <v>200</v>
      </c>
      <c r="P2678" s="2">
        <v>75</v>
      </c>
      <c r="Q2678" s="2" t="s">
        <v>33</v>
      </c>
      <c r="R2678" s="2">
        <v>5</v>
      </c>
      <c r="S2678" s="5">
        <f>IFERROR(Table1[[#This Row],[Profit]]/Table1[[#This Row],[Sales]],0)</f>
        <v>0.20198981923428455</v>
      </c>
      <c r="T2678" s="2" t="str">
        <f t="shared" si="41"/>
        <v>Reorder Needed</v>
      </c>
    </row>
    <row r="2679" spans="1:20" x14ac:dyDescent="0.3">
      <c r="A2679" s="2">
        <v>3678</v>
      </c>
      <c r="B2679" s="3">
        <v>45629</v>
      </c>
      <c r="C2679" s="2" t="s">
        <v>248</v>
      </c>
      <c r="D2679" s="2" t="s">
        <v>2478</v>
      </c>
      <c r="E2679" s="2" t="s">
        <v>20</v>
      </c>
      <c r="F2679" s="2" t="s">
        <v>21</v>
      </c>
      <c r="G2679" s="2" t="s">
        <v>67</v>
      </c>
      <c r="H2679" s="2" t="s">
        <v>68</v>
      </c>
      <c r="I2679" s="2" t="s">
        <v>24</v>
      </c>
      <c r="J2679" s="2">
        <v>9</v>
      </c>
      <c r="K2679" s="2">
        <v>26953</v>
      </c>
      <c r="L2679" s="2">
        <v>242577</v>
      </c>
      <c r="M2679" s="2">
        <v>214685.26</v>
      </c>
      <c r="N2679" s="2">
        <v>27891.74</v>
      </c>
      <c r="O2679" s="2">
        <v>289</v>
      </c>
      <c r="P2679" s="2">
        <v>85</v>
      </c>
      <c r="Q2679" s="2" t="s">
        <v>42</v>
      </c>
      <c r="R2679" s="2">
        <v>20</v>
      </c>
      <c r="S2679" s="5">
        <f>IFERROR(Table1[[#This Row],[Profit]]/Table1[[#This Row],[Sales]],0)</f>
        <v>0.1149809751130569</v>
      </c>
      <c r="T2679" s="2" t="str">
        <f t="shared" si="41"/>
        <v>Reorder Needed</v>
      </c>
    </row>
    <row r="2680" spans="1:20" x14ac:dyDescent="0.3">
      <c r="A2680" s="2">
        <v>3679</v>
      </c>
      <c r="B2680" s="3">
        <v>45304</v>
      </c>
      <c r="C2680" s="2" t="s">
        <v>978</v>
      </c>
      <c r="D2680" s="2" t="s">
        <v>3524</v>
      </c>
      <c r="E2680" s="2" t="s">
        <v>28</v>
      </c>
      <c r="F2680" s="2" t="s">
        <v>29</v>
      </c>
      <c r="G2680" s="2" t="s">
        <v>55</v>
      </c>
      <c r="H2680" s="2" t="s">
        <v>56</v>
      </c>
      <c r="I2680" s="2" t="s">
        <v>32</v>
      </c>
      <c r="J2680" s="2">
        <v>2</v>
      </c>
      <c r="K2680" s="2">
        <v>16565</v>
      </c>
      <c r="L2680" s="2">
        <v>33130</v>
      </c>
      <c r="M2680" s="2">
        <v>27307.919999999998</v>
      </c>
      <c r="N2680" s="2">
        <v>5822.08</v>
      </c>
      <c r="O2680" s="2">
        <v>257</v>
      </c>
      <c r="P2680" s="2">
        <v>89</v>
      </c>
      <c r="Q2680" s="2" t="s">
        <v>57</v>
      </c>
      <c r="R2680" s="2">
        <v>0</v>
      </c>
      <c r="S2680" s="5">
        <f>IFERROR(Table1[[#This Row],[Profit]]/Table1[[#This Row],[Sales]],0)</f>
        <v>0.17573437971626923</v>
      </c>
      <c r="T2680" s="2" t="str">
        <f t="shared" si="41"/>
        <v>Reorder Needed</v>
      </c>
    </row>
    <row r="2681" spans="1:20" x14ac:dyDescent="0.3">
      <c r="A2681" s="2">
        <v>3680</v>
      </c>
      <c r="B2681" s="3">
        <v>45541</v>
      </c>
      <c r="C2681" s="2" t="s">
        <v>123</v>
      </c>
      <c r="D2681" s="2" t="s">
        <v>3525</v>
      </c>
      <c r="E2681" s="2" t="s">
        <v>45</v>
      </c>
      <c r="F2681" s="2" t="s">
        <v>46</v>
      </c>
      <c r="G2681" s="2" t="s">
        <v>75</v>
      </c>
      <c r="H2681" s="2" t="s">
        <v>76</v>
      </c>
      <c r="I2681" s="2" t="s">
        <v>77</v>
      </c>
      <c r="J2681" s="2">
        <v>4</v>
      </c>
      <c r="K2681" s="2">
        <v>20704</v>
      </c>
      <c r="L2681" s="2">
        <v>82816</v>
      </c>
      <c r="M2681" s="2">
        <v>55667.73</v>
      </c>
      <c r="N2681" s="2">
        <v>27148.27</v>
      </c>
      <c r="O2681" s="2">
        <v>470</v>
      </c>
      <c r="P2681" s="2">
        <v>35</v>
      </c>
      <c r="Q2681" s="2" t="s">
        <v>78</v>
      </c>
      <c r="R2681" s="2">
        <v>0</v>
      </c>
      <c r="S2681" s="5">
        <f>IFERROR(Table1[[#This Row],[Profit]]/Table1[[#This Row],[Sales]],0)</f>
        <v>0.32781431124420402</v>
      </c>
      <c r="T2681" s="2" t="str">
        <f t="shared" si="41"/>
        <v>Reorder Needed</v>
      </c>
    </row>
    <row r="2682" spans="1:20" x14ac:dyDescent="0.3">
      <c r="A2682" s="2">
        <v>3681</v>
      </c>
      <c r="B2682" s="3">
        <v>45581</v>
      </c>
      <c r="C2682" s="2" t="s">
        <v>1989</v>
      </c>
      <c r="D2682" s="2" t="s">
        <v>3526</v>
      </c>
      <c r="E2682" s="2" t="s">
        <v>36</v>
      </c>
      <c r="F2682" s="2" t="s">
        <v>37</v>
      </c>
      <c r="G2682" s="2" t="s">
        <v>75</v>
      </c>
      <c r="H2682" s="2" t="s">
        <v>76</v>
      </c>
      <c r="I2682" s="2" t="s">
        <v>77</v>
      </c>
      <c r="J2682" s="2">
        <v>6</v>
      </c>
      <c r="K2682" s="2">
        <v>26158</v>
      </c>
      <c r="L2682" s="2">
        <v>156948</v>
      </c>
      <c r="M2682" s="2">
        <v>130428.75</v>
      </c>
      <c r="N2682" s="2">
        <v>26519.25</v>
      </c>
      <c r="O2682" s="2">
        <v>40</v>
      </c>
      <c r="P2682" s="2">
        <v>50</v>
      </c>
      <c r="Q2682" s="2" t="s">
        <v>78</v>
      </c>
      <c r="R2682" s="2">
        <v>0</v>
      </c>
      <c r="S2682" s="5">
        <f>IFERROR(Table1[[#This Row],[Profit]]/Table1[[#This Row],[Sales]],0)</f>
        <v>0.16896838443306064</v>
      </c>
      <c r="T2682" s="2" t="str">
        <f t="shared" si="41"/>
        <v>Sufficient</v>
      </c>
    </row>
    <row r="2683" spans="1:20" x14ac:dyDescent="0.3">
      <c r="A2683" s="2">
        <v>3682</v>
      </c>
      <c r="B2683" s="3">
        <v>45384</v>
      </c>
      <c r="C2683" s="2" t="s">
        <v>407</v>
      </c>
      <c r="D2683" s="2" t="s">
        <v>3527</v>
      </c>
      <c r="E2683" s="2" t="s">
        <v>36</v>
      </c>
      <c r="F2683" s="2" t="s">
        <v>37</v>
      </c>
      <c r="G2683" s="2" t="s">
        <v>81</v>
      </c>
      <c r="H2683" s="2" t="s">
        <v>82</v>
      </c>
      <c r="I2683" s="2" t="s">
        <v>24</v>
      </c>
      <c r="J2683" s="2">
        <v>6</v>
      </c>
      <c r="K2683" s="2">
        <v>25648</v>
      </c>
      <c r="L2683" s="2">
        <v>153888</v>
      </c>
      <c r="M2683" s="2">
        <v>121322.44</v>
      </c>
      <c r="N2683" s="2">
        <v>32565.56</v>
      </c>
      <c r="O2683" s="2">
        <v>368</v>
      </c>
      <c r="P2683" s="2">
        <v>86</v>
      </c>
      <c r="Q2683" s="2" t="s">
        <v>42</v>
      </c>
      <c r="R2683" s="2">
        <v>0</v>
      </c>
      <c r="S2683" s="5">
        <f>IFERROR(Table1[[#This Row],[Profit]]/Table1[[#This Row],[Sales]],0)</f>
        <v>0.21161857974630902</v>
      </c>
      <c r="T2683" s="2" t="str">
        <f t="shared" si="41"/>
        <v>Reorder Needed</v>
      </c>
    </row>
    <row r="2684" spans="1:20" x14ac:dyDescent="0.3">
      <c r="A2684" s="2">
        <v>3683</v>
      </c>
      <c r="B2684" s="3">
        <v>45528</v>
      </c>
      <c r="C2684" s="2" t="s">
        <v>363</v>
      </c>
      <c r="D2684" s="2" t="s">
        <v>3528</v>
      </c>
      <c r="E2684" s="2" t="s">
        <v>28</v>
      </c>
      <c r="F2684" s="2" t="s">
        <v>29</v>
      </c>
      <c r="G2684" s="2" t="s">
        <v>49</v>
      </c>
      <c r="H2684" s="2" t="s">
        <v>50</v>
      </c>
      <c r="I2684" s="2" t="s">
        <v>51</v>
      </c>
      <c r="J2684" s="2">
        <v>1</v>
      </c>
      <c r="K2684" s="2">
        <v>27922</v>
      </c>
      <c r="L2684" s="2">
        <v>27922</v>
      </c>
      <c r="M2684" s="2">
        <v>20506.669999999998</v>
      </c>
      <c r="N2684" s="2">
        <v>7415.33</v>
      </c>
      <c r="O2684" s="2">
        <v>479</v>
      </c>
      <c r="P2684" s="2">
        <v>42</v>
      </c>
      <c r="Q2684" s="2" t="s">
        <v>52</v>
      </c>
      <c r="R2684" s="2">
        <v>0</v>
      </c>
      <c r="S2684" s="5">
        <f>IFERROR(Table1[[#This Row],[Profit]]/Table1[[#This Row],[Sales]],0)</f>
        <v>0.2655730248549531</v>
      </c>
      <c r="T2684" s="2" t="str">
        <f t="shared" si="41"/>
        <v>Reorder Needed</v>
      </c>
    </row>
    <row r="2685" spans="1:20" x14ac:dyDescent="0.3">
      <c r="A2685" s="2">
        <v>3684</v>
      </c>
      <c r="B2685" s="3">
        <v>45608</v>
      </c>
      <c r="C2685" s="2" t="s">
        <v>2727</v>
      </c>
      <c r="D2685" s="2" t="s">
        <v>3529</v>
      </c>
      <c r="E2685" s="2" t="s">
        <v>36</v>
      </c>
      <c r="F2685" s="2" t="s">
        <v>37</v>
      </c>
      <c r="G2685" s="2" t="s">
        <v>30</v>
      </c>
      <c r="H2685" s="2" t="s">
        <v>31</v>
      </c>
      <c r="I2685" s="2" t="s">
        <v>32</v>
      </c>
      <c r="J2685" s="2">
        <v>1</v>
      </c>
      <c r="K2685" s="2">
        <v>47848</v>
      </c>
      <c r="L2685" s="2">
        <v>47848</v>
      </c>
      <c r="M2685" s="2">
        <v>29804.12</v>
      </c>
      <c r="N2685" s="2">
        <v>18043.88</v>
      </c>
      <c r="O2685" s="2">
        <v>74</v>
      </c>
      <c r="P2685" s="2">
        <v>71</v>
      </c>
      <c r="Q2685" s="2" t="s">
        <v>33</v>
      </c>
      <c r="R2685" s="2">
        <v>10</v>
      </c>
      <c r="S2685" s="5">
        <f>IFERROR(Table1[[#This Row],[Profit]]/Table1[[#This Row],[Sales]],0)</f>
        <v>0.37710834308644042</v>
      </c>
      <c r="T2685" s="2" t="str">
        <f t="shared" si="41"/>
        <v>Reorder Needed</v>
      </c>
    </row>
    <row r="2686" spans="1:20" x14ac:dyDescent="0.3">
      <c r="A2686" s="2">
        <v>3685</v>
      </c>
      <c r="B2686" s="3">
        <v>45382</v>
      </c>
      <c r="C2686" s="2" t="s">
        <v>3530</v>
      </c>
      <c r="D2686" s="2" t="s">
        <v>3531</v>
      </c>
      <c r="E2686" s="2" t="s">
        <v>45</v>
      </c>
      <c r="F2686" s="2" t="s">
        <v>46</v>
      </c>
      <c r="G2686" s="2" t="s">
        <v>49</v>
      </c>
      <c r="H2686" s="2" t="s">
        <v>50</v>
      </c>
      <c r="I2686" s="2" t="s">
        <v>51</v>
      </c>
      <c r="J2686" s="2">
        <v>10</v>
      </c>
      <c r="K2686" s="2">
        <v>58898</v>
      </c>
      <c r="L2686" s="2">
        <v>588980</v>
      </c>
      <c r="M2686" s="2">
        <v>437053.25</v>
      </c>
      <c r="N2686" s="2">
        <v>151926.75</v>
      </c>
      <c r="O2686" s="2">
        <v>101</v>
      </c>
      <c r="P2686" s="2">
        <v>35</v>
      </c>
      <c r="Q2686" s="2" t="s">
        <v>52</v>
      </c>
      <c r="R2686" s="2">
        <v>15</v>
      </c>
      <c r="S2686" s="5">
        <f>IFERROR(Table1[[#This Row],[Profit]]/Table1[[#This Row],[Sales]],0)</f>
        <v>0.25794891167781586</v>
      </c>
      <c r="T2686" s="2" t="str">
        <f t="shared" si="41"/>
        <v>Reorder Needed</v>
      </c>
    </row>
    <row r="2687" spans="1:20" x14ac:dyDescent="0.3">
      <c r="A2687" s="2">
        <v>3686</v>
      </c>
      <c r="B2687" s="3">
        <v>45633</v>
      </c>
      <c r="C2687" s="2" t="s">
        <v>116</v>
      </c>
      <c r="D2687" s="2" t="s">
        <v>3532</v>
      </c>
      <c r="E2687" s="2" t="s">
        <v>20</v>
      </c>
      <c r="F2687" s="2" t="s">
        <v>21</v>
      </c>
      <c r="G2687" s="2" t="s">
        <v>81</v>
      </c>
      <c r="H2687" s="2" t="s">
        <v>82</v>
      </c>
      <c r="I2687" s="2" t="s">
        <v>24</v>
      </c>
      <c r="J2687" s="2">
        <v>7</v>
      </c>
      <c r="K2687" s="2">
        <v>44802</v>
      </c>
      <c r="L2687" s="2">
        <v>313614</v>
      </c>
      <c r="M2687" s="2">
        <v>273914.61</v>
      </c>
      <c r="N2687" s="2">
        <v>39699.39</v>
      </c>
      <c r="O2687" s="2">
        <v>405</v>
      </c>
      <c r="P2687" s="2">
        <v>66</v>
      </c>
      <c r="Q2687" s="2" t="s">
        <v>42</v>
      </c>
      <c r="R2687" s="2">
        <v>20</v>
      </c>
      <c r="S2687" s="5">
        <f>IFERROR(Table1[[#This Row],[Profit]]/Table1[[#This Row],[Sales]],0)</f>
        <v>0.12658679140599591</v>
      </c>
      <c r="T2687" s="2" t="str">
        <f t="shared" si="41"/>
        <v>Reorder Needed</v>
      </c>
    </row>
    <row r="2688" spans="1:20" x14ac:dyDescent="0.3">
      <c r="A2688" s="2">
        <v>3687</v>
      </c>
      <c r="B2688" s="3">
        <v>45373</v>
      </c>
      <c r="C2688" s="2" t="s">
        <v>1795</v>
      </c>
      <c r="D2688" s="2" t="s">
        <v>3533</v>
      </c>
      <c r="E2688" s="2" t="s">
        <v>45</v>
      </c>
      <c r="F2688" s="2" t="s">
        <v>46</v>
      </c>
      <c r="G2688" s="2" t="s">
        <v>49</v>
      </c>
      <c r="H2688" s="2" t="s">
        <v>50</v>
      </c>
      <c r="I2688" s="2" t="s">
        <v>51</v>
      </c>
      <c r="J2688" s="2">
        <v>6</v>
      </c>
      <c r="K2688" s="2">
        <v>48975</v>
      </c>
      <c r="L2688" s="2">
        <v>293850</v>
      </c>
      <c r="M2688" s="2">
        <v>210677.21</v>
      </c>
      <c r="N2688" s="2">
        <v>83172.789999999994</v>
      </c>
      <c r="O2688" s="2">
        <v>406</v>
      </c>
      <c r="P2688" s="2">
        <v>57</v>
      </c>
      <c r="Q2688" s="2" t="s">
        <v>52</v>
      </c>
      <c r="R2688" s="2">
        <v>5</v>
      </c>
      <c r="S2688" s="5">
        <f>IFERROR(Table1[[#This Row],[Profit]]/Table1[[#This Row],[Sales]],0)</f>
        <v>0.28304505700187166</v>
      </c>
      <c r="T2688" s="2" t="str">
        <f t="shared" si="41"/>
        <v>Reorder Needed</v>
      </c>
    </row>
    <row r="2689" spans="1:20" x14ac:dyDescent="0.3">
      <c r="A2689" s="2">
        <v>3688</v>
      </c>
      <c r="B2689" s="3">
        <v>45545</v>
      </c>
      <c r="C2689" s="2" t="s">
        <v>150</v>
      </c>
      <c r="D2689" s="2" t="s">
        <v>3534</v>
      </c>
      <c r="E2689" s="2" t="s">
        <v>36</v>
      </c>
      <c r="F2689" s="2" t="s">
        <v>37</v>
      </c>
      <c r="G2689" s="2" t="s">
        <v>97</v>
      </c>
      <c r="H2689" s="2" t="s">
        <v>98</v>
      </c>
      <c r="I2689" s="2" t="s">
        <v>32</v>
      </c>
      <c r="J2689" s="2">
        <v>2</v>
      </c>
      <c r="K2689" s="2">
        <v>45999</v>
      </c>
      <c r="L2689" s="2">
        <v>91998</v>
      </c>
      <c r="M2689" s="2">
        <v>74102.63</v>
      </c>
      <c r="N2689" s="2">
        <v>17895.37</v>
      </c>
      <c r="O2689" s="2">
        <v>193</v>
      </c>
      <c r="P2689" s="2">
        <v>67</v>
      </c>
      <c r="Q2689" s="2" t="s">
        <v>99</v>
      </c>
      <c r="R2689" s="2">
        <v>15</v>
      </c>
      <c r="S2689" s="5">
        <f>IFERROR(Table1[[#This Row],[Profit]]/Table1[[#This Row],[Sales]],0)</f>
        <v>0.19451911998086913</v>
      </c>
      <c r="T2689" s="2" t="str">
        <f t="shared" si="41"/>
        <v>Reorder Needed</v>
      </c>
    </row>
    <row r="2690" spans="1:20" x14ac:dyDescent="0.3">
      <c r="A2690" s="2">
        <v>3689</v>
      </c>
      <c r="B2690" s="3">
        <v>45486</v>
      </c>
      <c r="C2690" s="2" t="s">
        <v>555</v>
      </c>
      <c r="D2690" s="2" t="s">
        <v>3535</v>
      </c>
      <c r="E2690" s="2" t="s">
        <v>45</v>
      </c>
      <c r="F2690" s="2" t="s">
        <v>46</v>
      </c>
      <c r="G2690" s="2" t="s">
        <v>81</v>
      </c>
      <c r="H2690" s="2" t="s">
        <v>82</v>
      </c>
      <c r="I2690" s="2" t="s">
        <v>24</v>
      </c>
      <c r="J2690" s="2">
        <v>5</v>
      </c>
      <c r="K2690" s="2">
        <v>16744</v>
      </c>
      <c r="L2690" s="2">
        <v>83720</v>
      </c>
      <c r="M2690" s="2">
        <v>71434.240000000005</v>
      </c>
      <c r="N2690" s="2">
        <v>12285.76</v>
      </c>
      <c r="O2690" s="2">
        <v>327</v>
      </c>
      <c r="P2690" s="2">
        <v>98</v>
      </c>
      <c r="Q2690" s="2" t="s">
        <v>42</v>
      </c>
      <c r="R2690" s="2">
        <v>0</v>
      </c>
      <c r="S2690" s="5">
        <f>IFERROR(Table1[[#This Row],[Profit]]/Table1[[#This Row],[Sales]],0)</f>
        <v>0.14674820831342572</v>
      </c>
      <c r="T2690" s="2" t="str">
        <f t="shared" ref="T2690:T2753" si="42">IF(O2690&gt;P2690,"Reorder Needed","Sufficient")</f>
        <v>Reorder Needed</v>
      </c>
    </row>
    <row r="2691" spans="1:20" x14ac:dyDescent="0.3">
      <c r="A2691" s="2">
        <v>3690</v>
      </c>
      <c r="B2691" s="3">
        <v>45583</v>
      </c>
      <c r="C2691" s="2" t="s">
        <v>1595</v>
      </c>
      <c r="D2691" s="2" t="s">
        <v>3536</v>
      </c>
      <c r="E2691" s="2" t="s">
        <v>28</v>
      </c>
      <c r="F2691" s="2" t="s">
        <v>29</v>
      </c>
      <c r="G2691" s="2" t="s">
        <v>81</v>
      </c>
      <c r="H2691" s="2" t="s">
        <v>82</v>
      </c>
      <c r="I2691" s="2" t="s">
        <v>24</v>
      </c>
      <c r="J2691" s="2">
        <v>2</v>
      </c>
      <c r="K2691" s="2">
        <v>28025</v>
      </c>
      <c r="L2691" s="2">
        <v>56050</v>
      </c>
      <c r="M2691" s="2">
        <v>46049.61</v>
      </c>
      <c r="N2691" s="2">
        <v>10000.39</v>
      </c>
      <c r="O2691" s="2">
        <v>336</v>
      </c>
      <c r="P2691" s="2">
        <v>26</v>
      </c>
      <c r="Q2691" s="2" t="s">
        <v>42</v>
      </c>
      <c r="R2691" s="2">
        <v>15</v>
      </c>
      <c r="S2691" s="5">
        <f>IFERROR(Table1[[#This Row],[Profit]]/Table1[[#This Row],[Sales]],0)</f>
        <v>0.17841909009812668</v>
      </c>
      <c r="T2691" s="2" t="str">
        <f t="shared" si="42"/>
        <v>Reorder Needed</v>
      </c>
    </row>
    <row r="2692" spans="1:20" x14ac:dyDescent="0.3">
      <c r="A2692" s="2">
        <v>3691</v>
      </c>
      <c r="B2692" s="3">
        <v>45570</v>
      </c>
      <c r="C2692" s="2" t="s">
        <v>385</v>
      </c>
      <c r="D2692" s="2" t="s">
        <v>3537</v>
      </c>
      <c r="E2692" s="2" t="s">
        <v>28</v>
      </c>
      <c r="F2692" s="2" t="s">
        <v>29</v>
      </c>
      <c r="G2692" s="2" t="s">
        <v>81</v>
      </c>
      <c r="H2692" s="2" t="s">
        <v>82</v>
      </c>
      <c r="I2692" s="2" t="s">
        <v>24</v>
      </c>
      <c r="J2692" s="2">
        <v>4</v>
      </c>
      <c r="K2692" s="2">
        <v>46563</v>
      </c>
      <c r="L2692" s="2">
        <v>186252</v>
      </c>
      <c r="M2692" s="2">
        <v>133479.51999999999</v>
      </c>
      <c r="N2692" s="2">
        <v>52772.480000000003</v>
      </c>
      <c r="O2692" s="2">
        <v>261</v>
      </c>
      <c r="P2692" s="2">
        <v>100</v>
      </c>
      <c r="Q2692" s="2" t="s">
        <v>42</v>
      </c>
      <c r="R2692" s="2">
        <v>0</v>
      </c>
      <c r="S2692" s="5">
        <f>IFERROR(Table1[[#This Row],[Profit]]/Table1[[#This Row],[Sales]],0)</f>
        <v>0.28333913192878468</v>
      </c>
      <c r="T2692" s="2" t="str">
        <f t="shared" si="42"/>
        <v>Reorder Needed</v>
      </c>
    </row>
    <row r="2693" spans="1:20" x14ac:dyDescent="0.3">
      <c r="A2693" s="2">
        <v>3692</v>
      </c>
      <c r="B2693" s="3">
        <v>45306</v>
      </c>
      <c r="C2693" s="2" t="s">
        <v>468</v>
      </c>
      <c r="D2693" s="2" t="s">
        <v>3538</v>
      </c>
      <c r="E2693" s="2" t="s">
        <v>45</v>
      </c>
      <c r="F2693" s="2" t="s">
        <v>46</v>
      </c>
      <c r="G2693" s="2" t="s">
        <v>22</v>
      </c>
      <c r="H2693" s="2" t="s">
        <v>23</v>
      </c>
      <c r="I2693" s="2" t="s">
        <v>24</v>
      </c>
      <c r="J2693" s="2">
        <v>9</v>
      </c>
      <c r="K2693" s="2">
        <v>51035</v>
      </c>
      <c r="L2693" s="2">
        <v>459315</v>
      </c>
      <c r="M2693" s="2">
        <v>316314.53000000003</v>
      </c>
      <c r="N2693" s="2">
        <v>143000.47</v>
      </c>
      <c r="O2693" s="2">
        <v>407</v>
      </c>
      <c r="P2693" s="2">
        <v>23</v>
      </c>
      <c r="Q2693" s="2" t="s">
        <v>25</v>
      </c>
      <c r="R2693" s="2">
        <v>5</v>
      </c>
      <c r="S2693" s="5">
        <f>IFERROR(Table1[[#This Row],[Profit]]/Table1[[#This Row],[Sales]],0)</f>
        <v>0.31133420419537788</v>
      </c>
      <c r="T2693" s="2" t="str">
        <f t="shared" si="42"/>
        <v>Reorder Needed</v>
      </c>
    </row>
    <row r="2694" spans="1:20" x14ac:dyDescent="0.3">
      <c r="A2694" s="2">
        <v>3693</v>
      </c>
      <c r="B2694" s="3">
        <v>45465</v>
      </c>
      <c r="C2694" s="2" t="s">
        <v>1368</v>
      </c>
      <c r="D2694" s="2" t="s">
        <v>3539</v>
      </c>
      <c r="E2694" s="2" t="s">
        <v>45</v>
      </c>
      <c r="F2694" s="2" t="s">
        <v>46</v>
      </c>
      <c r="G2694" s="2" t="s">
        <v>49</v>
      </c>
      <c r="H2694" s="2" t="s">
        <v>50</v>
      </c>
      <c r="I2694" s="2" t="s">
        <v>51</v>
      </c>
      <c r="J2694" s="2">
        <v>3</v>
      </c>
      <c r="K2694" s="2">
        <v>57007</v>
      </c>
      <c r="L2694" s="2">
        <v>171021</v>
      </c>
      <c r="M2694" s="2">
        <v>109430.03</v>
      </c>
      <c r="N2694" s="2">
        <v>61590.97</v>
      </c>
      <c r="O2694" s="2">
        <v>473</v>
      </c>
      <c r="P2694" s="2">
        <v>19</v>
      </c>
      <c r="Q2694" s="2" t="s">
        <v>52</v>
      </c>
      <c r="R2694" s="2">
        <v>20</v>
      </c>
      <c r="S2694" s="5">
        <f>IFERROR(Table1[[#This Row],[Profit]]/Table1[[#This Row],[Sales]],0)</f>
        <v>0.36013688377450725</v>
      </c>
      <c r="T2694" s="2" t="str">
        <f t="shared" si="42"/>
        <v>Reorder Needed</v>
      </c>
    </row>
    <row r="2695" spans="1:20" x14ac:dyDescent="0.3">
      <c r="A2695" s="2">
        <v>3694</v>
      </c>
      <c r="B2695" s="3">
        <v>45611</v>
      </c>
      <c r="C2695" s="2" t="s">
        <v>137</v>
      </c>
      <c r="D2695" s="2" t="s">
        <v>2375</v>
      </c>
      <c r="E2695" s="2" t="s">
        <v>36</v>
      </c>
      <c r="F2695" s="2" t="s">
        <v>37</v>
      </c>
      <c r="G2695" s="2" t="s">
        <v>40</v>
      </c>
      <c r="H2695" s="2" t="s">
        <v>41</v>
      </c>
      <c r="I2695" s="2" t="s">
        <v>24</v>
      </c>
      <c r="J2695" s="2">
        <v>5</v>
      </c>
      <c r="K2695" s="2">
        <v>42562</v>
      </c>
      <c r="L2695" s="2">
        <v>212810</v>
      </c>
      <c r="M2695" s="2">
        <v>151198.54</v>
      </c>
      <c r="N2695" s="2">
        <v>61611.46</v>
      </c>
      <c r="O2695" s="2">
        <v>51</v>
      </c>
      <c r="P2695" s="2">
        <v>80</v>
      </c>
      <c r="Q2695" s="2" t="s">
        <v>42</v>
      </c>
      <c r="R2695" s="2">
        <v>20</v>
      </c>
      <c r="S2695" s="5">
        <f>IFERROR(Table1[[#This Row],[Profit]]/Table1[[#This Row],[Sales]],0)</f>
        <v>0.28951393261594849</v>
      </c>
      <c r="T2695" s="2" t="str">
        <f t="shared" si="42"/>
        <v>Sufficient</v>
      </c>
    </row>
    <row r="2696" spans="1:20" x14ac:dyDescent="0.3">
      <c r="A2696" s="2">
        <v>3695</v>
      </c>
      <c r="B2696" s="3">
        <v>45553</v>
      </c>
      <c r="C2696" s="2" t="s">
        <v>3540</v>
      </c>
      <c r="D2696" s="2" t="s">
        <v>3541</v>
      </c>
      <c r="E2696" s="2" t="s">
        <v>28</v>
      </c>
      <c r="F2696" s="2" t="s">
        <v>29</v>
      </c>
      <c r="G2696" s="2" t="s">
        <v>40</v>
      </c>
      <c r="H2696" s="2" t="s">
        <v>41</v>
      </c>
      <c r="I2696" s="2" t="s">
        <v>24</v>
      </c>
      <c r="J2696" s="2">
        <v>10</v>
      </c>
      <c r="K2696" s="2">
        <v>55631</v>
      </c>
      <c r="L2696" s="2">
        <v>556310</v>
      </c>
      <c r="M2696" s="2">
        <v>365816.45</v>
      </c>
      <c r="N2696" s="2">
        <v>190493.55</v>
      </c>
      <c r="O2696" s="2">
        <v>231</v>
      </c>
      <c r="P2696" s="2">
        <v>65</v>
      </c>
      <c r="Q2696" s="2" t="s">
        <v>42</v>
      </c>
      <c r="R2696" s="2">
        <v>0</v>
      </c>
      <c r="S2696" s="5">
        <f>IFERROR(Table1[[#This Row],[Profit]]/Table1[[#This Row],[Sales]],0)</f>
        <v>0.34242337905124837</v>
      </c>
      <c r="T2696" s="2" t="str">
        <f t="shared" si="42"/>
        <v>Reorder Needed</v>
      </c>
    </row>
    <row r="2697" spans="1:20" x14ac:dyDescent="0.3">
      <c r="A2697" s="2">
        <v>3696</v>
      </c>
      <c r="B2697" s="3">
        <v>45515</v>
      </c>
      <c r="C2697" s="2" t="s">
        <v>621</v>
      </c>
      <c r="D2697" s="2" t="s">
        <v>3542</v>
      </c>
      <c r="E2697" s="2" t="s">
        <v>20</v>
      </c>
      <c r="F2697" s="2" t="s">
        <v>21</v>
      </c>
      <c r="G2697" s="2" t="s">
        <v>67</v>
      </c>
      <c r="H2697" s="2" t="s">
        <v>68</v>
      </c>
      <c r="I2697" s="2" t="s">
        <v>24</v>
      </c>
      <c r="J2697" s="2">
        <v>4</v>
      </c>
      <c r="K2697" s="2">
        <v>19695</v>
      </c>
      <c r="L2697" s="2">
        <v>78780</v>
      </c>
      <c r="M2697" s="2">
        <v>52490.39</v>
      </c>
      <c r="N2697" s="2">
        <v>26289.61</v>
      </c>
      <c r="O2697" s="2">
        <v>143</v>
      </c>
      <c r="P2697" s="2">
        <v>61</v>
      </c>
      <c r="Q2697" s="2" t="s">
        <v>42</v>
      </c>
      <c r="R2697" s="2">
        <v>10</v>
      </c>
      <c r="S2697" s="5">
        <f>IFERROR(Table1[[#This Row],[Profit]]/Table1[[#This Row],[Sales]],0)</f>
        <v>0.33370919014978423</v>
      </c>
      <c r="T2697" s="2" t="str">
        <f t="shared" si="42"/>
        <v>Reorder Needed</v>
      </c>
    </row>
    <row r="2698" spans="1:20" x14ac:dyDescent="0.3">
      <c r="A2698" s="2">
        <v>3697</v>
      </c>
      <c r="B2698" s="3">
        <v>45492</v>
      </c>
      <c r="C2698" s="2" t="s">
        <v>1901</v>
      </c>
      <c r="D2698" s="2" t="s">
        <v>3543</v>
      </c>
      <c r="E2698" s="2" t="s">
        <v>36</v>
      </c>
      <c r="F2698" s="2" t="s">
        <v>37</v>
      </c>
      <c r="G2698" s="2" t="s">
        <v>81</v>
      </c>
      <c r="H2698" s="2" t="s">
        <v>82</v>
      </c>
      <c r="I2698" s="2" t="s">
        <v>24</v>
      </c>
      <c r="J2698" s="2">
        <v>9</v>
      </c>
      <c r="K2698" s="2">
        <v>44790</v>
      </c>
      <c r="L2698" s="2">
        <v>403110</v>
      </c>
      <c r="M2698" s="2">
        <v>247226.75</v>
      </c>
      <c r="N2698" s="2">
        <v>155883.25</v>
      </c>
      <c r="O2698" s="2">
        <v>100</v>
      </c>
      <c r="P2698" s="2">
        <v>91</v>
      </c>
      <c r="Q2698" s="2" t="s">
        <v>42</v>
      </c>
      <c r="R2698" s="2">
        <v>15</v>
      </c>
      <c r="S2698" s="5">
        <f>IFERROR(Table1[[#This Row],[Profit]]/Table1[[#This Row],[Sales]],0)</f>
        <v>0.38670152067673835</v>
      </c>
      <c r="T2698" s="2" t="str">
        <f t="shared" si="42"/>
        <v>Reorder Needed</v>
      </c>
    </row>
    <row r="2699" spans="1:20" x14ac:dyDescent="0.3">
      <c r="A2699" s="2">
        <v>3698</v>
      </c>
      <c r="B2699" s="3">
        <v>45308</v>
      </c>
      <c r="C2699" s="2" t="s">
        <v>198</v>
      </c>
      <c r="D2699" s="2" t="s">
        <v>3544</v>
      </c>
      <c r="E2699" s="2" t="s">
        <v>45</v>
      </c>
      <c r="F2699" s="2" t="s">
        <v>46</v>
      </c>
      <c r="G2699" s="2" t="s">
        <v>40</v>
      </c>
      <c r="H2699" s="2" t="s">
        <v>41</v>
      </c>
      <c r="I2699" s="2" t="s">
        <v>24</v>
      </c>
      <c r="J2699" s="2">
        <v>8</v>
      </c>
      <c r="K2699" s="2">
        <v>38573</v>
      </c>
      <c r="L2699" s="2">
        <v>308584</v>
      </c>
      <c r="M2699" s="2">
        <v>240553.9</v>
      </c>
      <c r="N2699" s="2">
        <v>68030.100000000006</v>
      </c>
      <c r="O2699" s="2">
        <v>326</v>
      </c>
      <c r="P2699" s="2">
        <v>94</v>
      </c>
      <c r="Q2699" s="2" t="s">
        <v>42</v>
      </c>
      <c r="R2699" s="2">
        <v>10</v>
      </c>
      <c r="S2699" s="5">
        <f>IFERROR(Table1[[#This Row],[Profit]]/Table1[[#This Row],[Sales]],0)</f>
        <v>0.22045893500635161</v>
      </c>
      <c r="T2699" s="2" t="str">
        <f t="shared" si="42"/>
        <v>Reorder Needed</v>
      </c>
    </row>
    <row r="2700" spans="1:20" x14ac:dyDescent="0.3">
      <c r="A2700" s="2">
        <v>3699</v>
      </c>
      <c r="B2700" s="3">
        <v>45472</v>
      </c>
      <c r="C2700" s="2" t="s">
        <v>2538</v>
      </c>
      <c r="D2700" s="2" t="s">
        <v>3545</v>
      </c>
      <c r="E2700" s="2" t="s">
        <v>36</v>
      </c>
      <c r="F2700" s="2" t="s">
        <v>37</v>
      </c>
      <c r="G2700" s="2" t="s">
        <v>30</v>
      </c>
      <c r="H2700" s="2" t="s">
        <v>31</v>
      </c>
      <c r="I2700" s="2" t="s">
        <v>32</v>
      </c>
      <c r="J2700" s="2">
        <v>4</v>
      </c>
      <c r="K2700" s="2">
        <v>14897</v>
      </c>
      <c r="L2700" s="2">
        <v>59588</v>
      </c>
      <c r="M2700" s="2">
        <v>46441.54</v>
      </c>
      <c r="N2700" s="2">
        <v>13146.46</v>
      </c>
      <c r="O2700" s="2">
        <v>439</v>
      </c>
      <c r="P2700" s="2">
        <v>100</v>
      </c>
      <c r="Q2700" s="2" t="s">
        <v>33</v>
      </c>
      <c r="R2700" s="2">
        <v>10</v>
      </c>
      <c r="S2700" s="5">
        <f>IFERROR(Table1[[#This Row],[Profit]]/Table1[[#This Row],[Sales]],0)</f>
        <v>0.2206226085789085</v>
      </c>
      <c r="T2700" s="2" t="str">
        <f t="shared" si="42"/>
        <v>Reorder Needed</v>
      </c>
    </row>
    <row r="2701" spans="1:20" x14ac:dyDescent="0.3">
      <c r="A2701" s="2">
        <v>3700</v>
      </c>
      <c r="B2701" s="3">
        <v>45464</v>
      </c>
      <c r="C2701" s="2" t="s">
        <v>749</v>
      </c>
      <c r="D2701" s="2" t="s">
        <v>3546</v>
      </c>
      <c r="E2701" s="2" t="s">
        <v>28</v>
      </c>
      <c r="F2701" s="2" t="s">
        <v>29</v>
      </c>
      <c r="G2701" s="2" t="s">
        <v>40</v>
      </c>
      <c r="H2701" s="2" t="s">
        <v>41</v>
      </c>
      <c r="I2701" s="2" t="s">
        <v>24</v>
      </c>
      <c r="J2701" s="2">
        <v>3</v>
      </c>
      <c r="K2701" s="2">
        <v>56460</v>
      </c>
      <c r="L2701" s="2">
        <v>169380</v>
      </c>
      <c r="M2701" s="2">
        <v>121815.8</v>
      </c>
      <c r="N2701" s="2">
        <v>47564.2</v>
      </c>
      <c r="O2701" s="2">
        <v>150</v>
      </c>
      <c r="P2701" s="2">
        <v>27</v>
      </c>
      <c r="Q2701" s="2" t="s">
        <v>42</v>
      </c>
      <c r="R2701" s="2">
        <v>5</v>
      </c>
      <c r="S2701" s="5">
        <f>IFERROR(Table1[[#This Row],[Profit]]/Table1[[#This Row],[Sales]],0)</f>
        <v>0.28081355531940017</v>
      </c>
      <c r="T2701" s="2" t="str">
        <f t="shared" si="42"/>
        <v>Reorder Needed</v>
      </c>
    </row>
    <row r="2702" spans="1:20" x14ac:dyDescent="0.3">
      <c r="A2702" s="2">
        <v>3701</v>
      </c>
      <c r="B2702" s="3">
        <v>45449</v>
      </c>
      <c r="C2702" s="2" t="s">
        <v>1343</v>
      </c>
      <c r="D2702" s="2" t="s">
        <v>3547</v>
      </c>
      <c r="E2702" s="2" t="s">
        <v>28</v>
      </c>
      <c r="F2702" s="2" t="s">
        <v>29</v>
      </c>
      <c r="G2702" s="2" t="s">
        <v>75</v>
      </c>
      <c r="H2702" s="2" t="s">
        <v>76</v>
      </c>
      <c r="I2702" s="2" t="s">
        <v>77</v>
      </c>
      <c r="J2702" s="2">
        <v>10</v>
      </c>
      <c r="K2702" s="2">
        <v>59829</v>
      </c>
      <c r="L2702" s="2">
        <v>598290</v>
      </c>
      <c r="M2702" s="2">
        <v>373235.18</v>
      </c>
      <c r="N2702" s="2">
        <v>225054.82</v>
      </c>
      <c r="O2702" s="2">
        <v>497</v>
      </c>
      <c r="P2702" s="2">
        <v>97</v>
      </c>
      <c r="Q2702" s="2" t="s">
        <v>78</v>
      </c>
      <c r="R2702" s="2">
        <v>10</v>
      </c>
      <c r="S2702" s="5">
        <f>IFERROR(Table1[[#This Row],[Profit]]/Table1[[#This Row],[Sales]],0)</f>
        <v>0.37616343244914674</v>
      </c>
      <c r="T2702" s="2" t="str">
        <f t="shared" si="42"/>
        <v>Reorder Needed</v>
      </c>
    </row>
    <row r="2703" spans="1:20" x14ac:dyDescent="0.3">
      <c r="A2703" s="2">
        <v>3702</v>
      </c>
      <c r="B2703" s="3">
        <v>45316</v>
      </c>
      <c r="C2703" s="2" t="s">
        <v>3063</v>
      </c>
      <c r="D2703" s="2" t="s">
        <v>3071</v>
      </c>
      <c r="E2703" s="2" t="s">
        <v>20</v>
      </c>
      <c r="F2703" s="2" t="s">
        <v>21</v>
      </c>
      <c r="G2703" s="2" t="s">
        <v>81</v>
      </c>
      <c r="H2703" s="2" t="s">
        <v>82</v>
      </c>
      <c r="I2703" s="2" t="s">
        <v>24</v>
      </c>
      <c r="J2703" s="2">
        <v>10</v>
      </c>
      <c r="K2703" s="2">
        <v>19572</v>
      </c>
      <c r="L2703" s="2">
        <v>195720</v>
      </c>
      <c r="M2703" s="2">
        <v>161013.07999999999</v>
      </c>
      <c r="N2703" s="2">
        <v>34706.92</v>
      </c>
      <c r="O2703" s="2">
        <v>415</v>
      </c>
      <c r="P2703" s="2">
        <v>66</v>
      </c>
      <c r="Q2703" s="2" t="s">
        <v>42</v>
      </c>
      <c r="R2703" s="2">
        <v>5</v>
      </c>
      <c r="S2703" s="5">
        <f>IFERROR(Table1[[#This Row],[Profit]]/Table1[[#This Row],[Sales]],0)</f>
        <v>0.17732945023502963</v>
      </c>
      <c r="T2703" s="2" t="str">
        <f t="shared" si="42"/>
        <v>Reorder Needed</v>
      </c>
    </row>
    <row r="2704" spans="1:20" x14ac:dyDescent="0.3">
      <c r="A2704" s="2">
        <v>3703</v>
      </c>
      <c r="B2704" s="3">
        <v>45295</v>
      </c>
      <c r="C2704" s="2" t="s">
        <v>1476</v>
      </c>
      <c r="D2704" s="2" t="s">
        <v>3548</v>
      </c>
      <c r="E2704" s="2" t="s">
        <v>45</v>
      </c>
      <c r="F2704" s="2" t="s">
        <v>46</v>
      </c>
      <c r="G2704" s="2" t="s">
        <v>97</v>
      </c>
      <c r="H2704" s="2" t="s">
        <v>98</v>
      </c>
      <c r="I2704" s="2" t="s">
        <v>32</v>
      </c>
      <c r="J2704" s="2">
        <v>3</v>
      </c>
      <c r="K2704" s="2">
        <v>46799</v>
      </c>
      <c r="L2704" s="2">
        <v>140397</v>
      </c>
      <c r="M2704" s="2">
        <v>90029.92</v>
      </c>
      <c r="N2704" s="2">
        <v>50367.08</v>
      </c>
      <c r="O2704" s="2">
        <v>153</v>
      </c>
      <c r="P2704" s="2">
        <v>12</v>
      </c>
      <c r="Q2704" s="2" t="s">
        <v>99</v>
      </c>
      <c r="R2704" s="2">
        <v>5</v>
      </c>
      <c r="S2704" s="5">
        <f>IFERROR(Table1[[#This Row],[Profit]]/Table1[[#This Row],[Sales]],0)</f>
        <v>0.35874755158586014</v>
      </c>
      <c r="T2704" s="2" t="str">
        <f t="shared" si="42"/>
        <v>Reorder Needed</v>
      </c>
    </row>
    <row r="2705" spans="1:20" x14ac:dyDescent="0.3">
      <c r="A2705" s="2">
        <v>3704</v>
      </c>
      <c r="B2705" s="3">
        <v>45294</v>
      </c>
      <c r="C2705" s="2" t="s">
        <v>603</v>
      </c>
      <c r="D2705" s="2" t="s">
        <v>3549</v>
      </c>
      <c r="E2705" s="2" t="s">
        <v>36</v>
      </c>
      <c r="F2705" s="2" t="s">
        <v>37</v>
      </c>
      <c r="G2705" s="2" t="s">
        <v>30</v>
      </c>
      <c r="H2705" s="2" t="s">
        <v>31</v>
      </c>
      <c r="I2705" s="2" t="s">
        <v>32</v>
      </c>
      <c r="J2705" s="2">
        <v>8</v>
      </c>
      <c r="K2705" s="2">
        <v>55935</v>
      </c>
      <c r="L2705" s="2">
        <v>447480</v>
      </c>
      <c r="M2705" s="2">
        <v>378828.06</v>
      </c>
      <c r="N2705" s="2">
        <v>68651.94</v>
      </c>
      <c r="O2705" s="2">
        <v>401</v>
      </c>
      <c r="P2705" s="2">
        <v>79</v>
      </c>
      <c r="Q2705" s="2" t="s">
        <v>33</v>
      </c>
      <c r="R2705" s="2">
        <v>15</v>
      </c>
      <c r="S2705" s="5">
        <f>IFERROR(Table1[[#This Row],[Profit]]/Table1[[#This Row],[Sales]],0)</f>
        <v>0.15341901314025208</v>
      </c>
      <c r="T2705" s="2" t="str">
        <f t="shared" si="42"/>
        <v>Reorder Needed</v>
      </c>
    </row>
    <row r="2706" spans="1:20" x14ac:dyDescent="0.3">
      <c r="A2706" s="2">
        <v>3705</v>
      </c>
      <c r="B2706" s="3">
        <v>45572</v>
      </c>
      <c r="C2706" s="2" t="s">
        <v>1155</v>
      </c>
      <c r="D2706" s="2" t="s">
        <v>3550</v>
      </c>
      <c r="E2706" s="2" t="s">
        <v>36</v>
      </c>
      <c r="F2706" s="2" t="s">
        <v>37</v>
      </c>
      <c r="G2706" s="2" t="s">
        <v>60</v>
      </c>
      <c r="H2706" s="2" t="s">
        <v>61</v>
      </c>
      <c r="I2706" s="2" t="s">
        <v>32</v>
      </c>
      <c r="J2706" s="2">
        <v>1</v>
      </c>
      <c r="K2706" s="2">
        <v>44584</v>
      </c>
      <c r="L2706" s="2">
        <v>44584</v>
      </c>
      <c r="M2706" s="2">
        <v>33286.97</v>
      </c>
      <c r="N2706" s="2">
        <v>11297.03</v>
      </c>
      <c r="O2706" s="2">
        <v>70</v>
      </c>
      <c r="P2706" s="2">
        <v>23</v>
      </c>
      <c r="Q2706" s="2" t="s">
        <v>62</v>
      </c>
      <c r="R2706" s="2">
        <v>20</v>
      </c>
      <c r="S2706" s="5">
        <f>IFERROR(Table1[[#This Row],[Profit]]/Table1[[#This Row],[Sales]],0)</f>
        <v>0.25338753813027098</v>
      </c>
      <c r="T2706" s="2" t="str">
        <f t="shared" si="42"/>
        <v>Reorder Needed</v>
      </c>
    </row>
    <row r="2707" spans="1:20" x14ac:dyDescent="0.3">
      <c r="A2707" s="2">
        <v>3706</v>
      </c>
      <c r="B2707" s="3">
        <v>45301</v>
      </c>
      <c r="C2707" s="2" t="s">
        <v>909</v>
      </c>
      <c r="D2707" s="2" t="s">
        <v>3551</v>
      </c>
      <c r="E2707" s="2" t="s">
        <v>36</v>
      </c>
      <c r="F2707" s="2" t="s">
        <v>37</v>
      </c>
      <c r="G2707" s="2" t="s">
        <v>67</v>
      </c>
      <c r="H2707" s="2" t="s">
        <v>68</v>
      </c>
      <c r="I2707" s="2" t="s">
        <v>24</v>
      </c>
      <c r="J2707" s="2">
        <v>4</v>
      </c>
      <c r="K2707" s="2">
        <v>18641</v>
      </c>
      <c r="L2707" s="2">
        <v>74564</v>
      </c>
      <c r="M2707" s="2">
        <v>60715.82</v>
      </c>
      <c r="N2707" s="2">
        <v>13848.18</v>
      </c>
      <c r="O2707" s="2">
        <v>312</v>
      </c>
      <c r="P2707" s="2">
        <v>11</v>
      </c>
      <c r="Q2707" s="2" t="s">
        <v>42</v>
      </c>
      <c r="R2707" s="2">
        <v>20</v>
      </c>
      <c r="S2707" s="5">
        <f>IFERROR(Table1[[#This Row],[Profit]]/Table1[[#This Row],[Sales]],0)</f>
        <v>0.18572206426693846</v>
      </c>
      <c r="T2707" s="2" t="str">
        <f t="shared" si="42"/>
        <v>Reorder Needed</v>
      </c>
    </row>
    <row r="2708" spans="1:20" x14ac:dyDescent="0.3">
      <c r="A2708" s="2">
        <v>3707</v>
      </c>
      <c r="B2708" s="3">
        <v>45653</v>
      </c>
      <c r="C2708" s="2" t="s">
        <v>749</v>
      </c>
      <c r="D2708" s="2" t="s">
        <v>3552</v>
      </c>
      <c r="E2708" s="2" t="s">
        <v>36</v>
      </c>
      <c r="F2708" s="2" t="s">
        <v>37</v>
      </c>
      <c r="G2708" s="2" t="s">
        <v>40</v>
      </c>
      <c r="H2708" s="2" t="s">
        <v>41</v>
      </c>
      <c r="I2708" s="2" t="s">
        <v>24</v>
      </c>
      <c r="J2708" s="2">
        <v>8</v>
      </c>
      <c r="K2708" s="2">
        <v>22145</v>
      </c>
      <c r="L2708" s="2">
        <v>177160</v>
      </c>
      <c r="M2708" s="2">
        <v>144698.1</v>
      </c>
      <c r="N2708" s="2">
        <v>32461.9</v>
      </c>
      <c r="O2708" s="2">
        <v>445</v>
      </c>
      <c r="P2708" s="2">
        <v>90</v>
      </c>
      <c r="Q2708" s="2" t="s">
        <v>42</v>
      </c>
      <c r="R2708" s="2">
        <v>20</v>
      </c>
      <c r="S2708" s="5">
        <f>IFERROR(Table1[[#This Row],[Profit]]/Table1[[#This Row],[Sales]],0)</f>
        <v>0.18323492887785053</v>
      </c>
      <c r="T2708" s="2" t="str">
        <f t="shared" si="42"/>
        <v>Reorder Needed</v>
      </c>
    </row>
    <row r="2709" spans="1:20" x14ac:dyDescent="0.3">
      <c r="A2709" s="2">
        <v>3708</v>
      </c>
      <c r="B2709" s="3">
        <v>45346</v>
      </c>
      <c r="C2709" s="2" t="s">
        <v>2075</v>
      </c>
      <c r="D2709" s="2" t="s">
        <v>3553</v>
      </c>
      <c r="E2709" s="2" t="s">
        <v>45</v>
      </c>
      <c r="F2709" s="2" t="s">
        <v>46</v>
      </c>
      <c r="G2709" s="2" t="s">
        <v>97</v>
      </c>
      <c r="H2709" s="2" t="s">
        <v>98</v>
      </c>
      <c r="I2709" s="2" t="s">
        <v>32</v>
      </c>
      <c r="J2709" s="2">
        <v>5</v>
      </c>
      <c r="K2709" s="2">
        <v>30041</v>
      </c>
      <c r="L2709" s="2">
        <v>150205</v>
      </c>
      <c r="M2709" s="2">
        <v>110987.62</v>
      </c>
      <c r="N2709" s="2">
        <v>39217.379999999997</v>
      </c>
      <c r="O2709" s="2">
        <v>18</v>
      </c>
      <c r="P2709" s="2">
        <v>91</v>
      </c>
      <c r="Q2709" s="2" t="s">
        <v>99</v>
      </c>
      <c r="R2709" s="2">
        <v>5</v>
      </c>
      <c r="S2709" s="5">
        <f>IFERROR(Table1[[#This Row],[Profit]]/Table1[[#This Row],[Sales]],0)</f>
        <v>0.26109237375586697</v>
      </c>
      <c r="T2709" s="2" t="str">
        <f t="shared" si="42"/>
        <v>Sufficient</v>
      </c>
    </row>
    <row r="2710" spans="1:20" x14ac:dyDescent="0.3">
      <c r="A2710" s="2">
        <v>3709</v>
      </c>
      <c r="B2710" s="3">
        <v>45312</v>
      </c>
      <c r="C2710" s="2" t="s">
        <v>1180</v>
      </c>
      <c r="D2710" s="2" t="s">
        <v>3554</v>
      </c>
      <c r="E2710" s="2" t="s">
        <v>45</v>
      </c>
      <c r="F2710" s="2" t="s">
        <v>46</v>
      </c>
      <c r="G2710" s="2" t="s">
        <v>60</v>
      </c>
      <c r="H2710" s="2" t="s">
        <v>61</v>
      </c>
      <c r="I2710" s="2" t="s">
        <v>32</v>
      </c>
      <c r="J2710" s="2">
        <v>4</v>
      </c>
      <c r="K2710" s="2">
        <v>9568</v>
      </c>
      <c r="L2710" s="2">
        <v>38272</v>
      </c>
      <c r="M2710" s="2">
        <v>32682.74</v>
      </c>
      <c r="N2710" s="2">
        <v>5589.26</v>
      </c>
      <c r="O2710" s="2">
        <v>375</v>
      </c>
      <c r="P2710" s="2">
        <v>50</v>
      </c>
      <c r="Q2710" s="2" t="s">
        <v>62</v>
      </c>
      <c r="R2710" s="2">
        <v>5</v>
      </c>
      <c r="S2710" s="5">
        <f>IFERROR(Table1[[#This Row],[Profit]]/Table1[[#This Row],[Sales]],0)</f>
        <v>0.14604044732441473</v>
      </c>
      <c r="T2710" s="2" t="str">
        <f t="shared" si="42"/>
        <v>Reorder Needed</v>
      </c>
    </row>
    <row r="2711" spans="1:20" x14ac:dyDescent="0.3">
      <c r="A2711" s="2">
        <v>3710</v>
      </c>
      <c r="B2711" s="3">
        <v>45554</v>
      </c>
      <c r="C2711" s="2" t="s">
        <v>1915</v>
      </c>
      <c r="D2711" s="2" t="s">
        <v>3555</v>
      </c>
      <c r="E2711" s="2" t="s">
        <v>36</v>
      </c>
      <c r="F2711" s="2" t="s">
        <v>37</v>
      </c>
      <c r="G2711" s="2" t="s">
        <v>40</v>
      </c>
      <c r="H2711" s="2" t="s">
        <v>41</v>
      </c>
      <c r="I2711" s="2" t="s">
        <v>24</v>
      </c>
      <c r="J2711" s="2">
        <v>4</v>
      </c>
      <c r="K2711" s="2">
        <v>28439</v>
      </c>
      <c r="L2711" s="2">
        <v>113756</v>
      </c>
      <c r="M2711" s="2">
        <v>69919.240000000005</v>
      </c>
      <c r="N2711" s="2">
        <v>43836.76</v>
      </c>
      <c r="O2711" s="2">
        <v>463</v>
      </c>
      <c r="P2711" s="2">
        <v>29</v>
      </c>
      <c r="Q2711" s="2" t="s">
        <v>42</v>
      </c>
      <c r="R2711" s="2">
        <v>10</v>
      </c>
      <c r="S2711" s="5">
        <f>IFERROR(Table1[[#This Row],[Profit]]/Table1[[#This Row],[Sales]],0)</f>
        <v>0.38535778332571469</v>
      </c>
      <c r="T2711" s="2" t="str">
        <f t="shared" si="42"/>
        <v>Reorder Needed</v>
      </c>
    </row>
    <row r="2712" spans="1:20" x14ac:dyDescent="0.3">
      <c r="A2712" s="2">
        <v>3711</v>
      </c>
      <c r="B2712" s="3">
        <v>45345</v>
      </c>
      <c r="C2712" s="2" t="s">
        <v>590</v>
      </c>
      <c r="D2712" s="2" t="s">
        <v>3556</v>
      </c>
      <c r="E2712" s="2" t="s">
        <v>28</v>
      </c>
      <c r="F2712" s="2" t="s">
        <v>29</v>
      </c>
      <c r="G2712" s="2" t="s">
        <v>49</v>
      </c>
      <c r="H2712" s="2" t="s">
        <v>50</v>
      </c>
      <c r="I2712" s="2" t="s">
        <v>51</v>
      </c>
      <c r="J2712" s="2">
        <v>5</v>
      </c>
      <c r="K2712" s="2">
        <v>49871</v>
      </c>
      <c r="L2712" s="2">
        <v>249355</v>
      </c>
      <c r="M2712" s="2">
        <v>168106.75</v>
      </c>
      <c r="N2712" s="2">
        <v>81248.25</v>
      </c>
      <c r="O2712" s="2">
        <v>433</v>
      </c>
      <c r="P2712" s="2">
        <v>49</v>
      </c>
      <c r="Q2712" s="2" t="s">
        <v>52</v>
      </c>
      <c r="R2712" s="2">
        <v>15</v>
      </c>
      <c r="S2712" s="5">
        <f>IFERROR(Table1[[#This Row],[Profit]]/Table1[[#This Row],[Sales]],0)</f>
        <v>0.32583365081911331</v>
      </c>
      <c r="T2712" s="2" t="str">
        <f t="shared" si="42"/>
        <v>Reorder Needed</v>
      </c>
    </row>
    <row r="2713" spans="1:20" x14ac:dyDescent="0.3">
      <c r="A2713" s="2">
        <v>3712</v>
      </c>
      <c r="B2713" s="3">
        <v>45495</v>
      </c>
      <c r="C2713" s="2" t="s">
        <v>353</v>
      </c>
      <c r="D2713" s="2" t="s">
        <v>3557</v>
      </c>
      <c r="E2713" s="2" t="s">
        <v>28</v>
      </c>
      <c r="F2713" s="2" t="s">
        <v>29</v>
      </c>
      <c r="G2713" s="2" t="s">
        <v>40</v>
      </c>
      <c r="H2713" s="2" t="s">
        <v>41</v>
      </c>
      <c r="I2713" s="2" t="s">
        <v>24</v>
      </c>
      <c r="J2713" s="2">
        <v>2</v>
      </c>
      <c r="K2713" s="2">
        <v>39275</v>
      </c>
      <c r="L2713" s="2">
        <v>78550</v>
      </c>
      <c r="M2713" s="2">
        <v>68378.210000000006</v>
      </c>
      <c r="N2713" s="2">
        <v>10171.790000000001</v>
      </c>
      <c r="O2713" s="2">
        <v>160</v>
      </c>
      <c r="P2713" s="2">
        <v>29</v>
      </c>
      <c r="Q2713" s="2" t="s">
        <v>42</v>
      </c>
      <c r="R2713" s="2">
        <v>20</v>
      </c>
      <c r="S2713" s="5">
        <f>IFERROR(Table1[[#This Row],[Profit]]/Table1[[#This Row],[Sales]],0)</f>
        <v>0.12949446212603438</v>
      </c>
      <c r="T2713" s="2" t="str">
        <f t="shared" si="42"/>
        <v>Reorder Needed</v>
      </c>
    </row>
    <row r="2714" spans="1:20" x14ac:dyDescent="0.3">
      <c r="A2714" s="2">
        <v>3713</v>
      </c>
      <c r="B2714" s="3">
        <v>45459</v>
      </c>
      <c r="C2714" s="2" t="s">
        <v>3558</v>
      </c>
      <c r="D2714" s="2" t="s">
        <v>3559</v>
      </c>
      <c r="E2714" s="2" t="s">
        <v>45</v>
      </c>
      <c r="F2714" s="2" t="s">
        <v>46</v>
      </c>
      <c r="G2714" s="2" t="s">
        <v>97</v>
      </c>
      <c r="H2714" s="2" t="s">
        <v>98</v>
      </c>
      <c r="I2714" s="2" t="s">
        <v>32</v>
      </c>
      <c r="J2714" s="2">
        <v>7</v>
      </c>
      <c r="K2714" s="2">
        <v>32718</v>
      </c>
      <c r="L2714" s="2">
        <v>229026</v>
      </c>
      <c r="M2714" s="2">
        <v>146762.23000000001</v>
      </c>
      <c r="N2714" s="2">
        <v>82263.77</v>
      </c>
      <c r="O2714" s="2">
        <v>357</v>
      </c>
      <c r="P2714" s="2">
        <v>27</v>
      </c>
      <c r="Q2714" s="2" t="s">
        <v>99</v>
      </c>
      <c r="R2714" s="2">
        <v>0</v>
      </c>
      <c r="S2714" s="5">
        <f>IFERROR(Table1[[#This Row],[Profit]]/Table1[[#This Row],[Sales]],0)</f>
        <v>0.35918965532297648</v>
      </c>
      <c r="T2714" s="2" t="str">
        <f t="shared" si="42"/>
        <v>Reorder Needed</v>
      </c>
    </row>
    <row r="2715" spans="1:20" x14ac:dyDescent="0.3">
      <c r="A2715" s="2">
        <v>3714</v>
      </c>
      <c r="B2715" s="3">
        <v>45510</v>
      </c>
      <c r="C2715" s="2" t="s">
        <v>854</v>
      </c>
      <c r="D2715" s="2" t="s">
        <v>3560</v>
      </c>
      <c r="E2715" s="2" t="s">
        <v>28</v>
      </c>
      <c r="F2715" s="2" t="s">
        <v>29</v>
      </c>
      <c r="G2715" s="2" t="s">
        <v>60</v>
      </c>
      <c r="H2715" s="2" t="s">
        <v>61</v>
      </c>
      <c r="I2715" s="2" t="s">
        <v>32</v>
      </c>
      <c r="J2715" s="2">
        <v>4</v>
      </c>
      <c r="K2715" s="2">
        <v>1519</v>
      </c>
      <c r="L2715" s="2">
        <v>6076</v>
      </c>
      <c r="M2715" s="2">
        <v>4820.41</v>
      </c>
      <c r="N2715" s="2">
        <v>1255.5899999999999</v>
      </c>
      <c r="O2715" s="2">
        <v>129</v>
      </c>
      <c r="P2715" s="2">
        <v>70</v>
      </c>
      <c r="Q2715" s="2" t="s">
        <v>62</v>
      </c>
      <c r="R2715" s="2">
        <v>20</v>
      </c>
      <c r="S2715" s="5">
        <f>IFERROR(Table1[[#This Row],[Profit]]/Table1[[#This Row],[Sales]],0)</f>
        <v>0.206647465437788</v>
      </c>
      <c r="T2715" s="2" t="str">
        <f t="shared" si="42"/>
        <v>Reorder Needed</v>
      </c>
    </row>
    <row r="2716" spans="1:20" x14ac:dyDescent="0.3">
      <c r="A2716" s="2">
        <v>3715</v>
      </c>
      <c r="B2716" s="3">
        <v>45524</v>
      </c>
      <c r="C2716" s="2" t="s">
        <v>1403</v>
      </c>
      <c r="D2716" s="2" t="s">
        <v>3561</v>
      </c>
      <c r="E2716" s="2" t="s">
        <v>20</v>
      </c>
      <c r="F2716" s="2" t="s">
        <v>21</v>
      </c>
      <c r="G2716" s="2" t="s">
        <v>60</v>
      </c>
      <c r="H2716" s="2" t="s">
        <v>61</v>
      </c>
      <c r="I2716" s="2" t="s">
        <v>32</v>
      </c>
      <c r="J2716" s="2">
        <v>9</v>
      </c>
      <c r="K2716" s="2">
        <v>33483</v>
      </c>
      <c r="L2716" s="2">
        <v>301347</v>
      </c>
      <c r="M2716" s="2">
        <v>209166.84</v>
      </c>
      <c r="N2716" s="2">
        <v>92180.160000000003</v>
      </c>
      <c r="O2716" s="2">
        <v>310</v>
      </c>
      <c r="P2716" s="2">
        <v>73</v>
      </c>
      <c r="Q2716" s="2" t="s">
        <v>62</v>
      </c>
      <c r="R2716" s="2">
        <v>0</v>
      </c>
      <c r="S2716" s="5">
        <f>IFERROR(Table1[[#This Row],[Profit]]/Table1[[#This Row],[Sales]],0)</f>
        <v>0.30589373712032975</v>
      </c>
      <c r="T2716" s="2" t="str">
        <f t="shared" si="42"/>
        <v>Reorder Needed</v>
      </c>
    </row>
    <row r="2717" spans="1:20" x14ac:dyDescent="0.3">
      <c r="A2717" s="2">
        <v>3716</v>
      </c>
      <c r="B2717" s="3">
        <v>45432</v>
      </c>
      <c r="C2717" s="2" t="s">
        <v>3063</v>
      </c>
      <c r="D2717" s="2" t="s">
        <v>3562</v>
      </c>
      <c r="E2717" s="2" t="s">
        <v>28</v>
      </c>
      <c r="F2717" s="2" t="s">
        <v>29</v>
      </c>
      <c r="G2717" s="2" t="s">
        <v>75</v>
      </c>
      <c r="H2717" s="2" t="s">
        <v>76</v>
      </c>
      <c r="I2717" s="2" t="s">
        <v>77</v>
      </c>
      <c r="J2717" s="2">
        <v>8</v>
      </c>
      <c r="K2717" s="2">
        <v>9720</v>
      </c>
      <c r="L2717" s="2">
        <v>77760</v>
      </c>
      <c r="M2717" s="2">
        <v>50337.97</v>
      </c>
      <c r="N2717" s="2">
        <v>27422.03</v>
      </c>
      <c r="O2717" s="2">
        <v>341</v>
      </c>
      <c r="P2717" s="2">
        <v>44</v>
      </c>
      <c r="Q2717" s="2" t="s">
        <v>78</v>
      </c>
      <c r="R2717" s="2">
        <v>0</v>
      </c>
      <c r="S2717" s="5">
        <f>IFERROR(Table1[[#This Row],[Profit]]/Table1[[#This Row],[Sales]],0)</f>
        <v>0.35264956275720161</v>
      </c>
      <c r="T2717" s="2" t="str">
        <f t="shared" si="42"/>
        <v>Reorder Needed</v>
      </c>
    </row>
    <row r="2718" spans="1:20" x14ac:dyDescent="0.3">
      <c r="A2718" s="2">
        <v>3717</v>
      </c>
      <c r="B2718" s="3">
        <v>45568</v>
      </c>
      <c r="C2718" s="2" t="s">
        <v>1075</v>
      </c>
      <c r="D2718" s="2" t="s">
        <v>3563</v>
      </c>
      <c r="E2718" s="2" t="s">
        <v>20</v>
      </c>
      <c r="F2718" s="2" t="s">
        <v>21</v>
      </c>
      <c r="G2718" s="2" t="s">
        <v>22</v>
      </c>
      <c r="H2718" s="2" t="s">
        <v>23</v>
      </c>
      <c r="I2718" s="2" t="s">
        <v>24</v>
      </c>
      <c r="J2718" s="2">
        <v>6</v>
      </c>
      <c r="K2718" s="2">
        <v>17770</v>
      </c>
      <c r="L2718" s="2">
        <v>106620</v>
      </c>
      <c r="M2718" s="2">
        <v>95239.72</v>
      </c>
      <c r="N2718" s="2">
        <v>11380.28</v>
      </c>
      <c r="O2718" s="2">
        <v>175</v>
      </c>
      <c r="P2718" s="2">
        <v>35</v>
      </c>
      <c r="Q2718" s="2" t="s">
        <v>25</v>
      </c>
      <c r="R2718" s="2">
        <v>5</v>
      </c>
      <c r="S2718" s="5">
        <f>IFERROR(Table1[[#This Row],[Profit]]/Table1[[#This Row],[Sales]],0)</f>
        <v>0.10673682235978241</v>
      </c>
      <c r="T2718" s="2" t="str">
        <f t="shared" si="42"/>
        <v>Reorder Needed</v>
      </c>
    </row>
    <row r="2719" spans="1:20" x14ac:dyDescent="0.3">
      <c r="A2719" s="2">
        <v>3718</v>
      </c>
      <c r="B2719" s="3">
        <v>45560</v>
      </c>
      <c r="C2719" s="2" t="s">
        <v>1382</v>
      </c>
      <c r="D2719" s="2" t="s">
        <v>3564</v>
      </c>
      <c r="E2719" s="2" t="s">
        <v>20</v>
      </c>
      <c r="F2719" s="2" t="s">
        <v>21</v>
      </c>
      <c r="G2719" s="2" t="s">
        <v>49</v>
      </c>
      <c r="H2719" s="2" t="s">
        <v>50</v>
      </c>
      <c r="I2719" s="2" t="s">
        <v>51</v>
      </c>
      <c r="J2719" s="2">
        <v>8</v>
      </c>
      <c r="K2719" s="2">
        <v>5357</v>
      </c>
      <c r="L2719" s="2">
        <v>42856</v>
      </c>
      <c r="M2719" s="2">
        <v>26878.07</v>
      </c>
      <c r="N2719" s="2">
        <v>15977.93</v>
      </c>
      <c r="O2719" s="2">
        <v>51</v>
      </c>
      <c r="P2719" s="2">
        <v>33</v>
      </c>
      <c r="Q2719" s="2" t="s">
        <v>52</v>
      </c>
      <c r="R2719" s="2">
        <v>10</v>
      </c>
      <c r="S2719" s="5">
        <f>IFERROR(Table1[[#This Row],[Profit]]/Table1[[#This Row],[Sales]],0)</f>
        <v>0.37282830875490014</v>
      </c>
      <c r="T2719" s="2" t="str">
        <f t="shared" si="42"/>
        <v>Reorder Needed</v>
      </c>
    </row>
    <row r="2720" spans="1:20" x14ac:dyDescent="0.3">
      <c r="A2720" s="2">
        <v>3719</v>
      </c>
      <c r="B2720" s="3">
        <v>45342</v>
      </c>
      <c r="C2720" s="2" t="s">
        <v>3565</v>
      </c>
      <c r="D2720" s="2" t="s">
        <v>3566</v>
      </c>
      <c r="E2720" s="2" t="s">
        <v>45</v>
      </c>
      <c r="F2720" s="2" t="s">
        <v>46</v>
      </c>
      <c r="G2720" s="2" t="s">
        <v>40</v>
      </c>
      <c r="H2720" s="2" t="s">
        <v>41</v>
      </c>
      <c r="I2720" s="2" t="s">
        <v>24</v>
      </c>
      <c r="J2720" s="2">
        <v>6</v>
      </c>
      <c r="K2720" s="2">
        <v>18413</v>
      </c>
      <c r="L2720" s="2">
        <v>110478</v>
      </c>
      <c r="M2720" s="2">
        <v>69819.899999999994</v>
      </c>
      <c r="N2720" s="2">
        <v>40658.1</v>
      </c>
      <c r="O2720" s="2">
        <v>112</v>
      </c>
      <c r="P2720" s="2">
        <v>80</v>
      </c>
      <c r="Q2720" s="2" t="s">
        <v>42</v>
      </c>
      <c r="R2720" s="2">
        <v>20</v>
      </c>
      <c r="S2720" s="5">
        <f>IFERROR(Table1[[#This Row],[Profit]]/Table1[[#This Row],[Sales]],0)</f>
        <v>0.36801987726063107</v>
      </c>
      <c r="T2720" s="2" t="str">
        <f t="shared" si="42"/>
        <v>Reorder Needed</v>
      </c>
    </row>
    <row r="2721" spans="1:20" x14ac:dyDescent="0.3">
      <c r="A2721" s="2">
        <v>3720</v>
      </c>
      <c r="B2721" s="3">
        <v>45537</v>
      </c>
      <c r="C2721" s="2" t="s">
        <v>256</v>
      </c>
      <c r="D2721" s="2" t="s">
        <v>3567</v>
      </c>
      <c r="E2721" s="2" t="s">
        <v>45</v>
      </c>
      <c r="F2721" s="2" t="s">
        <v>46</v>
      </c>
      <c r="G2721" s="2" t="s">
        <v>97</v>
      </c>
      <c r="H2721" s="2" t="s">
        <v>98</v>
      </c>
      <c r="I2721" s="2" t="s">
        <v>32</v>
      </c>
      <c r="J2721" s="2">
        <v>1</v>
      </c>
      <c r="K2721" s="2">
        <v>51563</v>
      </c>
      <c r="L2721" s="2">
        <v>51563</v>
      </c>
      <c r="M2721" s="2">
        <v>34852.800000000003</v>
      </c>
      <c r="N2721" s="2">
        <v>16710.2</v>
      </c>
      <c r="O2721" s="2">
        <v>394</v>
      </c>
      <c r="P2721" s="2">
        <v>39</v>
      </c>
      <c r="Q2721" s="2" t="s">
        <v>99</v>
      </c>
      <c r="R2721" s="2">
        <v>0</v>
      </c>
      <c r="S2721" s="5">
        <f>IFERROR(Table1[[#This Row],[Profit]]/Table1[[#This Row],[Sales]],0)</f>
        <v>0.32407346353005062</v>
      </c>
      <c r="T2721" s="2" t="str">
        <f t="shared" si="42"/>
        <v>Reorder Needed</v>
      </c>
    </row>
    <row r="2722" spans="1:20" x14ac:dyDescent="0.3">
      <c r="A2722" s="2">
        <v>3721</v>
      </c>
      <c r="B2722" s="3">
        <v>45630</v>
      </c>
      <c r="C2722" s="2" t="s">
        <v>1114</v>
      </c>
      <c r="D2722" s="2" t="s">
        <v>3568</v>
      </c>
      <c r="E2722" s="2" t="s">
        <v>20</v>
      </c>
      <c r="F2722" s="2" t="s">
        <v>21</v>
      </c>
      <c r="G2722" s="2" t="s">
        <v>22</v>
      </c>
      <c r="H2722" s="2" t="s">
        <v>23</v>
      </c>
      <c r="I2722" s="2" t="s">
        <v>24</v>
      </c>
      <c r="J2722" s="2">
        <v>3</v>
      </c>
      <c r="K2722" s="2">
        <v>30638</v>
      </c>
      <c r="L2722" s="2">
        <v>91914</v>
      </c>
      <c r="M2722" s="2">
        <v>75626.69</v>
      </c>
      <c r="N2722" s="2">
        <v>16287.31</v>
      </c>
      <c r="O2722" s="2">
        <v>115</v>
      </c>
      <c r="P2722" s="2">
        <v>63</v>
      </c>
      <c r="Q2722" s="2" t="s">
        <v>25</v>
      </c>
      <c r="R2722" s="2">
        <v>20</v>
      </c>
      <c r="S2722" s="5">
        <f>IFERROR(Table1[[#This Row],[Profit]]/Table1[[#This Row],[Sales]],0)</f>
        <v>0.17720162325652239</v>
      </c>
      <c r="T2722" s="2" t="str">
        <f t="shared" si="42"/>
        <v>Reorder Needed</v>
      </c>
    </row>
    <row r="2723" spans="1:20" x14ac:dyDescent="0.3">
      <c r="A2723" s="2">
        <v>3722</v>
      </c>
      <c r="B2723" s="3">
        <v>45386</v>
      </c>
      <c r="C2723" s="2" t="s">
        <v>248</v>
      </c>
      <c r="D2723" s="2" t="s">
        <v>3569</v>
      </c>
      <c r="E2723" s="2" t="s">
        <v>28</v>
      </c>
      <c r="F2723" s="2" t="s">
        <v>29</v>
      </c>
      <c r="G2723" s="2" t="s">
        <v>60</v>
      </c>
      <c r="H2723" s="2" t="s">
        <v>61</v>
      </c>
      <c r="I2723" s="2" t="s">
        <v>32</v>
      </c>
      <c r="J2723" s="2">
        <v>3</v>
      </c>
      <c r="K2723" s="2">
        <v>17177</v>
      </c>
      <c r="L2723" s="2">
        <v>51531</v>
      </c>
      <c r="M2723" s="2">
        <v>40377.25</v>
      </c>
      <c r="N2723" s="2">
        <v>11153.75</v>
      </c>
      <c r="O2723" s="2">
        <v>54</v>
      </c>
      <c r="P2723" s="2">
        <v>54</v>
      </c>
      <c r="Q2723" s="2" t="s">
        <v>62</v>
      </c>
      <c r="R2723" s="2">
        <v>20</v>
      </c>
      <c r="S2723" s="5">
        <f>IFERROR(Table1[[#This Row],[Profit]]/Table1[[#This Row],[Sales]],0)</f>
        <v>0.21644738118802273</v>
      </c>
      <c r="T2723" s="2" t="str">
        <f t="shared" si="42"/>
        <v>Sufficient</v>
      </c>
    </row>
    <row r="2724" spans="1:20" x14ac:dyDescent="0.3">
      <c r="A2724" s="2">
        <v>3723</v>
      </c>
      <c r="B2724" s="3">
        <v>45343</v>
      </c>
      <c r="C2724" s="2" t="s">
        <v>1666</v>
      </c>
      <c r="D2724" s="2" t="s">
        <v>3570</v>
      </c>
      <c r="E2724" s="2" t="s">
        <v>36</v>
      </c>
      <c r="F2724" s="2" t="s">
        <v>37</v>
      </c>
      <c r="G2724" s="2" t="s">
        <v>67</v>
      </c>
      <c r="H2724" s="2" t="s">
        <v>68</v>
      </c>
      <c r="I2724" s="2" t="s">
        <v>24</v>
      </c>
      <c r="J2724" s="2">
        <v>1</v>
      </c>
      <c r="K2724" s="2">
        <v>5118</v>
      </c>
      <c r="L2724" s="2">
        <v>5118</v>
      </c>
      <c r="M2724" s="2">
        <v>4271.18</v>
      </c>
      <c r="N2724" s="2">
        <v>846.82</v>
      </c>
      <c r="O2724" s="2">
        <v>88</v>
      </c>
      <c r="P2724" s="2">
        <v>24</v>
      </c>
      <c r="Q2724" s="2" t="s">
        <v>42</v>
      </c>
      <c r="R2724" s="2">
        <v>0</v>
      </c>
      <c r="S2724" s="5">
        <f>IFERROR(Table1[[#This Row],[Profit]]/Table1[[#This Row],[Sales]],0)</f>
        <v>0.16545916373583433</v>
      </c>
      <c r="T2724" s="2" t="str">
        <f t="shared" si="42"/>
        <v>Reorder Needed</v>
      </c>
    </row>
    <row r="2725" spans="1:20" x14ac:dyDescent="0.3">
      <c r="A2725" s="2">
        <v>3724</v>
      </c>
      <c r="B2725" s="3">
        <v>45333</v>
      </c>
      <c r="C2725" s="2" t="s">
        <v>290</v>
      </c>
      <c r="D2725" s="2" t="s">
        <v>3571</v>
      </c>
      <c r="E2725" s="2" t="s">
        <v>20</v>
      </c>
      <c r="F2725" s="2" t="s">
        <v>21</v>
      </c>
      <c r="G2725" s="2" t="s">
        <v>22</v>
      </c>
      <c r="H2725" s="2" t="s">
        <v>23</v>
      </c>
      <c r="I2725" s="2" t="s">
        <v>24</v>
      </c>
      <c r="J2725" s="2">
        <v>2</v>
      </c>
      <c r="K2725" s="2">
        <v>20771</v>
      </c>
      <c r="L2725" s="2">
        <v>41542</v>
      </c>
      <c r="M2725" s="2">
        <v>30013.72</v>
      </c>
      <c r="N2725" s="2">
        <v>11528.28</v>
      </c>
      <c r="O2725" s="2">
        <v>143</v>
      </c>
      <c r="P2725" s="2">
        <v>56</v>
      </c>
      <c r="Q2725" s="2" t="s">
        <v>25</v>
      </c>
      <c r="R2725" s="2">
        <v>20</v>
      </c>
      <c r="S2725" s="5">
        <f>IFERROR(Table1[[#This Row],[Profit]]/Table1[[#This Row],[Sales]],0)</f>
        <v>0.27750902700881036</v>
      </c>
      <c r="T2725" s="2" t="str">
        <f t="shared" si="42"/>
        <v>Reorder Needed</v>
      </c>
    </row>
    <row r="2726" spans="1:20" x14ac:dyDescent="0.3">
      <c r="A2726" s="2">
        <v>3725</v>
      </c>
      <c r="B2726" s="3">
        <v>45347</v>
      </c>
      <c r="C2726" s="2" t="s">
        <v>1848</v>
      </c>
      <c r="D2726" s="2" t="s">
        <v>2286</v>
      </c>
      <c r="E2726" s="2" t="s">
        <v>28</v>
      </c>
      <c r="F2726" s="2" t="s">
        <v>29</v>
      </c>
      <c r="G2726" s="2" t="s">
        <v>67</v>
      </c>
      <c r="H2726" s="2" t="s">
        <v>68</v>
      </c>
      <c r="I2726" s="2" t="s">
        <v>24</v>
      </c>
      <c r="J2726" s="2">
        <v>3</v>
      </c>
      <c r="K2726" s="2">
        <v>5668</v>
      </c>
      <c r="L2726" s="2">
        <v>17004</v>
      </c>
      <c r="M2726" s="2">
        <v>10754.21</v>
      </c>
      <c r="N2726" s="2">
        <v>6249.79</v>
      </c>
      <c r="O2726" s="2">
        <v>462</v>
      </c>
      <c r="P2726" s="2">
        <v>54</v>
      </c>
      <c r="Q2726" s="2" t="s">
        <v>42</v>
      </c>
      <c r="R2726" s="2">
        <v>20</v>
      </c>
      <c r="S2726" s="5">
        <f>IFERROR(Table1[[#This Row],[Profit]]/Table1[[#This Row],[Sales]],0)</f>
        <v>0.36754822394730652</v>
      </c>
      <c r="T2726" s="2" t="str">
        <f t="shared" si="42"/>
        <v>Reorder Needed</v>
      </c>
    </row>
    <row r="2727" spans="1:20" x14ac:dyDescent="0.3">
      <c r="A2727" s="2">
        <v>3726</v>
      </c>
      <c r="B2727" s="3">
        <v>45608</v>
      </c>
      <c r="C2727" s="2" t="s">
        <v>1134</v>
      </c>
      <c r="D2727" s="2" t="s">
        <v>3572</v>
      </c>
      <c r="E2727" s="2" t="s">
        <v>28</v>
      </c>
      <c r="F2727" s="2" t="s">
        <v>29</v>
      </c>
      <c r="G2727" s="2" t="s">
        <v>55</v>
      </c>
      <c r="H2727" s="2" t="s">
        <v>56</v>
      </c>
      <c r="I2727" s="2" t="s">
        <v>32</v>
      </c>
      <c r="J2727" s="2">
        <v>8</v>
      </c>
      <c r="K2727" s="2">
        <v>8074</v>
      </c>
      <c r="L2727" s="2">
        <v>64592</v>
      </c>
      <c r="M2727" s="2">
        <v>43820.89</v>
      </c>
      <c r="N2727" s="2">
        <v>20771.11</v>
      </c>
      <c r="O2727" s="2">
        <v>161</v>
      </c>
      <c r="P2727" s="2">
        <v>65</v>
      </c>
      <c r="Q2727" s="2" t="s">
        <v>57</v>
      </c>
      <c r="R2727" s="2">
        <v>5</v>
      </c>
      <c r="S2727" s="5">
        <f>IFERROR(Table1[[#This Row],[Profit]]/Table1[[#This Row],[Sales]],0)</f>
        <v>0.32157403393609119</v>
      </c>
      <c r="T2727" s="2" t="str">
        <f t="shared" si="42"/>
        <v>Reorder Needed</v>
      </c>
    </row>
    <row r="2728" spans="1:20" x14ac:dyDescent="0.3">
      <c r="A2728" s="2">
        <v>3727</v>
      </c>
      <c r="B2728" s="3">
        <v>45453</v>
      </c>
      <c r="C2728" s="2" t="s">
        <v>3573</v>
      </c>
      <c r="D2728" s="2" t="s">
        <v>3574</v>
      </c>
      <c r="E2728" s="2" t="s">
        <v>36</v>
      </c>
      <c r="F2728" s="2" t="s">
        <v>37</v>
      </c>
      <c r="G2728" s="2" t="s">
        <v>55</v>
      </c>
      <c r="H2728" s="2" t="s">
        <v>56</v>
      </c>
      <c r="I2728" s="2" t="s">
        <v>32</v>
      </c>
      <c r="J2728" s="2">
        <v>3</v>
      </c>
      <c r="K2728" s="2">
        <v>12072</v>
      </c>
      <c r="L2728" s="2">
        <v>36216</v>
      </c>
      <c r="M2728" s="2">
        <v>24399.919999999998</v>
      </c>
      <c r="N2728" s="2">
        <v>11816.08</v>
      </c>
      <c r="O2728" s="2">
        <v>436</v>
      </c>
      <c r="P2728" s="2">
        <v>15</v>
      </c>
      <c r="Q2728" s="2" t="s">
        <v>57</v>
      </c>
      <c r="R2728" s="2">
        <v>20</v>
      </c>
      <c r="S2728" s="5">
        <f>IFERROR(Table1[[#This Row],[Profit]]/Table1[[#This Row],[Sales]],0)</f>
        <v>0.32626684338413958</v>
      </c>
      <c r="T2728" s="2" t="str">
        <f t="shared" si="42"/>
        <v>Reorder Needed</v>
      </c>
    </row>
    <row r="2729" spans="1:20" x14ac:dyDescent="0.3">
      <c r="A2729" s="2">
        <v>3728</v>
      </c>
      <c r="B2729" s="3">
        <v>45329</v>
      </c>
      <c r="C2729" s="2" t="s">
        <v>1527</v>
      </c>
      <c r="D2729" s="2" t="s">
        <v>3575</v>
      </c>
      <c r="E2729" s="2" t="s">
        <v>20</v>
      </c>
      <c r="F2729" s="2" t="s">
        <v>21</v>
      </c>
      <c r="G2729" s="2" t="s">
        <v>97</v>
      </c>
      <c r="H2729" s="2" t="s">
        <v>98</v>
      </c>
      <c r="I2729" s="2" t="s">
        <v>32</v>
      </c>
      <c r="J2729" s="2">
        <v>1</v>
      </c>
      <c r="K2729" s="2">
        <v>19856</v>
      </c>
      <c r="L2729" s="2">
        <v>19856</v>
      </c>
      <c r="M2729" s="2">
        <v>16865.599999999999</v>
      </c>
      <c r="N2729" s="2">
        <v>2990.4</v>
      </c>
      <c r="O2729" s="2">
        <v>181</v>
      </c>
      <c r="P2729" s="2">
        <v>49</v>
      </c>
      <c r="Q2729" s="2" t="s">
        <v>99</v>
      </c>
      <c r="R2729" s="2">
        <v>15</v>
      </c>
      <c r="S2729" s="5">
        <f>IFERROR(Table1[[#This Row],[Profit]]/Table1[[#This Row],[Sales]],0)</f>
        <v>0.15060435132957292</v>
      </c>
      <c r="T2729" s="2" t="str">
        <f t="shared" si="42"/>
        <v>Reorder Needed</v>
      </c>
    </row>
    <row r="2730" spans="1:20" x14ac:dyDescent="0.3">
      <c r="A2730" s="2">
        <v>3729</v>
      </c>
      <c r="B2730" s="3">
        <v>45418</v>
      </c>
      <c r="C2730" s="2" t="s">
        <v>1288</v>
      </c>
      <c r="D2730" s="2" t="s">
        <v>3576</v>
      </c>
      <c r="E2730" s="2" t="s">
        <v>20</v>
      </c>
      <c r="F2730" s="2" t="s">
        <v>21</v>
      </c>
      <c r="G2730" s="2" t="s">
        <v>49</v>
      </c>
      <c r="H2730" s="2" t="s">
        <v>50</v>
      </c>
      <c r="I2730" s="2" t="s">
        <v>51</v>
      </c>
      <c r="J2730" s="2">
        <v>8</v>
      </c>
      <c r="K2730" s="2">
        <v>1309</v>
      </c>
      <c r="L2730" s="2">
        <v>10472</v>
      </c>
      <c r="M2730" s="2">
        <v>8896.94</v>
      </c>
      <c r="N2730" s="2">
        <v>1575.06</v>
      </c>
      <c r="O2730" s="2">
        <v>394</v>
      </c>
      <c r="P2730" s="2">
        <v>29</v>
      </c>
      <c r="Q2730" s="2" t="s">
        <v>52</v>
      </c>
      <c r="R2730" s="2">
        <v>5</v>
      </c>
      <c r="S2730" s="5">
        <f>IFERROR(Table1[[#This Row],[Profit]]/Table1[[#This Row],[Sales]],0)</f>
        <v>0.15040679908326968</v>
      </c>
      <c r="T2730" s="2" t="str">
        <f t="shared" si="42"/>
        <v>Reorder Needed</v>
      </c>
    </row>
    <row r="2731" spans="1:20" x14ac:dyDescent="0.3">
      <c r="A2731" s="2">
        <v>3730</v>
      </c>
      <c r="B2731" s="3">
        <v>45319</v>
      </c>
      <c r="C2731" s="2" t="s">
        <v>1691</v>
      </c>
      <c r="D2731" s="2" t="s">
        <v>3577</v>
      </c>
      <c r="E2731" s="2" t="s">
        <v>20</v>
      </c>
      <c r="F2731" s="2" t="s">
        <v>21</v>
      </c>
      <c r="G2731" s="2" t="s">
        <v>60</v>
      </c>
      <c r="H2731" s="2" t="s">
        <v>61</v>
      </c>
      <c r="I2731" s="2" t="s">
        <v>32</v>
      </c>
      <c r="J2731" s="2">
        <v>3</v>
      </c>
      <c r="K2731" s="2">
        <v>7465</v>
      </c>
      <c r="L2731" s="2">
        <v>22395</v>
      </c>
      <c r="M2731" s="2">
        <v>14390.74</v>
      </c>
      <c r="N2731" s="2">
        <v>8004.26</v>
      </c>
      <c r="O2731" s="2">
        <v>138</v>
      </c>
      <c r="P2731" s="2">
        <v>88</v>
      </c>
      <c r="Q2731" s="2" t="s">
        <v>62</v>
      </c>
      <c r="R2731" s="2">
        <v>5</v>
      </c>
      <c r="S2731" s="5">
        <f>IFERROR(Table1[[#This Row],[Profit]]/Table1[[#This Row],[Sales]],0)</f>
        <v>0.35741281536057157</v>
      </c>
      <c r="T2731" s="2" t="str">
        <f t="shared" si="42"/>
        <v>Reorder Needed</v>
      </c>
    </row>
    <row r="2732" spans="1:20" x14ac:dyDescent="0.3">
      <c r="A2732" s="2">
        <v>3731</v>
      </c>
      <c r="B2732" s="3">
        <v>45347</v>
      </c>
      <c r="C2732" s="2" t="s">
        <v>3578</v>
      </c>
      <c r="D2732" s="2" t="s">
        <v>3579</v>
      </c>
      <c r="E2732" s="2" t="s">
        <v>28</v>
      </c>
      <c r="F2732" s="2" t="s">
        <v>29</v>
      </c>
      <c r="G2732" s="2" t="s">
        <v>60</v>
      </c>
      <c r="H2732" s="2" t="s">
        <v>61</v>
      </c>
      <c r="I2732" s="2" t="s">
        <v>32</v>
      </c>
      <c r="J2732" s="2">
        <v>9</v>
      </c>
      <c r="K2732" s="2">
        <v>17805</v>
      </c>
      <c r="L2732" s="2">
        <v>160245</v>
      </c>
      <c r="M2732" s="2">
        <v>102572.95</v>
      </c>
      <c r="N2732" s="2">
        <v>57672.05</v>
      </c>
      <c r="O2732" s="2">
        <v>43</v>
      </c>
      <c r="P2732" s="2">
        <v>86</v>
      </c>
      <c r="Q2732" s="2" t="s">
        <v>62</v>
      </c>
      <c r="R2732" s="2">
        <v>0</v>
      </c>
      <c r="S2732" s="5">
        <f>IFERROR(Table1[[#This Row],[Profit]]/Table1[[#This Row],[Sales]],0)</f>
        <v>0.35989921682423792</v>
      </c>
      <c r="T2732" s="2" t="str">
        <f t="shared" si="42"/>
        <v>Sufficient</v>
      </c>
    </row>
    <row r="2733" spans="1:20" x14ac:dyDescent="0.3">
      <c r="A2733" s="2">
        <v>3732</v>
      </c>
      <c r="B2733" s="3">
        <v>45298</v>
      </c>
      <c r="C2733" s="2" t="s">
        <v>1194</v>
      </c>
      <c r="D2733" s="2" t="s">
        <v>3580</v>
      </c>
      <c r="E2733" s="2" t="s">
        <v>28</v>
      </c>
      <c r="F2733" s="2" t="s">
        <v>29</v>
      </c>
      <c r="G2733" s="2" t="s">
        <v>67</v>
      </c>
      <c r="H2733" s="2" t="s">
        <v>68</v>
      </c>
      <c r="I2733" s="2" t="s">
        <v>24</v>
      </c>
      <c r="J2733" s="2">
        <v>7</v>
      </c>
      <c r="K2733" s="2">
        <v>24977</v>
      </c>
      <c r="L2733" s="2">
        <v>174839</v>
      </c>
      <c r="M2733" s="2">
        <v>156934.59</v>
      </c>
      <c r="N2733" s="2">
        <v>17904.41</v>
      </c>
      <c r="O2733" s="2">
        <v>294</v>
      </c>
      <c r="P2733" s="2">
        <v>20</v>
      </c>
      <c r="Q2733" s="2" t="s">
        <v>42</v>
      </c>
      <c r="R2733" s="2">
        <v>20</v>
      </c>
      <c r="S2733" s="5">
        <f>IFERROR(Table1[[#This Row],[Profit]]/Table1[[#This Row],[Sales]],0)</f>
        <v>0.10240512700255663</v>
      </c>
      <c r="T2733" s="2" t="str">
        <f t="shared" si="42"/>
        <v>Reorder Needed</v>
      </c>
    </row>
    <row r="2734" spans="1:20" x14ac:dyDescent="0.3">
      <c r="A2734" s="2">
        <v>3733</v>
      </c>
      <c r="B2734" s="3">
        <v>45533</v>
      </c>
      <c r="C2734" s="2" t="s">
        <v>2709</v>
      </c>
      <c r="D2734" s="2" t="s">
        <v>3581</v>
      </c>
      <c r="E2734" s="2" t="s">
        <v>36</v>
      </c>
      <c r="F2734" s="2" t="s">
        <v>37</v>
      </c>
      <c r="G2734" s="2" t="s">
        <v>30</v>
      </c>
      <c r="H2734" s="2" t="s">
        <v>31</v>
      </c>
      <c r="I2734" s="2" t="s">
        <v>32</v>
      </c>
      <c r="J2734" s="2">
        <v>2</v>
      </c>
      <c r="K2734" s="2">
        <v>28508</v>
      </c>
      <c r="L2734" s="2">
        <v>57016</v>
      </c>
      <c r="M2734" s="2">
        <v>41905.64</v>
      </c>
      <c r="N2734" s="2">
        <v>15110.36</v>
      </c>
      <c r="O2734" s="2">
        <v>367</v>
      </c>
      <c r="P2734" s="2">
        <v>69</v>
      </c>
      <c r="Q2734" s="2" t="s">
        <v>33</v>
      </c>
      <c r="R2734" s="2">
        <v>0</v>
      </c>
      <c r="S2734" s="5">
        <f>IFERROR(Table1[[#This Row],[Profit]]/Table1[[#This Row],[Sales]],0)</f>
        <v>0.26501964360881158</v>
      </c>
      <c r="T2734" s="2" t="str">
        <f t="shared" si="42"/>
        <v>Reorder Needed</v>
      </c>
    </row>
    <row r="2735" spans="1:20" x14ac:dyDescent="0.3">
      <c r="A2735" s="2">
        <v>3734</v>
      </c>
      <c r="B2735" s="3">
        <v>45534</v>
      </c>
      <c r="C2735" s="2" t="s">
        <v>1744</v>
      </c>
      <c r="D2735" s="2" t="s">
        <v>3582</v>
      </c>
      <c r="E2735" s="2" t="s">
        <v>28</v>
      </c>
      <c r="F2735" s="2" t="s">
        <v>29</v>
      </c>
      <c r="G2735" s="2" t="s">
        <v>40</v>
      </c>
      <c r="H2735" s="2" t="s">
        <v>41</v>
      </c>
      <c r="I2735" s="2" t="s">
        <v>24</v>
      </c>
      <c r="J2735" s="2">
        <v>4</v>
      </c>
      <c r="K2735" s="2">
        <v>15826</v>
      </c>
      <c r="L2735" s="2">
        <v>63304</v>
      </c>
      <c r="M2735" s="2">
        <v>39559.699999999997</v>
      </c>
      <c r="N2735" s="2">
        <v>23744.3</v>
      </c>
      <c r="O2735" s="2">
        <v>469</v>
      </c>
      <c r="P2735" s="2">
        <v>75</v>
      </c>
      <c r="Q2735" s="2" t="s">
        <v>42</v>
      </c>
      <c r="R2735" s="2">
        <v>5</v>
      </c>
      <c r="S2735" s="5">
        <f>IFERROR(Table1[[#This Row],[Profit]]/Table1[[#This Row],[Sales]],0)</f>
        <v>0.37508372298748893</v>
      </c>
      <c r="T2735" s="2" t="str">
        <f t="shared" si="42"/>
        <v>Reorder Needed</v>
      </c>
    </row>
    <row r="2736" spans="1:20" x14ac:dyDescent="0.3">
      <c r="A2736" s="2">
        <v>3735</v>
      </c>
      <c r="B2736" s="3">
        <v>45419</v>
      </c>
      <c r="C2736" s="2" t="s">
        <v>2168</v>
      </c>
      <c r="D2736" s="2" t="s">
        <v>3583</v>
      </c>
      <c r="E2736" s="2" t="s">
        <v>36</v>
      </c>
      <c r="F2736" s="2" t="s">
        <v>37</v>
      </c>
      <c r="G2736" s="2" t="s">
        <v>97</v>
      </c>
      <c r="H2736" s="2" t="s">
        <v>98</v>
      </c>
      <c r="I2736" s="2" t="s">
        <v>32</v>
      </c>
      <c r="J2736" s="2">
        <v>8</v>
      </c>
      <c r="K2736" s="2">
        <v>23015</v>
      </c>
      <c r="L2736" s="2">
        <v>184120</v>
      </c>
      <c r="M2736" s="2">
        <v>114154.56</v>
      </c>
      <c r="N2736" s="2">
        <v>69965.440000000002</v>
      </c>
      <c r="O2736" s="2">
        <v>453</v>
      </c>
      <c r="P2736" s="2">
        <v>97</v>
      </c>
      <c r="Q2736" s="2" t="s">
        <v>99</v>
      </c>
      <c r="R2736" s="2">
        <v>10</v>
      </c>
      <c r="S2736" s="5">
        <f>IFERROR(Table1[[#This Row],[Profit]]/Table1[[#This Row],[Sales]],0)</f>
        <v>0.37999913100152077</v>
      </c>
      <c r="T2736" s="2" t="str">
        <f t="shared" si="42"/>
        <v>Reorder Needed</v>
      </c>
    </row>
    <row r="2737" spans="1:20" x14ac:dyDescent="0.3">
      <c r="A2737" s="2">
        <v>3736</v>
      </c>
      <c r="B2737" s="3">
        <v>45503</v>
      </c>
      <c r="C2737" s="2" t="s">
        <v>2538</v>
      </c>
      <c r="D2737" s="2" t="s">
        <v>3584</v>
      </c>
      <c r="E2737" s="2" t="s">
        <v>36</v>
      </c>
      <c r="F2737" s="2" t="s">
        <v>37</v>
      </c>
      <c r="G2737" s="2" t="s">
        <v>30</v>
      </c>
      <c r="H2737" s="2" t="s">
        <v>31</v>
      </c>
      <c r="I2737" s="2" t="s">
        <v>32</v>
      </c>
      <c r="J2737" s="2">
        <v>7</v>
      </c>
      <c r="K2737" s="2">
        <v>27162</v>
      </c>
      <c r="L2737" s="2">
        <v>190134</v>
      </c>
      <c r="M2737" s="2">
        <v>130997.86</v>
      </c>
      <c r="N2737" s="2">
        <v>59136.14</v>
      </c>
      <c r="O2737" s="2">
        <v>317</v>
      </c>
      <c r="P2737" s="2">
        <v>86</v>
      </c>
      <c r="Q2737" s="2" t="s">
        <v>33</v>
      </c>
      <c r="R2737" s="2">
        <v>15</v>
      </c>
      <c r="S2737" s="5">
        <f>IFERROR(Table1[[#This Row],[Profit]]/Table1[[#This Row],[Sales]],0)</f>
        <v>0.31102348869744495</v>
      </c>
      <c r="T2737" s="2" t="str">
        <f t="shared" si="42"/>
        <v>Reorder Needed</v>
      </c>
    </row>
    <row r="2738" spans="1:20" x14ac:dyDescent="0.3">
      <c r="A2738" s="2">
        <v>3737</v>
      </c>
      <c r="B2738" s="3">
        <v>45503</v>
      </c>
      <c r="C2738" s="2" t="s">
        <v>3298</v>
      </c>
      <c r="D2738" s="2" t="s">
        <v>3585</v>
      </c>
      <c r="E2738" s="2" t="s">
        <v>28</v>
      </c>
      <c r="F2738" s="2" t="s">
        <v>29</v>
      </c>
      <c r="G2738" s="2" t="s">
        <v>67</v>
      </c>
      <c r="H2738" s="2" t="s">
        <v>68</v>
      </c>
      <c r="I2738" s="2" t="s">
        <v>24</v>
      </c>
      <c r="J2738" s="2">
        <v>5</v>
      </c>
      <c r="K2738" s="2">
        <v>39583</v>
      </c>
      <c r="L2738" s="2">
        <v>197915</v>
      </c>
      <c r="M2738" s="2">
        <v>165738.66</v>
      </c>
      <c r="N2738" s="2">
        <v>32176.34</v>
      </c>
      <c r="O2738" s="2">
        <v>452</v>
      </c>
      <c r="P2738" s="2">
        <v>87</v>
      </c>
      <c r="Q2738" s="2" t="s">
        <v>42</v>
      </c>
      <c r="R2738" s="2">
        <v>20</v>
      </c>
      <c r="S2738" s="5">
        <f>IFERROR(Table1[[#This Row],[Profit]]/Table1[[#This Row],[Sales]],0)</f>
        <v>0.16257656064472123</v>
      </c>
      <c r="T2738" s="2" t="str">
        <f t="shared" si="42"/>
        <v>Reorder Needed</v>
      </c>
    </row>
    <row r="2739" spans="1:20" x14ac:dyDescent="0.3">
      <c r="A2739" s="2">
        <v>3738</v>
      </c>
      <c r="B2739" s="3">
        <v>45546</v>
      </c>
      <c r="C2739" s="2" t="s">
        <v>963</v>
      </c>
      <c r="D2739" s="2" t="s">
        <v>3586</v>
      </c>
      <c r="E2739" s="2" t="s">
        <v>20</v>
      </c>
      <c r="F2739" s="2" t="s">
        <v>21</v>
      </c>
      <c r="G2739" s="2" t="s">
        <v>81</v>
      </c>
      <c r="H2739" s="2" t="s">
        <v>82</v>
      </c>
      <c r="I2739" s="2" t="s">
        <v>24</v>
      </c>
      <c r="J2739" s="2">
        <v>8</v>
      </c>
      <c r="K2739" s="2">
        <v>37465</v>
      </c>
      <c r="L2739" s="2">
        <v>299720</v>
      </c>
      <c r="M2739" s="2">
        <v>218303.64</v>
      </c>
      <c r="N2739" s="2">
        <v>81416.36</v>
      </c>
      <c r="O2739" s="2">
        <v>237</v>
      </c>
      <c r="P2739" s="2">
        <v>75</v>
      </c>
      <c r="Q2739" s="2" t="s">
        <v>42</v>
      </c>
      <c r="R2739" s="2">
        <v>0</v>
      </c>
      <c r="S2739" s="5">
        <f>IFERROR(Table1[[#This Row],[Profit]]/Table1[[#This Row],[Sales]],0)</f>
        <v>0.27164139863872949</v>
      </c>
      <c r="T2739" s="2" t="str">
        <f t="shared" si="42"/>
        <v>Reorder Needed</v>
      </c>
    </row>
    <row r="2740" spans="1:20" x14ac:dyDescent="0.3">
      <c r="A2740" s="2">
        <v>3739</v>
      </c>
      <c r="B2740" s="3">
        <v>45372</v>
      </c>
      <c r="C2740" s="2" t="s">
        <v>1850</v>
      </c>
      <c r="D2740" s="2" t="s">
        <v>3587</v>
      </c>
      <c r="E2740" s="2" t="s">
        <v>28</v>
      </c>
      <c r="F2740" s="2" t="s">
        <v>29</v>
      </c>
      <c r="G2740" s="2" t="s">
        <v>49</v>
      </c>
      <c r="H2740" s="2" t="s">
        <v>50</v>
      </c>
      <c r="I2740" s="2" t="s">
        <v>51</v>
      </c>
      <c r="J2740" s="2">
        <v>7</v>
      </c>
      <c r="K2740" s="2">
        <v>41625</v>
      </c>
      <c r="L2740" s="2">
        <v>291375</v>
      </c>
      <c r="M2740" s="2">
        <v>219722.77</v>
      </c>
      <c r="N2740" s="2">
        <v>71652.23</v>
      </c>
      <c r="O2740" s="2">
        <v>329</v>
      </c>
      <c r="P2740" s="2">
        <v>37</v>
      </c>
      <c r="Q2740" s="2" t="s">
        <v>52</v>
      </c>
      <c r="R2740" s="2">
        <v>5</v>
      </c>
      <c r="S2740" s="5">
        <f>IFERROR(Table1[[#This Row],[Profit]]/Table1[[#This Row],[Sales]],0)</f>
        <v>0.24591069927069925</v>
      </c>
      <c r="T2740" s="2" t="str">
        <f t="shared" si="42"/>
        <v>Reorder Needed</v>
      </c>
    </row>
    <row r="2741" spans="1:20" x14ac:dyDescent="0.3">
      <c r="A2741" s="2">
        <v>3740</v>
      </c>
      <c r="B2741" s="3">
        <v>45557</v>
      </c>
      <c r="C2741" s="2" t="s">
        <v>415</v>
      </c>
      <c r="D2741" s="2" t="s">
        <v>3588</v>
      </c>
      <c r="E2741" s="2" t="s">
        <v>28</v>
      </c>
      <c r="F2741" s="2" t="s">
        <v>29</v>
      </c>
      <c r="G2741" s="2" t="s">
        <v>97</v>
      </c>
      <c r="H2741" s="2" t="s">
        <v>98</v>
      </c>
      <c r="I2741" s="2" t="s">
        <v>32</v>
      </c>
      <c r="J2741" s="2">
        <v>9</v>
      </c>
      <c r="K2741" s="2">
        <v>10506</v>
      </c>
      <c r="L2741" s="2">
        <v>94554</v>
      </c>
      <c r="M2741" s="2">
        <v>83935.79</v>
      </c>
      <c r="N2741" s="2">
        <v>10618.21</v>
      </c>
      <c r="O2741" s="2">
        <v>243</v>
      </c>
      <c r="P2741" s="2">
        <v>78</v>
      </c>
      <c r="Q2741" s="2" t="s">
        <v>99</v>
      </c>
      <c r="R2741" s="2">
        <v>0</v>
      </c>
      <c r="S2741" s="5">
        <f>IFERROR(Table1[[#This Row],[Profit]]/Table1[[#This Row],[Sales]],0)</f>
        <v>0.11229784038750343</v>
      </c>
      <c r="T2741" s="2" t="str">
        <f t="shared" si="42"/>
        <v>Reorder Needed</v>
      </c>
    </row>
    <row r="2742" spans="1:20" x14ac:dyDescent="0.3">
      <c r="A2742" s="2">
        <v>3741</v>
      </c>
      <c r="B2742" s="3">
        <v>45514</v>
      </c>
      <c r="C2742" s="2" t="s">
        <v>1030</v>
      </c>
      <c r="D2742" s="2" t="s">
        <v>3589</v>
      </c>
      <c r="E2742" s="2" t="s">
        <v>36</v>
      </c>
      <c r="F2742" s="2" t="s">
        <v>37</v>
      </c>
      <c r="G2742" s="2" t="s">
        <v>40</v>
      </c>
      <c r="H2742" s="2" t="s">
        <v>41</v>
      </c>
      <c r="I2742" s="2" t="s">
        <v>24</v>
      </c>
      <c r="J2742" s="2">
        <v>5</v>
      </c>
      <c r="K2742" s="2">
        <v>43530</v>
      </c>
      <c r="L2742" s="2">
        <v>217650</v>
      </c>
      <c r="M2742" s="2">
        <v>149349.32999999999</v>
      </c>
      <c r="N2742" s="2">
        <v>68300.67</v>
      </c>
      <c r="O2742" s="2">
        <v>151</v>
      </c>
      <c r="P2742" s="2">
        <v>92</v>
      </c>
      <c r="Q2742" s="2" t="s">
        <v>42</v>
      </c>
      <c r="R2742" s="2">
        <v>10</v>
      </c>
      <c r="S2742" s="5">
        <f>IFERROR(Table1[[#This Row],[Profit]]/Table1[[#This Row],[Sales]],0)</f>
        <v>0.31380964851826326</v>
      </c>
      <c r="T2742" s="2" t="str">
        <f t="shared" si="42"/>
        <v>Reorder Needed</v>
      </c>
    </row>
    <row r="2743" spans="1:20" x14ac:dyDescent="0.3">
      <c r="A2743" s="2">
        <v>3742</v>
      </c>
      <c r="B2743" s="3">
        <v>45500</v>
      </c>
      <c r="C2743" s="2" t="s">
        <v>3590</v>
      </c>
      <c r="D2743" s="2" t="s">
        <v>3591</v>
      </c>
      <c r="E2743" s="2" t="s">
        <v>36</v>
      </c>
      <c r="F2743" s="2" t="s">
        <v>37</v>
      </c>
      <c r="G2743" s="2" t="s">
        <v>67</v>
      </c>
      <c r="H2743" s="2" t="s">
        <v>68</v>
      </c>
      <c r="I2743" s="2" t="s">
        <v>24</v>
      </c>
      <c r="J2743" s="2">
        <v>8</v>
      </c>
      <c r="K2743" s="2">
        <v>43123</v>
      </c>
      <c r="L2743" s="2">
        <v>344984</v>
      </c>
      <c r="M2743" s="2">
        <v>265351.39</v>
      </c>
      <c r="N2743" s="2">
        <v>79632.61</v>
      </c>
      <c r="O2743" s="2">
        <v>14</v>
      </c>
      <c r="P2743" s="2">
        <v>77</v>
      </c>
      <c r="Q2743" s="2" t="s">
        <v>42</v>
      </c>
      <c r="R2743" s="2">
        <v>15</v>
      </c>
      <c r="S2743" s="5">
        <f>IFERROR(Table1[[#This Row],[Profit]]/Table1[[#This Row],[Sales]],0)</f>
        <v>0.23082986457342949</v>
      </c>
      <c r="T2743" s="2" t="str">
        <f t="shared" si="42"/>
        <v>Sufficient</v>
      </c>
    </row>
    <row r="2744" spans="1:20" x14ac:dyDescent="0.3">
      <c r="A2744" s="2">
        <v>3743</v>
      </c>
      <c r="B2744" s="3">
        <v>45371</v>
      </c>
      <c r="C2744" s="2" t="s">
        <v>102</v>
      </c>
      <c r="D2744" s="2" t="s">
        <v>3592</v>
      </c>
      <c r="E2744" s="2" t="s">
        <v>20</v>
      </c>
      <c r="F2744" s="2" t="s">
        <v>21</v>
      </c>
      <c r="G2744" s="2" t="s">
        <v>22</v>
      </c>
      <c r="H2744" s="2" t="s">
        <v>23</v>
      </c>
      <c r="I2744" s="2" t="s">
        <v>24</v>
      </c>
      <c r="J2744" s="2">
        <v>9</v>
      </c>
      <c r="K2744" s="2">
        <v>8528</v>
      </c>
      <c r="L2744" s="2">
        <v>76752</v>
      </c>
      <c r="M2744" s="2">
        <v>53600.39</v>
      </c>
      <c r="N2744" s="2">
        <v>23151.61</v>
      </c>
      <c r="O2744" s="2">
        <v>156</v>
      </c>
      <c r="P2744" s="2">
        <v>26</v>
      </c>
      <c r="Q2744" s="2" t="s">
        <v>25</v>
      </c>
      <c r="R2744" s="2">
        <v>5</v>
      </c>
      <c r="S2744" s="5">
        <f>IFERROR(Table1[[#This Row],[Profit]]/Table1[[#This Row],[Sales]],0)</f>
        <v>0.30164178132165936</v>
      </c>
      <c r="T2744" s="2" t="str">
        <f t="shared" si="42"/>
        <v>Reorder Needed</v>
      </c>
    </row>
    <row r="2745" spans="1:20" x14ac:dyDescent="0.3">
      <c r="A2745" s="2">
        <v>3744</v>
      </c>
      <c r="B2745" s="3">
        <v>45357</v>
      </c>
      <c r="C2745" s="2" t="s">
        <v>337</v>
      </c>
      <c r="D2745" s="2" t="s">
        <v>3593</v>
      </c>
      <c r="E2745" s="2" t="s">
        <v>45</v>
      </c>
      <c r="F2745" s="2" t="s">
        <v>46</v>
      </c>
      <c r="G2745" s="2" t="s">
        <v>67</v>
      </c>
      <c r="H2745" s="2" t="s">
        <v>68</v>
      </c>
      <c r="I2745" s="2" t="s">
        <v>24</v>
      </c>
      <c r="J2745" s="2">
        <v>6</v>
      </c>
      <c r="K2745" s="2">
        <v>30729</v>
      </c>
      <c r="L2745" s="2">
        <v>184374</v>
      </c>
      <c r="M2745" s="2">
        <v>130346.13</v>
      </c>
      <c r="N2745" s="2">
        <v>54027.87</v>
      </c>
      <c r="O2745" s="2">
        <v>140</v>
      </c>
      <c r="P2745" s="2">
        <v>16</v>
      </c>
      <c r="Q2745" s="2" t="s">
        <v>42</v>
      </c>
      <c r="R2745" s="2">
        <v>15</v>
      </c>
      <c r="S2745" s="5">
        <f>IFERROR(Table1[[#This Row],[Profit]]/Table1[[#This Row],[Sales]],0)</f>
        <v>0.29303410459175372</v>
      </c>
      <c r="T2745" s="2" t="str">
        <f t="shared" si="42"/>
        <v>Reorder Needed</v>
      </c>
    </row>
    <row r="2746" spans="1:20" x14ac:dyDescent="0.3">
      <c r="A2746" s="2">
        <v>3745</v>
      </c>
      <c r="B2746" s="3">
        <v>45499</v>
      </c>
      <c r="C2746" s="2" t="s">
        <v>1601</v>
      </c>
      <c r="D2746" s="2" t="s">
        <v>3594</v>
      </c>
      <c r="E2746" s="2" t="s">
        <v>20</v>
      </c>
      <c r="F2746" s="2" t="s">
        <v>21</v>
      </c>
      <c r="G2746" s="2" t="s">
        <v>40</v>
      </c>
      <c r="H2746" s="2" t="s">
        <v>41</v>
      </c>
      <c r="I2746" s="2" t="s">
        <v>24</v>
      </c>
      <c r="J2746" s="2">
        <v>2</v>
      </c>
      <c r="K2746" s="2">
        <v>13695</v>
      </c>
      <c r="L2746" s="2">
        <v>27390</v>
      </c>
      <c r="M2746" s="2">
        <v>22633.24</v>
      </c>
      <c r="N2746" s="2">
        <v>4756.76</v>
      </c>
      <c r="O2746" s="2">
        <v>134</v>
      </c>
      <c r="P2746" s="2">
        <v>22</v>
      </c>
      <c r="Q2746" s="2" t="s">
        <v>42</v>
      </c>
      <c r="R2746" s="2">
        <v>20</v>
      </c>
      <c r="S2746" s="5">
        <f>IFERROR(Table1[[#This Row],[Profit]]/Table1[[#This Row],[Sales]],0)</f>
        <v>0.1736677619569186</v>
      </c>
      <c r="T2746" s="2" t="str">
        <f t="shared" si="42"/>
        <v>Reorder Needed</v>
      </c>
    </row>
    <row r="2747" spans="1:20" x14ac:dyDescent="0.3">
      <c r="A2747" s="2">
        <v>3746</v>
      </c>
      <c r="B2747" s="3">
        <v>45410</v>
      </c>
      <c r="C2747" s="2" t="s">
        <v>233</v>
      </c>
      <c r="D2747" s="2" t="s">
        <v>3595</v>
      </c>
      <c r="E2747" s="2" t="s">
        <v>36</v>
      </c>
      <c r="F2747" s="2" t="s">
        <v>37</v>
      </c>
      <c r="G2747" s="2" t="s">
        <v>40</v>
      </c>
      <c r="H2747" s="2" t="s">
        <v>41</v>
      </c>
      <c r="I2747" s="2" t="s">
        <v>24</v>
      </c>
      <c r="J2747" s="2">
        <v>6</v>
      </c>
      <c r="K2747" s="2">
        <v>14538</v>
      </c>
      <c r="L2747" s="2">
        <v>87228</v>
      </c>
      <c r="M2747" s="2">
        <v>64922.23</v>
      </c>
      <c r="N2747" s="2">
        <v>22305.77</v>
      </c>
      <c r="O2747" s="2">
        <v>197</v>
      </c>
      <c r="P2747" s="2">
        <v>76</v>
      </c>
      <c r="Q2747" s="2" t="s">
        <v>42</v>
      </c>
      <c r="R2747" s="2">
        <v>0</v>
      </c>
      <c r="S2747" s="5">
        <f>IFERROR(Table1[[#This Row],[Profit]]/Table1[[#This Row],[Sales]],0)</f>
        <v>0.25571800339340578</v>
      </c>
      <c r="T2747" s="2" t="str">
        <f t="shared" si="42"/>
        <v>Reorder Needed</v>
      </c>
    </row>
    <row r="2748" spans="1:20" x14ac:dyDescent="0.3">
      <c r="A2748" s="2">
        <v>3747</v>
      </c>
      <c r="B2748" s="3">
        <v>45413</v>
      </c>
      <c r="C2748" s="2" t="s">
        <v>65</v>
      </c>
      <c r="D2748" s="2" t="s">
        <v>3596</v>
      </c>
      <c r="E2748" s="2" t="s">
        <v>28</v>
      </c>
      <c r="F2748" s="2" t="s">
        <v>29</v>
      </c>
      <c r="G2748" s="2" t="s">
        <v>97</v>
      </c>
      <c r="H2748" s="2" t="s">
        <v>98</v>
      </c>
      <c r="I2748" s="2" t="s">
        <v>32</v>
      </c>
      <c r="J2748" s="2">
        <v>8</v>
      </c>
      <c r="K2748" s="2">
        <v>6652</v>
      </c>
      <c r="L2748" s="2">
        <v>53216</v>
      </c>
      <c r="M2748" s="2">
        <v>45469.13</v>
      </c>
      <c r="N2748" s="2">
        <v>7746.87</v>
      </c>
      <c r="O2748" s="2">
        <v>360</v>
      </c>
      <c r="P2748" s="2">
        <v>64</v>
      </c>
      <c r="Q2748" s="2" t="s">
        <v>99</v>
      </c>
      <c r="R2748" s="2">
        <v>10</v>
      </c>
      <c r="S2748" s="5">
        <f>IFERROR(Table1[[#This Row],[Profit]]/Table1[[#This Row],[Sales]],0)</f>
        <v>0.14557407546602524</v>
      </c>
      <c r="T2748" s="2" t="str">
        <f t="shared" si="42"/>
        <v>Reorder Needed</v>
      </c>
    </row>
    <row r="2749" spans="1:20" x14ac:dyDescent="0.3">
      <c r="A2749" s="2">
        <v>3748</v>
      </c>
      <c r="B2749" s="3">
        <v>45612</v>
      </c>
      <c r="C2749" s="2" t="s">
        <v>513</v>
      </c>
      <c r="D2749" s="2" t="s">
        <v>3597</v>
      </c>
      <c r="E2749" s="2" t="s">
        <v>36</v>
      </c>
      <c r="F2749" s="2" t="s">
        <v>37</v>
      </c>
      <c r="G2749" s="2" t="s">
        <v>75</v>
      </c>
      <c r="H2749" s="2" t="s">
        <v>76</v>
      </c>
      <c r="I2749" s="2" t="s">
        <v>77</v>
      </c>
      <c r="J2749" s="2">
        <v>6</v>
      </c>
      <c r="K2749" s="2">
        <v>4881</v>
      </c>
      <c r="L2749" s="2">
        <v>29286</v>
      </c>
      <c r="M2749" s="2">
        <v>21585.07</v>
      </c>
      <c r="N2749" s="2">
        <v>7700.93</v>
      </c>
      <c r="O2749" s="2">
        <v>212</v>
      </c>
      <c r="P2749" s="2">
        <v>16</v>
      </c>
      <c r="Q2749" s="2" t="s">
        <v>78</v>
      </c>
      <c r="R2749" s="2">
        <v>15</v>
      </c>
      <c r="S2749" s="5">
        <f>IFERROR(Table1[[#This Row],[Profit]]/Table1[[#This Row],[Sales]],0)</f>
        <v>0.26295601994126888</v>
      </c>
      <c r="T2749" s="2" t="str">
        <f t="shared" si="42"/>
        <v>Reorder Needed</v>
      </c>
    </row>
    <row r="2750" spans="1:20" x14ac:dyDescent="0.3">
      <c r="A2750" s="2">
        <v>3749</v>
      </c>
      <c r="B2750" s="3">
        <v>45298</v>
      </c>
      <c r="C2750" s="2" t="s">
        <v>1518</v>
      </c>
      <c r="D2750" s="2" t="s">
        <v>3598</v>
      </c>
      <c r="E2750" s="2" t="s">
        <v>28</v>
      </c>
      <c r="F2750" s="2" t="s">
        <v>29</v>
      </c>
      <c r="G2750" s="2" t="s">
        <v>49</v>
      </c>
      <c r="H2750" s="2" t="s">
        <v>50</v>
      </c>
      <c r="I2750" s="2" t="s">
        <v>51</v>
      </c>
      <c r="J2750" s="2">
        <v>3</v>
      </c>
      <c r="K2750" s="2">
        <v>53967</v>
      </c>
      <c r="L2750" s="2">
        <v>161901</v>
      </c>
      <c r="M2750" s="2">
        <v>98148.55</v>
      </c>
      <c r="N2750" s="2">
        <v>63752.45</v>
      </c>
      <c r="O2750" s="2">
        <v>408</v>
      </c>
      <c r="P2750" s="2">
        <v>54</v>
      </c>
      <c r="Q2750" s="2" t="s">
        <v>52</v>
      </c>
      <c r="R2750" s="2">
        <v>15</v>
      </c>
      <c r="S2750" s="5">
        <f>IFERROR(Table1[[#This Row],[Profit]]/Table1[[#This Row],[Sales]],0)</f>
        <v>0.3937742818141951</v>
      </c>
      <c r="T2750" s="2" t="str">
        <f t="shared" si="42"/>
        <v>Reorder Needed</v>
      </c>
    </row>
    <row r="2751" spans="1:20" x14ac:dyDescent="0.3">
      <c r="A2751" s="2">
        <v>3750</v>
      </c>
      <c r="B2751" s="3">
        <v>45496</v>
      </c>
      <c r="C2751" s="2" t="s">
        <v>955</v>
      </c>
      <c r="D2751" s="2" t="s">
        <v>3599</v>
      </c>
      <c r="E2751" s="2" t="s">
        <v>20</v>
      </c>
      <c r="F2751" s="2" t="s">
        <v>21</v>
      </c>
      <c r="G2751" s="2" t="s">
        <v>49</v>
      </c>
      <c r="H2751" s="2" t="s">
        <v>50</v>
      </c>
      <c r="I2751" s="2" t="s">
        <v>51</v>
      </c>
      <c r="J2751" s="2">
        <v>4</v>
      </c>
      <c r="K2751" s="2">
        <v>34332</v>
      </c>
      <c r="L2751" s="2">
        <v>137328</v>
      </c>
      <c r="M2751" s="2">
        <v>83957.51</v>
      </c>
      <c r="N2751" s="2">
        <v>53370.49</v>
      </c>
      <c r="O2751" s="2">
        <v>356</v>
      </c>
      <c r="P2751" s="2">
        <v>47</v>
      </c>
      <c r="Q2751" s="2" t="s">
        <v>52</v>
      </c>
      <c r="R2751" s="2">
        <v>5</v>
      </c>
      <c r="S2751" s="5">
        <f>IFERROR(Table1[[#This Row],[Profit]]/Table1[[#This Row],[Sales]],0)</f>
        <v>0.38863516544331816</v>
      </c>
      <c r="T2751" s="2" t="str">
        <f t="shared" si="42"/>
        <v>Reorder Needed</v>
      </c>
    </row>
    <row r="2752" spans="1:20" x14ac:dyDescent="0.3">
      <c r="A2752" s="2">
        <v>3751</v>
      </c>
      <c r="B2752" s="3">
        <v>45647</v>
      </c>
      <c r="C2752" s="2" t="s">
        <v>1172</v>
      </c>
      <c r="D2752" s="2" t="s">
        <v>3600</v>
      </c>
      <c r="E2752" s="2" t="s">
        <v>36</v>
      </c>
      <c r="F2752" s="2" t="s">
        <v>37</v>
      </c>
      <c r="G2752" s="2" t="s">
        <v>40</v>
      </c>
      <c r="H2752" s="2" t="s">
        <v>41</v>
      </c>
      <c r="I2752" s="2" t="s">
        <v>24</v>
      </c>
      <c r="J2752" s="2">
        <v>8</v>
      </c>
      <c r="K2752" s="2">
        <v>11234</v>
      </c>
      <c r="L2752" s="2">
        <v>89872</v>
      </c>
      <c r="M2752" s="2">
        <v>56798</v>
      </c>
      <c r="N2752" s="2">
        <v>33074</v>
      </c>
      <c r="O2752" s="2">
        <v>269</v>
      </c>
      <c r="P2752" s="2">
        <v>74</v>
      </c>
      <c r="Q2752" s="2" t="s">
        <v>42</v>
      </c>
      <c r="R2752" s="2">
        <v>5</v>
      </c>
      <c r="S2752" s="5">
        <f>IFERROR(Table1[[#This Row],[Profit]]/Table1[[#This Row],[Sales]],0)</f>
        <v>0.36801228413743992</v>
      </c>
      <c r="T2752" s="2" t="str">
        <f t="shared" si="42"/>
        <v>Reorder Needed</v>
      </c>
    </row>
    <row r="2753" spans="1:20" x14ac:dyDescent="0.3">
      <c r="A2753" s="2">
        <v>3752</v>
      </c>
      <c r="B2753" s="3">
        <v>45358</v>
      </c>
      <c r="C2753" s="2" t="s">
        <v>2635</v>
      </c>
      <c r="D2753" s="2" t="s">
        <v>3601</v>
      </c>
      <c r="E2753" s="2" t="s">
        <v>28</v>
      </c>
      <c r="F2753" s="2" t="s">
        <v>29</v>
      </c>
      <c r="G2753" s="2" t="s">
        <v>60</v>
      </c>
      <c r="H2753" s="2" t="s">
        <v>61</v>
      </c>
      <c r="I2753" s="2" t="s">
        <v>32</v>
      </c>
      <c r="J2753" s="2">
        <v>8</v>
      </c>
      <c r="K2753" s="2">
        <v>930</v>
      </c>
      <c r="L2753" s="2">
        <v>7440</v>
      </c>
      <c r="M2753" s="2">
        <v>6195.3</v>
      </c>
      <c r="N2753" s="2">
        <v>1244.7</v>
      </c>
      <c r="O2753" s="2">
        <v>264</v>
      </c>
      <c r="P2753" s="2">
        <v>28</v>
      </c>
      <c r="Q2753" s="2" t="s">
        <v>62</v>
      </c>
      <c r="R2753" s="2">
        <v>20</v>
      </c>
      <c r="S2753" s="5">
        <f>IFERROR(Table1[[#This Row],[Profit]]/Table1[[#This Row],[Sales]],0)</f>
        <v>0.16729838709677419</v>
      </c>
      <c r="T2753" s="2" t="str">
        <f t="shared" si="42"/>
        <v>Reorder Needed</v>
      </c>
    </row>
    <row r="2754" spans="1:20" x14ac:dyDescent="0.3">
      <c r="A2754" s="2">
        <v>3753</v>
      </c>
      <c r="B2754" s="3">
        <v>45471</v>
      </c>
      <c r="C2754" s="2" t="s">
        <v>227</v>
      </c>
      <c r="D2754" s="2" t="s">
        <v>2674</v>
      </c>
      <c r="E2754" s="2" t="s">
        <v>45</v>
      </c>
      <c r="F2754" s="2" t="s">
        <v>46</v>
      </c>
      <c r="G2754" s="2" t="s">
        <v>81</v>
      </c>
      <c r="H2754" s="2" t="s">
        <v>82</v>
      </c>
      <c r="I2754" s="2" t="s">
        <v>24</v>
      </c>
      <c r="J2754" s="2">
        <v>7</v>
      </c>
      <c r="K2754" s="2">
        <v>49577</v>
      </c>
      <c r="L2754" s="2">
        <v>347039</v>
      </c>
      <c r="M2754" s="2">
        <v>257825.18</v>
      </c>
      <c r="N2754" s="2">
        <v>89213.82</v>
      </c>
      <c r="O2754" s="2">
        <v>310</v>
      </c>
      <c r="P2754" s="2">
        <v>19</v>
      </c>
      <c r="Q2754" s="2" t="s">
        <v>42</v>
      </c>
      <c r="R2754" s="2">
        <v>15</v>
      </c>
      <c r="S2754" s="5">
        <f>IFERROR(Table1[[#This Row],[Profit]]/Table1[[#This Row],[Sales]],0)</f>
        <v>0.25707145306435303</v>
      </c>
      <c r="T2754" s="2" t="str">
        <f t="shared" ref="T2754:T2817" si="43">IF(O2754&gt;P2754,"Reorder Needed","Sufficient")</f>
        <v>Reorder Needed</v>
      </c>
    </row>
    <row r="2755" spans="1:20" x14ac:dyDescent="0.3">
      <c r="A2755" s="2">
        <v>3754</v>
      </c>
      <c r="B2755" s="3">
        <v>45337</v>
      </c>
      <c r="C2755" s="2" t="s">
        <v>2262</v>
      </c>
      <c r="D2755" s="2" t="s">
        <v>3602</v>
      </c>
      <c r="E2755" s="2" t="s">
        <v>45</v>
      </c>
      <c r="F2755" s="2" t="s">
        <v>46</v>
      </c>
      <c r="G2755" s="2" t="s">
        <v>75</v>
      </c>
      <c r="H2755" s="2" t="s">
        <v>76</v>
      </c>
      <c r="I2755" s="2" t="s">
        <v>77</v>
      </c>
      <c r="J2755" s="2">
        <v>4</v>
      </c>
      <c r="K2755" s="2">
        <v>48865</v>
      </c>
      <c r="L2755" s="2">
        <v>195460</v>
      </c>
      <c r="M2755" s="2">
        <v>171091.85</v>
      </c>
      <c r="N2755" s="2">
        <v>24368.15</v>
      </c>
      <c r="O2755" s="2">
        <v>274</v>
      </c>
      <c r="P2755" s="2">
        <v>67</v>
      </c>
      <c r="Q2755" s="2" t="s">
        <v>78</v>
      </c>
      <c r="R2755" s="2">
        <v>15</v>
      </c>
      <c r="S2755" s="5">
        <f>IFERROR(Table1[[#This Row],[Profit]]/Table1[[#This Row],[Sales]],0)</f>
        <v>0.12467077662948942</v>
      </c>
      <c r="T2755" s="2" t="str">
        <f t="shared" si="43"/>
        <v>Reorder Needed</v>
      </c>
    </row>
    <row r="2756" spans="1:20" x14ac:dyDescent="0.3">
      <c r="A2756" s="2">
        <v>3755</v>
      </c>
      <c r="B2756" s="3">
        <v>45304</v>
      </c>
      <c r="C2756" s="2" t="s">
        <v>1267</v>
      </c>
      <c r="D2756" s="2" t="s">
        <v>3603</v>
      </c>
      <c r="E2756" s="2" t="s">
        <v>20</v>
      </c>
      <c r="F2756" s="2" t="s">
        <v>21</v>
      </c>
      <c r="G2756" s="2" t="s">
        <v>60</v>
      </c>
      <c r="H2756" s="2" t="s">
        <v>61</v>
      </c>
      <c r="I2756" s="2" t="s">
        <v>32</v>
      </c>
      <c r="J2756" s="2">
        <v>1</v>
      </c>
      <c r="K2756" s="2">
        <v>14399</v>
      </c>
      <c r="L2756" s="2">
        <v>14399</v>
      </c>
      <c r="M2756" s="2">
        <v>11069.75</v>
      </c>
      <c r="N2756" s="2">
        <v>3329.25</v>
      </c>
      <c r="O2756" s="2">
        <v>137</v>
      </c>
      <c r="P2756" s="2">
        <v>51</v>
      </c>
      <c r="Q2756" s="2" t="s">
        <v>62</v>
      </c>
      <c r="R2756" s="2">
        <v>0</v>
      </c>
      <c r="S2756" s="5">
        <f>IFERROR(Table1[[#This Row],[Profit]]/Table1[[#This Row],[Sales]],0)</f>
        <v>0.23121397319258283</v>
      </c>
      <c r="T2756" s="2" t="str">
        <f t="shared" si="43"/>
        <v>Reorder Needed</v>
      </c>
    </row>
    <row r="2757" spans="1:20" x14ac:dyDescent="0.3">
      <c r="A2757" s="2">
        <v>3756</v>
      </c>
      <c r="B2757" s="3">
        <v>45562</v>
      </c>
      <c r="C2757" s="2" t="s">
        <v>1201</v>
      </c>
      <c r="D2757" s="2" t="s">
        <v>3604</v>
      </c>
      <c r="E2757" s="2" t="s">
        <v>36</v>
      </c>
      <c r="F2757" s="2" t="s">
        <v>37</v>
      </c>
      <c r="G2757" s="2" t="s">
        <v>81</v>
      </c>
      <c r="H2757" s="2" t="s">
        <v>82</v>
      </c>
      <c r="I2757" s="2" t="s">
        <v>24</v>
      </c>
      <c r="J2757" s="2">
        <v>5</v>
      </c>
      <c r="K2757" s="2">
        <v>21246</v>
      </c>
      <c r="L2757" s="2">
        <v>106230</v>
      </c>
      <c r="M2757" s="2">
        <v>83450.820000000007</v>
      </c>
      <c r="N2757" s="2">
        <v>22779.18</v>
      </c>
      <c r="O2757" s="2">
        <v>150</v>
      </c>
      <c r="P2757" s="2">
        <v>47</v>
      </c>
      <c r="Q2757" s="2" t="s">
        <v>42</v>
      </c>
      <c r="R2757" s="2">
        <v>5</v>
      </c>
      <c r="S2757" s="5">
        <f>IFERROR(Table1[[#This Row],[Profit]]/Table1[[#This Row],[Sales]],0)</f>
        <v>0.21443264614515672</v>
      </c>
      <c r="T2757" s="2" t="str">
        <f t="shared" si="43"/>
        <v>Reorder Needed</v>
      </c>
    </row>
    <row r="2758" spans="1:20" x14ac:dyDescent="0.3">
      <c r="A2758" s="2">
        <v>3757</v>
      </c>
      <c r="B2758" s="3">
        <v>45428</v>
      </c>
      <c r="C2758" s="2" t="s">
        <v>2609</v>
      </c>
      <c r="D2758" s="2" t="s">
        <v>3190</v>
      </c>
      <c r="E2758" s="2" t="s">
        <v>20</v>
      </c>
      <c r="F2758" s="2" t="s">
        <v>21</v>
      </c>
      <c r="G2758" s="2" t="s">
        <v>30</v>
      </c>
      <c r="H2758" s="2" t="s">
        <v>31</v>
      </c>
      <c r="I2758" s="2" t="s">
        <v>32</v>
      </c>
      <c r="J2758" s="2">
        <v>3</v>
      </c>
      <c r="K2758" s="2">
        <v>20466</v>
      </c>
      <c r="L2758" s="2">
        <v>61398</v>
      </c>
      <c r="M2758" s="2">
        <v>39297.65</v>
      </c>
      <c r="N2758" s="2">
        <v>22100.35</v>
      </c>
      <c r="O2758" s="2">
        <v>278</v>
      </c>
      <c r="P2758" s="2">
        <v>31</v>
      </c>
      <c r="Q2758" s="2" t="s">
        <v>33</v>
      </c>
      <c r="R2758" s="2">
        <v>15</v>
      </c>
      <c r="S2758" s="5">
        <f>IFERROR(Table1[[#This Row],[Profit]]/Table1[[#This Row],[Sales]],0)</f>
        <v>0.35995227857584933</v>
      </c>
      <c r="T2758" s="2" t="str">
        <f t="shared" si="43"/>
        <v>Reorder Needed</v>
      </c>
    </row>
    <row r="2759" spans="1:20" x14ac:dyDescent="0.3">
      <c r="A2759" s="2">
        <v>3758</v>
      </c>
      <c r="B2759" s="3">
        <v>45325</v>
      </c>
      <c r="C2759" s="2" t="s">
        <v>1361</v>
      </c>
      <c r="D2759" s="2" t="s">
        <v>3605</v>
      </c>
      <c r="E2759" s="2" t="s">
        <v>36</v>
      </c>
      <c r="F2759" s="2" t="s">
        <v>37</v>
      </c>
      <c r="G2759" s="2" t="s">
        <v>30</v>
      </c>
      <c r="H2759" s="2" t="s">
        <v>31</v>
      </c>
      <c r="I2759" s="2" t="s">
        <v>32</v>
      </c>
      <c r="J2759" s="2">
        <v>4</v>
      </c>
      <c r="K2759" s="2">
        <v>6832</v>
      </c>
      <c r="L2759" s="2">
        <v>27328</v>
      </c>
      <c r="M2759" s="2">
        <v>18440.48</v>
      </c>
      <c r="N2759" s="2">
        <v>8887.52</v>
      </c>
      <c r="O2759" s="2">
        <v>173</v>
      </c>
      <c r="P2759" s="2">
        <v>21</v>
      </c>
      <c r="Q2759" s="2" t="s">
        <v>33</v>
      </c>
      <c r="R2759" s="2">
        <v>15</v>
      </c>
      <c r="S2759" s="5">
        <f>IFERROR(Table1[[#This Row],[Profit]]/Table1[[#This Row],[Sales]],0)</f>
        <v>0.32521662763466042</v>
      </c>
      <c r="T2759" s="2" t="str">
        <f t="shared" si="43"/>
        <v>Reorder Needed</v>
      </c>
    </row>
    <row r="2760" spans="1:20" x14ac:dyDescent="0.3">
      <c r="A2760" s="2">
        <v>3759</v>
      </c>
      <c r="B2760" s="3">
        <v>45583</v>
      </c>
      <c r="C2760" s="2" t="s">
        <v>573</v>
      </c>
      <c r="D2760" s="2" t="s">
        <v>2245</v>
      </c>
      <c r="E2760" s="2" t="s">
        <v>20</v>
      </c>
      <c r="F2760" s="2" t="s">
        <v>21</v>
      </c>
      <c r="G2760" s="2" t="s">
        <v>81</v>
      </c>
      <c r="H2760" s="2" t="s">
        <v>82</v>
      </c>
      <c r="I2760" s="2" t="s">
        <v>24</v>
      </c>
      <c r="J2760" s="2">
        <v>4</v>
      </c>
      <c r="K2760" s="2">
        <v>52130</v>
      </c>
      <c r="L2760" s="2">
        <v>208520</v>
      </c>
      <c r="M2760" s="2">
        <v>157375.15</v>
      </c>
      <c r="N2760" s="2">
        <v>51144.85</v>
      </c>
      <c r="O2760" s="2">
        <v>340</v>
      </c>
      <c r="P2760" s="2">
        <v>31</v>
      </c>
      <c r="Q2760" s="2" t="s">
        <v>42</v>
      </c>
      <c r="R2760" s="2">
        <v>20</v>
      </c>
      <c r="S2760" s="5">
        <f>IFERROR(Table1[[#This Row],[Profit]]/Table1[[#This Row],[Sales]],0)</f>
        <v>0.24527551314022636</v>
      </c>
      <c r="T2760" s="2" t="str">
        <f t="shared" si="43"/>
        <v>Reorder Needed</v>
      </c>
    </row>
    <row r="2761" spans="1:20" x14ac:dyDescent="0.3">
      <c r="A2761" s="2">
        <v>3760</v>
      </c>
      <c r="B2761" s="3">
        <v>45411</v>
      </c>
      <c r="C2761" s="2" t="s">
        <v>3606</v>
      </c>
      <c r="D2761" s="2" t="s">
        <v>3607</v>
      </c>
      <c r="E2761" s="2" t="s">
        <v>45</v>
      </c>
      <c r="F2761" s="2" t="s">
        <v>46</v>
      </c>
      <c r="G2761" s="2" t="s">
        <v>97</v>
      </c>
      <c r="H2761" s="2" t="s">
        <v>98</v>
      </c>
      <c r="I2761" s="2" t="s">
        <v>32</v>
      </c>
      <c r="J2761" s="2">
        <v>6</v>
      </c>
      <c r="K2761" s="2">
        <v>21738</v>
      </c>
      <c r="L2761" s="2">
        <v>130428</v>
      </c>
      <c r="M2761" s="2">
        <v>106081.8</v>
      </c>
      <c r="N2761" s="2">
        <v>24346.2</v>
      </c>
      <c r="O2761" s="2">
        <v>215</v>
      </c>
      <c r="P2761" s="2">
        <v>25</v>
      </c>
      <c r="Q2761" s="2" t="s">
        <v>99</v>
      </c>
      <c r="R2761" s="2">
        <v>15</v>
      </c>
      <c r="S2761" s="5">
        <f>IFERROR(Table1[[#This Row],[Profit]]/Table1[[#This Row],[Sales]],0)</f>
        <v>0.18666390652313922</v>
      </c>
      <c r="T2761" s="2" t="str">
        <f t="shared" si="43"/>
        <v>Reorder Needed</v>
      </c>
    </row>
    <row r="2762" spans="1:20" x14ac:dyDescent="0.3">
      <c r="A2762" s="2">
        <v>3761</v>
      </c>
      <c r="B2762" s="3">
        <v>45395</v>
      </c>
      <c r="C2762" s="2" t="s">
        <v>359</v>
      </c>
      <c r="D2762" s="2" t="s">
        <v>3608</v>
      </c>
      <c r="E2762" s="2" t="s">
        <v>45</v>
      </c>
      <c r="F2762" s="2" t="s">
        <v>46</v>
      </c>
      <c r="G2762" s="2" t="s">
        <v>97</v>
      </c>
      <c r="H2762" s="2" t="s">
        <v>98</v>
      </c>
      <c r="I2762" s="2" t="s">
        <v>32</v>
      </c>
      <c r="J2762" s="2">
        <v>10</v>
      </c>
      <c r="K2762" s="2">
        <v>58999</v>
      </c>
      <c r="L2762" s="2">
        <v>589990</v>
      </c>
      <c r="M2762" s="2">
        <v>517824.86</v>
      </c>
      <c r="N2762" s="2">
        <v>72165.14</v>
      </c>
      <c r="O2762" s="2">
        <v>290</v>
      </c>
      <c r="P2762" s="2">
        <v>21</v>
      </c>
      <c r="Q2762" s="2" t="s">
        <v>99</v>
      </c>
      <c r="R2762" s="2">
        <v>0</v>
      </c>
      <c r="S2762" s="5">
        <f>IFERROR(Table1[[#This Row],[Profit]]/Table1[[#This Row],[Sales]],0)</f>
        <v>0.12231586976050442</v>
      </c>
      <c r="T2762" s="2" t="str">
        <f t="shared" si="43"/>
        <v>Reorder Needed</v>
      </c>
    </row>
    <row r="2763" spans="1:20" x14ac:dyDescent="0.3">
      <c r="A2763" s="2">
        <v>3762</v>
      </c>
      <c r="B2763" s="3">
        <v>45481</v>
      </c>
      <c r="C2763" s="2" t="s">
        <v>18</v>
      </c>
      <c r="D2763" s="2" t="s">
        <v>3609</v>
      </c>
      <c r="E2763" s="2" t="s">
        <v>45</v>
      </c>
      <c r="F2763" s="2" t="s">
        <v>46</v>
      </c>
      <c r="G2763" s="2" t="s">
        <v>55</v>
      </c>
      <c r="H2763" s="2" t="s">
        <v>56</v>
      </c>
      <c r="I2763" s="2" t="s">
        <v>32</v>
      </c>
      <c r="J2763" s="2">
        <v>2</v>
      </c>
      <c r="K2763" s="2">
        <v>9886</v>
      </c>
      <c r="L2763" s="2">
        <v>19772</v>
      </c>
      <c r="M2763" s="2">
        <v>14420.55</v>
      </c>
      <c r="N2763" s="2">
        <v>5351.45</v>
      </c>
      <c r="O2763" s="2">
        <v>151</v>
      </c>
      <c r="P2763" s="2">
        <v>86</v>
      </c>
      <c r="Q2763" s="2" t="s">
        <v>57</v>
      </c>
      <c r="R2763" s="2">
        <v>15</v>
      </c>
      <c r="S2763" s="5">
        <f>IFERROR(Table1[[#This Row],[Profit]]/Table1[[#This Row],[Sales]],0)</f>
        <v>0.27065800121383776</v>
      </c>
      <c r="T2763" s="2" t="str">
        <f t="shared" si="43"/>
        <v>Reorder Needed</v>
      </c>
    </row>
    <row r="2764" spans="1:20" x14ac:dyDescent="0.3">
      <c r="A2764" s="2">
        <v>3763</v>
      </c>
      <c r="B2764" s="3">
        <v>45641</v>
      </c>
      <c r="C2764" s="2" t="s">
        <v>749</v>
      </c>
      <c r="D2764" s="2" t="s">
        <v>3610</v>
      </c>
      <c r="E2764" s="2" t="s">
        <v>36</v>
      </c>
      <c r="F2764" s="2" t="s">
        <v>37</v>
      </c>
      <c r="G2764" s="2" t="s">
        <v>60</v>
      </c>
      <c r="H2764" s="2" t="s">
        <v>61</v>
      </c>
      <c r="I2764" s="2" t="s">
        <v>32</v>
      </c>
      <c r="J2764" s="2">
        <v>6</v>
      </c>
      <c r="K2764" s="2">
        <v>57788</v>
      </c>
      <c r="L2764" s="2">
        <v>346728</v>
      </c>
      <c r="M2764" s="2">
        <v>287112.62</v>
      </c>
      <c r="N2764" s="2">
        <v>59615.38</v>
      </c>
      <c r="O2764" s="2">
        <v>100</v>
      </c>
      <c r="P2764" s="2">
        <v>15</v>
      </c>
      <c r="Q2764" s="2" t="s">
        <v>62</v>
      </c>
      <c r="R2764" s="2">
        <v>5</v>
      </c>
      <c r="S2764" s="5">
        <f>IFERROR(Table1[[#This Row],[Profit]]/Table1[[#This Row],[Sales]],0)</f>
        <v>0.17193702268060265</v>
      </c>
      <c r="T2764" s="2" t="str">
        <f t="shared" si="43"/>
        <v>Reorder Needed</v>
      </c>
    </row>
    <row r="2765" spans="1:20" x14ac:dyDescent="0.3">
      <c r="A2765" s="2">
        <v>3764</v>
      </c>
      <c r="B2765" s="3">
        <v>45410</v>
      </c>
      <c r="C2765" s="2" t="s">
        <v>1129</v>
      </c>
      <c r="D2765" s="2" t="s">
        <v>3611</v>
      </c>
      <c r="E2765" s="2" t="s">
        <v>20</v>
      </c>
      <c r="F2765" s="2" t="s">
        <v>21</v>
      </c>
      <c r="G2765" s="2" t="s">
        <v>22</v>
      </c>
      <c r="H2765" s="2" t="s">
        <v>23</v>
      </c>
      <c r="I2765" s="2" t="s">
        <v>24</v>
      </c>
      <c r="J2765" s="2">
        <v>9</v>
      </c>
      <c r="K2765" s="2">
        <v>25351</v>
      </c>
      <c r="L2765" s="2">
        <v>228159</v>
      </c>
      <c r="M2765" s="2">
        <v>203311.9</v>
      </c>
      <c r="N2765" s="2">
        <v>24847.1</v>
      </c>
      <c r="O2765" s="2">
        <v>191</v>
      </c>
      <c r="P2765" s="2">
        <v>29</v>
      </c>
      <c r="Q2765" s="2" t="s">
        <v>25</v>
      </c>
      <c r="R2765" s="2">
        <v>20</v>
      </c>
      <c r="S2765" s="5">
        <f>IFERROR(Table1[[#This Row],[Profit]]/Table1[[#This Row],[Sales]],0)</f>
        <v>0.10890256356312922</v>
      </c>
      <c r="T2765" s="2" t="str">
        <f t="shared" si="43"/>
        <v>Reorder Needed</v>
      </c>
    </row>
    <row r="2766" spans="1:20" x14ac:dyDescent="0.3">
      <c r="A2766" s="2">
        <v>3765</v>
      </c>
      <c r="B2766" s="3">
        <v>45328</v>
      </c>
      <c r="C2766" s="2" t="s">
        <v>665</v>
      </c>
      <c r="D2766" s="2" t="s">
        <v>773</v>
      </c>
      <c r="E2766" s="2" t="s">
        <v>28</v>
      </c>
      <c r="F2766" s="2" t="s">
        <v>29</v>
      </c>
      <c r="G2766" s="2" t="s">
        <v>55</v>
      </c>
      <c r="H2766" s="2" t="s">
        <v>56</v>
      </c>
      <c r="I2766" s="2" t="s">
        <v>32</v>
      </c>
      <c r="J2766" s="2">
        <v>9</v>
      </c>
      <c r="K2766" s="2">
        <v>56698</v>
      </c>
      <c r="L2766" s="2">
        <v>510282</v>
      </c>
      <c r="M2766" s="2">
        <v>369716.57</v>
      </c>
      <c r="N2766" s="2">
        <v>140565.43</v>
      </c>
      <c r="O2766" s="2">
        <v>320</v>
      </c>
      <c r="P2766" s="2">
        <v>81</v>
      </c>
      <c r="Q2766" s="2" t="s">
        <v>57</v>
      </c>
      <c r="R2766" s="2">
        <v>10</v>
      </c>
      <c r="S2766" s="5">
        <f>IFERROR(Table1[[#This Row],[Profit]]/Table1[[#This Row],[Sales]],0)</f>
        <v>0.27546617360596687</v>
      </c>
      <c r="T2766" s="2" t="str">
        <f t="shared" si="43"/>
        <v>Reorder Needed</v>
      </c>
    </row>
    <row r="2767" spans="1:20" x14ac:dyDescent="0.3">
      <c r="A2767" s="2">
        <v>3766</v>
      </c>
      <c r="B2767" s="3">
        <v>45305</v>
      </c>
      <c r="C2767" s="2" t="s">
        <v>2546</v>
      </c>
      <c r="D2767" s="2" t="s">
        <v>3612</v>
      </c>
      <c r="E2767" s="2" t="s">
        <v>36</v>
      </c>
      <c r="F2767" s="2" t="s">
        <v>37</v>
      </c>
      <c r="G2767" s="2" t="s">
        <v>75</v>
      </c>
      <c r="H2767" s="2" t="s">
        <v>76</v>
      </c>
      <c r="I2767" s="2" t="s">
        <v>77</v>
      </c>
      <c r="J2767" s="2">
        <v>6</v>
      </c>
      <c r="K2767" s="2">
        <v>8653</v>
      </c>
      <c r="L2767" s="2">
        <v>51918</v>
      </c>
      <c r="M2767" s="2">
        <v>39954.1</v>
      </c>
      <c r="N2767" s="2">
        <v>11963.9</v>
      </c>
      <c r="O2767" s="2">
        <v>282</v>
      </c>
      <c r="P2767" s="2">
        <v>50</v>
      </c>
      <c r="Q2767" s="2" t="s">
        <v>78</v>
      </c>
      <c r="R2767" s="2">
        <v>5</v>
      </c>
      <c r="S2767" s="5">
        <f>IFERROR(Table1[[#This Row],[Profit]]/Table1[[#This Row],[Sales]],0)</f>
        <v>0.23043838360491545</v>
      </c>
      <c r="T2767" s="2" t="str">
        <f t="shared" si="43"/>
        <v>Reorder Needed</v>
      </c>
    </row>
    <row r="2768" spans="1:20" x14ac:dyDescent="0.3">
      <c r="A2768" s="2">
        <v>3767</v>
      </c>
      <c r="B2768" s="3">
        <v>45526</v>
      </c>
      <c r="C2768" s="2" t="s">
        <v>1237</v>
      </c>
      <c r="D2768" s="2" t="s">
        <v>3613</v>
      </c>
      <c r="E2768" s="2" t="s">
        <v>45</v>
      </c>
      <c r="F2768" s="2" t="s">
        <v>46</v>
      </c>
      <c r="G2768" s="2" t="s">
        <v>55</v>
      </c>
      <c r="H2768" s="2" t="s">
        <v>56</v>
      </c>
      <c r="I2768" s="2" t="s">
        <v>32</v>
      </c>
      <c r="J2768" s="2">
        <v>5</v>
      </c>
      <c r="K2768" s="2">
        <v>41424</v>
      </c>
      <c r="L2768" s="2">
        <v>207120</v>
      </c>
      <c r="M2768" s="2">
        <v>150338.1</v>
      </c>
      <c r="N2768" s="2">
        <v>56781.9</v>
      </c>
      <c r="O2768" s="2">
        <v>293</v>
      </c>
      <c r="P2768" s="2">
        <v>85</v>
      </c>
      <c r="Q2768" s="2" t="s">
        <v>57</v>
      </c>
      <c r="R2768" s="2">
        <v>20</v>
      </c>
      <c r="S2768" s="5">
        <f>IFERROR(Table1[[#This Row],[Profit]]/Table1[[#This Row],[Sales]],0)</f>
        <v>0.27414976825028969</v>
      </c>
      <c r="T2768" s="2" t="str">
        <f t="shared" si="43"/>
        <v>Reorder Needed</v>
      </c>
    </row>
    <row r="2769" spans="1:20" x14ac:dyDescent="0.3">
      <c r="A2769" s="2">
        <v>3768</v>
      </c>
      <c r="B2769" s="3">
        <v>45553</v>
      </c>
      <c r="C2769" s="2" t="s">
        <v>2131</v>
      </c>
      <c r="D2769" s="2" t="s">
        <v>3614</v>
      </c>
      <c r="E2769" s="2" t="s">
        <v>45</v>
      </c>
      <c r="F2769" s="2" t="s">
        <v>46</v>
      </c>
      <c r="G2769" s="2" t="s">
        <v>60</v>
      </c>
      <c r="H2769" s="2" t="s">
        <v>61</v>
      </c>
      <c r="I2769" s="2" t="s">
        <v>32</v>
      </c>
      <c r="J2769" s="2">
        <v>5</v>
      </c>
      <c r="K2769" s="2">
        <v>18445</v>
      </c>
      <c r="L2769" s="2">
        <v>92225</v>
      </c>
      <c r="M2769" s="2">
        <v>58478.98</v>
      </c>
      <c r="N2769" s="2">
        <v>33746.019999999997</v>
      </c>
      <c r="O2769" s="2">
        <v>81</v>
      </c>
      <c r="P2769" s="2">
        <v>11</v>
      </c>
      <c r="Q2769" s="2" t="s">
        <v>62</v>
      </c>
      <c r="R2769" s="2">
        <v>20</v>
      </c>
      <c r="S2769" s="5">
        <f>IFERROR(Table1[[#This Row],[Profit]]/Table1[[#This Row],[Sales]],0)</f>
        <v>0.36590967741935482</v>
      </c>
      <c r="T2769" s="2" t="str">
        <f t="shared" si="43"/>
        <v>Reorder Needed</v>
      </c>
    </row>
    <row r="2770" spans="1:20" x14ac:dyDescent="0.3">
      <c r="A2770" s="2">
        <v>3769</v>
      </c>
      <c r="B2770" s="3">
        <v>45395</v>
      </c>
      <c r="C2770" s="2" t="s">
        <v>3030</v>
      </c>
      <c r="D2770" s="2" t="s">
        <v>1533</v>
      </c>
      <c r="E2770" s="2" t="s">
        <v>36</v>
      </c>
      <c r="F2770" s="2" t="s">
        <v>37</v>
      </c>
      <c r="G2770" s="2" t="s">
        <v>81</v>
      </c>
      <c r="H2770" s="2" t="s">
        <v>82</v>
      </c>
      <c r="I2770" s="2" t="s">
        <v>24</v>
      </c>
      <c r="J2770" s="2">
        <v>8</v>
      </c>
      <c r="K2770" s="2">
        <v>33318</v>
      </c>
      <c r="L2770" s="2">
        <v>266544</v>
      </c>
      <c r="M2770" s="2">
        <v>227264.51</v>
      </c>
      <c r="N2770" s="2">
        <v>39279.49</v>
      </c>
      <c r="O2770" s="2">
        <v>80</v>
      </c>
      <c r="P2770" s="2">
        <v>91</v>
      </c>
      <c r="Q2770" s="2" t="s">
        <v>42</v>
      </c>
      <c r="R2770" s="2">
        <v>15</v>
      </c>
      <c r="S2770" s="5">
        <f>IFERROR(Table1[[#This Row],[Profit]]/Table1[[#This Row],[Sales]],0)</f>
        <v>0.14736587580286931</v>
      </c>
      <c r="T2770" s="2" t="str">
        <f t="shared" si="43"/>
        <v>Sufficient</v>
      </c>
    </row>
    <row r="2771" spans="1:20" x14ac:dyDescent="0.3">
      <c r="A2771" s="2">
        <v>3770</v>
      </c>
      <c r="B2771" s="3">
        <v>45559</v>
      </c>
      <c r="C2771" s="2" t="s">
        <v>3169</v>
      </c>
      <c r="D2771" s="2" t="s">
        <v>3615</v>
      </c>
      <c r="E2771" s="2" t="s">
        <v>20</v>
      </c>
      <c r="F2771" s="2" t="s">
        <v>21</v>
      </c>
      <c r="G2771" s="2" t="s">
        <v>30</v>
      </c>
      <c r="H2771" s="2" t="s">
        <v>31</v>
      </c>
      <c r="I2771" s="2" t="s">
        <v>32</v>
      </c>
      <c r="J2771" s="2">
        <v>3</v>
      </c>
      <c r="K2771" s="2">
        <v>25697</v>
      </c>
      <c r="L2771" s="2">
        <v>77091</v>
      </c>
      <c r="M2771" s="2">
        <v>61557.81</v>
      </c>
      <c r="N2771" s="2">
        <v>15533.19</v>
      </c>
      <c r="O2771" s="2">
        <v>436</v>
      </c>
      <c r="P2771" s="2">
        <v>12</v>
      </c>
      <c r="Q2771" s="2" t="s">
        <v>33</v>
      </c>
      <c r="R2771" s="2">
        <v>0</v>
      </c>
      <c r="S2771" s="5">
        <f>IFERROR(Table1[[#This Row],[Profit]]/Table1[[#This Row],[Sales]],0)</f>
        <v>0.20149161380705918</v>
      </c>
      <c r="T2771" s="2" t="str">
        <f t="shared" si="43"/>
        <v>Reorder Needed</v>
      </c>
    </row>
    <row r="2772" spans="1:20" x14ac:dyDescent="0.3">
      <c r="A2772" s="2">
        <v>3771</v>
      </c>
      <c r="B2772" s="3">
        <v>45569</v>
      </c>
      <c r="C2772" s="2" t="s">
        <v>3616</v>
      </c>
      <c r="D2772" s="2" t="s">
        <v>3617</v>
      </c>
      <c r="E2772" s="2" t="s">
        <v>20</v>
      </c>
      <c r="F2772" s="2" t="s">
        <v>21</v>
      </c>
      <c r="G2772" s="2" t="s">
        <v>60</v>
      </c>
      <c r="H2772" s="2" t="s">
        <v>61</v>
      </c>
      <c r="I2772" s="2" t="s">
        <v>32</v>
      </c>
      <c r="J2772" s="2">
        <v>7</v>
      </c>
      <c r="K2772" s="2">
        <v>23330</v>
      </c>
      <c r="L2772" s="2">
        <v>163310</v>
      </c>
      <c r="M2772" s="2">
        <v>105555.89</v>
      </c>
      <c r="N2772" s="2">
        <v>57754.11</v>
      </c>
      <c r="O2772" s="2">
        <v>258</v>
      </c>
      <c r="P2772" s="2">
        <v>47</v>
      </c>
      <c r="Q2772" s="2" t="s">
        <v>62</v>
      </c>
      <c r="R2772" s="2">
        <v>5</v>
      </c>
      <c r="S2772" s="5">
        <f>IFERROR(Table1[[#This Row],[Profit]]/Table1[[#This Row],[Sales]],0)</f>
        <v>0.35364711285285655</v>
      </c>
      <c r="T2772" s="2" t="str">
        <f t="shared" si="43"/>
        <v>Reorder Needed</v>
      </c>
    </row>
    <row r="2773" spans="1:20" x14ac:dyDescent="0.3">
      <c r="A2773" s="2">
        <v>3772</v>
      </c>
      <c r="B2773" s="3">
        <v>45576</v>
      </c>
      <c r="C2773" s="2" t="s">
        <v>1421</v>
      </c>
      <c r="D2773" s="2" t="s">
        <v>3618</v>
      </c>
      <c r="E2773" s="2" t="s">
        <v>20</v>
      </c>
      <c r="F2773" s="2" t="s">
        <v>21</v>
      </c>
      <c r="G2773" s="2" t="s">
        <v>97</v>
      </c>
      <c r="H2773" s="2" t="s">
        <v>98</v>
      </c>
      <c r="I2773" s="2" t="s">
        <v>32</v>
      </c>
      <c r="J2773" s="2">
        <v>3</v>
      </c>
      <c r="K2773" s="2">
        <v>2331</v>
      </c>
      <c r="L2773" s="2">
        <v>6993</v>
      </c>
      <c r="M2773" s="2">
        <v>5459.74</v>
      </c>
      <c r="N2773" s="2">
        <v>1533.26</v>
      </c>
      <c r="O2773" s="2">
        <v>215</v>
      </c>
      <c r="P2773" s="2">
        <v>44</v>
      </c>
      <c r="Q2773" s="2" t="s">
        <v>99</v>
      </c>
      <c r="R2773" s="2">
        <v>0</v>
      </c>
      <c r="S2773" s="5">
        <f>IFERROR(Table1[[#This Row],[Profit]]/Table1[[#This Row],[Sales]],0)</f>
        <v>0.21925639925639925</v>
      </c>
      <c r="T2773" s="2" t="str">
        <f t="shared" si="43"/>
        <v>Reorder Needed</v>
      </c>
    </row>
    <row r="2774" spans="1:20" x14ac:dyDescent="0.3">
      <c r="A2774" s="2">
        <v>3773</v>
      </c>
      <c r="B2774" s="3">
        <v>45613</v>
      </c>
      <c r="C2774" s="2" t="s">
        <v>407</v>
      </c>
      <c r="D2774" s="2" t="s">
        <v>3619</v>
      </c>
      <c r="E2774" s="2" t="s">
        <v>36</v>
      </c>
      <c r="F2774" s="2" t="s">
        <v>37</v>
      </c>
      <c r="G2774" s="2" t="s">
        <v>22</v>
      </c>
      <c r="H2774" s="2" t="s">
        <v>23</v>
      </c>
      <c r="I2774" s="2" t="s">
        <v>24</v>
      </c>
      <c r="J2774" s="2">
        <v>7</v>
      </c>
      <c r="K2774" s="2">
        <v>56958</v>
      </c>
      <c r="L2774" s="2">
        <v>398706</v>
      </c>
      <c r="M2774" s="2">
        <v>284499.52</v>
      </c>
      <c r="N2774" s="2">
        <v>114206.48</v>
      </c>
      <c r="O2774" s="2">
        <v>464</v>
      </c>
      <c r="P2774" s="2">
        <v>56</v>
      </c>
      <c r="Q2774" s="2" t="s">
        <v>25</v>
      </c>
      <c r="R2774" s="2">
        <v>0</v>
      </c>
      <c r="S2774" s="5">
        <f>IFERROR(Table1[[#This Row],[Profit]]/Table1[[#This Row],[Sales]],0)</f>
        <v>0.28644284259579739</v>
      </c>
      <c r="T2774" s="2" t="str">
        <f t="shared" si="43"/>
        <v>Reorder Needed</v>
      </c>
    </row>
    <row r="2775" spans="1:20" x14ac:dyDescent="0.3">
      <c r="A2775" s="2">
        <v>3774</v>
      </c>
      <c r="B2775" s="3">
        <v>45429</v>
      </c>
      <c r="C2775" s="2" t="s">
        <v>1433</v>
      </c>
      <c r="D2775" s="2" t="s">
        <v>3620</v>
      </c>
      <c r="E2775" s="2" t="s">
        <v>28</v>
      </c>
      <c r="F2775" s="2" t="s">
        <v>29</v>
      </c>
      <c r="G2775" s="2" t="s">
        <v>40</v>
      </c>
      <c r="H2775" s="2" t="s">
        <v>41</v>
      </c>
      <c r="I2775" s="2" t="s">
        <v>24</v>
      </c>
      <c r="J2775" s="2">
        <v>7</v>
      </c>
      <c r="K2775" s="2">
        <v>18847</v>
      </c>
      <c r="L2775" s="2">
        <v>131929</v>
      </c>
      <c r="M2775" s="2">
        <v>92973.06</v>
      </c>
      <c r="N2775" s="2">
        <v>38955.94</v>
      </c>
      <c r="O2775" s="2">
        <v>389</v>
      </c>
      <c r="P2775" s="2">
        <v>81</v>
      </c>
      <c r="Q2775" s="2" t="s">
        <v>42</v>
      </c>
      <c r="R2775" s="2">
        <v>0</v>
      </c>
      <c r="S2775" s="5">
        <f>IFERROR(Table1[[#This Row],[Profit]]/Table1[[#This Row],[Sales]],0)</f>
        <v>0.29527958219951644</v>
      </c>
      <c r="T2775" s="2" t="str">
        <f t="shared" si="43"/>
        <v>Reorder Needed</v>
      </c>
    </row>
    <row r="2776" spans="1:20" x14ac:dyDescent="0.3">
      <c r="A2776" s="2">
        <v>3775</v>
      </c>
      <c r="B2776" s="3">
        <v>45598</v>
      </c>
      <c r="C2776" s="2" t="s">
        <v>1455</v>
      </c>
      <c r="D2776" s="2" t="s">
        <v>310</v>
      </c>
      <c r="E2776" s="2" t="s">
        <v>20</v>
      </c>
      <c r="F2776" s="2" t="s">
        <v>21</v>
      </c>
      <c r="G2776" s="2" t="s">
        <v>30</v>
      </c>
      <c r="H2776" s="2" t="s">
        <v>31</v>
      </c>
      <c r="I2776" s="2" t="s">
        <v>32</v>
      </c>
      <c r="J2776" s="2">
        <v>4</v>
      </c>
      <c r="K2776" s="2">
        <v>46532</v>
      </c>
      <c r="L2776" s="2">
        <v>186128</v>
      </c>
      <c r="M2776" s="2">
        <v>154169.84</v>
      </c>
      <c r="N2776" s="2">
        <v>31958.16</v>
      </c>
      <c r="O2776" s="2">
        <v>176</v>
      </c>
      <c r="P2776" s="2">
        <v>79</v>
      </c>
      <c r="Q2776" s="2" t="s">
        <v>33</v>
      </c>
      <c r="R2776" s="2">
        <v>20</v>
      </c>
      <c r="S2776" s="5">
        <f>IFERROR(Table1[[#This Row],[Profit]]/Table1[[#This Row],[Sales]],0)</f>
        <v>0.17169990544141667</v>
      </c>
      <c r="T2776" s="2" t="str">
        <f t="shared" si="43"/>
        <v>Reorder Needed</v>
      </c>
    </row>
    <row r="2777" spans="1:20" x14ac:dyDescent="0.3">
      <c r="A2777" s="2">
        <v>3776</v>
      </c>
      <c r="B2777" s="3">
        <v>45381</v>
      </c>
      <c r="C2777" s="2" t="s">
        <v>1256</v>
      </c>
      <c r="D2777" s="2" t="s">
        <v>3621</v>
      </c>
      <c r="E2777" s="2" t="s">
        <v>28</v>
      </c>
      <c r="F2777" s="2" t="s">
        <v>29</v>
      </c>
      <c r="G2777" s="2" t="s">
        <v>67</v>
      </c>
      <c r="H2777" s="2" t="s">
        <v>68</v>
      </c>
      <c r="I2777" s="2" t="s">
        <v>24</v>
      </c>
      <c r="J2777" s="2">
        <v>7</v>
      </c>
      <c r="K2777" s="2">
        <v>7769</v>
      </c>
      <c r="L2777" s="2">
        <v>54383</v>
      </c>
      <c r="M2777" s="2">
        <v>47891.46</v>
      </c>
      <c r="N2777" s="2">
        <v>6491.54</v>
      </c>
      <c r="O2777" s="2">
        <v>478</v>
      </c>
      <c r="P2777" s="2">
        <v>72</v>
      </c>
      <c r="Q2777" s="2" t="s">
        <v>42</v>
      </c>
      <c r="R2777" s="2">
        <v>15</v>
      </c>
      <c r="S2777" s="5">
        <f>IFERROR(Table1[[#This Row],[Profit]]/Table1[[#This Row],[Sales]],0)</f>
        <v>0.11936708162477244</v>
      </c>
      <c r="T2777" s="2" t="str">
        <f t="shared" si="43"/>
        <v>Reorder Needed</v>
      </c>
    </row>
    <row r="2778" spans="1:20" x14ac:dyDescent="0.3">
      <c r="A2778" s="2">
        <v>3777</v>
      </c>
      <c r="B2778" s="3">
        <v>45538</v>
      </c>
      <c r="C2778" s="2" t="s">
        <v>1848</v>
      </c>
      <c r="D2778" s="2" t="s">
        <v>3622</v>
      </c>
      <c r="E2778" s="2" t="s">
        <v>28</v>
      </c>
      <c r="F2778" s="2" t="s">
        <v>29</v>
      </c>
      <c r="G2778" s="2" t="s">
        <v>97</v>
      </c>
      <c r="H2778" s="2" t="s">
        <v>98</v>
      </c>
      <c r="I2778" s="2" t="s">
        <v>32</v>
      </c>
      <c r="J2778" s="2">
        <v>4</v>
      </c>
      <c r="K2778" s="2">
        <v>50340</v>
      </c>
      <c r="L2778" s="2">
        <v>201360</v>
      </c>
      <c r="M2778" s="2">
        <v>123174.93</v>
      </c>
      <c r="N2778" s="2">
        <v>78185.070000000007</v>
      </c>
      <c r="O2778" s="2">
        <v>424</v>
      </c>
      <c r="P2778" s="2">
        <v>76</v>
      </c>
      <c r="Q2778" s="2" t="s">
        <v>99</v>
      </c>
      <c r="R2778" s="2">
        <v>10</v>
      </c>
      <c r="S2778" s="5">
        <f>IFERROR(Table1[[#This Row],[Profit]]/Table1[[#This Row],[Sales]],0)</f>
        <v>0.38828501191895115</v>
      </c>
      <c r="T2778" s="2" t="str">
        <f t="shared" si="43"/>
        <v>Reorder Needed</v>
      </c>
    </row>
    <row r="2779" spans="1:20" x14ac:dyDescent="0.3">
      <c r="A2779" s="2">
        <v>3778</v>
      </c>
      <c r="B2779" s="3">
        <v>45609</v>
      </c>
      <c r="C2779" s="2" t="s">
        <v>133</v>
      </c>
      <c r="D2779" s="2" t="s">
        <v>3623</v>
      </c>
      <c r="E2779" s="2" t="s">
        <v>20</v>
      </c>
      <c r="F2779" s="2" t="s">
        <v>21</v>
      </c>
      <c r="G2779" s="2" t="s">
        <v>81</v>
      </c>
      <c r="H2779" s="2" t="s">
        <v>82</v>
      </c>
      <c r="I2779" s="2" t="s">
        <v>24</v>
      </c>
      <c r="J2779" s="2">
        <v>2</v>
      </c>
      <c r="K2779" s="2">
        <v>7844</v>
      </c>
      <c r="L2779" s="2">
        <v>15688</v>
      </c>
      <c r="M2779" s="2">
        <v>11484.81</v>
      </c>
      <c r="N2779" s="2">
        <v>4203.1899999999996</v>
      </c>
      <c r="O2779" s="2">
        <v>132</v>
      </c>
      <c r="P2779" s="2">
        <v>66</v>
      </c>
      <c r="Q2779" s="2" t="s">
        <v>42</v>
      </c>
      <c r="R2779" s="2">
        <v>20</v>
      </c>
      <c r="S2779" s="5">
        <f>IFERROR(Table1[[#This Row],[Profit]]/Table1[[#This Row],[Sales]],0)</f>
        <v>0.26792389087200408</v>
      </c>
      <c r="T2779" s="2" t="str">
        <f t="shared" si="43"/>
        <v>Reorder Needed</v>
      </c>
    </row>
    <row r="2780" spans="1:20" x14ac:dyDescent="0.3">
      <c r="A2780" s="2">
        <v>3779</v>
      </c>
      <c r="B2780" s="3">
        <v>45580</v>
      </c>
      <c r="C2780" s="2" t="s">
        <v>1936</v>
      </c>
      <c r="D2780" s="2" t="s">
        <v>3624</v>
      </c>
      <c r="E2780" s="2" t="s">
        <v>45</v>
      </c>
      <c r="F2780" s="2" t="s">
        <v>46</v>
      </c>
      <c r="G2780" s="2" t="s">
        <v>67</v>
      </c>
      <c r="H2780" s="2" t="s">
        <v>68</v>
      </c>
      <c r="I2780" s="2" t="s">
        <v>24</v>
      </c>
      <c r="J2780" s="2">
        <v>10</v>
      </c>
      <c r="K2780" s="2">
        <v>31750</v>
      </c>
      <c r="L2780" s="2">
        <v>317500</v>
      </c>
      <c r="M2780" s="2">
        <v>266784.38</v>
      </c>
      <c r="N2780" s="2">
        <v>50715.62</v>
      </c>
      <c r="O2780" s="2">
        <v>150</v>
      </c>
      <c r="P2780" s="2">
        <v>14</v>
      </c>
      <c r="Q2780" s="2" t="s">
        <v>42</v>
      </c>
      <c r="R2780" s="2">
        <v>20</v>
      </c>
      <c r="S2780" s="5">
        <f>IFERROR(Table1[[#This Row],[Profit]]/Table1[[#This Row],[Sales]],0)</f>
        <v>0.15973423622047245</v>
      </c>
      <c r="T2780" s="2" t="str">
        <f t="shared" si="43"/>
        <v>Reorder Needed</v>
      </c>
    </row>
    <row r="2781" spans="1:20" x14ac:dyDescent="0.3">
      <c r="A2781" s="2">
        <v>3780</v>
      </c>
      <c r="B2781" s="3">
        <v>45646</v>
      </c>
      <c r="C2781" s="2" t="s">
        <v>1698</v>
      </c>
      <c r="D2781" s="2" t="s">
        <v>3625</v>
      </c>
      <c r="E2781" s="2" t="s">
        <v>45</v>
      </c>
      <c r="F2781" s="2" t="s">
        <v>46</v>
      </c>
      <c r="G2781" s="2" t="s">
        <v>49</v>
      </c>
      <c r="H2781" s="2" t="s">
        <v>50</v>
      </c>
      <c r="I2781" s="2" t="s">
        <v>51</v>
      </c>
      <c r="J2781" s="2">
        <v>6</v>
      </c>
      <c r="K2781" s="2">
        <v>46412</v>
      </c>
      <c r="L2781" s="2">
        <v>278472</v>
      </c>
      <c r="M2781" s="2">
        <v>170377.7</v>
      </c>
      <c r="N2781" s="2">
        <v>108094.3</v>
      </c>
      <c r="O2781" s="2">
        <v>436</v>
      </c>
      <c r="P2781" s="2">
        <v>46</v>
      </c>
      <c r="Q2781" s="2" t="s">
        <v>52</v>
      </c>
      <c r="R2781" s="2">
        <v>20</v>
      </c>
      <c r="S2781" s="5">
        <f>IFERROR(Table1[[#This Row],[Profit]]/Table1[[#This Row],[Sales]],0)</f>
        <v>0.38816936711769945</v>
      </c>
      <c r="T2781" s="2" t="str">
        <f t="shared" si="43"/>
        <v>Reorder Needed</v>
      </c>
    </row>
    <row r="2782" spans="1:20" x14ac:dyDescent="0.3">
      <c r="A2782" s="2">
        <v>3781</v>
      </c>
      <c r="B2782" s="3">
        <v>45507</v>
      </c>
      <c r="C2782" s="2" t="s">
        <v>1720</v>
      </c>
      <c r="D2782" s="2" t="s">
        <v>3626</v>
      </c>
      <c r="E2782" s="2" t="s">
        <v>28</v>
      </c>
      <c r="F2782" s="2" t="s">
        <v>29</v>
      </c>
      <c r="G2782" s="2" t="s">
        <v>55</v>
      </c>
      <c r="H2782" s="2" t="s">
        <v>56</v>
      </c>
      <c r="I2782" s="2" t="s">
        <v>32</v>
      </c>
      <c r="J2782" s="2">
        <v>6</v>
      </c>
      <c r="K2782" s="2">
        <v>58898</v>
      </c>
      <c r="L2782" s="2">
        <v>353388</v>
      </c>
      <c r="M2782" s="2">
        <v>300974.08000000002</v>
      </c>
      <c r="N2782" s="2">
        <v>52413.919999999998</v>
      </c>
      <c r="O2782" s="2">
        <v>133</v>
      </c>
      <c r="P2782" s="2">
        <v>15</v>
      </c>
      <c r="Q2782" s="2" t="s">
        <v>57</v>
      </c>
      <c r="R2782" s="2">
        <v>15</v>
      </c>
      <c r="S2782" s="5">
        <f>IFERROR(Table1[[#This Row],[Profit]]/Table1[[#This Row],[Sales]],0)</f>
        <v>0.14831833565372904</v>
      </c>
      <c r="T2782" s="2" t="str">
        <f t="shared" si="43"/>
        <v>Reorder Needed</v>
      </c>
    </row>
    <row r="2783" spans="1:20" x14ac:dyDescent="0.3">
      <c r="A2783" s="2">
        <v>3782</v>
      </c>
      <c r="B2783" s="3">
        <v>45587</v>
      </c>
      <c r="C2783" s="2" t="s">
        <v>525</v>
      </c>
      <c r="D2783" s="2" t="s">
        <v>3627</v>
      </c>
      <c r="E2783" s="2" t="s">
        <v>28</v>
      </c>
      <c r="F2783" s="2" t="s">
        <v>29</v>
      </c>
      <c r="G2783" s="2" t="s">
        <v>67</v>
      </c>
      <c r="H2783" s="2" t="s">
        <v>68</v>
      </c>
      <c r="I2783" s="2" t="s">
        <v>24</v>
      </c>
      <c r="J2783" s="2">
        <v>9</v>
      </c>
      <c r="K2783" s="2">
        <v>35834</v>
      </c>
      <c r="L2783" s="2">
        <v>322506</v>
      </c>
      <c r="M2783" s="2">
        <v>225642.41</v>
      </c>
      <c r="N2783" s="2">
        <v>96863.59</v>
      </c>
      <c r="O2783" s="2">
        <v>288</v>
      </c>
      <c r="P2783" s="2">
        <v>25</v>
      </c>
      <c r="Q2783" s="2" t="s">
        <v>42</v>
      </c>
      <c r="R2783" s="2">
        <v>0</v>
      </c>
      <c r="S2783" s="5">
        <f>IFERROR(Table1[[#This Row],[Profit]]/Table1[[#This Row],[Sales]],0)</f>
        <v>0.30034662920999916</v>
      </c>
      <c r="T2783" s="2" t="str">
        <f t="shared" si="43"/>
        <v>Reorder Needed</v>
      </c>
    </row>
    <row r="2784" spans="1:20" x14ac:dyDescent="0.3">
      <c r="A2784" s="2">
        <v>3783</v>
      </c>
      <c r="B2784" s="3">
        <v>45480</v>
      </c>
      <c r="C2784" s="2" t="s">
        <v>3010</v>
      </c>
      <c r="D2784" s="2" t="s">
        <v>3628</v>
      </c>
      <c r="E2784" s="2" t="s">
        <v>45</v>
      </c>
      <c r="F2784" s="2" t="s">
        <v>46</v>
      </c>
      <c r="G2784" s="2" t="s">
        <v>60</v>
      </c>
      <c r="H2784" s="2" t="s">
        <v>61</v>
      </c>
      <c r="I2784" s="2" t="s">
        <v>32</v>
      </c>
      <c r="J2784" s="2">
        <v>7</v>
      </c>
      <c r="K2784" s="2">
        <v>23012</v>
      </c>
      <c r="L2784" s="2">
        <v>161084</v>
      </c>
      <c r="M2784" s="2">
        <v>122349.91</v>
      </c>
      <c r="N2784" s="2">
        <v>38734.089999999997</v>
      </c>
      <c r="O2784" s="2">
        <v>453</v>
      </c>
      <c r="P2784" s="2">
        <v>47</v>
      </c>
      <c r="Q2784" s="2" t="s">
        <v>62</v>
      </c>
      <c r="R2784" s="2">
        <v>20</v>
      </c>
      <c r="S2784" s="5">
        <f>IFERROR(Table1[[#This Row],[Profit]]/Table1[[#This Row],[Sales]],0)</f>
        <v>0.24045895309279627</v>
      </c>
      <c r="T2784" s="2" t="str">
        <f t="shared" si="43"/>
        <v>Reorder Needed</v>
      </c>
    </row>
    <row r="2785" spans="1:20" x14ac:dyDescent="0.3">
      <c r="A2785" s="2">
        <v>3784</v>
      </c>
      <c r="B2785" s="3">
        <v>45637</v>
      </c>
      <c r="C2785" s="2" t="s">
        <v>1368</v>
      </c>
      <c r="D2785" s="2" t="s">
        <v>3629</v>
      </c>
      <c r="E2785" s="2" t="s">
        <v>45</v>
      </c>
      <c r="F2785" s="2" t="s">
        <v>46</v>
      </c>
      <c r="G2785" s="2" t="s">
        <v>67</v>
      </c>
      <c r="H2785" s="2" t="s">
        <v>68</v>
      </c>
      <c r="I2785" s="2" t="s">
        <v>24</v>
      </c>
      <c r="J2785" s="2">
        <v>7</v>
      </c>
      <c r="K2785" s="2">
        <v>20878</v>
      </c>
      <c r="L2785" s="2">
        <v>146146</v>
      </c>
      <c r="M2785" s="2">
        <v>107940.27</v>
      </c>
      <c r="N2785" s="2">
        <v>38205.730000000003</v>
      </c>
      <c r="O2785" s="2">
        <v>151</v>
      </c>
      <c r="P2785" s="2">
        <v>11</v>
      </c>
      <c r="Q2785" s="2" t="s">
        <v>42</v>
      </c>
      <c r="R2785" s="2">
        <v>10</v>
      </c>
      <c r="S2785" s="5">
        <f>IFERROR(Table1[[#This Row],[Profit]]/Table1[[#This Row],[Sales]],0)</f>
        <v>0.2614216605312496</v>
      </c>
      <c r="T2785" s="2" t="str">
        <f t="shared" si="43"/>
        <v>Reorder Needed</v>
      </c>
    </row>
    <row r="2786" spans="1:20" x14ac:dyDescent="0.3">
      <c r="A2786" s="2">
        <v>3785</v>
      </c>
      <c r="B2786" s="3">
        <v>45360</v>
      </c>
      <c r="C2786" s="2" t="s">
        <v>2880</v>
      </c>
      <c r="D2786" s="2" t="s">
        <v>3630</v>
      </c>
      <c r="E2786" s="2" t="s">
        <v>28</v>
      </c>
      <c r="F2786" s="2" t="s">
        <v>29</v>
      </c>
      <c r="G2786" s="2" t="s">
        <v>22</v>
      </c>
      <c r="H2786" s="2" t="s">
        <v>23</v>
      </c>
      <c r="I2786" s="2" t="s">
        <v>24</v>
      </c>
      <c r="J2786" s="2">
        <v>1</v>
      </c>
      <c r="K2786" s="2">
        <v>22015</v>
      </c>
      <c r="L2786" s="2">
        <v>22015</v>
      </c>
      <c r="M2786" s="2">
        <v>19171.05</v>
      </c>
      <c r="N2786" s="2">
        <v>2843.95</v>
      </c>
      <c r="O2786" s="2">
        <v>289</v>
      </c>
      <c r="P2786" s="2">
        <v>55</v>
      </c>
      <c r="Q2786" s="2" t="s">
        <v>25</v>
      </c>
      <c r="R2786" s="2">
        <v>0</v>
      </c>
      <c r="S2786" s="5">
        <f>IFERROR(Table1[[#This Row],[Profit]]/Table1[[#This Row],[Sales]],0)</f>
        <v>0.12918237565296389</v>
      </c>
      <c r="T2786" s="2" t="str">
        <f t="shared" si="43"/>
        <v>Reorder Needed</v>
      </c>
    </row>
    <row r="2787" spans="1:20" x14ac:dyDescent="0.3">
      <c r="A2787" s="2">
        <v>3786</v>
      </c>
      <c r="B2787" s="3">
        <v>45567</v>
      </c>
      <c r="C2787" s="2" t="s">
        <v>1959</v>
      </c>
      <c r="D2787" s="2" t="s">
        <v>3631</v>
      </c>
      <c r="E2787" s="2" t="s">
        <v>28</v>
      </c>
      <c r="F2787" s="2" t="s">
        <v>29</v>
      </c>
      <c r="G2787" s="2" t="s">
        <v>67</v>
      </c>
      <c r="H2787" s="2" t="s">
        <v>68</v>
      </c>
      <c r="I2787" s="2" t="s">
        <v>24</v>
      </c>
      <c r="J2787" s="2">
        <v>9</v>
      </c>
      <c r="K2787" s="2">
        <v>22425</v>
      </c>
      <c r="L2787" s="2">
        <v>201825</v>
      </c>
      <c r="M2787" s="2">
        <v>154778.12</v>
      </c>
      <c r="N2787" s="2">
        <v>47046.879999999997</v>
      </c>
      <c r="O2787" s="2">
        <v>384</v>
      </c>
      <c r="P2787" s="2">
        <v>96</v>
      </c>
      <c r="Q2787" s="2" t="s">
        <v>42</v>
      </c>
      <c r="R2787" s="2">
        <v>15</v>
      </c>
      <c r="S2787" s="5">
        <f>IFERROR(Table1[[#This Row],[Profit]]/Table1[[#This Row],[Sales]],0)</f>
        <v>0.23310729592468721</v>
      </c>
      <c r="T2787" s="2" t="str">
        <f t="shared" si="43"/>
        <v>Reorder Needed</v>
      </c>
    </row>
    <row r="2788" spans="1:20" x14ac:dyDescent="0.3">
      <c r="A2788" s="2">
        <v>3787</v>
      </c>
      <c r="B2788" s="3">
        <v>45584</v>
      </c>
      <c r="C2788" s="2" t="s">
        <v>1184</v>
      </c>
      <c r="D2788" s="2" t="s">
        <v>3632</v>
      </c>
      <c r="E2788" s="2" t="s">
        <v>28</v>
      </c>
      <c r="F2788" s="2" t="s">
        <v>29</v>
      </c>
      <c r="G2788" s="2" t="s">
        <v>30</v>
      </c>
      <c r="H2788" s="2" t="s">
        <v>31</v>
      </c>
      <c r="I2788" s="2" t="s">
        <v>32</v>
      </c>
      <c r="J2788" s="2">
        <v>7</v>
      </c>
      <c r="K2788" s="2">
        <v>2338</v>
      </c>
      <c r="L2788" s="2">
        <v>16366</v>
      </c>
      <c r="M2788" s="2">
        <v>14384.75</v>
      </c>
      <c r="N2788" s="2">
        <v>1981.25</v>
      </c>
      <c r="O2788" s="2">
        <v>22</v>
      </c>
      <c r="P2788" s="2">
        <v>71</v>
      </c>
      <c r="Q2788" s="2" t="s">
        <v>33</v>
      </c>
      <c r="R2788" s="2">
        <v>20</v>
      </c>
      <c r="S2788" s="5">
        <f>IFERROR(Table1[[#This Row],[Profit]]/Table1[[#This Row],[Sales]],0)</f>
        <v>0.12105890260295735</v>
      </c>
      <c r="T2788" s="2" t="str">
        <f t="shared" si="43"/>
        <v>Sufficient</v>
      </c>
    </row>
    <row r="2789" spans="1:20" x14ac:dyDescent="0.3">
      <c r="A2789" s="2">
        <v>3788</v>
      </c>
      <c r="B2789" s="3">
        <v>45352</v>
      </c>
      <c r="C2789" s="2" t="s">
        <v>2560</v>
      </c>
      <c r="D2789" s="2" t="s">
        <v>3633</v>
      </c>
      <c r="E2789" s="2" t="s">
        <v>36</v>
      </c>
      <c r="F2789" s="2" t="s">
        <v>37</v>
      </c>
      <c r="G2789" s="2" t="s">
        <v>49</v>
      </c>
      <c r="H2789" s="2" t="s">
        <v>50</v>
      </c>
      <c r="I2789" s="2" t="s">
        <v>51</v>
      </c>
      <c r="J2789" s="2">
        <v>7</v>
      </c>
      <c r="K2789" s="2">
        <v>47809</v>
      </c>
      <c r="L2789" s="2">
        <v>334663</v>
      </c>
      <c r="M2789" s="2">
        <v>212606.89</v>
      </c>
      <c r="N2789" s="2">
        <v>122056.11</v>
      </c>
      <c r="O2789" s="2">
        <v>77</v>
      </c>
      <c r="P2789" s="2">
        <v>88</v>
      </c>
      <c r="Q2789" s="2" t="s">
        <v>52</v>
      </c>
      <c r="R2789" s="2">
        <v>20</v>
      </c>
      <c r="S2789" s="5">
        <f>IFERROR(Table1[[#This Row],[Profit]]/Table1[[#This Row],[Sales]],0)</f>
        <v>0.36471348789677976</v>
      </c>
      <c r="T2789" s="2" t="str">
        <f t="shared" si="43"/>
        <v>Sufficient</v>
      </c>
    </row>
    <row r="2790" spans="1:20" x14ac:dyDescent="0.3">
      <c r="A2790" s="2">
        <v>3789</v>
      </c>
      <c r="B2790" s="3">
        <v>45485</v>
      </c>
      <c r="C2790" s="2" t="s">
        <v>1752</v>
      </c>
      <c r="D2790" s="2" t="s">
        <v>3634</v>
      </c>
      <c r="E2790" s="2" t="s">
        <v>20</v>
      </c>
      <c r="F2790" s="2" t="s">
        <v>21</v>
      </c>
      <c r="G2790" s="2" t="s">
        <v>60</v>
      </c>
      <c r="H2790" s="2" t="s">
        <v>61</v>
      </c>
      <c r="I2790" s="2" t="s">
        <v>32</v>
      </c>
      <c r="J2790" s="2">
        <v>8</v>
      </c>
      <c r="K2790" s="2">
        <v>37059</v>
      </c>
      <c r="L2790" s="2">
        <v>296472</v>
      </c>
      <c r="M2790" s="2">
        <v>223762.46</v>
      </c>
      <c r="N2790" s="2">
        <v>72709.539999999994</v>
      </c>
      <c r="O2790" s="2">
        <v>279</v>
      </c>
      <c r="P2790" s="2">
        <v>20</v>
      </c>
      <c r="Q2790" s="2" t="s">
        <v>62</v>
      </c>
      <c r="R2790" s="2">
        <v>0</v>
      </c>
      <c r="S2790" s="5">
        <f>IFERROR(Table1[[#This Row],[Profit]]/Table1[[#This Row],[Sales]],0)</f>
        <v>0.24524926468604116</v>
      </c>
      <c r="T2790" s="2" t="str">
        <f t="shared" si="43"/>
        <v>Reorder Needed</v>
      </c>
    </row>
    <row r="2791" spans="1:20" x14ac:dyDescent="0.3">
      <c r="A2791" s="2">
        <v>3790</v>
      </c>
      <c r="B2791" s="3">
        <v>45505</v>
      </c>
      <c r="C2791" s="2" t="s">
        <v>755</v>
      </c>
      <c r="D2791" s="2" t="s">
        <v>3635</v>
      </c>
      <c r="E2791" s="2" t="s">
        <v>36</v>
      </c>
      <c r="F2791" s="2" t="s">
        <v>37</v>
      </c>
      <c r="G2791" s="2" t="s">
        <v>97</v>
      </c>
      <c r="H2791" s="2" t="s">
        <v>98</v>
      </c>
      <c r="I2791" s="2" t="s">
        <v>32</v>
      </c>
      <c r="J2791" s="2">
        <v>5</v>
      </c>
      <c r="K2791" s="2">
        <v>37563</v>
      </c>
      <c r="L2791" s="2">
        <v>187815</v>
      </c>
      <c r="M2791" s="2">
        <v>121891.6</v>
      </c>
      <c r="N2791" s="2">
        <v>65923.399999999994</v>
      </c>
      <c r="O2791" s="2">
        <v>141</v>
      </c>
      <c r="P2791" s="2">
        <v>20</v>
      </c>
      <c r="Q2791" s="2" t="s">
        <v>99</v>
      </c>
      <c r="R2791" s="2">
        <v>15</v>
      </c>
      <c r="S2791" s="5">
        <f>IFERROR(Table1[[#This Row],[Profit]]/Table1[[#This Row],[Sales]],0)</f>
        <v>0.35100178367010088</v>
      </c>
      <c r="T2791" s="2" t="str">
        <f t="shared" si="43"/>
        <v>Reorder Needed</v>
      </c>
    </row>
    <row r="2792" spans="1:20" x14ac:dyDescent="0.3">
      <c r="A2792" s="2">
        <v>3791</v>
      </c>
      <c r="B2792" s="3">
        <v>45570</v>
      </c>
      <c r="C2792" s="2" t="s">
        <v>116</v>
      </c>
      <c r="D2792" s="2" t="s">
        <v>3636</v>
      </c>
      <c r="E2792" s="2" t="s">
        <v>45</v>
      </c>
      <c r="F2792" s="2" t="s">
        <v>46</v>
      </c>
      <c r="G2792" s="2" t="s">
        <v>81</v>
      </c>
      <c r="H2792" s="2" t="s">
        <v>82</v>
      </c>
      <c r="I2792" s="2" t="s">
        <v>24</v>
      </c>
      <c r="J2792" s="2">
        <v>6</v>
      </c>
      <c r="K2792" s="2">
        <v>51816</v>
      </c>
      <c r="L2792" s="2">
        <v>310896</v>
      </c>
      <c r="M2792" s="2">
        <v>257821.21</v>
      </c>
      <c r="N2792" s="2">
        <v>53074.79</v>
      </c>
      <c r="O2792" s="2">
        <v>42</v>
      </c>
      <c r="P2792" s="2">
        <v>93</v>
      </c>
      <c r="Q2792" s="2" t="s">
        <v>42</v>
      </c>
      <c r="R2792" s="2">
        <v>20</v>
      </c>
      <c r="S2792" s="5">
        <f>IFERROR(Table1[[#This Row],[Profit]]/Table1[[#This Row],[Sales]],0)</f>
        <v>0.17071557691317998</v>
      </c>
      <c r="T2792" s="2" t="str">
        <f t="shared" si="43"/>
        <v>Sufficient</v>
      </c>
    </row>
    <row r="2793" spans="1:20" x14ac:dyDescent="0.3">
      <c r="A2793" s="2">
        <v>3792</v>
      </c>
      <c r="B2793" s="3">
        <v>45554</v>
      </c>
      <c r="C2793" s="2" t="s">
        <v>1390</v>
      </c>
      <c r="D2793" s="2" t="s">
        <v>3637</v>
      </c>
      <c r="E2793" s="2" t="s">
        <v>20</v>
      </c>
      <c r="F2793" s="2" t="s">
        <v>21</v>
      </c>
      <c r="G2793" s="2" t="s">
        <v>22</v>
      </c>
      <c r="H2793" s="2" t="s">
        <v>23</v>
      </c>
      <c r="I2793" s="2" t="s">
        <v>24</v>
      </c>
      <c r="J2793" s="2">
        <v>1</v>
      </c>
      <c r="K2793" s="2">
        <v>3190</v>
      </c>
      <c r="L2793" s="2">
        <v>3190</v>
      </c>
      <c r="M2793" s="2">
        <v>2571.94</v>
      </c>
      <c r="N2793" s="2">
        <v>618.05999999999995</v>
      </c>
      <c r="O2793" s="2">
        <v>154</v>
      </c>
      <c r="P2793" s="2">
        <v>54</v>
      </c>
      <c r="Q2793" s="2" t="s">
        <v>25</v>
      </c>
      <c r="R2793" s="2">
        <v>0</v>
      </c>
      <c r="S2793" s="5">
        <f>IFERROR(Table1[[#This Row],[Profit]]/Table1[[#This Row],[Sales]],0)</f>
        <v>0.19374921630094041</v>
      </c>
      <c r="T2793" s="2" t="str">
        <f t="shared" si="43"/>
        <v>Reorder Needed</v>
      </c>
    </row>
    <row r="2794" spans="1:20" x14ac:dyDescent="0.3">
      <c r="A2794" s="2">
        <v>3793</v>
      </c>
      <c r="B2794" s="3">
        <v>45559</v>
      </c>
      <c r="C2794" s="2" t="s">
        <v>2751</v>
      </c>
      <c r="D2794" s="2" t="s">
        <v>3638</v>
      </c>
      <c r="E2794" s="2" t="s">
        <v>45</v>
      </c>
      <c r="F2794" s="2" t="s">
        <v>46</v>
      </c>
      <c r="G2794" s="2" t="s">
        <v>40</v>
      </c>
      <c r="H2794" s="2" t="s">
        <v>41</v>
      </c>
      <c r="I2794" s="2" t="s">
        <v>24</v>
      </c>
      <c r="J2794" s="2">
        <v>5</v>
      </c>
      <c r="K2794" s="2">
        <v>2164</v>
      </c>
      <c r="L2794" s="2">
        <v>10820</v>
      </c>
      <c r="M2794" s="2">
        <v>6603.67</v>
      </c>
      <c r="N2794" s="2">
        <v>4216.33</v>
      </c>
      <c r="O2794" s="2">
        <v>259</v>
      </c>
      <c r="P2794" s="2">
        <v>14</v>
      </c>
      <c r="Q2794" s="2" t="s">
        <v>42</v>
      </c>
      <c r="R2794" s="2">
        <v>20</v>
      </c>
      <c r="S2794" s="5">
        <f>IFERROR(Table1[[#This Row],[Profit]]/Table1[[#This Row],[Sales]],0)</f>
        <v>0.38967929759704251</v>
      </c>
      <c r="T2794" s="2" t="str">
        <f t="shared" si="43"/>
        <v>Reorder Needed</v>
      </c>
    </row>
    <row r="2795" spans="1:20" x14ac:dyDescent="0.3">
      <c r="A2795" s="2">
        <v>3794</v>
      </c>
      <c r="B2795" s="3">
        <v>45303</v>
      </c>
      <c r="C2795" s="2" t="s">
        <v>525</v>
      </c>
      <c r="D2795" s="2" t="s">
        <v>3639</v>
      </c>
      <c r="E2795" s="2" t="s">
        <v>36</v>
      </c>
      <c r="F2795" s="2" t="s">
        <v>37</v>
      </c>
      <c r="G2795" s="2" t="s">
        <v>97</v>
      </c>
      <c r="H2795" s="2" t="s">
        <v>98</v>
      </c>
      <c r="I2795" s="2" t="s">
        <v>32</v>
      </c>
      <c r="J2795" s="2">
        <v>10</v>
      </c>
      <c r="K2795" s="2">
        <v>48227</v>
      </c>
      <c r="L2795" s="2">
        <v>482270</v>
      </c>
      <c r="M2795" s="2">
        <v>301861.13</v>
      </c>
      <c r="N2795" s="2">
        <v>180408.87</v>
      </c>
      <c r="O2795" s="2">
        <v>267</v>
      </c>
      <c r="P2795" s="2">
        <v>58</v>
      </c>
      <c r="Q2795" s="2" t="s">
        <v>99</v>
      </c>
      <c r="R2795" s="2">
        <v>15</v>
      </c>
      <c r="S2795" s="5">
        <f>IFERROR(Table1[[#This Row],[Profit]]/Table1[[#This Row],[Sales]],0)</f>
        <v>0.37408271300308954</v>
      </c>
      <c r="T2795" s="2" t="str">
        <f t="shared" si="43"/>
        <v>Reorder Needed</v>
      </c>
    </row>
    <row r="2796" spans="1:20" x14ac:dyDescent="0.3">
      <c r="A2796" s="2">
        <v>3795</v>
      </c>
      <c r="B2796" s="3">
        <v>45411</v>
      </c>
      <c r="C2796" s="2" t="s">
        <v>452</v>
      </c>
      <c r="D2796" s="2" t="s">
        <v>3640</v>
      </c>
      <c r="E2796" s="2" t="s">
        <v>20</v>
      </c>
      <c r="F2796" s="2" t="s">
        <v>21</v>
      </c>
      <c r="G2796" s="2" t="s">
        <v>22</v>
      </c>
      <c r="H2796" s="2" t="s">
        <v>23</v>
      </c>
      <c r="I2796" s="2" t="s">
        <v>24</v>
      </c>
      <c r="J2796" s="2">
        <v>8</v>
      </c>
      <c r="K2796" s="2">
        <v>21990</v>
      </c>
      <c r="L2796" s="2">
        <v>175920</v>
      </c>
      <c r="M2796" s="2">
        <v>136751.04999999999</v>
      </c>
      <c r="N2796" s="2">
        <v>39168.949999999997</v>
      </c>
      <c r="O2796" s="2">
        <v>232</v>
      </c>
      <c r="P2796" s="2">
        <v>88</v>
      </c>
      <c r="Q2796" s="2" t="s">
        <v>25</v>
      </c>
      <c r="R2796" s="2">
        <v>0</v>
      </c>
      <c r="S2796" s="5">
        <f>IFERROR(Table1[[#This Row],[Profit]]/Table1[[#This Row],[Sales]],0)</f>
        <v>0.22265205775352431</v>
      </c>
      <c r="T2796" s="2" t="str">
        <f t="shared" si="43"/>
        <v>Reorder Needed</v>
      </c>
    </row>
    <row r="2797" spans="1:20" x14ac:dyDescent="0.3">
      <c r="A2797" s="2">
        <v>3796</v>
      </c>
      <c r="B2797" s="3">
        <v>45388</v>
      </c>
      <c r="C2797" s="2" t="s">
        <v>369</v>
      </c>
      <c r="D2797" s="2" t="s">
        <v>3641</v>
      </c>
      <c r="E2797" s="2" t="s">
        <v>36</v>
      </c>
      <c r="F2797" s="2" t="s">
        <v>37</v>
      </c>
      <c r="G2797" s="2" t="s">
        <v>75</v>
      </c>
      <c r="H2797" s="2" t="s">
        <v>76</v>
      </c>
      <c r="I2797" s="2" t="s">
        <v>77</v>
      </c>
      <c r="J2797" s="2">
        <v>2</v>
      </c>
      <c r="K2797" s="2">
        <v>53470</v>
      </c>
      <c r="L2797" s="2">
        <v>106940</v>
      </c>
      <c r="M2797" s="2">
        <v>85867.85</v>
      </c>
      <c r="N2797" s="2">
        <v>21072.15</v>
      </c>
      <c r="O2797" s="2">
        <v>460</v>
      </c>
      <c r="P2797" s="2">
        <v>61</v>
      </c>
      <c r="Q2797" s="2" t="s">
        <v>78</v>
      </c>
      <c r="R2797" s="2">
        <v>15</v>
      </c>
      <c r="S2797" s="5">
        <f>IFERROR(Table1[[#This Row],[Profit]]/Table1[[#This Row],[Sales]],0)</f>
        <v>0.19704647465868713</v>
      </c>
      <c r="T2797" s="2" t="str">
        <f t="shared" si="43"/>
        <v>Reorder Needed</v>
      </c>
    </row>
    <row r="2798" spans="1:20" x14ac:dyDescent="0.3">
      <c r="A2798" s="2">
        <v>3797</v>
      </c>
      <c r="B2798" s="3">
        <v>45511</v>
      </c>
      <c r="C2798" s="2" t="s">
        <v>1915</v>
      </c>
      <c r="D2798" s="2" t="s">
        <v>3642</v>
      </c>
      <c r="E2798" s="2" t="s">
        <v>36</v>
      </c>
      <c r="F2798" s="2" t="s">
        <v>37</v>
      </c>
      <c r="G2798" s="2" t="s">
        <v>60</v>
      </c>
      <c r="H2798" s="2" t="s">
        <v>61</v>
      </c>
      <c r="I2798" s="2" t="s">
        <v>32</v>
      </c>
      <c r="J2798" s="2">
        <v>3</v>
      </c>
      <c r="K2798" s="2">
        <v>2333</v>
      </c>
      <c r="L2798" s="2">
        <v>6999</v>
      </c>
      <c r="M2798" s="2">
        <v>5018.21</v>
      </c>
      <c r="N2798" s="2">
        <v>1980.79</v>
      </c>
      <c r="O2798" s="2">
        <v>302</v>
      </c>
      <c r="P2798" s="2">
        <v>48</v>
      </c>
      <c r="Q2798" s="2" t="s">
        <v>62</v>
      </c>
      <c r="R2798" s="2">
        <v>10</v>
      </c>
      <c r="S2798" s="5">
        <f>IFERROR(Table1[[#This Row],[Profit]]/Table1[[#This Row],[Sales]],0)</f>
        <v>0.28301043006143733</v>
      </c>
      <c r="T2798" s="2" t="str">
        <f t="shared" si="43"/>
        <v>Reorder Needed</v>
      </c>
    </row>
    <row r="2799" spans="1:20" x14ac:dyDescent="0.3">
      <c r="A2799" s="2">
        <v>3798</v>
      </c>
      <c r="B2799" s="3">
        <v>45441</v>
      </c>
      <c r="C2799" s="2" t="s">
        <v>188</v>
      </c>
      <c r="D2799" s="2" t="s">
        <v>3643</v>
      </c>
      <c r="E2799" s="2" t="s">
        <v>45</v>
      </c>
      <c r="F2799" s="2" t="s">
        <v>46</v>
      </c>
      <c r="G2799" s="2" t="s">
        <v>75</v>
      </c>
      <c r="H2799" s="2" t="s">
        <v>76</v>
      </c>
      <c r="I2799" s="2" t="s">
        <v>77</v>
      </c>
      <c r="J2799" s="2">
        <v>6</v>
      </c>
      <c r="K2799" s="2">
        <v>50263</v>
      </c>
      <c r="L2799" s="2">
        <v>301578</v>
      </c>
      <c r="M2799" s="2">
        <v>250270.12</v>
      </c>
      <c r="N2799" s="2">
        <v>51307.88</v>
      </c>
      <c r="O2799" s="2">
        <v>194</v>
      </c>
      <c r="P2799" s="2">
        <v>92</v>
      </c>
      <c r="Q2799" s="2" t="s">
        <v>78</v>
      </c>
      <c r="R2799" s="2">
        <v>10</v>
      </c>
      <c r="S2799" s="5">
        <f>IFERROR(Table1[[#This Row],[Profit]]/Table1[[#This Row],[Sales]],0)</f>
        <v>0.1701313756308484</v>
      </c>
      <c r="T2799" s="2" t="str">
        <f t="shared" si="43"/>
        <v>Reorder Needed</v>
      </c>
    </row>
    <row r="2800" spans="1:20" x14ac:dyDescent="0.3">
      <c r="A2800" s="2">
        <v>3799</v>
      </c>
      <c r="B2800" s="3">
        <v>45635</v>
      </c>
      <c r="C2800" s="2" t="s">
        <v>2565</v>
      </c>
      <c r="D2800" s="2" t="s">
        <v>3644</v>
      </c>
      <c r="E2800" s="2" t="s">
        <v>45</v>
      </c>
      <c r="F2800" s="2" t="s">
        <v>46</v>
      </c>
      <c r="G2800" s="2" t="s">
        <v>60</v>
      </c>
      <c r="H2800" s="2" t="s">
        <v>61</v>
      </c>
      <c r="I2800" s="2" t="s">
        <v>32</v>
      </c>
      <c r="J2800" s="2">
        <v>7</v>
      </c>
      <c r="K2800" s="2">
        <v>26644</v>
      </c>
      <c r="L2800" s="2">
        <v>186508</v>
      </c>
      <c r="M2800" s="2">
        <v>144185.62</v>
      </c>
      <c r="N2800" s="2">
        <v>42322.38</v>
      </c>
      <c r="O2800" s="2">
        <v>162</v>
      </c>
      <c r="P2800" s="2">
        <v>50</v>
      </c>
      <c r="Q2800" s="2" t="s">
        <v>62</v>
      </c>
      <c r="R2800" s="2">
        <v>15</v>
      </c>
      <c r="S2800" s="5">
        <f>IFERROR(Table1[[#This Row],[Profit]]/Table1[[#This Row],[Sales]],0)</f>
        <v>0.22691991764428335</v>
      </c>
      <c r="T2800" s="2" t="str">
        <f t="shared" si="43"/>
        <v>Reorder Needed</v>
      </c>
    </row>
    <row r="2801" spans="1:20" x14ac:dyDescent="0.3">
      <c r="A2801" s="2">
        <v>3800</v>
      </c>
      <c r="B2801" s="3">
        <v>45587</v>
      </c>
      <c r="C2801" s="2" t="s">
        <v>1310</v>
      </c>
      <c r="D2801" s="2" t="s">
        <v>3645</v>
      </c>
      <c r="E2801" s="2" t="s">
        <v>36</v>
      </c>
      <c r="F2801" s="2" t="s">
        <v>37</v>
      </c>
      <c r="G2801" s="2" t="s">
        <v>55</v>
      </c>
      <c r="H2801" s="2" t="s">
        <v>56</v>
      </c>
      <c r="I2801" s="2" t="s">
        <v>32</v>
      </c>
      <c r="J2801" s="2">
        <v>9</v>
      </c>
      <c r="K2801" s="2">
        <v>12887</v>
      </c>
      <c r="L2801" s="2">
        <v>115983</v>
      </c>
      <c r="M2801" s="2">
        <v>92961.35</v>
      </c>
      <c r="N2801" s="2">
        <v>23021.65</v>
      </c>
      <c r="O2801" s="2">
        <v>172</v>
      </c>
      <c r="P2801" s="2">
        <v>56</v>
      </c>
      <c r="Q2801" s="2" t="s">
        <v>57</v>
      </c>
      <c r="R2801" s="2">
        <v>0</v>
      </c>
      <c r="S2801" s="5">
        <f>IFERROR(Table1[[#This Row],[Profit]]/Table1[[#This Row],[Sales]],0)</f>
        <v>0.19849158928463656</v>
      </c>
      <c r="T2801" s="2" t="str">
        <f t="shared" si="43"/>
        <v>Reorder Needed</v>
      </c>
    </row>
    <row r="2802" spans="1:20" x14ac:dyDescent="0.3">
      <c r="A2802" s="2">
        <v>3801</v>
      </c>
      <c r="B2802" s="3">
        <v>45354</v>
      </c>
      <c r="C2802" s="2" t="s">
        <v>1101</v>
      </c>
      <c r="D2802" s="2" t="s">
        <v>3646</v>
      </c>
      <c r="E2802" s="2" t="s">
        <v>28</v>
      </c>
      <c r="F2802" s="2" t="s">
        <v>29</v>
      </c>
      <c r="G2802" s="2" t="s">
        <v>81</v>
      </c>
      <c r="H2802" s="2" t="s">
        <v>82</v>
      </c>
      <c r="I2802" s="2" t="s">
        <v>24</v>
      </c>
      <c r="J2802" s="2">
        <v>2</v>
      </c>
      <c r="K2802" s="2">
        <v>38360</v>
      </c>
      <c r="L2802" s="2">
        <v>76720</v>
      </c>
      <c r="M2802" s="2">
        <v>55587.55</v>
      </c>
      <c r="N2802" s="2">
        <v>21132.45</v>
      </c>
      <c r="O2802" s="2">
        <v>476</v>
      </c>
      <c r="P2802" s="2">
        <v>36</v>
      </c>
      <c r="Q2802" s="2" t="s">
        <v>42</v>
      </c>
      <c r="R2802" s="2">
        <v>5</v>
      </c>
      <c r="S2802" s="5">
        <f>IFERROR(Table1[[#This Row],[Profit]]/Table1[[#This Row],[Sales]],0)</f>
        <v>0.2754490354535975</v>
      </c>
      <c r="T2802" s="2" t="str">
        <f t="shared" si="43"/>
        <v>Reorder Needed</v>
      </c>
    </row>
    <row r="2803" spans="1:20" x14ac:dyDescent="0.3">
      <c r="A2803" s="2">
        <v>3802</v>
      </c>
      <c r="B2803" s="3">
        <v>45594</v>
      </c>
      <c r="C2803" s="2" t="s">
        <v>752</v>
      </c>
      <c r="D2803" s="2" t="s">
        <v>3647</v>
      </c>
      <c r="E2803" s="2" t="s">
        <v>20</v>
      </c>
      <c r="F2803" s="2" t="s">
        <v>21</v>
      </c>
      <c r="G2803" s="2" t="s">
        <v>49</v>
      </c>
      <c r="H2803" s="2" t="s">
        <v>50</v>
      </c>
      <c r="I2803" s="2" t="s">
        <v>51</v>
      </c>
      <c r="J2803" s="2">
        <v>3</v>
      </c>
      <c r="K2803" s="2">
        <v>31520</v>
      </c>
      <c r="L2803" s="2">
        <v>94560</v>
      </c>
      <c r="M2803" s="2">
        <v>80975.83</v>
      </c>
      <c r="N2803" s="2">
        <v>13584.17</v>
      </c>
      <c r="O2803" s="2">
        <v>441</v>
      </c>
      <c r="P2803" s="2">
        <v>74</v>
      </c>
      <c r="Q2803" s="2" t="s">
        <v>52</v>
      </c>
      <c r="R2803" s="2">
        <v>0</v>
      </c>
      <c r="S2803" s="5">
        <f>IFERROR(Table1[[#This Row],[Profit]]/Table1[[#This Row],[Sales]],0)</f>
        <v>0.14365662013536379</v>
      </c>
      <c r="T2803" s="2" t="str">
        <f t="shared" si="43"/>
        <v>Reorder Needed</v>
      </c>
    </row>
    <row r="2804" spans="1:20" x14ac:dyDescent="0.3">
      <c r="A2804" s="2">
        <v>3803</v>
      </c>
      <c r="B2804" s="3">
        <v>45451</v>
      </c>
      <c r="C2804" s="2" t="s">
        <v>1411</v>
      </c>
      <c r="D2804" s="2" t="s">
        <v>3648</v>
      </c>
      <c r="E2804" s="2" t="s">
        <v>20</v>
      </c>
      <c r="F2804" s="2" t="s">
        <v>21</v>
      </c>
      <c r="G2804" s="2" t="s">
        <v>60</v>
      </c>
      <c r="H2804" s="2" t="s">
        <v>61</v>
      </c>
      <c r="I2804" s="2" t="s">
        <v>32</v>
      </c>
      <c r="J2804" s="2">
        <v>7</v>
      </c>
      <c r="K2804" s="2">
        <v>43620</v>
      </c>
      <c r="L2804" s="2">
        <v>305340</v>
      </c>
      <c r="M2804" s="2">
        <v>201451.7</v>
      </c>
      <c r="N2804" s="2">
        <v>103888.3</v>
      </c>
      <c r="O2804" s="2">
        <v>344</v>
      </c>
      <c r="P2804" s="2">
        <v>84</v>
      </c>
      <c r="Q2804" s="2" t="s">
        <v>62</v>
      </c>
      <c r="R2804" s="2">
        <v>15</v>
      </c>
      <c r="S2804" s="5">
        <f>IFERROR(Table1[[#This Row],[Profit]]/Table1[[#This Row],[Sales]],0)</f>
        <v>0.34023809523809523</v>
      </c>
      <c r="T2804" s="2" t="str">
        <f t="shared" si="43"/>
        <v>Reorder Needed</v>
      </c>
    </row>
    <row r="2805" spans="1:20" x14ac:dyDescent="0.3">
      <c r="A2805" s="2">
        <v>3804</v>
      </c>
      <c r="B2805" s="3">
        <v>45576</v>
      </c>
      <c r="C2805" s="2" t="s">
        <v>1901</v>
      </c>
      <c r="D2805" s="2" t="s">
        <v>3649</v>
      </c>
      <c r="E2805" s="2" t="s">
        <v>45</v>
      </c>
      <c r="F2805" s="2" t="s">
        <v>46</v>
      </c>
      <c r="G2805" s="2" t="s">
        <v>55</v>
      </c>
      <c r="H2805" s="2" t="s">
        <v>56</v>
      </c>
      <c r="I2805" s="2" t="s">
        <v>32</v>
      </c>
      <c r="J2805" s="2">
        <v>7</v>
      </c>
      <c r="K2805" s="2">
        <v>16014</v>
      </c>
      <c r="L2805" s="2">
        <v>112098</v>
      </c>
      <c r="M2805" s="2">
        <v>70162.39</v>
      </c>
      <c r="N2805" s="2">
        <v>41935.61</v>
      </c>
      <c r="O2805" s="2">
        <v>405</v>
      </c>
      <c r="P2805" s="2">
        <v>18</v>
      </c>
      <c r="Q2805" s="2" t="s">
        <v>57</v>
      </c>
      <c r="R2805" s="2">
        <v>15</v>
      </c>
      <c r="S2805" s="5">
        <f>IFERROR(Table1[[#This Row],[Profit]]/Table1[[#This Row],[Sales]],0)</f>
        <v>0.37409775375118198</v>
      </c>
      <c r="T2805" s="2" t="str">
        <f t="shared" si="43"/>
        <v>Reorder Needed</v>
      </c>
    </row>
    <row r="2806" spans="1:20" x14ac:dyDescent="0.3">
      <c r="A2806" s="2">
        <v>3805</v>
      </c>
      <c r="B2806" s="3">
        <v>45377</v>
      </c>
      <c r="C2806" s="2" t="s">
        <v>2257</v>
      </c>
      <c r="D2806" s="2" t="s">
        <v>2517</v>
      </c>
      <c r="E2806" s="2" t="s">
        <v>45</v>
      </c>
      <c r="F2806" s="2" t="s">
        <v>46</v>
      </c>
      <c r="G2806" s="2" t="s">
        <v>40</v>
      </c>
      <c r="H2806" s="2" t="s">
        <v>41</v>
      </c>
      <c r="I2806" s="2" t="s">
        <v>24</v>
      </c>
      <c r="J2806" s="2">
        <v>7</v>
      </c>
      <c r="K2806" s="2">
        <v>37696</v>
      </c>
      <c r="L2806" s="2">
        <v>263872</v>
      </c>
      <c r="M2806" s="2">
        <v>174245.12</v>
      </c>
      <c r="N2806" s="2">
        <v>89626.880000000005</v>
      </c>
      <c r="O2806" s="2">
        <v>312</v>
      </c>
      <c r="P2806" s="2">
        <v>84</v>
      </c>
      <c r="Q2806" s="2" t="s">
        <v>42</v>
      </c>
      <c r="R2806" s="2">
        <v>5</v>
      </c>
      <c r="S2806" s="5">
        <f>IFERROR(Table1[[#This Row],[Profit]]/Table1[[#This Row],[Sales]],0)</f>
        <v>0.33966044142614604</v>
      </c>
      <c r="T2806" s="2" t="str">
        <f t="shared" si="43"/>
        <v>Reorder Needed</v>
      </c>
    </row>
    <row r="2807" spans="1:20" x14ac:dyDescent="0.3">
      <c r="A2807" s="2">
        <v>3806</v>
      </c>
      <c r="B2807" s="3">
        <v>45415</v>
      </c>
      <c r="C2807" s="2" t="s">
        <v>1742</v>
      </c>
      <c r="D2807" s="2" t="s">
        <v>3650</v>
      </c>
      <c r="E2807" s="2" t="s">
        <v>45</v>
      </c>
      <c r="F2807" s="2" t="s">
        <v>46</v>
      </c>
      <c r="G2807" s="2" t="s">
        <v>55</v>
      </c>
      <c r="H2807" s="2" t="s">
        <v>56</v>
      </c>
      <c r="I2807" s="2" t="s">
        <v>32</v>
      </c>
      <c r="J2807" s="2">
        <v>2</v>
      </c>
      <c r="K2807" s="2">
        <v>9337</v>
      </c>
      <c r="L2807" s="2">
        <v>18674</v>
      </c>
      <c r="M2807" s="2">
        <v>12424.06</v>
      </c>
      <c r="N2807" s="2">
        <v>6249.94</v>
      </c>
      <c r="O2807" s="2">
        <v>420</v>
      </c>
      <c r="P2807" s="2">
        <v>97</v>
      </c>
      <c r="Q2807" s="2" t="s">
        <v>57</v>
      </c>
      <c r="R2807" s="2">
        <v>20</v>
      </c>
      <c r="S2807" s="5">
        <f>IFERROR(Table1[[#This Row],[Profit]]/Table1[[#This Row],[Sales]],0)</f>
        <v>0.33468673021313056</v>
      </c>
      <c r="T2807" s="2" t="str">
        <f t="shared" si="43"/>
        <v>Reorder Needed</v>
      </c>
    </row>
    <row r="2808" spans="1:20" x14ac:dyDescent="0.3">
      <c r="A2808" s="2">
        <v>3807</v>
      </c>
      <c r="B2808" s="3">
        <v>45633</v>
      </c>
      <c r="C2808" s="2" t="s">
        <v>3573</v>
      </c>
      <c r="D2808" s="2" t="s">
        <v>3651</v>
      </c>
      <c r="E2808" s="2" t="s">
        <v>28</v>
      </c>
      <c r="F2808" s="2" t="s">
        <v>29</v>
      </c>
      <c r="G2808" s="2" t="s">
        <v>55</v>
      </c>
      <c r="H2808" s="2" t="s">
        <v>56</v>
      </c>
      <c r="I2808" s="2" t="s">
        <v>32</v>
      </c>
      <c r="J2808" s="2">
        <v>2</v>
      </c>
      <c r="K2808" s="2">
        <v>54735</v>
      </c>
      <c r="L2808" s="2">
        <v>109470</v>
      </c>
      <c r="M2808" s="2">
        <v>93417.12</v>
      </c>
      <c r="N2808" s="2">
        <v>16052.88</v>
      </c>
      <c r="O2808" s="2">
        <v>160</v>
      </c>
      <c r="P2808" s="2">
        <v>90</v>
      </c>
      <c r="Q2808" s="2" t="s">
        <v>57</v>
      </c>
      <c r="R2808" s="2">
        <v>20</v>
      </c>
      <c r="S2808" s="5">
        <f>IFERROR(Table1[[#This Row],[Profit]]/Table1[[#This Row],[Sales]],0)</f>
        <v>0.14664181967662374</v>
      </c>
      <c r="T2808" s="2" t="str">
        <f t="shared" si="43"/>
        <v>Reorder Needed</v>
      </c>
    </row>
    <row r="2809" spans="1:20" x14ac:dyDescent="0.3">
      <c r="A2809" s="2">
        <v>3808</v>
      </c>
      <c r="B2809" s="3">
        <v>45622</v>
      </c>
      <c r="C2809" s="2" t="s">
        <v>248</v>
      </c>
      <c r="D2809" s="2" t="s">
        <v>3652</v>
      </c>
      <c r="E2809" s="2" t="s">
        <v>45</v>
      </c>
      <c r="F2809" s="2" t="s">
        <v>46</v>
      </c>
      <c r="G2809" s="2" t="s">
        <v>75</v>
      </c>
      <c r="H2809" s="2" t="s">
        <v>76</v>
      </c>
      <c r="I2809" s="2" t="s">
        <v>77</v>
      </c>
      <c r="J2809" s="2">
        <v>3</v>
      </c>
      <c r="K2809" s="2">
        <v>13455</v>
      </c>
      <c r="L2809" s="2">
        <v>40365</v>
      </c>
      <c r="M2809" s="2">
        <v>26456.71</v>
      </c>
      <c r="N2809" s="2">
        <v>13908.29</v>
      </c>
      <c r="O2809" s="2">
        <v>25</v>
      </c>
      <c r="P2809" s="2">
        <v>90</v>
      </c>
      <c r="Q2809" s="2" t="s">
        <v>78</v>
      </c>
      <c r="R2809" s="2">
        <v>20</v>
      </c>
      <c r="S2809" s="5">
        <f>IFERROR(Table1[[#This Row],[Profit]]/Table1[[#This Row],[Sales]],0)</f>
        <v>0.34456311160658987</v>
      </c>
      <c r="T2809" s="2" t="str">
        <f t="shared" si="43"/>
        <v>Sufficient</v>
      </c>
    </row>
    <row r="2810" spans="1:20" x14ac:dyDescent="0.3">
      <c r="A2810" s="2">
        <v>3809</v>
      </c>
      <c r="B2810" s="3">
        <v>45567</v>
      </c>
      <c r="C2810" s="2" t="s">
        <v>784</v>
      </c>
      <c r="D2810" s="2" t="s">
        <v>3653</v>
      </c>
      <c r="E2810" s="2" t="s">
        <v>20</v>
      </c>
      <c r="F2810" s="2" t="s">
        <v>21</v>
      </c>
      <c r="G2810" s="2" t="s">
        <v>67</v>
      </c>
      <c r="H2810" s="2" t="s">
        <v>68</v>
      </c>
      <c r="I2810" s="2" t="s">
        <v>24</v>
      </c>
      <c r="J2810" s="2">
        <v>2</v>
      </c>
      <c r="K2810" s="2">
        <v>38785</v>
      </c>
      <c r="L2810" s="2">
        <v>77570</v>
      </c>
      <c r="M2810" s="2">
        <v>58304.24</v>
      </c>
      <c r="N2810" s="2">
        <v>19265.759999999998</v>
      </c>
      <c r="O2810" s="2">
        <v>216</v>
      </c>
      <c r="P2810" s="2">
        <v>27</v>
      </c>
      <c r="Q2810" s="2" t="s">
        <v>42</v>
      </c>
      <c r="R2810" s="2">
        <v>10</v>
      </c>
      <c r="S2810" s="5">
        <f>IFERROR(Table1[[#This Row],[Profit]]/Table1[[#This Row],[Sales]],0)</f>
        <v>0.24836612092303723</v>
      </c>
      <c r="T2810" s="2" t="str">
        <f t="shared" si="43"/>
        <v>Reorder Needed</v>
      </c>
    </row>
    <row r="2811" spans="1:20" x14ac:dyDescent="0.3">
      <c r="A2811" s="2">
        <v>3810</v>
      </c>
      <c r="B2811" s="3">
        <v>45618</v>
      </c>
      <c r="C2811" s="2" t="s">
        <v>965</v>
      </c>
      <c r="D2811" s="2" t="s">
        <v>3654</v>
      </c>
      <c r="E2811" s="2" t="s">
        <v>28</v>
      </c>
      <c r="F2811" s="2" t="s">
        <v>29</v>
      </c>
      <c r="G2811" s="2" t="s">
        <v>49</v>
      </c>
      <c r="H2811" s="2" t="s">
        <v>50</v>
      </c>
      <c r="I2811" s="2" t="s">
        <v>51</v>
      </c>
      <c r="J2811" s="2">
        <v>7</v>
      </c>
      <c r="K2811" s="2">
        <v>26083</v>
      </c>
      <c r="L2811" s="2">
        <v>182581</v>
      </c>
      <c r="M2811" s="2">
        <v>126008.18</v>
      </c>
      <c r="N2811" s="2">
        <v>56572.82</v>
      </c>
      <c r="O2811" s="2">
        <v>454</v>
      </c>
      <c r="P2811" s="2">
        <v>82</v>
      </c>
      <c r="Q2811" s="2" t="s">
        <v>52</v>
      </c>
      <c r="R2811" s="2">
        <v>10</v>
      </c>
      <c r="S2811" s="5">
        <f>IFERROR(Table1[[#This Row],[Profit]]/Table1[[#This Row],[Sales]],0)</f>
        <v>0.30985053209260549</v>
      </c>
      <c r="T2811" s="2" t="str">
        <f t="shared" si="43"/>
        <v>Reorder Needed</v>
      </c>
    </row>
    <row r="2812" spans="1:20" x14ac:dyDescent="0.3">
      <c r="A2812" s="2">
        <v>3811</v>
      </c>
      <c r="B2812" s="3">
        <v>45459</v>
      </c>
      <c r="C2812" s="2" t="s">
        <v>2894</v>
      </c>
      <c r="D2812" s="2" t="s">
        <v>3655</v>
      </c>
      <c r="E2812" s="2" t="s">
        <v>20</v>
      </c>
      <c r="F2812" s="2" t="s">
        <v>21</v>
      </c>
      <c r="G2812" s="2" t="s">
        <v>55</v>
      </c>
      <c r="H2812" s="2" t="s">
        <v>56</v>
      </c>
      <c r="I2812" s="2" t="s">
        <v>32</v>
      </c>
      <c r="J2812" s="2">
        <v>1</v>
      </c>
      <c r="K2812" s="2">
        <v>22186</v>
      </c>
      <c r="L2812" s="2">
        <v>22186</v>
      </c>
      <c r="M2812" s="2">
        <v>14125.34</v>
      </c>
      <c r="N2812" s="2">
        <v>8060.66</v>
      </c>
      <c r="O2812" s="2">
        <v>343</v>
      </c>
      <c r="P2812" s="2">
        <v>64</v>
      </c>
      <c r="Q2812" s="2" t="s">
        <v>57</v>
      </c>
      <c r="R2812" s="2">
        <v>5</v>
      </c>
      <c r="S2812" s="5">
        <f>IFERROR(Table1[[#This Row],[Profit]]/Table1[[#This Row],[Sales]],0)</f>
        <v>0.36332191472099523</v>
      </c>
      <c r="T2812" s="2" t="str">
        <f t="shared" si="43"/>
        <v>Reorder Needed</v>
      </c>
    </row>
    <row r="2813" spans="1:20" x14ac:dyDescent="0.3">
      <c r="A2813" s="2">
        <v>3812</v>
      </c>
      <c r="B2813" s="3">
        <v>45563</v>
      </c>
      <c r="C2813" s="2" t="s">
        <v>635</v>
      </c>
      <c r="D2813" s="2" t="s">
        <v>3656</v>
      </c>
      <c r="E2813" s="2" t="s">
        <v>36</v>
      </c>
      <c r="F2813" s="2" t="s">
        <v>37</v>
      </c>
      <c r="G2813" s="2" t="s">
        <v>97</v>
      </c>
      <c r="H2813" s="2" t="s">
        <v>98</v>
      </c>
      <c r="I2813" s="2" t="s">
        <v>32</v>
      </c>
      <c r="J2813" s="2">
        <v>4</v>
      </c>
      <c r="K2813" s="2">
        <v>19917</v>
      </c>
      <c r="L2813" s="2">
        <v>79668</v>
      </c>
      <c r="M2813" s="2">
        <v>49069.75</v>
      </c>
      <c r="N2813" s="2">
        <v>30598.25</v>
      </c>
      <c r="O2813" s="2">
        <v>395</v>
      </c>
      <c r="P2813" s="2">
        <v>21</v>
      </c>
      <c r="Q2813" s="2" t="s">
        <v>99</v>
      </c>
      <c r="R2813" s="2">
        <v>0</v>
      </c>
      <c r="S2813" s="5">
        <f>IFERROR(Table1[[#This Row],[Profit]]/Table1[[#This Row],[Sales]],0)</f>
        <v>0.3840720238991816</v>
      </c>
      <c r="T2813" s="2" t="str">
        <f t="shared" si="43"/>
        <v>Reorder Needed</v>
      </c>
    </row>
    <row r="2814" spans="1:20" x14ac:dyDescent="0.3">
      <c r="A2814" s="2">
        <v>3813</v>
      </c>
      <c r="B2814" s="3">
        <v>45624</v>
      </c>
      <c r="C2814" s="2" t="s">
        <v>1218</v>
      </c>
      <c r="D2814" s="2" t="s">
        <v>3657</v>
      </c>
      <c r="E2814" s="2" t="s">
        <v>36</v>
      </c>
      <c r="F2814" s="2" t="s">
        <v>37</v>
      </c>
      <c r="G2814" s="2" t="s">
        <v>22</v>
      </c>
      <c r="H2814" s="2" t="s">
        <v>23</v>
      </c>
      <c r="I2814" s="2" t="s">
        <v>24</v>
      </c>
      <c r="J2814" s="2">
        <v>3</v>
      </c>
      <c r="K2814" s="2">
        <v>51406</v>
      </c>
      <c r="L2814" s="2">
        <v>154218</v>
      </c>
      <c r="M2814" s="2">
        <v>99186.65</v>
      </c>
      <c r="N2814" s="2">
        <v>55031.35</v>
      </c>
      <c r="O2814" s="2">
        <v>401</v>
      </c>
      <c r="P2814" s="2">
        <v>37</v>
      </c>
      <c r="Q2814" s="2" t="s">
        <v>25</v>
      </c>
      <c r="R2814" s="2">
        <v>5</v>
      </c>
      <c r="S2814" s="5">
        <f>IFERROR(Table1[[#This Row],[Profit]]/Table1[[#This Row],[Sales]],0)</f>
        <v>0.35684128960302947</v>
      </c>
      <c r="T2814" s="2" t="str">
        <f t="shared" si="43"/>
        <v>Reorder Needed</v>
      </c>
    </row>
    <row r="2815" spans="1:20" x14ac:dyDescent="0.3">
      <c r="A2815" s="2">
        <v>3814</v>
      </c>
      <c r="B2815" s="3">
        <v>45408</v>
      </c>
      <c r="C2815" s="2" t="s">
        <v>1119</v>
      </c>
      <c r="D2815" s="2" t="s">
        <v>3658</v>
      </c>
      <c r="E2815" s="2" t="s">
        <v>36</v>
      </c>
      <c r="F2815" s="2" t="s">
        <v>37</v>
      </c>
      <c r="G2815" s="2" t="s">
        <v>49</v>
      </c>
      <c r="H2815" s="2" t="s">
        <v>50</v>
      </c>
      <c r="I2815" s="2" t="s">
        <v>51</v>
      </c>
      <c r="J2815" s="2">
        <v>4</v>
      </c>
      <c r="K2815" s="2">
        <v>23845</v>
      </c>
      <c r="L2815" s="2">
        <v>95380</v>
      </c>
      <c r="M2815" s="2">
        <v>64616.480000000003</v>
      </c>
      <c r="N2815" s="2">
        <v>30763.52</v>
      </c>
      <c r="O2815" s="2">
        <v>429</v>
      </c>
      <c r="P2815" s="2">
        <v>28</v>
      </c>
      <c r="Q2815" s="2" t="s">
        <v>52</v>
      </c>
      <c r="R2815" s="2">
        <v>5</v>
      </c>
      <c r="S2815" s="5">
        <f>IFERROR(Table1[[#This Row],[Profit]]/Table1[[#This Row],[Sales]],0)</f>
        <v>0.32253638079261898</v>
      </c>
      <c r="T2815" s="2" t="str">
        <f t="shared" si="43"/>
        <v>Reorder Needed</v>
      </c>
    </row>
    <row r="2816" spans="1:20" x14ac:dyDescent="0.3">
      <c r="A2816" s="2">
        <v>3815</v>
      </c>
      <c r="B2816" s="3">
        <v>45653</v>
      </c>
      <c r="C2816" s="2" t="s">
        <v>1231</v>
      </c>
      <c r="D2816" s="2" t="s">
        <v>3659</v>
      </c>
      <c r="E2816" s="2" t="s">
        <v>20</v>
      </c>
      <c r="F2816" s="2" t="s">
        <v>21</v>
      </c>
      <c r="G2816" s="2" t="s">
        <v>55</v>
      </c>
      <c r="H2816" s="2" t="s">
        <v>56</v>
      </c>
      <c r="I2816" s="2" t="s">
        <v>32</v>
      </c>
      <c r="J2816" s="2">
        <v>6</v>
      </c>
      <c r="K2816" s="2">
        <v>48775</v>
      </c>
      <c r="L2816" s="2">
        <v>292650</v>
      </c>
      <c r="M2816" s="2">
        <v>195415.29</v>
      </c>
      <c r="N2816" s="2">
        <v>97234.71</v>
      </c>
      <c r="O2816" s="2">
        <v>415</v>
      </c>
      <c r="P2816" s="2">
        <v>47</v>
      </c>
      <c r="Q2816" s="2" t="s">
        <v>57</v>
      </c>
      <c r="R2816" s="2">
        <v>10</v>
      </c>
      <c r="S2816" s="5">
        <f>IFERROR(Table1[[#This Row],[Profit]]/Table1[[#This Row],[Sales]],0)</f>
        <v>0.33225597129677092</v>
      </c>
      <c r="T2816" s="2" t="str">
        <f t="shared" si="43"/>
        <v>Reorder Needed</v>
      </c>
    </row>
    <row r="2817" spans="1:20" x14ac:dyDescent="0.3">
      <c r="A2817" s="2">
        <v>3816</v>
      </c>
      <c r="B2817" s="3">
        <v>45298</v>
      </c>
      <c r="C2817" s="2" t="s">
        <v>2192</v>
      </c>
      <c r="D2817" s="2" t="s">
        <v>3660</v>
      </c>
      <c r="E2817" s="2" t="s">
        <v>45</v>
      </c>
      <c r="F2817" s="2" t="s">
        <v>46</v>
      </c>
      <c r="G2817" s="2" t="s">
        <v>22</v>
      </c>
      <c r="H2817" s="2" t="s">
        <v>23</v>
      </c>
      <c r="I2817" s="2" t="s">
        <v>24</v>
      </c>
      <c r="J2817" s="2">
        <v>9</v>
      </c>
      <c r="K2817" s="2">
        <v>2390</v>
      </c>
      <c r="L2817" s="2">
        <v>21510</v>
      </c>
      <c r="M2817" s="2">
        <v>17026.32</v>
      </c>
      <c r="N2817" s="2">
        <v>4483.68</v>
      </c>
      <c r="O2817" s="2">
        <v>164</v>
      </c>
      <c r="P2817" s="2">
        <v>69</v>
      </c>
      <c r="Q2817" s="2" t="s">
        <v>25</v>
      </c>
      <c r="R2817" s="2">
        <v>0</v>
      </c>
      <c r="S2817" s="5">
        <f>IFERROR(Table1[[#This Row],[Profit]]/Table1[[#This Row],[Sales]],0)</f>
        <v>0.20844630404463041</v>
      </c>
      <c r="T2817" s="2" t="str">
        <f t="shared" si="43"/>
        <v>Reorder Needed</v>
      </c>
    </row>
    <row r="2818" spans="1:20" x14ac:dyDescent="0.3">
      <c r="A2818" s="2">
        <v>3817</v>
      </c>
      <c r="B2818" s="3">
        <v>45601</v>
      </c>
      <c r="C2818" s="2" t="s">
        <v>3661</v>
      </c>
      <c r="D2818" s="2" t="s">
        <v>3662</v>
      </c>
      <c r="E2818" s="2" t="s">
        <v>28</v>
      </c>
      <c r="F2818" s="2" t="s">
        <v>29</v>
      </c>
      <c r="G2818" s="2" t="s">
        <v>81</v>
      </c>
      <c r="H2818" s="2" t="s">
        <v>82</v>
      </c>
      <c r="I2818" s="2" t="s">
        <v>24</v>
      </c>
      <c r="J2818" s="2">
        <v>3</v>
      </c>
      <c r="K2818" s="2">
        <v>24979</v>
      </c>
      <c r="L2818" s="2">
        <v>74937</v>
      </c>
      <c r="M2818" s="2">
        <v>58066.36</v>
      </c>
      <c r="N2818" s="2">
        <v>16870.64</v>
      </c>
      <c r="O2818" s="2">
        <v>426</v>
      </c>
      <c r="P2818" s="2">
        <v>67</v>
      </c>
      <c r="Q2818" s="2" t="s">
        <v>42</v>
      </c>
      <c r="R2818" s="2">
        <v>5</v>
      </c>
      <c r="S2818" s="5">
        <f>IFERROR(Table1[[#This Row],[Profit]]/Table1[[#This Row],[Sales]],0)</f>
        <v>0.22513097668708382</v>
      </c>
      <c r="T2818" s="2" t="str">
        <f t="shared" ref="T2818:T2881" si="44">IF(O2818&gt;P2818,"Reorder Needed","Sufficient")</f>
        <v>Reorder Needed</v>
      </c>
    </row>
    <row r="2819" spans="1:20" x14ac:dyDescent="0.3">
      <c r="A2819" s="2">
        <v>3818</v>
      </c>
      <c r="B2819" s="3">
        <v>45372</v>
      </c>
      <c r="C2819" s="2" t="s">
        <v>1493</v>
      </c>
      <c r="D2819" s="2" t="s">
        <v>3663</v>
      </c>
      <c r="E2819" s="2" t="s">
        <v>20</v>
      </c>
      <c r="F2819" s="2" t="s">
        <v>21</v>
      </c>
      <c r="G2819" s="2" t="s">
        <v>97</v>
      </c>
      <c r="H2819" s="2" t="s">
        <v>98</v>
      </c>
      <c r="I2819" s="2" t="s">
        <v>32</v>
      </c>
      <c r="J2819" s="2">
        <v>4</v>
      </c>
      <c r="K2819" s="2">
        <v>7572</v>
      </c>
      <c r="L2819" s="2">
        <v>30288</v>
      </c>
      <c r="M2819" s="2">
        <v>20410.91</v>
      </c>
      <c r="N2819" s="2">
        <v>9877.09</v>
      </c>
      <c r="O2819" s="2">
        <v>113</v>
      </c>
      <c r="P2819" s="2">
        <v>87</v>
      </c>
      <c r="Q2819" s="2" t="s">
        <v>99</v>
      </c>
      <c r="R2819" s="2">
        <v>20</v>
      </c>
      <c r="S2819" s="5">
        <f>IFERROR(Table1[[#This Row],[Profit]]/Table1[[#This Row],[Sales]],0)</f>
        <v>0.32610571843634445</v>
      </c>
      <c r="T2819" s="2" t="str">
        <f t="shared" si="44"/>
        <v>Reorder Needed</v>
      </c>
    </row>
    <row r="2820" spans="1:20" x14ac:dyDescent="0.3">
      <c r="A2820" s="2">
        <v>3819</v>
      </c>
      <c r="B2820" s="3">
        <v>45513</v>
      </c>
      <c r="C2820" s="2" t="s">
        <v>335</v>
      </c>
      <c r="D2820" s="2" t="s">
        <v>3664</v>
      </c>
      <c r="E2820" s="2" t="s">
        <v>45</v>
      </c>
      <c r="F2820" s="2" t="s">
        <v>46</v>
      </c>
      <c r="G2820" s="2" t="s">
        <v>22</v>
      </c>
      <c r="H2820" s="2" t="s">
        <v>23</v>
      </c>
      <c r="I2820" s="2" t="s">
        <v>24</v>
      </c>
      <c r="J2820" s="2">
        <v>6</v>
      </c>
      <c r="K2820" s="2">
        <v>39761</v>
      </c>
      <c r="L2820" s="2">
        <v>238566</v>
      </c>
      <c r="M2820" s="2">
        <v>153702.32999999999</v>
      </c>
      <c r="N2820" s="2">
        <v>84863.67</v>
      </c>
      <c r="O2820" s="2">
        <v>31</v>
      </c>
      <c r="P2820" s="2">
        <v>13</v>
      </c>
      <c r="Q2820" s="2" t="s">
        <v>25</v>
      </c>
      <c r="R2820" s="2">
        <v>10</v>
      </c>
      <c r="S2820" s="5">
        <f>IFERROR(Table1[[#This Row],[Profit]]/Table1[[#This Row],[Sales]],0)</f>
        <v>0.35572407635622844</v>
      </c>
      <c r="T2820" s="2" t="str">
        <f t="shared" si="44"/>
        <v>Reorder Needed</v>
      </c>
    </row>
    <row r="2821" spans="1:20" x14ac:dyDescent="0.3">
      <c r="A2821" s="2">
        <v>3820</v>
      </c>
      <c r="B2821" s="3">
        <v>45410</v>
      </c>
      <c r="C2821" s="2" t="s">
        <v>963</v>
      </c>
      <c r="D2821" s="2" t="s">
        <v>3665</v>
      </c>
      <c r="E2821" s="2" t="s">
        <v>28</v>
      </c>
      <c r="F2821" s="2" t="s">
        <v>29</v>
      </c>
      <c r="G2821" s="2" t="s">
        <v>49</v>
      </c>
      <c r="H2821" s="2" t="s">
        <v>50</v>
      </c>
      <c r="I2821" s="2" t="s">
        <v>51</v>
      </c>
      <c r="J2821" s="2">
        <v>8</v>
      </c>
      <c r="K2821" s="2">
        <v>39154</v>
      </c>
      <c r="L2821" s="2">
        <v>313232</v>
      </c>
      <c r="M2821" s="2">
        <v>196748.35</v>
      </c>
      <c r="N2821" s="2">
        <v>116483.65</v>
      </c>
      <c r="O2821" s="2">
        <v>24</v>
      </c>
      <c r="P2821" s="2">
        <v>65</v>
      </c>
      <c r="Q2821" s="2" t="s">
        <v>52</v>
      </c>
      <c r="R2821" s="2">
        <v>5</v>
      </c>
      <c r="S2821" s="5">
        <f>IFERROR(Table1[[#This Row],[Profit]]/Table1[[#This Row],[Sales]],0)</f>
        <v>0.3718765962609184</v>
      </c>
      <c r="T2821" s="2" t="str">
        <f t="shared" si="44"/>
        <v>Sufficient</v>
      </c>
    </row>
    <row r="2822" spans="1:20" x14ac:dyDescent="0.3">
      <c r="A2822" s="2">
        <v>3821</v>
      </c>
      <c r="B2822" s="3">
        <v>45495</v>
      </c>
      <c r="C2822" s="2" t="s">
        <v>2346</v>
      </c>
      <c r="D2822" s="2" t="s">
        <v>3666</v>
      </c>
      <c r="E2822" s="2" t="s">
        <v>36</v>
      </c>
      <c r="F2822" s="2" t="s">
        <v>37</v>
      </c>
      <c r="G2822" s="2" t="s">
        <v>40</v>
      </c>
      <c r="H2822" s="2" t="s">
        <v>41</v>
      </c>
      <c r="I2822" s="2" t="s">
        <v>24</v>
      </c>
      <c r="J2822" s="2">
        <v>5</v>
      </c>
      <c r="K2822" s="2">
        <v>44150</v>
      </c>
      <c r="L2822" s="2">
        <v>220750</v>
      </c>
      <c r="M2822" s="2">
        <v>182922.92</v>
      </c>
      <c r="N2822" s="2">
        <v>37827.08</v>
      </c>
      <c r="O2822" s="2">
        <v>143</v>
      </c>
      <c r="P2822" s="2">
        <v>11</v>
      </c>
      <c r="Q2822" s="2" t="s">
        <v>42</v>
      </c>
      <c r="R2822" s="2">
        <v>10</v>
      </c>
      <c r="S2822" s="5">
        <f>IFERROR(Table1[[#This Row],[Profit]]/Table1[[#This Row],[Sales]],0)</f>
        <v>0.17135710079275199</v>
      </c>
      <c r="T2822" s="2" t="str">
        <f t="shared" si="44"/>
        <v>Reorder Needed</v>
      </c>
    </row>
    <row r="2823" spans="1:20" x14ac:dyDescent="0.3">
      <c r="A2823" s="2">
        <v>3822</v>
      </c>
      <c r="B2823" s="3">
        <v>45377</v>
      </c>
      <c r="C2823" s="2" t="s">
        <v>1075</v>
      </c>
      <c r="D2823" s="2" t="s">
        <v>3667</v>
      </c>
      <c r="E2823" s="2" t="s">
        <v>28</v>
      </c>
      <c r="F2823" s="2" t="s">
        <v>29</v>
      </c>
      <c r="G2823" s="2" t="s">
        <v>55</v>
      </c>
      <c r="H2823" s="2" t="s">
        <v>56</v>
      </c>
      <c r="I2823" s="2" t="s">
        <v>32</v>
      </c>
      <c r="J2823" s="2">
        <v>8</v>
      </c>
      <c r="K2823" s="2">
        <v>56683</v>
      </c>
      <c r="L2823" s="2">
        <v>453464</v>
      </c>
      <c r="M2823" s="2">
        <v>404379.92</v>
      </c>
      <c r="N2823" s="2">
        <v>49084.08</v>
      </c>
      <c r="O2823" s="2">
        <v>436</v>
      </c>
      <c r="P2823" s="2">
        <v>14</v>
      </c>
      <c r="Q2823" s="2" t="s">
        <v>57</v>
      </c>
      <c r="R2823" s="2">
        <v>20</v>
      </c>
      <c r="S2823" s="5">
        <f>IFERROR(Table1[[#This Row],[Profit]]/Table1[[#This Row],[Sales]],0)</f>
        <v>0.10824250657163524</v>
      </c>
      <c r="T2823" s="2" t="str">
        <f t="shared" si="44"/>
        <v>Reorder Needed</v>
      </c>
    </row>
    <row r="2824" spans="1:20" x14ac:dyDescent="0.3">
      <c r="A2824" s="2">
        <v>3823</v>
      </c>
      <c r="B2824" s="3">
        <v>45579</v>
      </c>
      <c r="C2824" s="2" t="s">
        <v>3010</v>
      </c>
      <c r="D2824" s="2" t="s">
        <v>3274</v>
      </c>
      <c r="E2824" s="2" t="s">
        <v>45</v>
      </c>
      <c r="F2824" s="2" t="s">
        <v>46</v>
      </c>
      <c r="G2824" s="2" t="s">
        <v>81</v>
      </c>
      <c r="H2824" s="2" t="s">
        <v>82</v>
      </c>
      <c r="I2824" s="2" t="s">
        <v>24</v>
      </c>
      <c r="J2824" s="2">
        <v>4</v>
      </c>
      <c r="K2824" s="2">
        <v>27333</v>
      </c>
      <c r="L2824" s="2">
        <v>109332</v>
      </c>
      <c r="M2824" s="2">
        <v>73459.539999999994</v>
      </c>
      <c r="N2824" s="2">
        <v>35872.46</v>
      </c>
      <c r="O2824" s="2">
        <v>492</v>
      </c>
      <c r="P2824" s="2">
        <v>93</v>
      </c>
      <c r="Q2824" s="2" t="s">
        <v>42</v>
      </c>
      <c r="R2824" s="2">
        <v>10</v>
      </c>
      <c r="S2824" s="5">
        <f>IFERROR(Table1[[#This Row],[Profit]]/Table1[[#This Row],[Sales]],0)</f>
        <v>0.32810576958255588</v>
      </c>
      <c r="T2824" s="2" t="str">
        <f t="shared" si="44"/>
        <v>Reorder Needed</v>
      </c>
    </row>
    <row r="2825" spans="1:20" x14ac:dyDescent="0.3">
      <c r="A2825" s="2">
        <v>3824</v>
      </c>
      <c r="B2825" s="3">
        <v>45386</v>
      </c>
      <c r="C2825" s="2" t="s">
        <v>1218</v>
      </c>
      <c r="D2825" s="2" t="s">
        <v>3668</v>
      </c>
      <c r="E2825" s="2" t="s">
        <v>36</v>
      </c>
      <c r="F2825" s="2" t="s">
        <v>37</v>
      </c>
      <c r="G2825" s="2" t="s">
        <v>97</v>
      </c>
      <c r="H2825" s="2" t="s">
        <v>98</v>
      </c>
      <c r="I2825" s="2" t="s">
        <v>32</v>
      </c>
      <c r="J2825" s="2">
        <v>3</v>
      </c>
      <c r="K2825" s="2">
        <v>43127</v>
      </c>
      <c r="L2825" s="2">
        <v>129381</v>
      </c>
      <c r="M2825" s="2">
        <v>116023.55</v>
      </c>
      <c r="N2825" s="2">
        <v>13357.45</v>
      </c>
      <c r="O2825" s="2">
        <v>295</v>
      </c>
      <c r="P2825" s="2">
        <v>32</v>
      </c>
      <c r="Q2825" s="2" t="s">
        <v>99</v>
      </c>
      <c r="R2825" s="2">
        <v>5</v>
      </c>
      <c r="S2825" s="5">
        <f>IFERROR(Table1[[#This Row],[Profit]]/Table1[[#This Row],[Sales]],0)</f>
        <v>0.10324120234037455</v>
      </c>
      <c r="T2825" s="2" t="str">
        <f t="shared" si="44"/>
        <v>Reorder Needed</v>
      </c>
    </row>
    <row r="2826" spans="1:20" x14ac:dyDescent="0.3">
      <c r="A2826" s="2">
        <v>3825</v>
      </c>
      <c r="B2826" s="3">
        <v>45465</v>
      </c>
      <c r="C2826" s="2" t="s">
        <v>1742</v>
      </c>
      <c r="D2826" s="2" t="s">
        <v>3669</v>
      </c>
      <c r="E2826" s="2" t="s">
        <v>36</v>
      </c>
      <c r="F2826" s="2" t="s">
        <v>37</v>
      </c>
      <c r="G2826" s="2" t="s">
        <v>49</v>
      </c>
      <c r="H2826" s="2" t="s">
        <v>50</v>
      </c>
      <c r="I2826" s="2" t="s">
        <v>51</v>
      </c>
      <c r="J2826" s="2">
        <v>7</v>
      </c>
      <c r="K2826" s="2">
        <v>30233</v>
      </c>
      <c r="L2826" s="2">
        <v>211631</v>
      </c>
      <c r="M2826" s="2">
        <v>168398.59</v>
      </c>
      <c r="N2826" s="2">
        <v>43232.41</v>
      </c>
      <c r="O2826" s="2">
        <v>13</v>
      </c>
      <c r="P2826" s="2">
        <v>47</v>
      </c>
      <c r="Q2826" s="2" t="s">
        <v>52</v>
      </c>
      <c r="R2826" s="2">
        <v>20</v>
      </c>
      <c r="S2826" s="5">
        <f>IFERROR(Table1[[#This Row],[Profit]]/Table1[[#This Row],[Sales]],0)</f>
        <v>0.20428202862529593</v>
      </c>
      <c r="T2826" s="2" t="str">
        <f t="shared" si="44"/>
        <v>Sufficient</v>
      </c>
    </row>
    <row r="2827" spans="1:20" x14ac:dyDescent="0.3">
      <c r="A2827" s="2">
        <v>3826</v>
      </c>
      <c r="B2827" s="3">
        <v>45370</v>
      </c>
      <c r="C2827" s="2" t="s">
        <v>1856</v>
      </c>
      <c r="D2827" s="2" t="s">
        <v>3670</v>
      </c>
      <c r="E2827" s="2" t="s">
        <v>36</v>
      </c>
      <c r="F2827" s="2" t="s">
        <v>37</v>
      </c>
      <c r="G2827" s="2" t="s">
        <v>22</v>
      </c>
      <c r="H2827" s="2" t="s">
        <v>23</v>
      </c>
      <c r="I2827" s="2" t="s">
        <v>24</v>
      </c>
      <c r="J2827" s="2">
        <v>4</v>
      </c>
      <c r="K2827" s="2">
        <v>8257</v>
      </c>
      <c r="L2827" s="2">
        <v>33028</v>
      </c>
      <c r="M2827" s="2">
        <v>28038.400000000001</v>
      </c>
      <c r="N2827" s="2">
        <v>4989.6000000000004</v>
      </c>
      <c r="O2827" s="2">
        <v>199</v>
      </c>
      <c r="P2827" s="2">
        <v>67</v>
      </c>
      <c r="Q2827" s="2" t="s">
        <v>25</v>
      </c>
      <c r="R2827" s="2">
        <v>15</v>
      </c>
      <c r="S2827" s="5">
        <f>IFERROR(Table1[[#This Row],[Profit]]/Table1[[#This Row],[Sales]],0)</f>
        <v>0.15107181785151994</v>
      </c>
      <c r="T2827" s="2" t="str">
        <f t="shared" si="44"/>
        <v>Reorder Needed</v>
      </c>
    </row>
    <row r="2828" spans="1:20" x14ac:dyDescent="0.3">
      <c r="A2828" s="2">
        <v>3827</v>
      </c>
      <c r="B2828" s="3">
        <v>45356</v>
      </c>
      <c r="C2828" s="2" t="s">
        <v>1759</v>
      </c>
      <c r="D2828" s="2" t="s">
        <v>3671</v>
      </c>
      <c r="E2828" s="2" t="s">
        <v>28</v>
      </c>
      <c r="F2828" s="2" t="s">
        <v>29</v>
      </c>
      <c r="G2828" s="2" t="s">
        <v>49</v>
      </c>
      <c r="H2828" s="2" t="s">
        <v>50</v>
      </c>
      <c r="I2828" s="2" t="s">
        <v>51</v>
      </c>
      <c r="J2828" s="2">
        <v>4</v>
      </c>
      <c r="K2828" s="2">
        <v>41008</v>
      </c>
      <c r="L2828" s="2">
        <v>164032</v>
      </c>
      <c r="M2828" s="2">
        <v>142658.98000000001</v>
      </c>
      <c r="N2828" s="2">
        <v>21373.02</v>
      </c>
      <c r="O2828" s="2">
        <v>42</v>
      </c>
      <c r="P2828" s="2">
        <v>37</v>
      </c>
      <c r="Q2828" s="2" t="s">
        <v>52</v>
      </c>
      <c r="R2828" s="2">
        <v>0</v>
      </c>
      <c r="S2828" s="5">
        <f>IFERROR(Table1[[#This Row],[Profit]]/Table1[[#This Row],[Sales]],0)</f>
        <v>0.13029786870854468</v>
      </c>
      <c r="T2828" s="2" t="str">
        <f t="shared" si="44"/>
        <v>Reorder Needed</v>
      </c>
    </row>
    <row r="2829" spans="1:20" x14ac:dyDescent="0.3">
      <c r="A2829" s="2">
        <v>3828</v>
      </c>
      <c r="B2829" s="3">
        <v>45348</v>
      </c>
      <c r="C2829" s="2" t="s">
        <v>2352</v>
      </c>
      <c r="D2829" s="2" t="s">
        <v>3672</v>
      </c>
      <c r="E2829" s="2" t="s">
        <v>36</v>
      </c>
      <c r="F2829" s="2" t="s">
        <v>37</v>
      </c>
      <c r="G2829" s="2" t="s">
        <v>75</v>
      </c>
      <c r="H2829" s="2" t="s">
        <v>76</v>
      </c>
      <c r="I2829" s="2" t="s">
        <v>77</v>
      </c>
      <c r="J2829" s="2">
        <v>1</v>
      </c>
      <c r="K2829" s="2">
        <v>34445</v>
      </c>
      <c r="L2829" s="2">
        <v>34445</v>
      </c>
      <c r="M2829" s="2">
        <v>21684.66</v>
      </c>
      <c r="N2829" s="2">
        <v>12760.34</v>
      </c>
      <c r="O2829" s="2">
        <v>173</v>
      </c>
      <c r="P2829" s="2">
        <v>55</v>
      </c>
      <c r="Q2829" s="2" t="s">
        <v>78</v>
      </c>
      <c r="R2829" s="2">
        <v>20</v>
      </c>
      <c r="S2829" s="5">
        <f>IFERROR(Table1[[#This Row],[Profit]]/Table1[[#This Row],[Sales]],0)</f>
        <v>0.37045550878211642</v>
      </c>
      <c r="T2829" s="2" t="str">
        <f t="shared" si="44"/>
        <v>Reorder Needed</v>
      </c>
    </row>
    <row r="2830" spans="1:20" x14ac:dyDescent="0.3">
      <c r="A2830" s="2">
        <v>3829</v>
      </c>
      <c r="B2830" s="3">
        <v>45505</v>
      </c>
      <c r="C2830" s="2" t="s">
        <v>403</v>
      </c>
      <c r="D2830" s="2" t="s">
        <v>3673</v>
      </c>
      <c r="E2830" s="2" t="s">
        <v>45</v>
      </c>
      <c r="F2830" s="2" t="s">
        <v>46</v>
      </c>
      <c r="G2830" s="2" t="s">
        <v>97</v>
      </c>
      <c r="H2830" s="2" t="s">
        <v>98</v>
      </c>
      <c r="I2830" s="2" t="s">
        <v>32</v>
      </c>
      <c r="J2830" s="2">
        <v>4</v>
      </c>
      <c r="K2830" s="2">
        <v>3975</v>
      </c>
      <c r="L2830" s="2">
        <v>15900</v>
      </c>
      <c r="M2830" s="2">
        <v>12749.15</v>
      </c>
      <c r="N2830" s="2">
        <v>3150.85</v>
      </c>
      <c r="O2830" s="2">
        <v>184</v>
      </c>
      <c r="P2830" s="2">
        <v>96</v>
      </c>
      <c r="Q2830" s="2" t="s">
        <v>99</v>
      </c>
      <c r="R2830" s="2">
        <v>5</v>
      </c>
      <c r="S2830" s="5">
        <f>IFERROR(Table1[[#This Row],[Profit]]/Table1[[#This Row],[Sales]],0)</f>
        <v>0.19816666666666666</v>
      </c>
      <c r="T2830" s="2" t="str">
        <f t="shared" si="44"/>
        <v>Reorder Needed</v>
      </c>
    </row>
    <row r="2831" spans="1:20" x14ac:dyDescent="0.3">
      <c r="A2831" s="2">
        <v>3830</v>
      </c>
      <c r="B2831" s="3">
        <v>45419</v>
      </c>
      <c r="C2831" s="2" t="s">
        <v>1152</v>
      </c>
      <c r="D2831" s="2" t="s">
        <v>3674</v>
      </c>
      <c r="E2831" s="2" t="s">
        <v>20</v>
      </c>
      <c r="F2831" s="2" t="s">
        <v>21</v>
      </c>
      <c r="G2831" s="2" t="s">
        <v>97</v>
      </c>
      <c r="H2831" s="2" t="s">
        <v>98</v>
      </c>
      <c r="I2831" s="2" t="s">
        <v>32</v>
      </c>
      <c r="J2831" s="2">
        <v>10</v>
      </c>
      <c r="K2831" s="2">
        <v>8457</v>
      </c>
      <c r="L2831" s="2">
        <v>84570</v>
      </c>
      <c r="M2831" s="2">
        <v>53317.08</v>
      </c>
      <c r="N2831" s="2">
        <v>31252.92</v>
      </c>
      <c r="O2831" s="2">
        <v>397</v>
      </c>
      <c r="P2831" s="2">
        <v>96</v>
      </c>
      <c r="Q2831" s="2" t="s">
        <v>99</v>
      </c>
      <c r="R2831" s="2">
        <v>20</v>
      </c>
      <c r="S2831" s="5">
        <f>IFERROR(Table1[[#This Row],[Profit]]/Table1[[#This Row],[Sales]],0)</f>
        <v>0.3695509045760908</v>
      </c>
      <c r="T2831" s="2" t="str">
        <f t="shared" si="44"/>
        <v>Reorder Needed</v>
      </c>
    </row>
    <row r="2832" spans="1:20" x14ac:dyDescent="0.3">
      <c r="A2832" s="2">
        <v>3831</v>
      </c>
      <c r="B2832" s="3">
        <v>45443</v>
      </c>
      <c r="C2832" s="2" t="s">
        <v>1025</v>
      </c>
      <c r="D2832" s="2" t="s">
        <v>3675</v>
      </c>
      <c r="E2832" s="2" t="s">
        <v>36</v>
      </c>
      <c r="F2832" s="2" t="s">
        <v>37</v>
      </c>
      <c r="G2832" s="2" t="s">
        <v>75</v>
      </c>
      <c r="H2832" s="2" t="s">
        <v>76</v>
      </c>
      <c r="I2832" s="2" t="s">
        <v>77</v>
      </c>
      <c r="J2832" s="2">
        <v>1</v>
      </c>
      <c r="K2832" s="2">
        <v>52292</v>
      </c>
      <c r="L2832" s="2">
        <v>52292</v>
      </c>
      <c r="M2832" s="2">
        <v>38403.589999999997</v>
      </c>
      <c r="N2832" s="2">
        <v>13888.41</v>
      </c>
      <c r="O2832" s="2">
        <v>496</v>
      </c>
      <c r="P2832" s="2">
        <v>83</v>
      </c>
      <c r="Q2832" s="2" t="s">
        <v>78</v>
      </c>
      <c r="R2832" s="2">
        <v>20</v>
      </c>
      <c r="S2832" s="5">
        <f>IFERROR(Table1[[#This Row],[Profit]]/Table1[[#This Row],[Sales]],0)</f>
        <v>0.26559339860781761</v>
      </c>
      <c r="T2832" s="2" t="str">
        <f t="shared" si="44"/>
        <v>Reorder Needed</v>
      </c>
    </row>
    <row r="2833" spans="1:20" x14ac:dyDescent="0.3">
      <c r="A2833" s="2">
        <v>3832</v>
      </c>
      <c r="B2833" s="3">
        <v>45493</v>
      </c>
      <c r="C2833" s="2" t="s">
        <v>260</v>
      </c>
      <c r="D2833" s="2" t="s">
        <v>3676</v>
      </c>
      <c r="E2833" s="2" t="s">
        <v>20</v>
      </c>
      <c r="F2833" s="2" t="s">
        <v>21</v>
      </c>
      <c r="G2833" s="2" t="s">
        <v>75</v>
      </c>
      <c r="H2833" s="2" t="s">
        <v>76</v>
      </c>
      <c r="I2833" s="2" t="s">
        <v>77</v>
      </c>
      <c r="J2833" s="2">
        <v>9</v>
      </c>
      <c r="K2833" s="2">
        <v>20549</v>
      </c>
      <c r="L2833" s="2">
        <v>184941</v>
      </c>
      <c r="M2833" s="2">
        <v>112695.13</v>
      </c>
      <c r="N2833" s="2">
        <v>72245.87</v>
      </c>
      <c r="O2833" s="2">
        <v>35</v>
      </c>
      <c r="P2833" s="2">
        <v>68</v>
      </c>
      <c r="Q2833" s="2" t="s">
        <v>78</v>
      </c>
      <c r="R2833" s="2">
        <v>15</v>
      </c>
      <c r="S2833" s="5">
        <f>IFERROR(Table1[[#This Row],[Profit]]/Table1[[#This Row],[Sales]],0)</f>
        <v>0.39064279959554665</v>
      </c>
      <c r="T2833" s="2" t="str">
        <f t="shared" si="44"/>
        <v>Sufficient</v>
      </c>
    </row>
    <row r="2834" spans="1:20" x14ac:dyDescent="0.3">
      <c r="A2834" s="2">
        <v>3833</v>
      </c>
      <c r="B2834" s="3">
        <v>45344</v>
      </c>
      <c r="C2834" s="2" t="s">
        <v>945</v>
      </c>
      <c r="D2834" s="2" t="s">
        <v>3677</v>
      </c>
      <c r="E2834" s="2" t="s">
        <v>45</v>
      </c>
      <c r="F2834" s="2" t="s">
        <v>46</v>
      </c>
      <c r="G2834" s="2" t="s">
        <v>22</v>
      </c>
      <c r="H2834" s="2" t="s">
        <v>23</v>
      </c>
      <c r="I2834" s="2" t="s">
        <v>24</v>
      </c>
      <c r="J2834" s="2">
        <v>5</v>
      </c>
      <c r="K2834" s="2">
        <v>55719</v>
      </c>
      <c r="L2834" s="2">
        <v>278595</v>
      </c>
      <c r="M2834" s="2">
        <v>249791.63</v>
      </c>
      <c r="N2834" s="2">
        <v>28803.37</v>
      </c>
      <c r="O2834" s="2">
        <v>101</v>
      </c>
      <c r="P2834" s="2">
        <v>27</v>
      </c>
      <c r="Q2834" s="2" t="s">
        <v>25</v>
      </c>
      <c r="R2834" s="2">
        <v>0</v>
      </c>
      <c r="S2834" s="5">
        <f>IFERROR(Table1[[#This Row],[Profit]]/Table1[[#This Row],[Sales]],0)</f>
        <v>0.1033879646081229</v>
      </c>
      <c r="T2834" s="2" t="str">
        <f t="shared" si="44"/>
        <v>Reorder Needed</v>
      </c>
    </row>
    <row r="2835" spans="1:20" x14ac:dyDescent="0.3">
      <c r="A2835" s="2">
        <v>3834</v>
      </c>
      <c r="B2835" s="3">
        <v>45493</v>
      </c>
      <c r="C2835" s="2" t="s">
        <v>2841</v>
      </c>
      <c r="D2835" s="2" t="s">
        <v>3678</v>
      </c>
      <c r="E2835" s="2" t="s">
        <v>20</v>
      </c>
      <c r="F2835" s="2" t="s">
        <v>21</v>
      </c>
      <c r="G2835" s="2" t="s">
        <v>97</v>
      </c>
      <c r="H2835" s="2" t="s">
        <v>98</v>
      </c>
      <c r="I2835" s="2" t="s">
        <v>32</v>
      </c>
      <c r="J2835" s="2">
        <v>1</v>
      </c>
      <c r="K2835" s="2">
        <v>41315</v>
      </c>
      <c r="L2835" s="2">
        <v>41315</v>
      </c>
      <c r="M2835" s="2">
        <v>28923.69</v>
      </c>
      <c r="N2835" s="2">
        <v>12391.31</v>
      </c>
      <c r="O2835" s="2">
        <v>316</v>
      </c>
      <c r="P2835" s="2">
        <v>36</v>
      </c>
      <c r="Q2835" s="2" t="s">
        <v>99</v>
      </c>
      <c r="R2835" s="2">
        <v>15</v>
      </c>
      <c r="S2835" s="5">
        <f>IFERROR(Table1[[#This Row],[Profit]]/Table1[[#This Row],[Sales]],0)</f>
        <v>0.29992278833353503</v>
      </c>
      <c r="T2835" s="2" t="str">
        <f t="shared" si="44"/>
        <v>Reorder Needed</v>
      </c>
    </row>
    <row r="2836" spans="1:20" x14ac:dyDescent="0.3">
      <c r="A2836" s="2">
        <v>3835</v>
      </c>
      <c r="B2836" s="3">
        <v>45489</v>
      </c>
      <c r="C2836" s="2" t="s">
        <v>1439</v>
      </c>
      <c r="D2836" s="2" t="s">
        <v>3679</v>
      </c>
      <c r="E2836" s="2" t="s">
        <v>28</v>
      </c>
      <c r="F2836" s="2" t="s">
        <v>29</v>
      </c>
      <c r="G2836" s="2" t="s">
        <v>55</v>
      </c>
      <c r="H2836" s="2" t="s">
        <v>56</v>
      </c>
      <c r="I2836" s="2" t="s">
        <v>32</v>
      </c>
      <c r="J2836" s="2">
        <v>2</v>
      </c>
      <c r="K2836" s="2">
        <v>40080</v>
      </c>
      <c r="L2836" s="2">
        <v>80160</v>
      </c>
      <c r="M2836" s="2">
        <v>61272.26</v>
      </c>
      <c r="N2836" s="2">
        <v>18887.740000000002</v>
      </c>
      <c r="O2836" s="2">
        <v>426</v>
      </c>
      <c r="P2836" s="2">
        <v>79</v>
      </c>
      <c r="Q2836" s="2" t="s">
        <v>57</v>
      </c>
      <c r="R2836" s="2">
        <v>20</v>
      </c>
      <c r="S2836" s="5">
        <f>IFERROR(Table1[[#This Row],[Profit]]/Table1[[#This Row],[Sales]],0)</f>
        <v>0.23562549900199603</v>
      </c>
      <c r="T2836" s="2" t="str">
        <f t="shared" si="44"/>
        <v>Reorder Needed</v>
      </c>
    </row>
    <row r="2837" spans="1:20" x14ac:dyDescent="0.3">
      <c r="A2837" s="2">
        <v>3836</v>
      </c>
      <c r="B2837" s="3">
        <v>45420</v>
      </c>
      <c r="C2837" s="2" t="s">
        <v>2546</v>
      </c>
      <c r="D2837" s="2" t="s">
        <v>3680</v>
      </c>
      <c r="E2837" s="2" t="s">
        <v>36</v>
      </c>
      <c r="F2837" s="2" t="s">
        <v>37</v>
      </c>
      <c r="G2837" s="2" t="s">
        <v>97</v>
      </c>
      <c r="H2837" s="2" t="s">
        <v>98</v>
      </c>
      <c r="I2837" s="2" t="s">
        <v>32</v>
      </c>
      <c r="J2837" s="2">
        <v>10</v>
      </c>
      <c r="K2837" s="2">
        <v>57906</v>
      </c>
      <c r="L2837" s="2">
        <v>579060</v>
      </c>
      <c r="M2837" s="2">
        <v>393327.07</v>
      </c>
      <c r="N2837" s="2">
        <v>185732.93</v>
      </c>
      <c r="O2837" s="2">
        <v>131</v>
      </c>
      <c r="P2837" s="2">
        <v>46</v>
      </c>
      <c r="Q2837" s="2" t="s">
        <v>99</v>
      </c>
      <c r="R2837" s="2">
        <v>10</v>
      </c>
      <c r="S2837" s="5">
        <f>IFERROR(Table1[[#This Row],[Profit]]/Table1[[#This Row],[Sales]],0)</f>
        <v>0.32074902428073082</v>
      </c>
      <c r="T2837" s="2" t="str">
        <f t="shared" si="44"/>
        <v>Reorder Needed</v>
      </c>
    </row>
    <row r="2838" spans="1:20" x14ac:dyDescent="0.3">
      <c r="A2838" s="2">
        <v>3837</v>
      </c>
      <c r="B2838" s="3">
        <v>45512</v>
      </c>
      <c r="C2838" s="2" t="s">
        <v>655</v>
      </c>
      <c r="D2838" s="2" t="s">
        <v>3681</v>
      </c>
      <c r="E2838" s="2" t="s">
        <v>20</v>
      </c>
      <c r="F2838" s="2" t="s">
        <v>21</v>
      </c>
      <c r="G2838" s="2" t="s">
        <v>49</v>
      </c>
      <c r="H2838" s="2" t="s">
        <v>50</v>
      </c>
      <c r="I2838" s="2" t="s">
        <v>51</v>
      </c>
      <c r="J2838" s="2">
        <v>2</v>
      </c>
      <c r="K2838" s="2">
        <v>53125</v>
      </c>
      <c r="L2838" s="2">
        <v>106250</v>
      </c>
      <c r="M2838" s="2">
        <v>94530.54</v>
      </c>
      <c r="N2838" s="2">
        <v>11719.46</v>
      </c>
      <c r="O2838" s="2">
        <v>201</v>
      </c>
      <c r="P2838" s="2">
        <v>22</v>
      </c>
      <c r="Q2838" s="2" t="s">
        <v>52</v>
      </c>
      <c r="R2838" s="2">
        <v>5</v>
      </c>
      <c r="S2838" s="5">
        <f>IFERROR(Table1[[#This Row],[Profit]]/Table1[[#This Row],[Sales]],0)</f>
        <v>0.11030079999999999</v>
      </c>
      <c r="T2838" s="2" t="str">
        <f t="shared" si="44"/>
        <v>Reorder Needed</v>
      </c>
    </row>
    <row r="2839" spans="1:20" x14ac:dyDescent="0.3">
      <c r="A2839" s="2">
        <v>3838</v>
      </c>
      <c r="B2839" s="3">
        <v>45464</v>
      </c>
      <c r="C2839" s="2" t="s">
        <v>353</v>
      </c>
      <c r="D2839" s="2" t="s">
        <v>3682</v>
      </c>
      <c r="E2839" s="2" t="s">
        <v>28</v>
      </c>
      <c r="F2839" s="2" t="s">
        <v>29</v>
      </c>
      <c r="G2839" s="2" t="s">
        <v>75</v>
      </c>
      <c r="H2839" s="2" t="s">
        <v>76</v>
      </c>
      <c r="I2839" s="2" t="s">
        <v>77</v>
      </c>
      <c r="J2839" s="2">
        <v>7</v>
      </c>
      <c r="K2839" s="2">
        <v>8238</v>
      </c>
      <c r="L2839" s="2">
        <v>57666</v>
      </c>
      <c r="M2839" s="2">
        <v>40395.96</v>
      </c>
      <c r="N2839" s="2">
        <v>17270.04</v>
      </c>
      <c r="O2839" s="2">
        <v>50</v>
      </c>
      <c r="P2839" s="2">
        <v>61</v>
      </c>
      <c r="Q2839" s="2" t="s">
        <v>78</v>
      </c>
      <c r="R2839" s="2">
        <v>10</v>
      </c>
      <c r="S2839" s="5">
        <f>IFERROR(Table1[[#This Row],[Profit]]/Table1[[#This Row],[Sales]],0)</f>
        <v>0.29948392466964935</v>
      </c>
      <c r="T2839" s="2" t="str">
        <f t="shared" si="44"/>
        <v>Sufficient</v>
      </c>
    </row>
    <row r="2840" spans="1:20" x14ac:dyDescent="0.3">
      <c r="A2840" s="2">
        <v>3839</v>
      </c>
      <c r="B2840" s="3">
        <v>45645</v>
      </c>
      <c r="C2840" s="2" t="s">
        <v>333</v>
      </c>
      <c r="D2840" s="2" t="s">
        <v>3683</v>
      </c>
      <c r="E2840" s="2" t="s">
        <v>36</v>
      </c>
      <c r="F2840" s="2" t="s">
        <v>37</v>
      </c>
      <c r="G2840" s="2" t="s">
        <v>30</v>
      </c>
      <c r="H2840" s="2" t="s">
        <v>31</v>
      </c>
      <c r="I2840" s="2" t="s">
        <v>32</v>
      </c>
      <c r="J2840" s="2">
        <v>9</v>
      </c>
      <c r="K2840" s="2">
        <v>28151</v>
      </c>
      <c r="L2840" s="2">
        <v>253359</v>
      </c>
      <c r="M2840" s="2">
        <v>158403.35</v>
      </c>
      <c r="N2840" s="2">
        <v>94955.65</v>
      </c>
      <c r="O2840" s="2">
        <v>286</v>
      </c>
      <c r="P2840" s="2">
        <v>40</v>
      </c>
      <c r="Q2840" s="2" t="s">
        <v>33</v>
      </c>
      <c r="R2840" s="2">
        <v>10</v>
      </c>
      <c r="S2840" s="5">
        <f>IFERROR(Table1[[#This Row],[Profit]]/Table1[[#This Row],[Sales]],0)</f>
        <v>0.37478696237354897</v>
      </c>
      <c r="T2840" s="2" t="str">
        <f t="shared" si="44"/>
        <v>Reorder Needed</v>
      </c>
    </row>
    <row r="2841" spans="1:20" x14ac:dyDescent="0.3">
      <c r="A2841" s="2">
        <v>3840</v>
      </c>
      <c r="B2841" s="3">
        <v>45301</v>
      </c>
      <c r="C2841" s="2" t="s">
        <v>3113</v>
      </c>
      <c r="D2841" s="2" t="s">
        <v>3684</v>
      </c>
      <c r="E2841" s="2" t="s">
        <v>20</v>
      </c>
      <c r="F2841" s="2" t="s">
        <v>21</v>
      </c>
      <c r="G2841" s="2" t="s">
        <v>81</v>
      </c>
      <c r="H2841" s="2" t="s">
        <v>82</v>
      </c>
      <c r="I2841" s="2" t="s">
        <v>24</v>
      </c>
      <c r="J2841" s="2">
        <v>3</v>
      </c>
      <c r="K2841" s="2">
        <v>38671</v>
      </c>
      <c r="L2841" s="2">
        <v>116013</v>
      </c>
      <c r="M2841" s="2">
        <v>79297.740000000005</v>
      </c>
      <c r="N2841" s="2">
        <v>36715.26</v>
      </c>
      <c r="O2841" s="2">
        <v>329</v>
      </c>
      <c r="P2841" s="2">
        <v>71</v>
      </c>
      <c r="Q2841" s="2" t="s">
        <v>42</v>
      </c>
      <c r="R2841" s="2">
        <v>20</v>
      </c>
      <c r="S2841" s="5">
        <f>IFERROR(Table1[[#This Row],[Profit]]/Table1[[#This Row],[Sales]],0)</f>
        <v>0.31647539499883637</v>
      </c>
      <c r="T2841" s="2" t="str">
        <f t="shared" si="44"/>
        <v>Reorder Needed</v>
      </c>
    </row>
    <row r="2842" spans="1:20" x14ac:dyDescent="0.3">
      <c r="A2842" s="2">
        <v>3841</v>
      </c>
      <c r="B2842" s="3">
        <v>45576</v>
      </c>
      <c r="C2842" s="2" t="s">
        <v>373</v>
      </c>
      <c r="D2842" s="2" t="s">
        <v>2815</v>
      </c>
      <c r="E2842" s="2" t="s">
        <v>28</v>
      </c>
      <c r="F2842" s="2" t="s">
        <v>29</v>
      </c>
      <c r="G2842" s="2" t="s">
        <v>55</v>
      </c>
      <c r="H2842" s="2" t="s">
        <v>56</v>
      </c>
      <c r="I2842" s="2" t="s">
        <v>32</v>
      </c>
      <c r="J2842" s="2">
        <v>1</v>
      </c>
      <c r="K2842" s="2">
        <v>33128</v>
      </c>
      <c r="L2842" s="2">
        <v>33128</v>
      </c>
      <c r="M2842" s="2">
        <v>28333.47</v>
      </c>
      <c r="N2842" s="2">
        <v>4794.53</v>
      </c>
      <c r="O2842" s="2">
        <v>371</v>
      </c>
      <c r="P2842" s="2">
        <v>100</v>
      </c>
      <c r="Q2842" s="2" t="s">
        <v>57</v>
      </c>
      <c r="R2842" s="2">
        <v>0</v>
      </c>
      <c r="S2842" s="5">
        <f>IFERROR(Table1[[#This Row],[Profit]]/Table1[[#This Row],[Sales]],0)</f>
        <v>0.14472742091282298</v>
      </c>
      <c r="T2842" s="2" t="str">
        <f t="shared" si="44"/>
        <v>Reorder Needed</v>
      </c>
    </row>
    <row r="2843" spans="1:20" x14ac:dyDescent="0.3">
      <c r="A2843" s="2">
        <v>3842</v>
      </c>
      <c r="B2843" s="3">
        <v>45344</v>
      </c>
      <c r="C2843" s="2" t="s">
        <v>511</v>
      </c>
      <c r="D2843" s="2" t="s">
        <v>3685</v>
      </c>
      <c r="E2843" s="2" t="s">
        <v>36</v>
      </c>
      <c r="F2843" s="2" t="s">
        <v>37</v>
      </c>
      <c r="G2843" s="2" t="s">
        <v>81</v>
      </c>
      <c r="H2843" s="2" t="s">
        <v>82</v>
      </c>
      <c r="I2843" s="2" t="s">
        <v>24</v>
      </c>
      <c r="J2843" s="2">
        <v>10</v>
      </c>
      <c r="K2843" s="2">
        <v>962</v>
      </c>
      <c r="L2843" s="2">
        <v>9620</v>
      </c>
      <c r="M2843" s="2">
        <v>8612.31</v>
      </c>
      <c r="N2843" s="2">
        <v>1007.69</v>
      </c>
      <c r="O2843" s="2">
        <v>174</v>
      </c>
      <c r="P2843" s="2">
        <v>25</v>
      </c>
      <c r="Q2843" s="2" t="s">
        <v>42</v>
      </c>
      <c r="R2843" s="2">
        <v>10</v>
      </c>
      <c r="S2843" s="5">
        <f>IFERROR(Table1[[#This Row],[Profit]]/Table1[[#This Row],[Sales]],0)</f>
        <v>0.10474948024948026</v>
      </c>
      <c r="T2843" s="2" t="str">
        <f t="shared" si="44"/>
        <v>Reorder Needed</v>
      </c>
    </row>
    <row r="2844" spans="1:20" x14ac:dyDescent="0.3">
      <c r="A2844" s="2">
        <v>3843</v>
      </c>
      <c r="B2844" s="3">
        <v>45344</v>
      </c>
      <c r="C2844" s="2" t="s">
        <v>1994</v>
      </c>
      <c r="D2844" s="2" t="s">
        <v>3686</v>
      </c>
      <c r="E2844" s="2" t="s">
        <v>28</v>
      </c>
      <c r="F2844" s="2" t="s">
        <v>29</v>
      </c>
      <c r="G2844" s="2" t="s">
        <v>22</v>
      </c>
      <c r="H2844" s="2" t="s">
        <v>23</v>
      </c>
      <c r="I2844" s="2" t="s">
        <v>24</v>
      </c>
      <c r="J2844" s="2">
        <v>9</v>
      </c>
      <c r="K2844" s="2">
        <v>15119</v>
      </c>
      <c r="L2844" s="2">
        <v>136071</v>
      </c>
      <c r="M2844" s="2">
        <v>113062.29</v>
      </c>
      <c r="N2844" s="2">
        <v>23008.71</v>
      </c>
      <c r="O2844" s="2">
        <v>103</v>
      </c>
      <c r="P2844" s="2">
        <v>90</v>
      </c>
      <c r="Q2844" s="2" t="s">
        <v>25</v>
      </c>
      <c r="R2844" s="2">
        <v>5</v>
      </c>
      <c r="S2844" s="5">
        <f>IFERROR(Table1[[#This Row],[Profit]]/Table1[[#This Row],[Sales]],0)</f>
        <v>0.16909341446744713</v>
      </c>
      <c r="T2844" s="2" t="str">
        <f t="shared" si="44"/>
        <v>Reorder Needed</v>
      </c>
    </row>
    <row r="2845" spans="1:20" x14ac:dyDescent="0.3">
      <c r="A2845" s="2">
        <v>3844</v>
      </c>
      <c r="B2845" s="3">
        <v>45546</v>
      </c>
      <c r="C2845" s="2" t="s">
        <v>239</v>
      </c>
      <c r="D2845" s="2" t="s">
        <v>3687</v>
      </c>
      <c r="E2845" s="2" t="s">
        <v>45</v>
      </c>
      <c r="F2845" s="2" t="s">
        <v>46</v>
      </c>
      <c r="G2845" s="2" t="s">
        <v>97</v>
      </c>
      <c r="H2845" s="2" t="s">
        <v>98</v>
      </c>
      <c r="I2845" s="2" t="s">
        <v>32</v>
      </c>
      <c r="J2845" s="2">
        <v>4</v>
      </c>
      <c r="K2845" s="2">
        <v>9582</v>
      </c>
      <c r="L2845" s="2">
        <v>38328</v>
      </c>
      <c r="M2845" s="2">
        <v>28762.57</v>
      </c>
      <c r="N2845" s="2">
        <v>9565.43</v>
      </c>
      <c r="O2845" s="2">
        <v>166</v>
      </c>
      <c r="P2845" s="2">
        <v>37</v>
      </c>
      <c r="Q2845" s="2" t="s">
        <v>99</v>
      </c>
      <c r="R2845" s="2">
        <v>0</v>
      </c>
      <c r="S2845" s="5">
        <f>IFERROR(Table1[[#This Row],[Profit]]/Table1[[#This Row],[Sales]],0)</f>
        <v>0.24956767898142351</v>
      </c>
      <c r="T2845" s="2" t="str">
        <f t="shared" si="44"/>
        <v>Reorder Needed</v>
      </c>
    </row>
    <row r="2846" spans="1:20" x14ac:dyDescent="0.3">
      <c r="A2846" s="2">
        <v>3845</v>
      </c>
      <c r="B2846" s="3">
        <v>45583</v>
      </c>
      <c r="C2846" s="2" t="s">
        <v>487</v>
      </c>
      <c r="D2846" s="2" t="s">
        <v>3688</v>
      </c>
      <c r="E2846" s="2" t="s">
        <v>28</v>
      </c>
      <c r="F2846" s="2" t="s">
        <v>29</v>
      </c>
      <c r="G2846" s="2" t="s">
        <v>49</v>
      </c>
      <c r="H2846" s="2" t="s">
        <v>50</v>
      </c>
      <c r="I2846" s="2" t="s">
        <v>51</v>
      </c>
      <c r="J2846" s="2">
        <v>9</v>
      </c>
      <c r="K2846" s="2">
        <v>58324</v>
      </c>
      <c r="L2846" s="2">
        <v>524916</v>
      </c>
      <c r="M2846" s="2">
        <v>424700.53</v>
      </c>
      <c r="N2846" s="2">
        <v>100215.47</v>
      </c>
      <c r="O2846" s="2">
        <v>128</v>
      </c>
      <c r="P2846" s="2">
        <v>97</v>
      </c>
      <c r="Q2846" s="2" t="s">
        <v>52</v>
      </c>
      <c r="R2846" s="2">
        <v>5</v>
      </c>
      <c r="S2846" s="5">
        <f>IFERROR(Table1[[#This Row],[Profit]]/Table1[[#This Row],[Sales]],0)</f>
        <v>0.19091715626881253</v>
      </c>
      <c r="T2846" s="2" t="str">
        <f t="shared" si="44"/>
        <v>Reorder Needed</v>
      </c>
    </row>
    <row r="2847" spans="1:20" x14ac:dyDescent="0.3">
      <c r="A2847" s="2">
        <v>3846</v>
      </c>
      <c r="B2847" s="3">
        <v>45333</v>
      </c>
      <c r="C2847" s="2" t="s">
        <v>2582</v>
      </c>
      <c r="D2847" s="2" t="s">
        <v>3689</v>
      </c>
      <c r="E2847" s="2" t="s">
        <v>45</v>
      </c>
      <c r="F2847" s="2" t="s">
        <v>46</v>
      </c>
      <c r="G2847" s="2" t="s">
        <v>97</v>
      </c>
      <c r="H2847" s="2" t="s">
        <v>98</v>
      </c>
      <c r="I2847" s="2" t="s">
        <v>32</v>
      </c>
      <c r="J2847" s="2">
        <v>9</v>
      </c>
      <c r="K2847" s="2">
        <v>13476</v>
      </c>
      <c r="L2847" s="2">
        <v>121284</v>
      </c>
      <c r="M2847" s="2">
        <v>91203.36</v>
      </c>
      <c r="N2847" s="2">
        <v>30080.639999999999</v>
      </c>
      <c r="O2847" s="2">
        <v>298</v>
      </c>
      <c r="P2847" s="2">
        <v>64</v>
      </c>
      <c r="Q2847" s="2" t="s">
        <v>99</v>
      </c>
      <c r="R2847" s="2">
        <v>15</v>
      </c>
      <c r="S2847" s="5">
        <f>IFERROR(Table1[[#This Row],[Profit]]/Table1[[#This Row],[Sales]],0)</f>
        <v>0.24801820520431384</v>
      </c>
      <c r="T2847" s="2" t="str">
        <f t="shared" si="44"/>
        <v>Reorder Needed</v>
      </c>
    </row>
    <row r="2848" spans="1:20" x14ac:dyDescent="0.3">
      <c r="A2848" s="2">
        <v>3847</v>
      </c>
      <c r="B2848" s="3">
        <v>45632</v>
      </c>
      <c r="C2848" s="2" t="s">
        <v>1460</v>
      </c>
      <c r="D2848" s="2" t="s">
        <v>3690</v>
      </c>
      <c r="E2848" s="2" t="s">
        <v>28</v>
      </c>
      <c r="F2848" s="2" t="s">
        <v>29</v>
      </c>
      <c r="G2848" s="2" t="s">
        <v>67</v>
      </c>
      <c r="H2848" s="2" t="s">
        <v>68</v>
      </c>
      <c r="I2848" s="2" t="s">
        <v>24</v>
      </c>
      <c r="J2848" s="2">
        <v>8</v>
      </c>
      <c r="K2848" s="2">
        <v>1257</v>
      </c>
      <c r="L2848" s="2">
        <v>10056</v>
      </c>
      <c r="M2848" s="2">
        <v>6583.38</v>
      </c>
      <c r="N2848" s="2">
        <v>3472.62</v>
      </c>
      <c r="O2848" s="2">
        <v>370</v>
      </c>
      <c r="P2848" s="2">
        <v>72</v>
      </c>
      <c r="Q2848" s="2" t="s">
        <v>42</v>
      </c>
      <c r="R2848" s="2">
        <v>10</v>
      </c>
      <c r="S2848" s="5">
        <f>IFERROR(Table1[[#This Row],[Profit]]/Table1[[#This Row],[Sales]],0)</f>
        <v>0.34532816229116942</v>
      </c>
      <c r="T2848" s="2" t="str">
        <f t="shared" si="44"/>
        <v>Reorder Needed</v>
      </c>
    </row>
    <row r="2849" spans="1:20" x14ac:dyDescent="0.3">
      <c r="A2849" s="2">
        <v>3848</v>
      </c>
      <c r="B2849" s="3">
        <v>45355</v>
      </c>
      <c r="C2849" s="2" t="s">
        <v>221</v>
      </c>
      <c r="D2849" s="2" t="s">
        <v>384</v>
      </c>
      <c r="E2849" s="2" t="s">
        <v>20</v>
      </c>
      <c r="F2849" s="2" t="s">
        <v>21</v>
      </c>
      <c r="G2849" s="2" t="s">
        <v>75</v>
      </c>
      <c r="H2849" s="2" t="s">
        <v>76</v>
      </c>
      <c r="I2849" s="2" t="s">
        <v>77</v>
      </c>
      <c r="J2849" s="2">
        <v>5</v>
      </c>
      <c r="K2849" s="2">
        <v>31907</v>
      </c>
      <c r="L2849" s="2">
        <v>159535</v>
      </c>
      <c r="M2849" s="2">
        <v>100859.97</v>
      </c>
      <c r="N2849" s="2">
        <v>58675.03</v>
      </c>
      <c r="O2849" s="2">
        <v>312</v>
      </c>
      <c r="P2849" s="2">
        <v>55</v>
      </c>
      <c r="Q2849" s="2" t="s">
        <v>78</v>
      </c>
      <c r="R2849" s="2">
        <v>10</v>
      </c>
      <c r="S2849" s="5">
        <f>IFERROR(Table1[[#This Row],[Profit]]/Table1[[#This Row],[Sales]],0)</f>
        <v>0.36778782085435796</v>
      </c>
      <c r="T2849" s="2" t="str">
        <f t="shared" si="44"/>
        <v>Reorder Needed</v>
      </c>
    </row>
    <row r="2850" spans="1:20" x14ac:dyDescent="0.3">
      <c r="A2850" s="2">
        <v>3849</v>
      </c>
      <c r="B2850" s="3">
        <v>45461</v>
      </c>
      <c r="C2850" s="2" t="s">
        <v>533</v>
      </c>
      <c r="D2850" s="2" t="s">
        <v>3691</v>
      </c>
      <c r="E2850" s="2" t="s">
        <v>36</v>
      </c>
      <c r="F2850" s="2" t="s">
        <v>37</v>
      </c>
      <c r="G2850" s="2" t="s">
        <v>55</v>
      </c>
      <c r="H2850" s="2" t="s">
        <v>56</v>
      </c>
      <c r="I2850" s="2" t="s">
        <v>32</v>
      </c>
      <c r="J2850" s="2">
        <v>9</v>
      </c>
      <c r="K2850" s="2">
        <v>52083</v>
      </c>
      <c r="L2850" s="2">
        <v>468747</v>
      </c>
      <c r="M2850" s="2">
        <v>339995.98</v>
      </c>
      <c r="N2850" s="2">
        <v>128751.02</v>
      </c>
      <c r="O2850" s="2">
        <v>67</v>
      </c>
      <c r="P2850" s="2">
        <v>73</v>
      </c>
      <c r="Q2850" s="2" t="s">
        <v>57</v>
      </c>
      <c r="R2850" s="2">
        <v>15</v>
      </c>
      <c r="S2850" s="5">
        <f>IFERROR(Table1[[#This Row],[Profit]]/Table1[[#This Row],[Sales]],0)</f>
        <v>0.27467060055851023</v>
      </c>
      <c r="T2850" s="2" t="str">
        <f t="shared" si="44"/>
        <v>Sufficient</v>
      </c>
    </row>
    <row r="2851" spans="1:20" x14ac:dyDescent="0.3">
      <c r="A2851" s="2">
        <v>3850</v>
      </c>
      <c r="B2851" s="3">
        <v>45623</v>
      </c>
      <c r="C2851" s="2" t="s">
        <v>464</v>
      </c>
      <c r="D2851" s="2" t="s">
        <v>3692</v>
      </c>
      <c r="E2851" s="2" t="s">
        <v>20</v>
      </c>
      <c r="F2851" s="2" t="s">
        <v>21</v>
      </c>
      <c r="G2851" s="2" t="s">
        <v>22</v>
      </c>
      <c r="H2851" s="2" t="s">
        <v>23</v>
      </c>
      <c r="I2851" s="2" t="s">
        <v>24</v>
      </c>
      <c r="J2851" s="2">
        <v>4</v>
      </c>
      <c r="K2851" s="2">
        <v>52180</v>
      </c>
      <c r="L2851" s="2">
        <v>208720</v>
      </c>
      <c r="M2851" s="2">
        <v>143709.16</v>
      </c>
      <c r="N2851" s="2">
        <v>65010.84</v>
      </c>
      <c r="O2851" s="2">
        <v>115</v>
      </c>
      <c r="P2851" s="2">
        <v>19</v>
      </c>
      <c r="Q2851" s="2" t="s">
        <v>25</v>
      </c>
      <c r="R2851" s="2">
        <v>5</v>
      </c>
      <c r="S2851" s="5">
        <f>IFERROR(Table1[[#This Row],[Profit]]/Table1[[#This Row],[Sales]],0)</f>
        <v>0.31147393637408965</v>
      </c>
      <c r="T2851" s="2" t="str">
        <f t="shared" si="44"/>
        <v>Reorder Needed</v>
      </c>
    </row>
    <row r="2852" spans="1:20" x14ac:dyDescent="0.3">
      <c r="A2852" s="2">
        <v>3851</v>
      </c>
      <c r="B2852" s="3">
        <v>45579</v>
      </c>
      <c r="C2852" s="2" t="s">
        <v>485</v>
      </c>
      <c r="D2852" s="2" t="s">
        <v>3693</v>
      </c>
      <c r="E2852" s="2" t="s">
        <v>28</v>
      </c>
      <c r="F2852" s="2" t="s">
        <v>29</v>
      </c>
      <c r="G2852" s="2" t="s">
        <v>81</v>
      </c>
      <c r="H2852" s="2" t="s">
        <v>82</v>
      </c>
      <c r="I2852" s="2" t="s">
        <v>24</v>
      </c>
      <c r="J2852" s="2">
        <v>5</v>
      </c>
      <c r="K2852" s="2">
        <v>35071</v>
      </c>
      <c r="L2852" s="2">
        <v>175355</v>
      </c>
      <c r="M2852" s="2">
        <v>130306.6</v>
      </c>
      <c r="N2852" s="2">
        <v>45048.4</v>
      </c>
      <c r="O2852" s="2">
        <v>207</v>
      </c>
      <c r="P2852" s="2">
        <v>62</v>
      </c>
      <c r="Q2852" s="2" t="s">
        <v>42</v>
      </c>
      <c r="R2852" s="2">
        <v>15</v>
      </c>
      <c r="S2852" s="5">
        <f>IFERROR(Table1[[#This Row],[Profit]]/Table1[[#This Row],[Sales]],0)</f>
        <v>0.25689829203615522</v>
      </c>
      <c r="T2852" s="2" t="str">
        <f t="shared" si="44"/>
        <v>Reorder Needed</v>
      </c>
    </row>
    <row r="2853" spans="1:20" x14ac:dyDescent="0.3">
      <c r="A2853" s="2">
        <v>3852</v>
      </c>
      <c r="B2853" s="3">
        <v>45643</v>
      </c>
      <c r="C2853" s="2" t="s">
        <v>2550</v>
      </c>
      <c r="D2853" s="2" t="s">
        <v>3694</v>
      </c>
      <c r="E2853" s="2" t="s">
        <v>20</v>
      </c>
      <c r="F2853" s="2" t="s">
        <v>21</v>
      </c>
      <c r="G2853" s="2" t="s">
        <v>55</v>
      </c>
      <c r="H2853" s="2" t="s">
        <v>56</v>
      </c>
      <c r="I2853" s="2" t="s">
        <v>32</v>
      </c>
      <c r="J2853" s="2">
        <v>4</v>
      </c>
      <c r="K2853" s="2">
        <v>40948</v>
      </c>
      <c r="L2853" s="2">
        <v>163792</v>
      </c>
      <c r="M2853" s="2">
        <v>137457.5</v>
      </c>
      <c r="N2853" s="2">
        <v>26334.5</v>
      </c>
      <c r="O2853" s="2">
        <v>70</v>
      </c>
      <c r="P2853" s="2">
        <v>21</v>
      </c>
      <c r="Q2853" s="2" t="s">
        <v>57</v>
      </c>
      <c r="R2853" s="2">
        <v>5</v>
      </c>
      <c r="S2853" s="5">
        <f>IFERROR(Table1[[#This Row],[Profit]]/Table1[[#This Row],[Sales]],0)</f>
        <v>0.16078013578196737</v>
      </c>
      <c r="T2853" s="2" t="str">
        <f t="shared" si="44"/>
        <v>Reorder Needed</v>
      </c>
    </row>
    <row r="2854" spans="1:20" x14ac:dyDescent="0.3">
      <c r="A2854" s="2">
        <v>3853</v>
      </c>
      <c r="B2854" s="3">
        <v>45299</v>
      </c>
      <c r="C2854" s="2" t="s">
        <v>918</v>
      </c>
      <c r="D2854" s="2" t="s">
        <v>3695</v>
      </c>
      <c r="E2854" s="2" t="s">
        <v>36</v>
      </c>
      <c r="F2854" s="2" t="s">
        <v>37</v>
      </c>
      <c r="G2854" s="2" t="s">
        <v>40</v>
      </c>
      <c r="H2854" s="2" t="s">
        <v>41</v>
      </c>
      <c r="I2854" s="2" t="s">
        <v>24</v>
      </c>
      <c r="J2854" s="2">
        <v>7</v>
      </c>
      <c r="K2854" s="2">
        <v>8662</v>
      </c>
      <c r="L2854" s="2">
        <v>60634</v>
      </c>
      <c r="M2854" s="2">
        <v>36612</v>
      </c>
      <c r="N2854" s="2">
        <v>24022</v>
      </c>
      <c r="O2854" s="2">
        <v>182</v>
      </c>
      <c r="P2854" s="2">
        <v>89</v>
      </c>
      <c r="Q2854" s="2" t="s">
        <v>42</v>
      </c>
      <c r="R2854" s="2">
        <v>5</v>
      </c>
      <c r="S2854" s="5">
        <f>IFERROR(Table1[[#This Row],[Profit]]/Table1[[#This Row],[Sales]],0)</f>
        <v>0.3961803608536465</v>
      </c>
      <c r="T2854" s="2" t="str">
        <f t="shared" si="44"/>
        <v>Reorder Needed</v>
      </c>
    </row>
    <row r="2855" spans="1:20" x14ac:dyDescent="0.3">
      <c r="A2855" s="2">
        <v>3854</v>
      </c>
      <c r="B2855" s="3">
        <v>45365</v>
      </c>
      <c r="C2855" s="2" t="s">
        <v>990</v>
      </c>
      <c r="D2855" s="2" t="s">
        <v>2307</v>
      </c>
      <c r="E2855" s="2" t="s">
        <v>45</v>
      </c>
      <c r="F2855" s="2" t="s">
        <v>46</v>
      </c>
      <c r="G2855" s="2" t="s">
        <v>81</v>
      </c>
      <c r="H2855" s="2" t="s">
        <v>82</v>
      </c>
      <c r="I2855" s="2" t="s">
        <v>24</v>
      </c>
      <c r="J2855" s="2">
        <v>1</v>
      </c>
      <c r="K2855" s="2">
        <v>18303</v>
      </c>
      <c r="L2855" s="2">
        <v>18303</v>
      </c>
      <c r="M2855" s="2">
        <v>13703.69</v>
      </c>
      <c r="N2855" s="2">
        <v>4599.3100000000004</v>
      </c>
      <c r="O2855" s="2">
        <v>139</v>
      </c>
      <c r="P2855" s="2">
        <v>88</v>
      </c>
      <c r="Q2855" s="2" t="s">
        <v>42</v>
      </c>
      <c r="R2855" s="2">
        <v>20</v>
      </c>
      <c r="S2855" s="5">
        <f>IFERROR(Table1[[#This Row],[Profit]]/Table1[[#This Row],[Sales]],0)</f>
        <v>0.25128722067420645</v>
      </c>
      <c r="T2855" s="2" t="str">
        <f t="shared" si="44"/>
        <v>Reorder Needed</v>
      </c>
    </row>
    <row r="2856" spans="1:20" x14ac:dyDescent="0.3">
      <c r="A2856" s="2">
        <v>3855</v>
      </c>
      <c r="B2856" s="3">
        <v>45420</v>
      </c>
      <c r="C2856" s="2" t="s">
        <v>801</v>
      </c>
      <c r="D2856" s="2" t="s">
        <v>3696</v>
      </c>
      <c r="E2856" s="2" t="s">
        <v>36</v>
      </c>
      <c r="F2856" s="2" t="s">
        <v>37</v>
      </c>
      <c r="G2856" s="2" t="s">
        <v>81</v>
      </c>
      <c r="H2856" s="2" t="s">
        <v>82</v>
      </c>
      <c r="I2856" s="2" t="s">
        <v>24</v>
      </c>
      <c r="J2856" s="2">
        <v>6</v>
      </c>
      <c r="K2856" s="2">
        <v>26919</v>
      </c>
      <c r="L2856" s="2">
        <v>161514</v>
      </c>
      <c r="M2856" s="2">
        <v>110673.57</v>
      </c>
      <c r="N2856" s="2">
        <v>50840.43</v>
      </c>
      <c r="O2856" s="2">
        <v>421</v>
      </c>
      <c r="P2856" s="2">
        <v>93</v>
      </c>
      <c r="Q2856" s="2" t="s">
        <v>42</v>
      </c>
      <c r="R2856" s="2">
        <v>5</v>
      </c>
      <c r="S2856" s="5">
        <f>IFERROR(Table1[[#This Row],[Profit]]/Table1[[#This Row],[Sales]],0)</f>
        <v>0.31477413722649428</v>
      </c>
      <c r="T2856" s="2" t="str">
        <f t="shared" si="44"/>
        <v>Reorder Needed</v>
      </c>
    </row>
    <row r="2857" spans="1:20" x14ac:dyDescent="0.3">
      <c r="A2857" s="2">
        <v>3856</v>
      </c>
      <c r="B2857" s="3">
        <v>45471</v>
      </c>
      <c r="C2857" s="2" t="s">
        <v>1127</v>
      </c>
      <c r="D2857" s="2" t="s">
        <v>3155</v>
      </c>
      <c r="E2857" s="2" t="s">
        <v>20</v>
      </c>
      <c r="F2857" s="2" t="s">
        <v>21</v>
      </c>
      <c r="G2857" s="2" t="s">
        <v>67</v>
      </c>
      <c r="H2857" s="2" t="s">
        <v>68</v>
      </c>
      <c r="I2857" s="2" t="s">
        <v>24</v>
      </c>
      <c r="J2857" s="2">
        <v>8</v>
      </c>
      <c r="K2857" s="2">
        <v>55872</v>
      </c>
      <c r="L2857" s="2">
        <v>446976</v>
      </c>
      <c r="M2857" s="2">
        <v>317017.93</v>
      </c>
      <c r="N2857" s="2">
        <v>129958.07</v>
      </c>
      <c r="O2857" s="2">
        <v>31</v>
      </c>
      <c r="P2857" s="2">
        <v>98</v>
      </c>
      <c r="Q2857" s="2" t="s">
        <v>42</v>
      </c>
      <c r="R2857" s="2">
        <v>15</v>
      </c>
      <c r="S2857" s="5">
        <f>IFERROR(Table1[[#This Row],[Profit]]/Table1[[#This Row],[Sales]],0)</f>
        <v>0.29074954807416953</v>
      </c>
      <c r="T2857" s="2" t="str">
        <f t="shared" si="44"/>
        <v>Sufficient</v>
      </c>
    </row>
    <row r="2858" spans="1:20" x14ac:dyDescent="0.3">
      <c r="A2858" s="2">
        <v>3857</v>
      </c>
      <c r="B2858" s="3">
        <v>45385</v>
      </c>
      <c r="C2858" s="2" t="s">
        <v>732</v>
      </c>
      <c r="D2858" s="2" t="s">
        <v>3697</v>
      </c>
      <c r="E2858" s="2" t="s">
        <v>28</v>
      </c>
      <c r="F2858" s="2" t="s">
        <v>29</v>
      </c>
      <c r="G2858" s="2" t="s">
        <v>30</v>
      </c>
      <c r="H2858" s="2" t="s">
        <v>31</v>
      </c>
      <c r="I2858" s="2" t="s">
        <v>32</v>
      </c>
      <c r="J2858" s="2">
        <v>5</v>
      </c>
      <c r="K2858" s="2">
        <v>45689</v>
      </c>
      <c r="L2858" s="2">
        <v>228445</v>
      </c>
      <c r="M2858" s="2">
        <v>175747.55</v>
      </c>
      <c r="N2858" s="2">
        <v>52697.45</v>
      </c>
      <c r="O2858" s="2">
        <v>264</v>
      </c>
      <c r="P2858" s="2">
        <v>80</v>
      </c>
      <c r="Q2858" s="2" t="s">
        <v>33</v>
      </c>
      <c r="R2858" s="2">
        <v>15</v>
      </c>
      <c r="S2858" s="5">
        <f>IFERROR(Table1[[#This Row],[Profit]]/Table1[[#This Row],[Sales]],0)</f>
        <v>0.23067893803760203</v>
      </c>
      <c r="T2858" s="2" t="str">
        <f t="shared" si="44"/>
        <v>Reorder Needed</v>
      </c>
    </row>
    <row r="2859" spans="1:20" x14ac:dyDescent="0.3">
      <c r="A2859" s="2">
        <v>3858</v>
      </c>
      <c r="B2859" s="3">
        <v>45488</v>
      </c>
      <c r="C2859" s="2" t="s">
        <v>38</v>
      </c>
      <c r="D2859" s="2" t="s">
        <v>3698</v>
      </c>
      <c r="E2859" s="2" t="s">
        <v>28</v>
      </c>
      <c r="F2859" s="2" t="s">
        <v>29</v>
      </c>
      <c r="G2859" s="2" t="s">
        <v>22</v>
      </c>
      <c r="H2859" s="2" t="s">
        <v>23</v>
      </c>
      <c r="I2859" s="2" t="s">
        <v>24</v>
      </c>
      <c r="J2859" s="2">
        <v>2</v>
      </c>
      <c r="K2859" s="2">
        <v>13753</v>
      </c>
      <c r="L2859" s="2">
        <v>27506</v>
      </c>
      <c r="M2859" s="2">
        <v>18728.849999999999</v>
      </c>
      <c r="N2859" s="2">
        <v>8777.15</v>
      </c>
      <c r="O2859" s="2">
        <v>59</v>
      </c>
      <c r="P2859" s="2">
        <v>23</v>
      </c>
      <c r="Q2859" s="2" t="s">
        <v>25</v>
      </c>
      <c r="R2859" s="2">
        <v>10</v>
      </c>
      <c r="S2859" s="5">
        <f>IFERROR(Table1[[#This Row],[Profit]]/Table1[[#This Row],[Sales]],0)</f>
        <v>0.3190994692067185</v>
      </c>
      <c r="T2859" s="2" t="str">
        <f t="shared" si="44"/>
        <v>Reorder Needed</v>
      </c>
    </row>
    <row r="2860" spans="1:20" x14ac:dyDescent="0.3">
      <c r="A2860" s="2">
        <v>3859</v>
      </c>
      <c r="B2860" s="3">
        <v>45594</v>
      </c>
      <c r="C2860" s="2" t="s">
        <v>3388</v>
      </c>
      <c r="D2860" s="2" t="s">
        <v>3699</v>
      </c>
      <c r="E2860" s="2" t="s">
        <v>20</v>
      </c>
      <c r="F2860" s="2" t="s">
        <v>21</v>
      </c>
      <c r="G2860" s="2" t="s">
        <v>97</v>
      </c>
      <c r="H2860" s="2" t="s">
        <v>98</v>
      </c>
      <c r="I2860" s="2" t="s">
        <v>32</v>
      </c>
      <c r="J2860" s="2">
        <v>5</v>
      </c>
      <c r="K2860" s="2">
        <v>4432</v>
      </c>
      <c r="L2860" s="2">
        <v>22160</v>
      </c>
      <c r="M2860" s="2">
        <v>13747.4</v>
      </c>
      <c r="N2860" s="2">
        <v>8412.6</v>
      </c>
      <c r="O2860" s="2">
        <v>231</v>
      </c>
      <c r="P2860" s="2">
        <v>44</v>
      </c>
      <c r="Q2860" s="2" t="s">
        <v>99</v>
      </c>
      <c r="R2860" s="2">
        <v>10</v>
      </c>
      <c r="S2860" s="5">
        <f>IFERROR(Table1[[#This Row],[Profit]]/Table1[[#This Row],[Sales]],0)</f>
        <v>0.37962996389891701</v>
      </c>
      <c r="T2860" s="2" t="str">
        <f t="shared" si="44"/>
        <v>Reorder Needed</v>
      </c>
    </row>
    <row r="2861" spans="1:20" x14ac:dyDescent="0.3">
      <c r="A2861" s="2">
        <v>3860</v>
      </c>
      <c r="B2861" s="3">
        <v>45341</v>
      </c>
      <c r="C2861" s="2" t="s">
        <v>1013</v>
      </c>
      <c r="D2861" s="2" t="s">
        <v>3700</v>
      </c>
      <c r="E2861" s="2" t="s">
        <v>36</v>
      </c>
      <c r="F2861" s="2" t="s">
        <v>37</v>
      </c>
      <c r="G2861" s="2" t="s">
        <v>81</v>
      </c>
      <c r="H2861" s="2" t="s">
        <v>82</v>
      </c>
      <c r="I2861" s="2" t="s">
        <v>24</v>
      </c>
      <c r="J2861" s="2">
        <v>10</v>
      </c>
      <c r="K2861" s="2">
        <v>41987</v>
      </c>
      <c r="L2861" s="2">
        <v>419870</v>
      </c>
      <c r="M2861" s="2">
        <v>349237.11</v>
      </c>
      <c r="N2861" s="2">
        <v>70632.89</v>
      </c>
      <c r="O2861" s="2">
        <v>48</v>
      </c>
      <c r="P2861" s="2">
        <v>36</v>
      </c>
      <c r="Q2861" s="2" t="s">
        <v>42</v>
      </c>
      <c r="R2861" s="2">
        <v>5</v>
      </c>
      <c r="S2861" s="5">
        <f>IFERROR(Table1[[#This Row],[Profit]]/Table1[[#This Row],[Sales]],0)</f>
        <v>0.16822561745302117</v>
      </c>
      <c r="T2861" s="2" t="str">
        <f t="shared" si="44"/>
        <v>Reorder Needed</v>
      </c>
    </row>
    <row r="2862" spans="1:20" x14ac:dyDescent="0.3">
      <c r="A2862" s="2">
        <v>3861</v>
      </c>
      <c r="B2862" s="3">
        <v>45345</v>
      </c>
      <c r="C2862" s="2" t="s">
        <v>584</v>
      </c>
      <c r="D2862" s="2" t="s">
        <v>3701</v>
      </c>
      <c r="E2862" s="2" t="s">
        <v>28</v>
      </c>
      <c r="F2862" s="2" t="s">
        <v>29</v>
      </c>
      <c r="G2862" s="2" t="s">
        <v>49</v>
      </c>
      <c r="H2862" s="2" t="s">
        <v>50</v>
      </c>
      <c r="I2862" s="2" t="s">
        <v>51</v>
      </c>
      <c r="J2862" s="2">
        <v>10</v>
      </c>
      <c r="K2862" s="2">
        <v>22433</v>
      </c>
      <c r="L2862" s="2">
        <v>224330</v>
      </c>
      <c r="M2862" s="2">
        <v>188995.59</v>
      </c>
      <c r="N2862" s="2">
        <v>35334.410000000003</v>
      </c>
      <c r="O2862" s="2">
        <v>116</v>
      </c>
      <c r="P2862" s="2">
        <v>20</v>
      </c>
      <c r="Q2862" s="2" t="s">
        <v>52</v>
      </c>
      <c r="R2862" s="2">
        <v>20</v>
      </c>
      <c r="S2862" s="5">
        <f>IFERROR(Table1[[#This Row],[Profit]]/Table1[[#This Row],[Sales]],0)</f>
        <v>0.15751085454464406</v>
      </c>
      <c r="T2862" s="2" t="str">
        <f t="shared" si="44"/>
        <v>Reorder Needed</v>
      </c>
    </row>
    <row r="2863" spans="1:20" x14ac:dyDescent="0.3">
      <c r="A2863" s="2">
        <v>3862</v>
      </c>
      <c r="B2863" s="3">
        <v>45506</v>
      </c>
      <c r="C2863" s="2" t="s">
        <v>1712</v>
      </c>
      <c r="D2863" s="2" t="s">
        <v>3702</v>
      </c>
      <c r="E2863" s="2" t="s">
        <v>36</v>
      </c>
      <c r="F2863" s="2" t="s">
        <v>37</v>
      </c>
      <c r="G2863" s="2" t="s">
        <v>55</v>
      </c>
      <c r="H2863" s="2" t="s">
        <v>56</v>
      </c>
      <c r="I2863" s="2" t="s">
        <v>32</v>
      </c>
      <c r="J2863" s="2">
        <v>2</v>
      </c>
      <c r="K2863" s="2">
        <v>30008</v>
      </c>
      <c r="L2863" s="2">
        <v>60016</v>
      </c>
      <c r="M2863" s="2">
        <v>51606.63</v>
      </c>
      <c r="N2863" s="2">
        <v>8409.3700000000008</v>
      </c>
      <c r="O2863" s="2">
        <v>237</v>
      </c>
      <c r="P2863" s="2">
        <v>88</v>
      </c>
      <c r="Q2863" s="2" t="s">
        <v>57</v>
      </c>
      <c r="R2863" s="2">
        <v>10</v>
      </c>
      <c r="S2863" s="5">
        <f>IFERROR(Table1[[#This Row],[Profit]]/Table1[[#This Row],[Sales]],0)</f>
        <v>0.14011880165289259</v>
      </c>
      <c r="T2863" s="2" t="str">
        <f t="shared" si="44"/>
        <v>Reorder Needed</v>
      </c>
    </row>
    <row r="2864" spans="1:20" x14ac:dyDescent="0.3">
      <c r="A2864" s="2">
        <v>3863</v>
      </c>
      <c r="B2864" s="3">
        <v>45362</v>
      </c>
      <c r="C2864" s="2" t="s">
        <v>586</v>
      </c>
      <c r="D2864" s="2" t="s">
        <v>3703</v>
      </c>
      <c r="E2864" s="2" t="s">
        <v>28</v>
      </c>
      <c r="F2864" s="2" t="s">
        <v>29</v>
      </c>
      <c r="G2864" s="2" t="s">
        <v>67</v>
      </c>
      <c r="H2864" s="2" t="s">
        <v>68</v>
      </c>
      <c r="I2864" s="2" t="s">
        <v>24</v>
      </c>
      <c r="J2864" s="2">
        <v>3</v>
      </c>
      <c r="K2864" s="2">
        <v>7204</v>
      </c>
      <c r="L2864" s="2">
        <v>21612</v>
      </c>
      <c r="M2864" s="2">
        <v>15921.15</v>
      </c>
      <c r="N2864" s="2">
        <v>5690.85</v>
      </c>
      <c r="O2864" s="2">
        <v>254</v>
      </c>
      <c r="P2864" s="2">
        <v>18</v>
      </c>
      <c r="Q2864" s="2" t="s">
        <v>42</v>
      </c>
      <c r="R2864" s="2">
        <v>20</v>
      </c>
      <c r="S2864" s="5">
        <f>IFERROR(Table1[[#This Row],[Profit]]/Table1[[#This Row],[Sales]],0)</f>
        <v>0.26331898945030541</v>
      </c>
      <c r="T2864" s="2" t="str">
        <f t="shared" si="44"/>
        <v>Reorder Needed</v>
      </c>
    </row>
    <row r="2865" spans="1:20" x14ac:dyDescent="0.3">
      <c r="A2865" s="2">
        <v>3864</v>
      </c>
      <c r="B2865" s="3">
        <v>45477</v>
      </c>
      <c r="C2865" s="2" t="s">
        <v>809</v>
      </c>
      <c r="D2865" s="2" t="s">
        <v>3704</v>
      </c>
      <c r="E2865" s="2" t="s">
        <v>28</v>
      </c>
      <c r="F2865" s="2" t="s">
        <v>29</v>
      </c>
      <c r="G2865" s="2" t="s">
        <v>40</v>
      </c>
      <c r="H2865" s="2" t="s">
        <v>41</v>
      </c>
      <c r="I2865" s="2" t="s">
        <v>24</v>
      </c>
      <c r="J2865" s="2">
        <v>7</v>
      </c>
      <c r="K2865" s="2">
        <v>57658</v>
      </c>
      <c r="L2865" s="2">
        <v>403606</v>
      </c>
      <c r="M2865" s="2">
        <v>343695.16</v>
      </c>
      <c r="N2865" s="2">
        <v>59910.84</v>
      </c>
      <c r="O2865" s="2">
        <v>260</v>
      </c>
      <c r="P2865" s="2">
        <v>14</v>
      </c>
      <c r="Q2865" s="2" t="s">
        <v>42</v>
      </c>
      <c r="R2865" s="2">
        <v>0</v>
      </c>
      <c r="S2865" s="5">
        <f>IFERROR(Table1[[#This Row],[Profit]]/Table1[[#This Row],[Sales]],0)</f>
        <v>0.14843892310817974</v>
      </c>
      <c r="T2865" s="2" t="str">
        <f t="shared" si="44"/>
        <v>Reorder Needed</v>
      </c>
    </row>
    <row r="2866" spans="1:20" x14ac:dyDescent="0.3">
      <c r="A2866" s="2">
        <v>3865</v>
      </c>
      <c r="B2866" s="3">
        <v>45585</v>
      </c>
      <c r="C2866" s="2" t="s">
        <v>497</v>
      </c>
      <c r="D2866" s="2" t="s">
        <v>3705</v>
      </c>
      <c r="E2866" s="2" t="s">
        <v>20</v>
      </c>
      <c r="F2866" s="2" t="s">
        <v>21</v>
      </c>
      <c r="G2866" s="2" t="s">
        <v>75</v>
      </c>
      <c r="H2866" s="2" t="s">
        <v>76</v>
      </c>
      <c r="I2866" s="2" t="s">
        <v>77</v>
      </c>
      <c r="J2866" s="2">
        <v>10</v>
      </c>
      <c r="K2866" s="2">
        <v>59092</v>
      </c>
      <c r="L2866" s="2">
        <v>590920</v>
      </c>
      <c r="M2866" s="2">
        <v>490761.97</v>
      </c>
      <c r="N2866" s="2">
        <v>100158.03</v>
      </c>
      <c r="O2866" s="2">
        <v>357</v>
      </c>
      <c r="P2866" s="2">
        <v>84</v>
      </c>
      <c r="Q2866" s="2" t="s">
        <v>78</v>
      </c>
      <c r="R2866" s="2">
        <v>5</v>
      </c>
      <c r="S2866" s="5">
        <f>IFERROR(Table1[[#This Row],[Profit]]/Table1[[#This Row],[Sales]],0)</f>
        <v>0.16949507547552969</v>
      </c>
      <c r="T2866" s="2" t="str">
        <f t="shared" si="44"/>
        <v>Reorder Needed</v>
      </c>
    </row>
    <row r="2867" spans="1:20" x14ac:dyDescent="0.3">
      <c r="A2867" s="2">
        <v>3866</v>
      </c>
      <c r="B2867" s="3">
        <v>45618</v>
      </c>
      <c r="C2867" s="2" t="s">
        <v>319</v>
      </c>
      <c r="D2867" s="2" t="s">
        <v>3706</v>
      </c>
      <c r="E2867" s="2" t="s">
        <v>20</v>
      </c>
      <c r="F2867" s="2" t="s">
        <v>21</v>
      </c>
      <c r="G2867" s="2" t="s">
        <v>81</v>
      </c>
      <c r="H2867" s="2" t="s">
        <v>82</v>
      </c>
      <c r="I2867" s="2" t="s">
        <v>24</v>
      </c>
      <c r="J2867" s="2">
        <v>7</v>
      </c>
      <c r="K2867" s="2">
        <v>38367</v>
      </c>
      <c r="L2867" s="2">
        <v>268569</v>
      </c>
      <c r="M2867" s="2">
        <v>222962.15</v>
      </c>
      <c r="N2867" s="2">
        <v>45606.85</v>
      </c>
      <c r="O2867" s="2">
        <v>278</v>
      </c>
      <c r="P2867" s="2">
        <v>96</v>
      </c>
      <c r="Q2867" s="2" t="s">
        <v>42</v>
      </c>
      <c r="R2867" s="2">
        <v>10</v>
      </c>
      <c r="S2867" s="5">
        <f>IFERROR(Table1[[#This Row],[Profit]]/Table1[[#This Row],[Sales]],0)</f>
        <v>0.16981427491631573</v>
      </c>
      <c r="T2867" s="2" t="str">
        <f t="shared" si="44"/>
        <v>Reorder Needed</v>
      </c>
    </row>
    <row r="2868" spans="1:20" x14ac:dyDescent="0.3">
      <c r="A2868" s="2">
        <v>3867</v>
      </c>
      <c r="B2868" s="3">
        <v>45383</v>
      </c>
      <c r="C2868" s="2" t="s">
        <v>798</v>
      </c>
      <c r="D2868" s="2" t="s">
        <v>378</v>
      </c>
      <c r="E2868" s="2" t="s">
        <v>28</v>
      </c>
      <c r="F2868" s="2" t="s">
        <v>29</v>
      </c>
      <c r="G2868" s="2" t="s">
        <v>55</v>
      </c>
      <c r="H2868" s="2" t="s">
        <v>56</v>
      </c>
      <c r="I2868" s="2" t="s">
        <v>32</v>
      </c>
      <c r="J2868" s="2">
        <v>6</v>
      </c>
      <c r="K2868" s="2">
        <v>54481</v>
      </c>
      <c r="L2868" s="2">
        <v>326886</v>
      </c>
      <c r="M2868" s="2">
        <v>242064.36</v>
      </c>
      <c r="N2868" s="2">
        <v>84821.64</v>
      </c>
      <c r="O2868" s="2">
        <v>461</v>
      </c>
      <c r="P2868" s="2">
        <v>58</v>
      </c>
      <c r="Q2868" s="2" t="s">
        <v>57</v>
      </c>
      <c r="R2868" s="2">
        <v>0</v>
      </c>
      <c r="S2868" s="5">
        <f>IFERROR(Table1[[#This Row],[Profit]]/Table1[[#This Row],[Sales]],0)</f>
        <v>0.25948385675740165</v>
      </c>
      <c r="T2868" s="2" t="str">
        <f t="shared" si="44"/>
        <v>Reorder Needed</v>
      </c>
    </row>
    <row r="2869" spans="1:20" x14ac:dyDescent="0.3">
      <c r="A2869" s="2">
        <v>3868</v>
      </c>
      <c r="B2869" s="3">
        <v>45523</v>
      </c>
      <c r="C2869" s="2" t="s">
        <v>507</v>
      </c>
      <c r="D2869" s="2" t="s">
        <v>3707</v>
      </c>
      <c r="E2869" s="2" t="s">
        <v>45</v>
      </c>
      <c r="F2869" s="2" t="s">
        <v>46</v>
      </c>
      <c r="G2869" s="2" t="s">
        <v>49</v>
      </c>
      <c r="H2869" s="2" t="s">
        <v>50</v>
      </c>
      <c r="I2869" s="2" t="s">
        <v>51</v>
      </c>
      <c r="J2869" s="2">
        <v>3</v>
      </c>
      <c r="K2869" s="2">
        <v>8354</v>
      </c>
      <c r="L2869" s="2">
        <v>25062</v>
      </c>
      <c r="M2869" s="2">
        <v>18222.89</v>
      </c>
      <c r="N2869" s="2">
        <v>6839.11</v>
      </c>
      <c r="O2869" s="2">
        <v>386</v>
      </c>
      <c r="P2869" s="2">
        <v>76</v>
      </c>
      <c r="Q2869" s="2" t="s">
        <v>52</v>
      </c>
      <c r="R2869" s="2">
        <v>0</v>
      </c>
      <c r="S2869" s="5">
        <f>IFERROR(Table1[[#This Row],[Profit]]/Table1[[#This Row],[Sales]],0)</f>
        <v>0.2728876386561328</v>
      </c>
      <c r="T2869" s="2" t="str">
        <f t="shared" si="44"/>
        <v>Reorder Needed</v>
      </c>
    </row>
    <row r="2870" spans="1:20" x14ac:dyDescent="0.3">
      <c r="A2870" s="2">
        <v>3869</v>
      </c>
      <c r="B2870" s="3">
        <v>45596</v>
      </c>
      <c r="C2870" s="2" t="s">
        <v>1651</v>
      </c>
      <c r="D2870" s="2" t="s">
        <v>3708</v>
      </c>
      <c r="E2870" s="2" t="s">
        <v>28</v>
      </c>
      <c r="F2870" s="2" t="s">
        <v>29</v>
      </c>
      <c r="G2870" s="2" t="s">
        <v>75</v>
      </c>
      <c r="H2870" s="2" t="s">
        <v>76</v>
      </c>
      <c r="I2870" s="2" t="s">
        <v>77</v>
      </c>
      <c r="J2870" s="2">
        <v>2</v>
      </c>
      <c r="K2870" s="2">
        <v>55147</v>
      </c>
      <c r="L2870" s="2">
        <v>110294</v>
      </c>
      <c r="M2870" s="2">
        <v>89751.74</v>
      </c>
      <c r="N2870" s="2">
        <v>20542.259999999998</v>
      </c>
      <c r="O2870" s="2">
        <v>66</v>
      </c>
      <c r="P2870" s="2">
        <v>24</v>
      </c>
      <c r="Q2870" s="2" t="s">
        <v>78</v>
      </c>
      <c r="R2870" s="2">
        <v>15</v>
      </c>
      <c r="S2870" s="5">
        <f>IFERROR(Table1[[#This Row],[Profit]]/Table1[[#This Row],[Sales]],0)</f>
        <v>0.18625002266669083</v>
      </c>
      <c r="T2870" s="2" t="str">
        <f t="shared" si="44"/>
        <v>Reorder Needed</v>
      </c>
    </row>
    <row r="2871" spans="1:20" x14ac:dyDescent="0.3">
      <c r="A2871" s="2">
        <v>3870</v>
      </c>
      <c r="B2871" s="3">
        <v>45637</v>
      </c>
      <c r="C2871" s="2" t="s">
        <v>1645</v>
      </c>
      <c r="D2871" s="2" t="s">
        <v>3709</v>
      </c>
      <c r="E2871" s="2" t="s">
        <v>45</v>
      </c>
      <c r="F2871" s="2" t="s">
        <v>46</v>
      </c>
      <c r="G2871" s="2" t="s">
        <v>22</v>
      </c>
      <c r="H2871" s="2" t="s">
        <v>23</v>
      </c>
      <c r="I2871" s="2" t="s">
        <v>24</v>
      </c>
      <c r="J2871" s="2">
        <v>7</v>
      </c>
      <c r="K2871" s="2">
        <v>46190</v>
      </c>
      <c r="L2871" s="2">
        <v>323330</v>
      </c>
      <c r="M2871" s="2">
        <v>226536.63</v>
      </c>
      <c r="N2871" s="2">
        <v>96793.37</v>
      </c>
      <c r="O2871" s="2">
        <v>191</v>
      </c>
      <c r="P2871" s="2">
        <v>99</v>
      </c>
      <c r="Q2871" s="2" t="s">
        <v>25</v>
      </c>
      <c r="R2871" s="2">
        <v>5</v>
      </c>
      <c r="S2871" s="5">
        <f>IFERROR(Table1[[#This Row],[Profit]]/Table1[[#This Row],[Sales]],0)</f>
        <v>0.29936402437138526</v>
      </c>
      <c r="T2871" s="2" t="str">
        <f t="shared" si="44"/>
        <v>Reorder Needed</v>
      </c>
    </row>
    <row r="2872" spans="1:20" x14ac:dyDescent="0.3">
      <c r="A2872" s="2">
        <v>3871</v>
      </c>
      <c r="B2872" s="3">
        <v>45401</v>
      </c>
      <c r="C2872" s="2" t="s">
        <v>1561</v>
      </c>
      <c r="D2872" s="2" t="s">
        <v>3710</v>
      </c>
      <c r="E2872" s="2" t="s">
        <v>20</v>
      </c>
      <c r="F2872" s="2" t="s">
        <v>21</v>
      </c>
      <c r="G2872" s="2" t="s">
        <v>81</v>
      </c>
      <c r="H2872" s="2" t="s">
        <v>82</v>
      </c>
      <c r="I2872" s="2" t="s">
        <v>24</v>
      </c>
      <c r="J2872" s="2">
        <v>5</v>
      </c>
      <c r="K2872" s="2">
        <v>4023</v>
      </c>
      <c r="L2872" s="2">
        <v>20115</v>
      </c>
      <c r="M2872" s="2">
        <v>17385.12</v>
      </c>
      <c r="N2872" s="2">
        <v>2729.88</v>
      </c>
      <c r="O2872" s="2">
        <v>324</v>
      </c>
      <c r="P2872" s="2">
        <v>60</v>
      </c>
      <c r="Q2872" s="2" t="s">
        <v>42</v>
      </c>
      <c r="R2872" s="2">
        <v>0</v>
      </c>
      <c r="S2872" s="5">
        <f>IFERROR(Table1[[#This Row],[Profit]]/Table1[[#This Row],[Sales]],0)</f>
        <v>0.13571364653243848</v>
      </c>
      <c r="T2872" s="2" t="str">
        <f t="shared" si="44"/>
        <v>Reorder Needed</v>
      </c>
    </row>
    <row r="2873" spans="1:20" x14ac:dyDescent="0.3">
      <c r="A2873" s="2">
        <v>3872</v>
      </c>
      <c r="B2873" s="3">
        <v>45378</v>
      </c>
      <c r="C2873" s="2" t="s">
        <v>1878</v>
      </c>
      <c r="D2873" s="2" t="s">
        <v>3711</v>
      </c>
      <c r="E2873" s="2" t="s">
        <v>45</v>
      </c>
      <c r="F2873" s="2" t="s">
        <v>46</v>
      </c>
      <c r="G2873" s="2" t="s">
        <v>30</v>
      </c>
      <c r="H2873" s="2" t="s">
        <v>31</v>
      </c>
      <c r="I2873" s="2" t="s">
        <v>32</v>
      </c>
      <c r="J2873" s="2">
        <v>7</v>
      </c>
      <c r="K2873" s="2">
        <v>48129</v>
      </c>
      <c r="L2873" s="2">
        <v>336903</v>
      </c>
      <c r="M2873" s="2">
        <v>239774.05</v>
      </c>
      <c r="N2873" s="2">
        <v>97128.95</v>
      </c>
      <c r="O2873" s="2">
        <v>39</v>
      </c>
      <c r="P2873" s="2">
        <v>73</v>
      </c>
      <c r="Q2873" s="2" t="s">
        <v>33</v>
      </c>
      <c r="R2873" s="2">
        <v>15</v>
      </c>
      <c r="S2873" s="5">
        <f>IFERROR(Table1[[#This Row],[Profit]]/Table1[[#This Row],[Sales]],0)</f>
        <v>0.28829945117734185</v>
      </c>
      <c r="T2873" s="2" t="str">
        <f t="shared" si="44"/>
        <v>Sufficient</v>
      </c>
    </row>
    <row r="2874" spans="1:20" x14ac:dyDescent="0.3">
      <c r="A2874" s="2">
        <v>3873</v>
      </c>
      <c r="B2874" s="3">
        <v>45394</v>
      </c>
      <c r="C2874" s="2" t="s">
        <v>235</v>
      </c>
      <c r="D2874" s="2" t="s">
        <v>3712</v>
      </c>
      <c r="E2874" s="2" t="s">
        <v>28</v>
      </c>
      <c r="F2874" s="2" t="s">
        <v>29</v>
      </c>
      <c r="G2874" s="2" t="s">
        <v>60</v>
      </c>
      <c r="H2874" s="2" t="s">
        <v>61</v>
      </c>
      <c r="I2874" s="2" t="s">
        <v>32</v>
      </c>
      <c r="J2874" s="2">
        <v>9</v>
      </c>
      <c r="K2874" s="2">
        <v>50575</v>
      </c>
      <c r="L2874" s="2">
        <v>455175</v>
      </c>
      <c r="M2874" s="2">
        <v>333428.31</v>
      </c>
      <c r="N2874" s="2">
        <v>121746.69</v>
      </c>
      <c r="O2874" s="2">
        <v>378</v>
      </c>
      <c r="P2874" s="2">
        <v>41</v>
      </c>
      <c r="Q2874" s="2" t="s">
        <v>62</v>
      </c>
      <c r="R2874" s="2">
        <v>0</v>
      </c>
      <c r="S2874" s="5">
        <f>IFERROR(Table1[[#This Row],[Profit]]/Table1[[#This Row],[Sales]],0)</f>
        <v>0.26747226890756304</v>
      </c>
      <c r="T2874" s="2" t="str">
        <f t="shared" si="44"/>
        <v>Reorder Needed</v>
      </c>
    </row>
    <row r="2875" spans="1:20" x14ac:dyDescent="0.3">
      <c r="A2875" s="2">
        <v>3874</v>
      </c>
      <c r="B2875" s="3">
        <v>45328</v>
      </c>
      <c r="C2875" s="2" t="s">
        <v>1143</v>
      </c>
      <c r="D2875" s="2" t="s">
        <v>3713</v>
      </c>
      <c r="E2875" s="2" t="s">
        <v>45</v>
      </c>
      <c r="F2875" s="2" t="s">
        <v>46</v>
      </c>
      <c r="G2875" s="2" t="s">
        <v>55</v>
      </c>
      <c r="H2875" s="2" t="s">
        <v>56</v>
      </c>
      <c r="I2875" s="2" t="s">
        <v>32</v>
      </c>
      <c r="J2875" s="2">
        <v>1</v>
      </c>
      <c r="K2875" s="2">
        <v>5298</v>
      </c>
      <c r="L2875" s="2">
        <v>5298</v>
      </c>
      <c r="M2875" s="2">
        <v>3734.44</v>
      </c>
      <c r="N2875" s="2">
        <v>1563.56</v>
      </c>
      <c r="O2875" s="2">
        <v>81</v>
      </c>
      <c r="P2875" s="2">
        <v>89</v>
      </c>
      <c r="Q2875" s="2" t="s">
        <v>57</v>
      </c>
      <c r="R2875" s="2">
        <v>15</v>
      </c>
      <c r="S2875" s="5">
        <f>IFERROR(Table1[[#This Row],[Profit]]/Table1[[#This Row],[Sales]],0)</f>
        <v>0.29512268780671952</v>
      </c>
      <c r="T2875" s="2" t="str">
        <f t="shared" si="44"/>
        <v>Sufficient</v>
      </c>
    </row>
    <row r="2876" spans="1:20" x14ac:dyDescent="0.3">
      <c r="A2876" s="2">
        <v>3875</v>
      </c>
      <c r="B2876" s="3">
        <v>45601</v>
      </c>
      <c r="C2876" s="2" t="s">
        <v>3481</v>
      </c>
      <c r="D2876" s="2" t="s">
        <v>3714</v>
      </c>
      <c r="E2876" s="2" t="s">
        <v>45</v>
      </c>
      <c r="F2876" s="2" t="s">
        <v>46</v>
      </c>
      <c r="G2876" s="2" t="s">
        <v>60</v>
      </c>
      <c r="H2876" s="2" t="s">
        <v>61</v>
      </c>
      <c r="I2876" s="2" t="s">
        <v>32</v>
      </c>
      <c r="J2876" s="2">
        <v>3</v>
      </c>
      <c r="K2876" s="2">
        <v>13338</v>
      </c>
      <c r="L2876" s="2">
        <v>40014</v>
      </c>
      <c r="M2876" s="2">
        <v>27851.25</v>
      </c>
      <c r="N2876" s="2">
        <v>12162.75</v>
      </c>
      <c r="O2876" s="2">
        <v>219</v>
      </c>
      <c r="P2876" s="2">
        <v>12</v>
      </c>
      <c r="Q2876" s="2" t="s">
        <v>62</v>
      </c>
      <c r="R2876" s="2">
        <v>20</v>
      </c>
      <c r="S2876" s="5">
        <f>IFERROR(Table1[[#This Row],[Profit]]/Table1[[#This Row],[Sales]],0)</f>
        <v>0.30396236317288949</v>
      </c>
      <c r="T2876" s="2" t="str">
        <f t="shared" si="44"/>
        <v>Reorder Needed</v>
      </c>
    </row>
    <row r="2877" spans="1:20" x14ac:dyDescent="0.3">
      <c r="A2877" s="2">
        <v>3876</v>
      </c>
      <c r="B2877" s="3">
        <v>45420</v>
      </c>
      <c r="C2877" s="2" t="s">
        <v>2192</v>
      </c>
      <c r="D2877" s="2" t="s">
        <v>3715</v>
      </c>
      <c r="E2877" s="2" t="s">
        <v>36</v>
      </c>
      <c r="F2877" s="2" t="s">
        <v>37</v>
      </c>
      <c r="G2877" s="2" t="s">
        <v>49</v>
      </c>
      <c r="H2877" s="2" t="s">
        <v>50</v>
      </c>
      <c r="I2877" s="2" t="s">
        <v>51</v>
      </c>
      <c r="J2877" s="2">
        <v>5</v>
      </c>
      <c r="K2877" s="2">
        <v>2328</v>
      </c>
      <c r="L2877" s="2">
        <v>11640</v>
      </c>
      <c r="M2877" s="2">
        <v>10444.049999999999</v>
      </c>
      <c r="N2877" s="2">
        <v>1195.95</v>
      </c>
      <c r="O2877" s="2">
        <v>470</v>
      </c>
      <c r="P2877" s="2">
        <v>27</v>
      </c>
      <c r="Q2877" s="2" t="s">
        <v>52</v>
      </c>
      <c r="R2877" s="2">
        <v>15</v>
      </c>
      <c r="S2877" s="5">
        <f>IFERROR(Table1[[#This Row],[Profit]]/Table1[[#This Row],[Sales]],0)</f>
        <v>0.10274484536082475</v>
      </c>
      <c r="T2877" s="2" t="str">
        <f t="shared" si="44"/>
        <v>Reorder Needed</v>
      </c>
    </row>
    <row r="2878" spans="1:20" x14ac:dyDescent="0.3">
      <c r="A2878" s="2">
        <v>3877</v>
      </c>
      <c r="B2878" s="3">
        <v>45293</v>
      </c>
      <c r="C2878" s="2" t="s">
        <v>2482</v>
      </c>
      <c r="D2878" s="2" t="s">
        <v>1417</v>
      </c>
      <c r="E2878" s="2" t="s">
        <v>36</v>
      </c>
      <c r="F2878" s="2" t="s">
        <v>37</v>
      </c>
      <c r="G2878" s="2" t="s">
        <v>60</v>
      </c>
      <c r="H2878" s="2" t="s">
        <v>61</v>
      </c>
      <c r="I2878" s="2" t="s">
        <v>32</v>
      </c>
      <c r="J2878" s="2">
        <v>7</v>
      </c>
      <c r="K2878" s="2">
        <v>52078</v>
      </c>
      <c r="L2878" s="2">
        <v>364546</v>
      </c>
      <c r="M2878" s="2">
        <v>310556.15999999997</v>
      </c>
      <c r="N2878" s="2">
        <v>53989.84</v>
      </c>
      <c r="O2878" s="2">
        <v>100</v>
      </c>
      <c r="P2878" s="2">
        <v>83</v>
      </c>
      <c r="Q2878" s="2" t="s">
        <v>62</v>
      </c>
      <c r="R2878" s="2">
        <v>15</v>
      </c>
      <c r="S2878" s="5">
        <f>IFERROR(Table1[[#This Row],[Profit]]/Table1[[#This Row],[Sales]],0)</f>
        <v>0.1481015838879044</v>
      </c>
      <c r="T2878" s="2" t="str">
        <f t="shared" si="44"/>
        <v>Reorder Needed</v>
      </c>
    </row>
    <row r="2879" spans="1:20" x14ac:dyDescent="0.3">
      <c r="A2879" s="2">
        <v>3878</v>
      </c>
      <c r="B2879" s="3">
        <v>45596</v>
      </c>
      <c r="C2879" s="2" t="s">
        <v>456</v>
      </c>
      <c r="D2879" s="2" t="s">
        <v>3716</v>
      </c>
      <c r="E2879" s="2" t="s">
        <v>28</v>
      </c>
      <c r="F2879" s="2" t="s">
        <v>29</v>
      </c>
      <c r="G2879" s="2" t="s">
        <v>22</v>
      </c>
      <c r="H2879" s="2" t="s">
        <v>23</v>
      </c>
      <c r="I2879" s="2" t="s">
        <v>24</v>
      </c>
      <c r="J2879" s="2">
        <v>1</v>
      </c>
      <c r="K2879" s="2">
        <v>11073</v>
      </c>
      <c r="L2879" s="2">
        <v>11073</v>
      </c>
      <c r="M2879" s="2">
        <v>8737.82</v>
      </c>
      <c r="N2879" s="2">
        <v>2335.1799999999998</v>
      </c>
      <c r="O2879" s="2">
        <v>243</v>
      </c>
      <c r="P2879" s="2">
        <v>82</v>
      </c>
      <c r="Q2879" s="2" t="s">
        <v>25</v>
      </c>
      <c r="R2879" s="2">
        <v>15</v>
      </c>
      <c r="S2879" s="5">
        <f>IFERROR(Table1[[#This Row],[Profit]]/Table1[[#This Row],[Sales]],0)</f>
        <v>0.21088955116048044</v>
      </c>
      <c r="T2879" s="2" t="str">
        <f t="shared" si="44"/>
        <v>Reorder Needed</v>
      </c>
    </row>
    <row r="2880" spans="1:20" x14ac:dyDescent="0.3">
      <c r="A2880" s="2">
        <v>3879</v>
      </c>
      <c r="B2880" s="3">
        <v>45590</v>
      </c>
      <c r="C2880" s="2" t="s">
        <v>945</v>
      </c>
      <c r="D2880" s="2" t="s">
        <v>3717</v>
      </c>
      <c r="E2880" s="2" t="s">
        <v>28</v>
      </c>
      <c r="F2880" s="2" t="s">
        <v>29</v>
      </c>
      <c r="G2880" s="2" t="s">
        <v>75</v>
      </c>
      <c r="H2880" s="2" t="s">
        <v>76</v>
      </c>
      <c r="I2880" s="2" t="s">
        <v>77</v>
      </c>
      <c r="J2880" s="2">
        <v>9</v>
      </c>
      <c r="K2880" s="2">
        <v>4356</v>
      </c>
      <c r="L2880" s="2">
        <v>39204</v>
      </c>
      <c r="M2880" s="2">
        <v>25465.84</v>
      </c>
      <c r="N2880" s="2">
        <v>13738.16</v>
      </c>
      <c r="O2880" s="2">
        <v>219</v>
      </c>
      <c r="P2880" s="2">
        <v>68</v>
      </c>
      <c r="Q2880" s="2" t="s">
        <v>78</v>
      </c>
      <c r="R2880" s="2">
        <v>15</v>
      </c>
      <c r="S2880" s="5">
        <f>IFERROR(Table1[[#This Row],[Profit]]/Table1[[#This Row],[Sales]],0)</f>
        <v>0.35042750739720435</v>
      </c>
      <c r="T2880" s="2" t="str">
        <f t="shared" si="44"/>
        <v>Reorder Needed</v>
      </c>
    </row>
    <row r="2881" spans="1:20" x14ac:dyDescent="0.3">
      <c r="A2881" s="2">
        <v>3880</v>
      </c>
      <c r="B2881" s="3">
        <v>45474</v>
      </c>
      <c r="C2881" s="2" t="s">
        <v>577</v>
      </c>
      <c r="D2881" s="2" t="s">
        <v>3718</v>
      </c>
      <c r="E2881" s="2" t="s">
        <v>28</v>
      </c>
      <c r="F2881" s="2" t="s">
        <v>29</v>
      </c>
      <c r="G2881" s="2" t="s">
        <v>97</v>
      </c>
      <c r="H2881" s="2" t="s">
        <v>98</v>
      </c>
      <c r="I2881" s="2" t="s">
        <v>32</v>
      </c>
      <c r="J2881" s="2">
        <v>9</v>
      </c>
      <c r="K2881" s="2">
        <v>1992</v>
      </c>
      <c r="L2881" s="2">
        <v>17928</v>
      </c>
      <c r="M2881" s="2">
        <v>12875.27</v>
      </c>
      <c r="N2881" s="2">
        <v>5052.7299999999996</v>
      </c>
      <c r="O2881" s="2">
        <v>285</v>
      </c>
      <c r="P2881" s="2">
        <v>75</v>
      </c>
      <c r="Q2881" s="2" t="s">
        <v>99</v>
      </c>
      <c r="R2881" s="2">
        <v>15</v>
      </c>
      <c r="S2881" s="5">
        <f>IFERROR(Table1[[#This Row],[Profit]]/Table1[[#This Row],[Sales]],0)</f>
        <v>0.28183456046407851</v>
      </c>
      <c r="T2881" s="2" t="str">
        <f t="shared" si="44"/>
        <v>Reorder Needed</v>
      </c>
    </row>
    <row r="2882" spans="1:20" x14ac:dyDescent="0.3">
      <c r="A2882" s="2">
        <v>3881</v>
      </c>
      <c r="B2882" s="3">
        <v>45579</v>
      </c>
      <c r="C2882" s="2" t="s">
        <v>1709</v>
      </c>
      <c r="D2882" s="2" t="s">
        <v>1236</v>
      </c>
      <c r="E2882" s="2" t="s">
        <v>36</v>
      </c>
      <c r="F2882" s="2" t="s">
        <v>37</v>
      </c>
      <c r="G2882" s="2" t="s">
        <v>60</v>
      </c>
      <c r="H2882" s="2" t="s">
        <v>61</v>
      </c>
      <c r="I2882" s="2" t="s">
        <v>32</v>
      </c>
      <c r="J2882" s="2">
        <v>2</v>
      </c>
      <c r="K2882" s="2">
        <v>9300</v>
      </c>
      <c r="L2882" s="2">
        <v>18600</v>
      </c>
      <c r="M2882" s="2">
        <v>15897.31</v>
      </c>
      <c r="N2882" s="2">
        <v>2702.69</v>
      </c>
      <c r="O2882" s="2">
        <v>285</v>
      </c>
      <c r="P2882" s="2">
        <v>79</v>
      </c>
      <c r="Q2882" s="2" t="s">
        <v>62</v>
      </c>
      <c r="R2882" s="2">
        <v>10</v>
      </c>
      <c r="S2882" s="5">
        <f>IFERROR(Table1[[#This Row],[Profit]]/Table1[[#This Row],[Sales]],0)</f>
        <v>0.14530591397849463</v>
      </c>
      <c r="T2882" s="2" t="str">
        <f t="shared" ref="T2882:T2945" si="45">IF(O2882&gt;P2882,"Reorder Needed","Sufficient")</f>
        <v>Reorder Needed</v>
      </c>
    </row>
    <row r="2883" spans="1:20" x14ac:dyDescent="0.3">
      <c r="A2883" s="2">
        <v>3882</v>
      </c>
      <c r="B2883" s="3">
        <v>45514</v>
      </c>
      <c r="C2883" s="2" t="s">
        <v>1651</v>
      </c>
      <c r="D2883" s="2" t="s">
        <v>3719</v>
      </c>
      <c r="E2883" s="2" t="s">
        <v>28</v>
      </c>
      <c r="F2883" s="2" t="s">
        <v>29</v>
      </c>
      <c r="G2883" s="2" t="s">
        <v>60</v>
      </c>
      <c r="H2883" s="2" t="s">
        <v>61</v>
      </c>
      <c r="I2883" s="2" t="s">
        <v>32</v>
      </c>
      <c r="J2883" s="2">
        <v>6</v>
      </c>
      <c r="K2883" s="2">
        <v>37755</v>
      </c>
      <c r="L2883" s="2">
        <v>226530</v>
      </c>
      <c r="M2883" s="2">
        <v>150616.31</v>
      </c>
      <c r="N2883" s="2">
        <v>75913.69</v>
      </c>
      <c r="O2883" s="2">
        <v>81</v>
      </c>
      <c r="P2883" s="2">
        <v>45</v>
      </c>
      <c r="Q2883" s="2" t="s">
        <v>62</v>
      </c>
      <c r="R2883" s="2">
        <v>10</v>
      </c>
      <c r="S2883" s="5">
        <f>IFERROR(Table1[[#This Row],[Profit]]/Table1[[#This Row],[Sales]],0)</f>
        <v>0.33511539310466604</v>
      </c>
      <c r="T2883" s="2" t="str">
        <f t="shared" si="45"/>
        <v>Reorder Needed</v>
      </c>
    </row>
    <row r="2884" spans="1:20" x14ac:dyDescent="0.3">
      <c r="A2884" s="2">
        <v>3883</v>
      </c>
      <c r="B2884" s="3">
        <v>45342</v>
      </c>
      <c r="C2884" s="2" t="s">
        <v>1199</v>
      </c>
      <c r="D2884" s="2" t="s">
        <v>3720</v>
      </c>
      <c r="E2884" s="2" t="s">
        <v>20</v>
      </c>
      <c r="F2884" s="2" t="s">
        <v>21</v>
      </c>
      <c r="G2884" s="2" t="s">
        <v>30</v>
      </c>
      <c r="H2884" s="2" t="s">
        <v>31</v>
      </c>
      <c r="I2884" s="2" t="s">
        <v>32</v>
      </c>
      <c r="J2884" s="2">
        <v>9</v>
      </c>
      <c r="K2884" s="2">
        <v>58058</v>
      </c>
      <c r="L2884" s="2">
        <v>522522</v>
      </c>
      <c r="M2884" s="2">
        <v>391002.25</v>
      </c>
      <c r="N2884" s="2">
        <v>131519.75</v>
      </c>
      <c r="O2884" s="2">
        <v>41</v>
      </c>
      <c r="P2884" s="2">
        <v>12</v>
      </c>
      <c r="Q2884" s="2" t="s">
        <v>33</v>
      </c>
      <c r="R2884" s="2">
        <v>5</v>
      </c>
      <c r="S2884" s="5">
        <f>IFERROR(Table1[[#This Row],[Profit]]/Table1[[#This Row],[Sales]],0)</f>
        <v>0.25170184221908359</v>
      </c>
      <c r="T2884" s="2" t="str">
        <f t="shared" si="45"/>
        <v>Reorder Needed</v>
      </c>
    </row>
    <row r="2885" spans="1:20" x14ac:dyDescent="0.3">
      <c r="A2885" s="2">
        <v>3884</v>
      </c>
      <c r="B2885" s="3">
        <v>45389</v>
      </c>
      <c r="C2885" s="2" t="s">
        <v>590</v>
      </c>
      <c r="D2885" s="2" t="s">
        <v>3721</v>
      </c>
      <c r="E2885" s="2" t="s">
        <v>45</v>
      </c>
      <c r="F2885" s="2" t="s">
        <v>46</v>
      </c>
      <c r="G2885" s="2" t="s">
        <v>49</v>
      </c>
      <c r="H2885" s="2" t="s">
        <v>50</v>
      </c>
      <c r="I2885" s="2" t="s">
        <v>51</v>
      </c>
      <c r="J2885" s="2">
        <v>9</v>
      </c>
      <c r="K2885" s="2">
        <v>12817</v>
      </c>
      <c r="L2885" s="2">
        <v>115353</v>
      </c>
      <c r="M2885" s="2">
        <v>78394.09</v>
      </c>
      <c r="N2885" s="2">
        <v>36958.910000000003</v>
      </c>
      <c r="O2885" s="2">
        <v>301</v>
      </c>
      <c r="P2885" s="2">
        <v>68</v>
      </c>
      <c r="Q2885" s="2" t="s">
        <v>52</v>
      </c>
      <c r="R2885" s="2">
        <v>20</v>
      </c>
      <c r="S2885" s="5">
        <f>IFERROR(Table1[[#This Row],[Profit]]/Table1[[#This Row],[Sales]],0)</f>
        <v>0.32039834247917265</v>
      </c>
      <c r="T2885" s="2" t="str">
        <f t="shared" si="45"/>
        <v>Reorder Needed</v>
      </c>
    </row>
    <row r="2886" spans="1:20" x14ac:dyDescent="0.3">
      <c r="A2886" s="2">
        <v>3885</v>
      </c>
      <c r="B2886" s="3">
        <v>45528</v>
      </c>
      <c r="C2886" s="2" t="s">
        <v>1670</v>
      </c>
      <c r="D2886" s="2" t="s">
        <v>3722</v>
      </c>
      <c r="E2886" s="2" t="s">
        <v>28</v>
      </c>
      <c r="F2886" s="2" t="s">
        <v>29</v>
      </c>
      <c r="G2886" s="2" t="s">
        <v>49</v>
      </c>
      <c r="H2886" s="2" t="s">
        <v>50</v>
      </c>
      <c r="I2886" s="2" t="s">
        <v>51</v>
      </c>
      <c r="J2886" s="2">
        <v>10</v>
      </c>
      <c r="K2886" s="2">
        <v>48835</v>
      </c>
      <c r="L2886" s="2">
        <v>488350</v>
      </c>
      <c r="M2886" s="2">
        <v>414840.33</v>
      </c>
      <c r="N2886" s="2">
        <v>73509.67</v>
      </c>
      <c r="O2886" s="2">
        <v>68</v>
      </c>
      <c r="P2886" s="2">
        <v>17</v>
      </c>
      <c r="Q2886" s="2" t="s">
        <v>52</v>
      </c>
      <c r="R2886" s="2">
        <v>0</v>
      </c>
      <c r="S2886" s="5">
        <f>IFERROR(Table1[[#This Row],[Profit]]/Table1[[#This Row],[Sales]],0)</f>
        <v>0.15052661001331014</v>
      </c>
      <c r="T2886" s="2" t="str">
        <f t="shared" si="45"/>
        <v>Reorder Needed</v>
      </c>
    </row>
    <row r="2887" spans="1:20" x14ac:dyDescent="0.3">
      <c r="A2887" s="2">
        <v>3886</v>
      </c>
      <c r="B2887" s="3">
        <v>45478</v>
      </c>
      <c r="C2887" s="2" t="s">
        <v>1343</v>
      </c>
      <c r="D2887" s="2" t="s">
        <v>3723</v>
      </c>
      <c r="E2887" s="2" t="s">
        <v>36</v>
      </c>
      <c r="F2887" s="2" t="s">
        <v>37</v>
      </c>
      <c r="G2887" s="2" t="s">
        <v>22</v>
      </c>
      <c r="H2887" s="2" t="s">
        <v>23</v>
      </c>
      <c r="I2887" s="2" t="s">
        <v>24</v>
      </c>
      <c r="J2887" s="2">
        <v>4</v>
      </c>
      <c r="K2887" s="2">
        <v>55846</v>
      </c>
      <c r="L2887" s="2">
        <v>223384</v>
      </c>
      <c r="M2887" s="2">
        <v>182908.65</v>
      </c>
      <c r="N2887" s="2">
        <v>40475.35</v>
      </c>
      <c r="O2887" s="2">
        <v>153</v>
      </c>
      <c r="P2887" s="2">
        <v>94</v>
      </c>
      <c r="Q2887" s="2" t="s">
        <v>25</v>
      </c>
      <c r="R2887" s="2">
        <v>0</v>
      </c>
      <c r="S2887" s="5">
        <f>IFERROR(Table1[[#This Row],[Profit]]/Table1[[#This Row],[Sales]],0)</f>
        <v>0.18119180424739462</v>
      </c>
      <c r="T2887" s="2" t="str">
        <f t="shared" si="45"/>
        <v>Reorder Needed</v>
      </c>
    </row>
    <row r="2888" spans="1:20" x14ac:dyDescent="0.3">
      <c r="A2888" s="2">
        <v>3887</v>
      </c>
      <c r="B2888" s="3">
        <v>45524</v>
      </c>
      <c r="C2888" s="2" t="s">
        <v>902</v>
      </c>
      <c r="D2888" s="2" t="s">
        <v>3724</v>
      </c>
      <c r="E2888" s="2" t="s">
        <v>45</v>
      </c>
      <c r="F2888" s="2" t="s">
        <v>46</v>
      </c>
      <c r="G2888" s="2" t="s">
        <v>55</v>
      </c>
      <c r="H2888" s="2" t="s">
        <v>56</v>
      </c>
      <c r="I2888" s="2" t="s">
        <v>32</v>
      </c>
      <c r="J2888" s="2">
        <v>9</v>
      </c>
      <c r="K2888" s="2">
        <v>53779</v>
      </c>
      <c r="L2888" s="2">
        <v>484011</v>
      </c>
      <c r="M2888" s="2">
        <v>312218.90000000002</v>
      </c>
      <c r="N2888" s="2">
        <v>171792.1</v>
      </c>
      <c r="O2888" s="2">
        <v>63</v>
      </c>
      <c r="P2888" s="2">
        <v>47</v>
      </c>
      <c r="Q2888" s="2" t="s">
        <v>57</v>
      </c>
      <c r="R2888" s="2">
        <v>5</v>
      </c>
      <c r="S2888" s="5">
        <f>IFERROR(Table1[[#This Row],[Profit]]/Table1[[#This Row],[Sales]],0)</f>
        <v>0.35493428868352167</v>
      </c>
      <c r="T2888" s="2" t="str">
        <f t="shared" si="45"/>
        <v>Reorder Needed</v>
      </c>
    </row>
    <row r="2889" spans="1:20" x14ac:dyDescent="0.3">
      <c r="A2889" s="2">
        <v>3888</v>
      </c>
      <c r="B2889" s="3">
        <v>45354</v>
      </c>
      <c r="C2889" s="2" t="s">
        <v>1172</v>
      </c>
      <c r="D2889" s="2" t="s">
        <v>3725</v>
      </c>
      <c r="E2889" s="2" t="s">
        <v>20</v>
      </c>
      <c r="F2889" s="2" t="s">
        <v>21</v>
      </c>
      <c r="G2889" s="2" t="s">
        <v>75</v>
      </c>
      <c r="H2889" s="2" t="s">
        <v>76</v>
      </c>
      <c r="I2889" s="2" t="s">
        <v>77</v>
      </c>
      <c r="J2889" s="2">
        <v>8</v>
      </c>
      <c r="K2889" s="2">
        <v>38484</v>
      </c>
      <c r="L2889" s="2">
        <v>307872</v>
      </c>
      <c r="M2889" s="2">
        <v>217312.58</v>
      </c>
      <c r="N2889" s="2">
        <v>90559.42</v>
      </c>
      <c r="O2889" s="2">
        <v>381</v>
      </c>
      <c r="P2889" s="2">
        <v>27</v>
      </c>
      <c r="Q2889" s="2" t="s">
        <v>78</v>
      </c>
      <c r="R2889" s="2">
        <v>10</v>
      </c>
      <c r="S2889" s="5">
        <f>IFERROR(Table1[[#This Row],[Profit]]/Table1[[#This Row],[Sales]],0)</f>
        <v>0.29414633354121195</v>
      </c>
      <c r="T2889" s="2" t="str">
        <f t="shared" si="45"/>
        <v>Reorder Needed</v>
      </c>
    </row>
    <row r="2890" spans="1:20" x14ac:dyDescent="0.3">
      <c r="A2890" s="2">
        <v>3889</v>
      </c>
      <c r="B2890" s="3">
        <v>45564</v>
      </c>
      <c r="C2890" s="2" t="s">
        <v>844</v>
      </c>
      <c r="D2890" s="2" t="s">
        <v>3726</v>
      </c>
      <c r="E2890" s="2" t="s">
        <v>45</v>
      </c>
      <c r="F2890" s="2" t="s">
        <v>46</v>
      </c>
      <c r="G2890" s="2" t="s">
        <v>22</v>
      </c>
      <c r="H2890" s="2" t="s">
        <v>23</v>
      </c>
      <c r="I2890" s="2" t="s">
        <v>24</v>
      </c>
      <c r="J2890" s="2">
        <v>8</v>
      </c>
      <c r="K2890" s="2">
        <v>47542</v>
      </c>
      <c r="L2890" s="2">
        <v>380336</v>
      </c>
      <c r="M2890" s="2">
        <v>258969.28</v>
      </c>
      <c r="N2890" s="2">
        <v>121366.72</v>
      </c>
      <c r="O2890" s="2">
        <v>500</v>
      </c>
      <c r="P2890" s="2">
        <v>85</v>
      </c>
      <c r="Q2890" s="2" t="s">
        <v>25</v>
      </c>
      <c r="R2890" s="2">
        <v>10</v>
      </c>
      <c r="S2890" s="5">
        <f>IFERROR(Table1[[#This Row],[Profit]]/Table1[[#This Row],[Sales]],0)</f>
        <v>0.31910395019140969</v>
      </c>
      <c r="T2890" s="2" t="str">
        <f t="shared" si="45"/>
        <v>Reorder Needed</v>
      </c>
    </row>
    <row r="2891" spans="1:20" x14ac:dyDescent="0.3">
      <c r="A2891" s="2">
        <v>3890</v>
      </c>
      <c r="B2891" s="3">
        <v>45501</v>
      </c>
      <c r="C2891" s="2" t="s">
        <v>2120</v>
      </c>
      <c r="D2891" s="2" t="s">
        <v>3727</v>
      </c>
      <c r="E2891" s="2" t="s">
        <v>45</v>
      </c>
      <c r="F2891" s="2" t="s">
        <v>46</v>
      </c>
      <c r="G2891" s="2" t="s">
        <v>81</v>
      </c>
      <c r="H2891" s="2" t="s">
        <v>82</v>
      </c>
      <c r="I2891" s="2" t="s">
        <v>24</v>
      </c>
      <c r="J2891" s="2">
        <v>2</v>
      </c>
      <c r="K2891" s="2">
        <v>53957</v>
      </c>
      <c r="L2891" s="2">
        <v>107914</v>
      </c>
      <c r="M2891" s="2">
        <v>67899.759999999995</v>
      </c>
      <c r="N2891" s="2">
        <v>40014.239999999998</v>
      </c>
      <c r="O2891" s="2">
        <v>446</v>
      </c>
      <c r="P2891" s="2">
        <v>36</v>
      </c>
      <c r="Q2891" s="2" t="s">
        <v>42</v>
      </c>
      <c r="R2891" s="2">
        <v>10</v>
      </c>
      <c r="S2891" s="5">
        <f>IFERROR(Table1[[#This Row],[Profit]]/Table1[[#This Row],[Sales]],0)</f>
        <v>0.37079748688770686</v>
      </c>
      <c r="T2891" s="2" t="str">
        <f t="shared" si="45"/>
        <v>Reorder Needed</v>
      </c>
    </row>
    <row r="2892" spans="1:20" x14ac:dyDescent="0.3">
      <c r="A2892" s="2">
        <v>3891</v>
      </c>
      <c r="B2892" s="3">
        <v>45461</v>
      </c>
      <c r="C2892" s="2" t="s">
        <v>58</v>
      </c>
      <c r="D2892" s="2" t="s">
        <v>3728</v>
      </c>
      <c r="E2892" s="2" t="s">
        <v>28</v>
      </c>
      <c r="F2892" s="2" t="s">
        <v>29</v>
      </c>
      <c r="G2892" s="2" t="s">
        <v>60</v>
      </c>
      <c r="H2892" s="2" t="s">
        <v>61</v>
      </c>
      <c r="I2892" s="2" t="s">
        <v>32</v>
      </c>
      <c r="J2892" s="2">
        <v>2</v>
      </c>
      <c r="K2892" s="2">
        <v>25436</v>
      </c>
      <c r="L2892" s="2">
        <v>50872</v>
      </c>
      <c r="M2892" s="2">
        <v>33281.65</v>
      </c>
      <c r="N2892" s="2">
        <v>17590.349999999999</v>
      </c>
      <c r="O2892" s="2">
        <v>473</v>
      </c>
      <c r="P2892" s="2">
        <v>88</v>
      </c>
      <c r="Q2892" s="2" t="s">
        <v>62</v>
      </c>
      <c r="R2892" s="2">
        <v>10</v>
      </c>
      <c r="S2892" s="5">
        <f>IFERROR(Table1[[#This Row],[Profit]]/Table1[[#This Row],[Sales]],0)</f>
        <v>0.3457766551344551</v>
      </c>
      <c r="T2892" s="2" t="str">
        <f t="shared" si="45"/>
        <v>Reorder Needed</v>
      </c>
    </row>
    <row r="2893" spans="1:20" x14ac:dyDescent="0.3">
      <c r="A2893" s="2">
        <v>3892</v>
      </c>
      <c r="B2893" s="3">
        <v>45347</v>
      </c>
      <c r="C2893" s="2" t="s">
        <v>1168</v>
      </c>
      <c r="D2893" s="2" t="s">
        <v>1222</v>
      </c>
      <c r="E2893" s="2" t="s">
        <v>20</v>
      </c>
      <c r="F2893" s="2" t="s">
        <v>21</v>
      </c>
      <c r="G2893" s="2" t="s">
        <v>97</v>
      </c>
      <c r="H2893" s="2" t="s">
        <v>98</v>
      </c>
      <c r="I2893" s="2" t="s">
        <v>32</v>
      </c>
      <c r="J2893" s="2">
        <v>1</v>
      </c>
      <c r="K2893" s="2">
        <v>1675</v>
      </c>
      <c r="L2893" s="2">
        <v>1675</v>
      </c>
      <c r="M2893" s="2">
        <v>1060.1600000000001</v>
      </c>
      <c r="N2893" s="2">
        <v>614.84</v>
      </c>
      <c r="O2893" s="2">
        <v>81</v>
      </c>
      <c r="P2893" s="2">
        <v>79</v>
      </c>
      <c r="Q2893" s="2" t="s">
        <v>99</v>
      </c>
      <c r="R2893" s="2">
        <v>20</v>
      </c>
      <c r="S2893" s="5">
        <f>IFERROR(Table1[[#This Row],[Profit]]/Table1[[#This Row],[Sales]],0)</f>
        <v>0.36706865671641792</v>
      </c>
      <c r="T2893" s="2" t="str">
        <f t="shared" si="45"/>
        <v>Reorder Needed</v>
      </c>
    </row>
    <row r="2894" spans="1:20" x14ac:dyDescent="0.3">
      <c r="A2894" s="2">
        <v>3893</v>
      </c>
      <c r="B2894" s="3">
        <v>45316</v>
      </c>
      <c r="C2894" s="2" t="s">
        <v>1980</v>
      </c>
      <c r="D2894" s="2" t="s">
        <v>3729</v>
      </c>
      <c r="E2894" s="2" t="s">
        <v>45</v>
      </c>
      <c r="F2894" s="2" t="s">
        <v>46</v>
      </c>
      <c r="G2894" s="2" t="s">
        <v>75</v>
      </c>
      <c r="H2894" s="2" t="s">
        <v>76</v>
      </c>
      <c r="I2894" s="2" t="s">
        <v>77</v>
      </c>
      <c r="J2894" s="2">
        <v>5</v>
      </c>
      <c r="K2894" s="2">
        <v>48912</v>
      </c>
      <c r="L2894" s="2">
        <v>244560</v>
      </c>
      <c r="M2894" s="2">
        <v>198514.43</v>
      </c>
      <c r="N2894" s="2">
        <v>46045.57</v>
      </c>
      <c r="O2894" s="2">
        <v>292</v>
      </c>
      <c r="P2894" s="2">
        <v>11</v>
      </c>
      <c r="Q2894" s="2" t="s">
        <v>78</v>
      </c>
      <c r="R2894" s="2">
        <v>5</v>
      </c>
      <c r="S2894" s="5">
        <f>IFERROR(Table1[[#This Row],[Profit]]/Table1[[#This Row],[Sales]],0)</f>
        <v>0.18827923617926071</v>
      </c>
      <c r="T2894" s="2" t="str">
        <f t="shared" si="45"/>
        <v>Reorder Needed</v>
      </c>
    </row>
    <row r="2895" spans="1:20" x14ac:dyDescent="0.3">
      <c r="A2895" s="2">
        <v>3894</v>
      </c>
      <c r="B2895" s="3">
        <v>45408</v>
      </c>
      <c r="C2895" s="2" t="s">
        <v>519</v>
      </c>
      <c r="D2895" s="2" t="s">
        <v>3730</v>
      </c>
      <c r="E2895" s="2" t="s">
        <v>36</v>
      </c>
      <c r="F2895" s="2" t="s">
        <v>37</v>
      </c>
      <c r="G2895" s="2" t="s">
        <v>67</v>
      </c>
      <c r="H2895" s="2" t="s">
        <v>68</v>
      </c>
      <c r="I2895" s="2" t="s">
        <v>24</v>
      </c>
      <c r="J2895" s="2">
        <v>1</v>
      </c>
      <c r="K2895" s="2">
        <v>43389</v>
      </c>
      <c r="L2895" s="2">
        <v>43389</v>
      </c>
      <c r="M2895" s="2">
        <v>32509.38</v>
      </c>
      <c r="N2895" s="2">
        <v>10879.62</v>
      </c>
      <c r="O2895" s="2">
        <v>386</v>
      </c>
      <c r="P2895" s="2">
        <v>75</v>
      </c>
      <c r="Q2895" s="2" t="s">
        <v>42</v>
      </c>
      <c r="R2895" s="2">
        <v>15</v>
      </c>
      <c r="S2895" s="5">
        <f>IFERROR(Table1[[#This Row],[Profit]]/Table1[[#This Row],[Sales]],0)</f>
        <v>0.25074604162345299</v>
      </c>
      <c r="T2895" s="2" t="str">
        <f t="shared" si="45"/>
        <v>Reorder Needed</v>
      </c>
    </row>
    <row r="2896" spans="1:20" x14ac:dyDescent="0.3">
      <c r="A2896" s="2">
        <v>3895</v>
      </c>
      <c r="B2896" s="3">
        <v>45515</v>
      </c>
      <c r="C2896" s="2" t="s">
        <v>984</v>
      </c>
      <c r="D2896" s="2" t="s">
        <v>3731</v>
      </c>
      <c r="E2896" s="2" t="s">
        <v>36</v>
      </c>
      <c r="F2896" s="2" t="s">
        <v>37</v>
      </c>
      <c r="G2896" s="2" t="s">
        <v>40</v>
      </c>
      <c r="H2896" s="2" t="s">
        <v>41</v>
      </c>
      <c r="I2896" s="2" t="s">
        <v>24</v>
      </c>
      <c r="J2896" s="2">
        <v>2</v>
      </c>
      <c r="K2896" s="2">
        <v>31456</v>
      </c>
      <c r="L2896" s="2">
        <v>62912</v>
      </c>
      <c r="M2896" s="2">
        <v>41010.720000000001</v>
      </c>
      <c r="N2896" s="2">
        <v>21901.279999999999</v>
      </c>
      <c r="O2896" s="2">
        <v>117</v>
      </c>
      <c r="P2896" s="2">
        <v>51</v>
      </c>
      <c r="Q2896" s="2" t="s">
        <v>42</v>
      </c>
      <c r="R2896" s="2">
        <v>5</v>
      </c>
      <c r="S2896" s="5">
        <f>IFERROR(Table1[[#This Row],[Profit]]/Table1[[#This Row],[Sales]],0)</f>
        <v>0.34812563580874872</v>
      </c>
      <c r="T2896" s="2" t="str">
        <f t="shared" si="45"/>
        <v>Reorder Needed</v>
      </c>
    </row>
    <row r="2897" spans="1:20" x14ac:dyDescent="0.3">
      <c r="A2897" s="2">
        <v>3896</v>
      </c>
      <c r="B2897" s="3">
        <v>45602</v>
      </c>
      <c r="C2897" s="2" t="s">
        <v>2061</v>
      </c>
      <c r="D2897" s="2" t="s">
        <v>3732</v>
      </c>
      <c r="E2897" s="2" t="s">
        <v>36</v>
      </c>
      <c r="F2897" s="2" t="s">
        <v>37</v>
      </c>
      <c r="G2897" s="2" t="s">
        <v>60</v>
      </c>
      <c r="H2897" s="2" t="s">
        <v>61</v>
      </c>
      <c r="I2897" s="2" t="s">
        <v>32</v>
      </c>
      <c r="J2897" s="2">
        <v>7</v>
      </c>
      <c r="K2897" s="2">
        <v>27521</v>
      </c>
      <c r="L2897" s="2">
        <v>192647</v>
      </c>
      <c r="M2897" s="2">
        <v>144713.67000000001</v>
      </c>
      <c r="N2897" s="2">
        <v>47933.33</v>
      </c>
      <c r="O2897" s="2">
        <v>435</v>
      </c>
      <c r="P2897" s="2">
        <v>92</v>
      </c>
      <c r="Q2897" s="2" t="s">
        <v>62</v>
      </c>
      <c r="R2897" s="2">
        <v>15</v>
      </c>
      <c r="S2897" s="5">
        <f>IFERROR(Table1[[#This Row],[Profit]]/Table1[[#This Row],[Sales]],0)</f>
        <v>0.24881430803490323</v>
      </c>
      <c r="T2897" s="2" t="str">
        <f t="shared" si="45"/>
        <v>Reorder Needed</v>
      </c>
    </row>
    <row r="2898" spans="1:20" x14ac:dyDescent="0.3">
      <c r="A2898" s="2">
        <v>3897</v>
      </c>
      <c r="B2898" s="3">
        <v>45372</v>
      </c>
      <c r="C2898" s="2" t="s">
        <v>201</v>
      </c>
      <c r="D2898" s="2" t="s">
        <v>3733</v>
      </c>
      <c r="E2898" s="2" t="s">
        <v>28</v>
      </c>
      <c r="F2898" s="2" t="s">
        <v>29</v>
      </c>
      <c r="G2898" s="2" t="s">
        <v>55</v>
      </c>
      <c r="H2898" s="2" t="s">
        <v>56</v>
      </c>
      <c r="I2898" s="2" t="s">
        <v>32</v>
      </c>
      <c r="J2898" s="2">
        <v>3</v>
      </c>
      <c r="K2898" s="2">
        <v>59314</v>
      </c>
      <c r="L2898" s="2">
        <v>177942</v>
      </c>
      <c r="M2898" s="2">
        <v>106964.1</v>
      </c>
      <c r="N2898" s="2">
        <v>70977.899999999994</v>
      </c>
      <c r="O2898" s="2">
        <v>378</v>
      </c>
      <c r="P2898" s="2">
        <v>22</v>
      </c>
      <c r="Q2898" s="2" t="s">
        <v>57</v>
      </c>
      <c r="R2898" s="2">
        <v>15</v>
      </c>
      <c r="S2898" s="5">
        <f>IFERROR(Table1[[#This Row],[Profit]]/Table1[[#This Row],[Sales]],0)</f>
        <v>0.39888222004922952</v>
      </c>
      <c r="T2898" s="2" t="str">
        <f t="shared" si="45"/>
        <v>Reorder Needed</v>
      </c>
    </row>
    <row r="2899" spans="1:20" x14ac:dyDescent="0.3">
      <c r="A2899" s="2">
        <v>3898</v>
      </c>
      <c r="B2899" s="3">
        <v>45407</v>
      </c>
      <c r="C2899" s="2" t="s">
        <v>1077</v>
      </c>
      <c r="D2899" s="2" t="s">
        <v>3734</v>
      </c>
      <c r="E2899" s="2" t="s">
        <v>36</v>
      </c>
      <c r="F2899" s="2" t="s">
        <v>37</v>
      </c>
      <c r="G2899" s="2" t="s">
        <v>67</v>
      </c>
      <c r="H2899" s="2" t="s">
        <v>68</v>
      </c>
      <c r="I2899" s="2" t="s">
        <v>24</v>
      </c>
      <c r="J2899" s="2">
        <v>6</v>
      </c>
      <c r="K2899" s="2">
        <v>31618</v>
      </c>
      <c r="L2899" s="2">
        <v>189708</v>
      </c>
      <c r="M2899" s="2">
        <v>131629.53</v>
      </c>
      <c r="N2899" s="2">
        <v>58078.47</v>
      </c>
      <c r="O2899" s="2">
        <v>256</v>
      </c>
      <c r="P2899" s="2">
        <v>70</v>
      </c>
      <c r="Q2899" s="2" t="s">
        <v>42</v>
      </c>
      <c r="R2899" s="2">
        <v>0</v>
      </c>
      <c r="S2899" s="5">
        <f>IFERROR(Table1[[#This Row],[Profit]]/Table1[[#This Row],[Sales]],0)</f>
        <v>0.30614665696755011</v>
      </c>
      <c r="T2899" s="2" t="str">
        <f t="shared" si="45"/>
        <v>Reorder Needed</v>
      </c>
    </row>
    <row r="2900" spans="1:20" x14ac:dyDescent="0.3">
      <c r="A2900" s="2">
        <v>3899</v>
      </c>
      <c r="B2900" s="3">
        <v>45468</v>
      </c>
      <c r="C2900" s="2" t="s">
        <v>1493</v>
      </c>
      <c r="D2900" s="2" t="s">
        <v>3735</v>
      </c>
      <c r="E2900" s="2" t="s">
        <v>28</v>
      </c>
      <c r="F2900" s="2" t="s">
        <v>29</v>
      </c>
      <c r="G2900" s="2" t="s">
        <v>97</v>
      </c>
      <c r="H2900" s="2" t="s">
        <v>98</v>
      </c>
      <c r="I2900" s="2" t="s">
        <v>32</v>
      </c>
      <c r="J2900" s="2">
        <v>7</v>
      </c>
      <c r="K2900" s="2">
        <v>34513</v>
      </c>
      <c r="L2900" s="2">
        <v>241591</v>
      </c>
      <c r="M2900" s="2">
        <v>209661.39</v>
      </c>
      <c r="N2900" s="2">
        <v>31929.61</v>
      </c>
      <c r="O2900" s="2">
        <v>247</v>
      </c>
      <c r="P2900" s="2">
        <v>49</v>
      </c>
      <c r="Q2900" s="2" t="s">
        <v>99</v>
      </c>
      <c r="R2900" s="2">
        <v>20</v>
      </c>
      <c r="S2900" s="5">
        <f>IFERROR(Table1[[#This Row],[Profit]]/Table1[[#This Row],[Sales]],0)</f>
        <v>0.13216390511235931</v>
      </c>
      <c r="T2900" s="2" t="str">
        <f t="shared" si="45"/>
        <v>Reorder Needed</v>
      </c>
    </row>
    <row r="2901" spans="1:20" x14ac:dyDescent="0.3">
      <c r="A2901" s="2">
        <v>3900</v>
      </c>
      <c r="B2901" s="3">
        <v>45642</v>
      </c>
      <c r="C2901" s="2" t="s">
        <v>935</v>
      </c>
      <c r="D2901" s="2" t="s">
        <v>3736</v>
      </c>
      <c r="E2901" s="2" t="s">
        <v>36</v>
      </c>
      <c r="F2901" s="2" t="s">
        <v>37</v>
      </c>
      <c r="G2901" s="2" t="s">
        <v>81</v>
      </c>
      <c r="H2901" s="2" t="s">
        <v>82</v>
      </c>
      <c r="I2901" s="2" t="s">
        <v>24</v>
      </c>
      <c r="J2901" s="2">
        <v>1</v>
      </c>
      <c r="K2901" s="2">
        <v>14897</v>
      </c>
      <c r="L2901" s="2">
        <v>14897</v>
      </c>
      <c r="M2901" s="2">
        <v>12633.48</v>
      </c>
      <c r="N2901" s="2">
        <v>2263.52</v>
      </c>
      <c r="O2901" s="2">
        <v>424</v>
      </c>
      <c r="P2901" s="2">
        <v>32</v>
      </c>
      <c r="Q2901" s="2" t="s">
        <v>42</v>
      </c>
      <c r="R2901" s="2">
        <v>5</v>
      </c>
      <c r="S2901" s="5">
        <f>IFERROR(Table1[[#This Row],[Profit]]/Table1[[#This Row],[Sales]],0)</f>
        <v>0.15194468684970128</v>
      </c>
      <c r="T2901" s="2" t="str">
        <f t="shared" si="45"/>
        <v>Reorder Needed</v>
      </c>
    </row>
    <row r="2902" spans="1:20" x14ac:dyDescent="0.3">
      <c r="A2902" s="2">
        <v>3901</v>
      </c>
      <c r="B2902" s="3">
        <v>45394</v>
      </c>
      <c r="C2902" s="2" t="s">
        <v>458</v>
      </c>
      <c r="D2902" s="2" t="s">
        <v>3737</v>
      </c>
      <c r="E2902" s="2" t="s">
        <v>36</v>
      </c>
      <c r="F2902" s="2" t="s">
        <v>37</v>
      </c>
      <c r="G2902" s="2" t="s">
        <v>60</v>
      </c>
      <c r="H2902" s="2" t="s">
        <v>61</v>
      </c>
      <c r="I2902" s="2" t="s">
        <v>32</v>
      </c>
      <c r="J2902" s="2">
        <v>7</v>
      </c>
      <c r="K2902" s="2">
        <v>27958</v>
      </c>
      <c r="L2902" s="2">
        <v>195706</v>
      </c>
      <c r="M2902" s="2">
        <v>166777.60000000001</v>
      </c>
      <c r="N2902" s="2">
        <v>28928.400000000001</v>
      </c>
      <c r="O2902" s="2">
        <v>383</v>
      </c>
      <c r="P2902" s="2">
        <v>22</v>
      </c>
      <c r="Q2902" s="2" t="s">
        <v>62</v>
      </c>
      <c r="R2902" s="2">
        <v>0</v>
      </c>
      <c r="S2902" s="5">
        <f>IFERROR(Table1[[#This Row],[Profit]]/Table1[[#This Row],[Sales]],0)</f>
        <v>0.14781560095244908</v>
      </c>
      <c r="T2902" s="2" t="str">
        <f t="shared" si="45"/>
        <v>Reorder Needed</v>
      </c>
    </row>
    <row r="2903" spans="1:20" x14ac:dyDescent="0.3">
      <c r="A2903" s="2">
        <v>3902</v>
      </c>
      <c r="B2903" s="3">
        <v>45387</v>
      </c>
      <c r="C2903" s="2" t="s">
        <v>752</v>
      </c>
      <c r="D2903" s="2" t="s">
        <v>3738</v>
      </c>
      <c r="E2903" s="2" t="s">
        <v>28</v>
      </c>
      <c r="F2903" s="2" t="s">
        <v>29</v>
      </c>
      <c r="G2903" s="2" t="s">
        <v>40</v>
      </c>
      <c r="H2903" s="2" t="s">
        <v>41</v>
      </c>
      <c r="I2903" s="2" t="s">
        <v>24</v>
      </c>
      <c r="J2903" s="2">
        <v>6</v>
      </c>
      <c r="K2903" s="2">
        <v>42943</v>
      </c>
      <c r="L2903" s="2">
        <v>257658</v>
      </c>
      <c r="M2903" s="2">
        <v>208411.78</v>
      </c>
      <c r="N2903" s="2">
        <v>49246.22</v>
      </c>
      <c r="O2903" s="2">
        <v>159</v>
      </c>
      <c r="P2903" s="2">
        <v>40</v>
      </c>
      <c r="Q2903" s="2" t="s">
        <v>42</v>
      </c>
      <c r="R2903" s="2">
        <v>15</v>
      </c>
      <c r="S2903" s="5">
        <f>IFERROR(Table1[[#This Row],[Profit]]/Table1[[#This Row],[Sales]],0)</f>
        <v>0.19113018031654364</v>
      </c>
      <c r="T2903" s="2" t="str">
        <f t="shared" si="45"/>
        <v>Reorder Needed</v>
      </c>
    </row>
    <row r="2904" spans="1:20" x14ac:dyDescent="0.3">
      <c r="A2904" s="2">
        <v>3903</v>
      </c>
      <c r="B2904" s="3">
        <v>45404</v>
      </c>
      <c r="C2904" s="2" t="s">
        <v>397</v>
      </c>
      <c r="D2904" s="2" t="s">
        <v>3739</v>
      </c>
      <c r="E2904" s="2" t="s">
        <v>36</v>
      </c>
      <c r="F2904" s="2" t="s">
        <v>37</v>
      </c>
      <c r="G2904" s="2" t="s">
        <v>22</v>
      </c>
      <c r="H2904" s="2" t="s">
        <v>23</v>
      </c>
      <c r="I2904" s="2" t="s">
        <v>24</v>
      </c>
      <c r="J2904" s="2">
        <v>4</v>
      </c>
      <c r="K2904" s="2">
        <v>52738</v>
      </c>
      <c r="L2904" s="2">
        <v>210952</v>
      </c>
      <c r="M2904" s="2">
        <v>183878.84</v>
      </c>
      <c r="N2904" s="2">
        <v>27073.16</v>
      </c>
      <c r="O2904" s="2">
        <v>189</v>
      </c>
      <c r="P2904" s="2">
        <v>92</v>
      </c>
      <c r="Q2904" s="2" t="s">
        <v>25</v>
      </c>
      <c r="R2904" s="2">
        <v>15</v>
      </c>
      <c r="S2904" s="5">
        <f>IFERROR(Table1[[#This Row],[Profit]]/Table1[[#This Row],[Sales]],0)</f>
        <v>0.12833801054268271</v>
      </c>
      <c r="T2904" s="2" t="str">
        <f t="shared" si="45"/>
        <v>Reorder Needed</v>
      </c>
    </row>
    <row r="2905" spans="1:20" x14ac:dyDescent="0.3">
      <c r="A2905" s="2">
        <v>3904</v>
      </c>
      <c r="B2905" s="3">
        <v>45590</v>
      </c>
      <c r="C2905" s="2" t="s">
        <v>3740</v>
      </c>
      <c r="D2905" s="2" t="s">
        <v>3741</v>
      </c>
      <c r="E2905" s="2" t="s">
        <v>36</v>
      </c>
      <c r="F2905" s="2" t="s">
        <v>37</v>
      </c>
      <c r="G2905" s="2" t="s">
        <v>40</v>
      </c>
      <c r="H2905" s="2" t="s">
        <v>41</v>
      </c>
      <c r="I2905" s="2" t="s">
        <v>24</v>
      </c>
      <c r="J2905" s="2">
        <v>1</v>
      </c>
      <c r="K2905" s="2">
        <v>48455</v>
      </c>
      <c r="L2905" s="2">
        <v>48455</v>
      </c>
      <c r="M2905" s="2">
        <v>35465.68</v>
      </c>
      <c r="N2905" s="2">
        <v>12989.32</v>
      </c>
      <c r="O2905" s="2">
        <v>312</v>
      </c>
      <c r="P2905" s="2">
        <v>59</v>
      </c>
      <c r="Q2905" s="2" t="s">
        <v>42</v>
      </c>
      <c r="R2905" s="2">
        <v>15</v>
      </c>
      <c r="S2905" s="5">
        <f>IFERROR(Table1[[#This Row],[Profit]]/Table1[[#This Row],[Sales]],0)</f>
        <v>0.26806975544319472</v>
      </c>
      <c r="T2905" s="2" t="str">
        <f t="shared" si="45"/>
        <v>Reorder Needed</v>
      </c>
    </row>
    <row r="2906" spans="1:20" x14ac:dyDescent="0.3">
      <c r="A2906" s="2">
        <v>3905</v>
      </c>
      <c r="B2906" s="3">
        <v>45590</v>
      </c>
      <c r="C2906" s="2" t="s">
        <v>1479</v>
      </c>
      <c r="D2906" s="2" t="s">
        <v>3742</v>
      </c>
      <c r="E2906" s="2" t="s">
        <v>20</v>
      </c>
      <c r="F2906" s="2" t="s">
        <v>21</v>
      </c>
      <c r="G2906" s="2" t="s">
        <v>75</v>
      </c>
      <c r="H2906" s="2" t="s">
        <v>76</v>
      </c>
      <c r="I2906" s="2" t="s">
        <v>77</v>
      </c>
      <c r="J2906" s="2">
        <v>6</v>
      </c>
      <c r="K2906" s="2">
        <v>38232</v>
      </c>
      <c r="L2906" s="2">
        <v>229392</v>
      </c>
      <c r="M2906" s="2">
        <v>149930.57</v>
      </c>
      <c r="N2906" s="2">
        <v>79461.429999999993</v>
      </c>
      <c r="O2906" s="2">
        <v>190</v>
      </c>
      <c r="P2906" s="2">
        <v>47</v>
      </c>
      <c r="Q2906" s="2" t="s">
        <v>78</v>
      </c>
      <c r="R2906" s="2">
        <v>5</v>
      </c>
      <c r="S2906" s="5">
        <f>IFERROR(Table1[[#This Row],[Profit]]/Table1[[#This Row],[Sales]],0)</f>
        <v>0.34640017960521724</v>
      </c>
      <c r="T2906" s="2" t="str">
        <f t="shared" si="45"/>
        <v>Reorder Needed</v>
      </c>
    </row>
    <row r="2907" spans="1:20" x14ac:dyDescent="0.3">
      <c r="A2907" s="2">
        <v>3906</v>
      </c>
      <c r="B2907" s="3">
        <v>45322</v>
      </c>
      <c r="C2907" s="2" t="s">
        <v>1706</v>
      </c>
      <c r="D2907" s="2" t="s">
        <v>3743</v>
      </c>
      <c r="E2907" s="2" t="s">
        <v>45</v>
      </c>
      <c r="F2907" s="2" t="s">
        <v>46</v>
      </c>
      <c r="G2907" s="2" t="s">
        <v>30</v>
      </c>
      <c r="H2907" s="2" t="s">
        <v>31</v>
      </c>
      <c r="I2907" s="2" t="s">
        <v>32</v>
      </c>
      <c r="J2907" s="2">
        <v>1</v>
      </c>
      <c r="K2907" s="2">
        <v>51223</v>
      </c>
      <c r="L2907" s="2">
        <v>51223</v>
      </c>
      <c r="M2907" s="2">
        <v>34116.089999999997</v>
      </c>
      <c r="N2907" s="2">
        <v>17106.91</v>
      </c>
      <c r="O2907" s="2">
        <v>470</v>
      </c>
      <c r="P2907" s="2">
        <v>34</v>
      </c>
      <c r="Q2907" s="2" t="s">
        <v>33</v>
      </c>
      <c r="R2907" s="2">
        <v>15</v>
      </c>
      <c r="S2907" s="5">
        <f>IFERROR(Table1[[#This Row],[Profit]]/Table1[[#This Row],[Sales]],0)</f>
        <v>0.33396931066122643</v>
      </c>
      <c r="T2907" s="2" t="str">
        <f t="shared" si="45"/>
        <v>Reorder Needed</v>
      </c>
    </row>
    <row r="2908" spans="1:20" x14ac:dyDescent="0.3">
      <c r="A2908" s="2">
        <v>3907</v>
      </c>
      <c r="B2908" s="3">
        <v>45537</v>
      </c>
      <c r="C2908" s="2" t="s">
        <v>1640</v>
      </c>
      <c r="D2908" s="2" t="s">
        <v>3744</v>
      </c>
      <c r="E2908" s="2" t="s">
        <v>28</v>
      </c>
      <c r="F2908" s="2" t="s">
        <v>29</v>
      </c>
      <c r="G2908" s="2" t="s">
        <v>40</v>
      </c>
      <c r="H2908" s="2" t="s">
        <v>41</v>
      </c>
      <c r="I2908" s="2" t="s">
        <v>24</v>
      </c>
      <c r="J2908" s="2">
        <v>3</v>
      </c>
      <c r="K2908" s="2">
        <v>13468</v>
      </c>
      <c r="L2908" s="2">
        <v>40404</v>
      </c>
      <c r="M2908" s="2">
        <v>32087.599999999999</v>
      </c>
      <c r="N2908" s="2">
        <v>8316.4</v>
      </c>
      <c r="O2908" s="2">
        <v>483</v>
      </c>
      <c r="P2908" s="2">
        <v>68</v>
      </c>
      <c r="Q2908" s="2" t="s">
        <v>42</v>
      </c>
      <c r="R2908" s="2">
        <v>15</v>
      </c>
      <c r="S2908" s="5">
        <f>IFERROR(Table1[[#This Row],[Profit]]/Table1[[#This Row],[Sales]],0)</f>
        <v>0.20583110583110581</v>
      </c>
      <c r="T2908" s="2" t="str">
        <f t="shared" si="45"/>
        <v>Reorder Needed</v>
      </c>
    </row>
    <row r="2909" spans="1:20" x14ac:dyDescent="0.3">
      <c r="A2909" s="2">
        <v>3908</v>
      </c>
      <c r="B2909" s="3">
        <v>45631</v>
      </c>
      <c r="C2909" s="2" t="s">
        <v>3185</v>
      </c>
      <c r="D2909" s="2" t="s">
        <v>3745</v>
      </c>
      <c r="E2909" s="2" t="s">
        <v>28</v>
      </c>
      <c r="F2909" s="2" t="s">
        <v>29</v>
      </c>
      <c r="G2909" s="2" t="s">
        <v>55</v>
      </c>
      <c r="H2909" s="2" t="s">
        <v>56</v>
      </c>
      <c r="I2909" s="2" t="s">
        <v>32</v>
      </c>
      <c r="J2909" s="2">
        <v>10</v>
      </c>
      <c r="K2909" s="2">
        <v>36131</v>
      </c>
      <c r="L2909" s="2">
        <v>361310</v>
      </c>
      <c r="M2909" s="2">
        <v>268545.46999999997</v>
      </c>
      <c r="N2909" s="2">
        <v>92764.53</v>
      </c>
      <c r="O2909" s="2">
        <v>230</v>
      </c>
      <c r="P2909" s="2">
        <v>76</v>
      </c>
      <c r="Q2909" s="2" t="s">
        <v>57</v>
      </c>
      <c r="R2909" s="2">
        <v>0</v>
      </c>
      <c r="S2909" s="5">
        <f>IFERROR(Table1[[#This Row],[Profit]]/Table1[[#This Row],[Sales]],0)</f>
        <v>0.25674498353214692</v>
      </c>
      <c r="T2909" s="2" t="str">
        <f t="shared" si="45"/>
        <v>Reorder Needed</v>
      </c>
    </row>
    <row r="2910" spans="1:20" x14ac:dyDescent="0.3">
      <c r="A2910" s="2">
        <v>3909</v>
      </c>
      <c r="B2910" s="3">
        <v>45365</v>
      </c>
      <c r="C2910" s="2" t="s">
        <v>3330</v>
      </c>
      <c r="D2910" s="2" t="s">
        <v>3746</v>
      </c>
      <c r="E2910" s="2" t="s">
        <v>45</v>
      </c>
      <c r="F2910" s="2" t="s">
        <v>46</v>
      </c>
      <c r="G2910" s="2" t="s">
        <v>67</v>
      </c>
      <c r="H2910" s="2" t="s">
        <v>68</v>
      </c>
      <c r="I2910" s="2" t="s">
        <v>24</v>
      </c>
      <c r="J2910" s="2">
        <v>1</v>
      </c>
      <c r="K2910" s="2">
        <v>40672</v>
      </c>
      <c r="L2910" s="2">
        <v>40672</v>
      </c>
      <c r="M2910" s="2">
        <v>31203.54</v>
      </c>
      <c r="N2910" s="2">
        <v>9468.4599999999991</v>
      </c>
      <c r="O2910" s="2">
        <v>41</v>
      </c>
      <c r="P2910" s="2">
        <v>37</v>
      </c>
      <c r="Q2910" s="2" t="s">
        <v>42</v>
      </c>
      <c r="R2910" s="2">
        <v>10</v>
      </c>
      <c r="S2910" s="5">
        <f>IFERROR(Table1[[#This Row],[Profit]]/Table1[[#This Row],[Sales]],0)</f>
        <v>0.23280045239968528</v>
      </c>
      <c r="T2910" s="2" t="str">
        <f t="shared" si="45"/>
        <v>Reorder Needed</v>
      </c>
    </row>
    <row r="2911" spans="1:20" x14ac:dyDescent="0.3">
      <c r="A2911" s="2">
        <v>3910</v>
      </c>
      <c r="B2911" s="3">
        <v>45493</v>
      </c>
      <c r="C2911" s="2" t="s">
        <v>421</v>
      </c>
      <c r="D2911" s="2" t="s">
        <v>3747</v>
      </c>
      <c r="E2911" s="2" t="s">
        <v>36</v>
      </c>
      <c r="F2911" s="2" t="s">
        <v>37</v>
      </c>
      <c r="G2911" s="2" t="s">
        <v>40</v>
      </c>
      <c r="H2911" s="2" t="s">
        <v>41</v>
      </c>
      <c r="I2911" s="2" t="s">
        <v>24</v>
      </c>
      <c r="J2911" s="2">
        <v>4</v>
      </c>
      <c r="K2911" s="2">
        <v>54962</v>
      </c>
      <c r="L2911" s="2">
        <v>219848</v>
      </c>
      <c r="M2911" s="2">
        <v>191218.73</v>
      </c>
      <c r="N2911" s="2">
        <v>28629.27</v>
      </c>
      <c r="O2911" s="2">
        <v>238</v>
      </c>
      <c r="P2911" s="2">
        <v>80</v>
      </c>
      <c r="Q2911" s="2" t="s">
        <v>42</v>
      </c>
      <c r="R2911" s="2">
        <v>10</v>
      </c>
      <c r="S2911" s="5">
        <f>IFERROR(Table1[[#This Row],[Profit]]/Table1[[#This Row],[Sales]],0)</f>
        <v>0.13022301772133474</v>
      </c>
      <c r="T2911" s="2" t="str">
        <f t="shared" si="45"/>
        <v>Reorder Needed</v>
      </c>
    </row>
    <row r="2912" spans="1:20" x14ac:dyDescent="0.3">
      <c r="A2912" s="2">
        <v>3911</v>
      </c>
      <c r="B2912" s="3">
        <v>45499</v>
      </c>
      <c r="C2912" s="2" t="s">
        <v>2007</v>
      </c>
      <c r="D2912" s="2" t="s">
        <v>3748</v>
      </c>
      <c r="E2912" s="2" t="s">
        <v>45</v>
      </c>
      <c r="F2912" s="2" t="s">
        <v>46</v>
      </c>
      <c r="G2912" s="2" t="s">
        <v>97</v>
      </c>
      <c r="H2912" s="2" t="s">
        <v>98</v>
      </c>
      <c r="I2912" s="2" t="s">
        <v>32</v>
      </c>
      <c r="J2912" s="2">
        <v>9</v>
      </c>
      <c r="K2912" s="2">
        <v>33569</v>
      </c>
      <c r="L2912" s="2">
        <v>302121</v>
      </c>
      <c r="M2912" s="2">
        <v>203707.89</v>
      </c>
      <c r="N2912" s="2">
        <v>98413.11</v>
      </c>
      <c r="O2912" s="2">
        <v>102</v>
      </c>
      <c r="P2912" s="2">
        <v>94</v>
      </c>
      <c r="Q2912" s="2" t="s">
        <v>99</v>
      </c>
      <c r="R2912" s="2">
        <v>10</v>
      </c>
      <c r="S2912" s="5">
        <f>IFERROR(Table1[[#This Row],[Profit]]/Table1[[#This Row],[Sales]],0)</f>
        <v>0.32574071315797315</v>
      </c>
      <c r="T2912" s="2" t="str">
        <f t="shared" si="45"/>
        <v>Reorder Needed</v>
      </c>
    </row>
    <row r="2913" spans="1:20" x14ac:dyDescent="0.3">
      <c r="A2913" s="2">
        <v>3912</v>
      </c>
      <c r="B2913" s="3">
        <v>45374</v>
      </c>
      <c r="C2913" s="2" t="s">
        <v>458</v>
      </c>
      <c r="D2913" s="2" t="s">
        <v>3749</v>
      </c>
      <c r="E2913" s="2" t="s">
        <v>45</v>
      </c>
      <c r="F2913" s="2" t="s">
        <v>46</v>
      </c>
      <c r="G2913" s="2" t="s">
        <v>40</v>
      </c>
      <c r="H2913" s="2" t="s">
        <v>41</v>
      </c>
      <c r="I2913" s="2" t="s">
        <v>24</v>
      </c>
      <c r="J2913" s="2">
        <v>4</v>
      </c>
      <c r="K2913" s="2">
        <v>58937</v>
      </c>
      <c r="L2913" s="2">
        <v>235748</v>
      </c>
      <c r="M2913" s="2">
        <v>201903.75</v>
      </c>
      <c r="N2913" s="2">
        <v>33844.25</v>
      </c>
      <c r="O2913" s="2">
        <v>250</v>
      </c>
      <c r="P2913" s="2">
        <v>57</v>
      </c>
      <c r="Q2913" s="2" t="s">
        <v>42</v>
      </c>
      <c r="R2913" s="2">
        <v>0</v>
      </c>
      <c r="S2913" s="5">
        <f>IFERROR(Table1[[#This Row],[Profit]]/Table1[[#This Row],[Sales]],0)</f>
        <v>0.14356113307429968</v>
      </c>
      <c r="T2913" s="2" t="str">
        <f t="shared" si="45"/>
        <v>Reorder Needed</v>
      </c>
    </row>
    <row r="2914" spans="1:20" x14ac:dyDescent="0.3">
      <c r="A2914" s="2">
        <v>3913</v>
      </c>
      <c r="B2914" s="3">
        <v>45549</v>
      </c>
      <c r="C2914" s="2" t="s">
        <v>1009</v>
      </c>
      <c r="D2914" s="2" t="s">
        <v>3750</v>
      </c>
      <c r="E2914" s="2" t="s">
        <v>45</v>
      </c>
      <c r="F2914" s="2" t="s">
        <v>46</v>
      </c>
      <c r="G2914" s="2" t="s">
        <v>60</v>
      </c>
      <c r="H2914" s="2" t="s">
        <v>61</v>
      </c>
      <c r="I2914" s="2" t="s">
        <v>32</v>
      </c>
      <c r="J2914" s="2">
        <v>1</v>
      </c>
      <c r="K2914" s="2">
        <v>39978</v>
      </c>
      <c r="L2914" s="2">
        <v>39978</v>
      </c>
      <c r="M2914" s="2">
        <v>32674.79</v>
      </c>
      <c r="N2914" s="2">
        <v>7303.21</v>
      </c>
      <c r="O2914" s="2">
        <v>24</v>
      </c>
      <c r="P2914" s="2">
        <v>39</v>
      </c>
      <c r="Q2914" s="2" t="s">
        <v>62</v>
      </c>
      <c r="R2914" s="2">
        <v>5</v>
      </c>
      <c r="S2914" s="5">
        <f>IFERROR(Table1[[#This Row],[Profit]]/Table1[[#This Row],[Sales]],0)</f>
        <v>0.18268072439841912</v>
      </c>
      <c r="T2914" s="2" t="str">
        <f t="shared" si="45"/>
        <v>Sufficient</v>
      </c>
    </row>
    <row r="2915" spans="1:20" x14ac:dyDescent="0.3">
      <c r="A2915" s="2">
        <v>3914</v>
      </c>
      <c r="B2915" s="3">
        <v>45609</v>
      </c>
      <c r="C2915" s="2" t="s">
        <v>3254</v>
      </c>
      <c r="D2915" s="2" t="s">
        <v>3751</v>
      </c>
      <c r="E2915" s="2" t="s">
        <v>20</v>
      </c>
      <c r="F2915" s="2" t="s">
        <v>21</v>
      </c>
      <c r="G2915" s="2" t="s">
        <v>55</v>
      </c>
      <c r="H2915" s="2" t="s">
        <v>56</v>
      </c>
      <c r="I2915" s="2" t="s">
        <v>32</v>
      </c>
      <c r="J2915" s="2">
        <v>10</v>
      </c>
      <c r="K2915" s="2">
        <v>16805</v>
      </c>
      <c r="L2915" s="2">
        <v>168050</v>
      </c>
      <c r="M2915" s="2">
        <v>130491.91</v>
      </c>
      <c r="N2915" s="2">
        <v>37558.089999999997</v>
      </c>
      <c r="O2915" s="2">
        <v>93</v>
      </c>
      <c r="P2915" s="2">
        <v>90</v>
      </c>
      <c r="Q2915" s="2" t="s">
        <v>57</v>
      </c>
      <c r="R2915" s="2">
        <v>0</v>
      </c>
      <c r="S2915" s="5">
        <f>IFERROR(Table1[[#This Row],[Profit]]/Table1[[#This Row],[Sales]],0)</f>
        <v>0.22349354358821777</v>
      </c>
      <c r="T2915" s="2" t="str">
        <f t="shared" si="45"/>
        <v>Reorder Needed</v>
      </c>
    </row>
    <row r="2916" spans="1:20" x14ac:dyDescent="0.3">
      <c r="A2916" s="2">
        <v>3915</v>
      </c>
      <c r="B2916" s="3">
        <v>45451</v>
      </c>
      <c r="C2916" s="2" t="s">
        <v>1895</v>
      </c>
      <c r="D2916" s="2" t="s">
        <v>3752</v>
      </c>
      <c r="E2916" s="2" t="s">
        <v>45</v>
      </c>
      <c r="F2916" s="2" t="s">
        <v>46</v>
      </c>
      <c r="G2916" s="2" t="s">
        <v>67</v>
      </c>
      <c r="H2916" s="2" t="s">
        <v>68</v>
      </c>
      <c r="I2916" s="2" t="s">
        <v>24</v>
      </c>
      <c r="J2916" s="2">
        <v>1</v>
      </c>
      <c r="K2916" s="2">
        <v>38539</v>
      </c>
      <c r="L2916" s="2">
        <v>38539</v>
      </c>
      <c r="M2916" s="2">
        <v>29453.41</v>
      </c>
      <c r="N2916" s="2">
        <v>9085.59</v>
      </c>
      <c r="O2916" s="2">
        <v>201</v>
      </c>
      <c r="P2916" s="2">
        <v>74</v>
      </c>
      <c r="Q2916" s="2" t="s">
        <v>42</v>
      </c>
      <c r="R2916" s="2">
        <v>10</v>
      </c>
      <c r="S2916" s="5">
        <f>IFERROR(Table1[[#This Row],[Profit]]/Table1[[#This Row],[Sales]],0)</f>
        <v>0.23575053841563093</v>
      </c>
      <c r="T2916" s="2" t="str">
        <f t="shared" si="45"/>
        <v>Reorder Needed</v>
      </c>
    </row>
    <row r="2917" spans="1:20" x14ac:dyDescent="0.3">
      <c r="A2917" s="2">
        <v>3916</v>
      </c>
      <c r="B2917" s="3">
        <v>45511</v>
      </c>
      <c r="C2917" s="2" t="s">
        <v>2896</v>
      </c>
      <c r="D2917" s="2" t="s">
        <v>3753</v>
      </c>
      <c r="E2917" s="2" t="s">
        <v>28</v>
      </c>
      <c r="F2917" s="2" t="s">
        <v>29</v>
      </c>
      <c r="G2917" s="2" t="s">
        <v>22</v>
      </c>
      <c r="H2917" s="2" t="s">
        <v>23</v>
      </c>
      <c r="I2917" s="2" t="s">
        <v>24</v>
      </c>
      <c r="J2917" s="2">
        <v>3</v>
      </c>
      <c r="K2917" s="2">
        <v>59253</v>
      </c>
      <c r="L2917" s="2">
        <v>177759</v>
      </c>
      <c r="M2917" s="2">
        <v>115443.96</v>
      </c>
      <c r="N2917" s="2">
        <v>62315.040000000001</v>
      </c>
      <c r="O2917" s="2">
        <v>356</v>
      </c>
      <c r="P2917" s="2">
        <v>56</v>
      </c>
      <c r="Q2917" s="2" t="s">
        <v>25</v>
      </c>
      <c r="R2917" s="2">
        <v>20</v>
      </c>
      <c r="S2917" s="5">
        <f>IFERROR(Table1[[#This Row],[Profit]]/Table1[[#This Row],[Sales]],0)</f>
        <v>0.35055912780787474</v>
      </c>
      <c r="T2917" s="2" t="str">
        <f t="shared" si="45"/>
        <v>Reorder Needed</v>
      </c>
    </row>
    <row r="2918" spans="1:20" x14ac:dyDescent="0.3">
      <c r="A2918" s="2">
        <v>3917</v>
      </c>
      <c r="B2918" s="3">
        <v>45293</v>
      </c>
      <c r="C2918" s="2" t="s">
        <v>813</v>
      </c>
      <c r="D2918" s="2" t="s">
        <v>3754</v>
      </c>
      <c r="E2918" s="2" t="s">
        <v>28</v>
      </c>
      <c r="F2918" s="2" t="s">
        <v>29</v>
      </c>
      <c r="G2918" s="2" t="s">
        <v>55</v>
      </c>
      <c r="H2918" s="2" t="s">
        <v>56</v>
      </c>
      <c r="I2918" s="2" t="s">
        <v>32</v>
      </c>
      <c r="J2918" s="2">
        <v>6</v>
      </c>
      <c r="K2918" s="2">
        <v>18190</v>
      </c>
      <c r="L2918" s="2">
        <v>109140</v>
      </c>
      <c r="M2918" s="2">
        <v>98128.67</v>
      </c>
      <c r="N2918" s="2">
        <v>11011.33</v>
      </c>
      <c r="O2918" s="2">
        <v>349</v>
      </c>
      <c r="P2918" s="2">
        <v>98</v>
      </c>
      <c r="Q2918" s="2" t="s">
        <v>57</v>
      </c>
      <c r="R2918" s="2">
        <v>5</v>
      </c>
      <c r="S2918" s="5">
        <f>IFERROR(Table1[[#This Row],[Profit]]/Table1[[#This Row],[Sales]],0)</f>
        <v>0.10089179036100421</v>
      </c>
      <c r="T2918" s="2" t="str">
        <f t="shared" si="45"/>
        <v>Reorder Needed</v>
      </c>
    </row>
    <row r="2919" spans="1:20" x14ac:dyDescent="0.3">
      <c r="A2919" s="2">
        <v>3918</v>
      </c>
      <c r="B2919" s="3">
        <v>45498</v>
      </c>
      <c r="C2919" s="2" t="s">
        <v>706</v>
      </c>
      <c r="D2919" s="2" t="s">
        <v>3755</v>
      </c>
      <c r="E2919" s="2" t="s">
        <v>36</v>
      </c>
      <c r="F2919" s="2" t="s">
        <v>37</v>
      </c>
      <c r="G2919" s="2" t="s">
        <v>55</v>
      </c>
      <c r="H2919" s="2" t="s">
        <v>56</v>
      </c>
      <c r="I2919" s="2" t="s">
        <v>32</v>
      </c>
      <c r="J2919" s="2">
        <v>10</v>
      </c>
      <c r="K2919" s="2">
        <v>36072</v>
      </c>
      <c r="L2919" s="2">
        <v>360720</v>
      </c>
      <c r="M2919" s="2">
        <v>317943.84000000003</v>
      </c>
      <c r="N2919" s="2">
        <v>42776.160000000003</v>
      </c>
      <c r="O2919" s="2">
        <v>430</v>
      </c>
      <c r="P2919" s="2">
        <v>36</v>
      </c>
      <c r="Q2919" s="2" t="s">
        <v>57</v>
      </c>
      <c r="R2919" s="2">
        <v>10</v>
      </c>
      <c r="S2919" s="5">
        <f>IFERROR(Table1[[#This Row],[Profit]]/Table1[[#This Row],[Sales]],0)</f>
        <v>0.11858549567531604</v>
      </c>
      <c r="T2919" s="2" t="str">
        <f t="shared" si="45"/>
        <v>Reorder Needed</v>
      </c>
    </row>
    <row r="2920" spans="1:20" x14ac:dyDescent="0.3">
      <c r="A2920" s="2">
        <v>3919</v>
      </c>
      <c r="B2920" s="3">
        <v>45525</v>
      </c>
      <c r="C2920" s="2" t="s">
        <v>863</v>
      </c>
      <c r="D2920" s="2" t="s">
        <v>3756</v>
      </c>
      <c r="E2920" s="2" t="s">
        <v>20</v>
      </c>
      <c r="F2920" s="2" t="s">
        <v>21</v>
      </c>
      <c r="G2920" s="2" t="s">
        <v>75</v>
      </c>
      <c r="H2920" s="2" t="s">
        <v>76</v>
      </c>
      <c r="I2920" s="2" t="s">
        <v>77</v>
      </c>
      <c r="J2920" s="2">
        <v>7</v>
      </c>
      <c r="K2920" s="2">
        <v>26893</v>
      </c>
      <c r="L2920" s="2">
        <v>188251</v>
      </c>
      <c r="M2920" s="2">
        <v>161213.57</v>
      </c>
      <c r="N2920" s="2">
        <v>27037.43</v>
      </c>
      <c r="O2920" s="2">
        <v>490</v>
      </c>
      <c r="P2920" s="2">
        <v>89</v>
      </c>
      <c r="Q2920" s="2" t="s">
        <v>78</v>
      </c>
      <c r="R2920" s="2">
        <v>0</v>
      </c>
      <c r="S2920" s="5">
        <f>IFERROR(Table1[[#This Row],[Profit]]/Table1[[#This Row],[Sales]],0)</f>
        <v>0.14362436321719407</v>
      </c>
      <c r="T2920" s="2" t="str">
        <f t="shared" si="45"/>
        <v>Reorder Needed</v>
      </c>
    </row>
    <row r="2921" spans="1:20" x14ac:dyDescent="0.3">
      <c r="A2921" s="2">
        <v>3920</v>
      </c>
      <c r="B2921" s="3">
        <v>45559</v>
      </c>
      <c r="C2921" s="2" t="s">
        <v>875</v>
      </c>
      <c r="D2921" s="2" t="s">
        <v>3757</v>
      </c>
      <c r="E2921" s="2" t="s">
        <v>20</v>
      </c>
      <c r="F2921" s="2" t="s">
        <v>21</v>
      </c>
      <c r="G2921" s="2" t="s">
        <v>67</v>
      </c>
      <c r="H2921" s="2" t="s">
        <v>68</v>
      </c>
      <c r="I2921" s="2" t="s">
        <v>24</v>
      </c>
      <c r="J2921" s="2">
        <v>2</v>
      </c>
      <c r="K2921" s="2">
        <v>10406</v>
      </c>
      <c r="L2921" s="2">
        <v>20812</v>
      </c>
      <c r="M2921" s="2">
        <v>14796.57</v>
      </c>
      <c r="N2921" s="2">
        <v>6015.43</v>
      </c>
      <c r="O2921" s="2">
        <v>284</v>
      </c>
      <c r="P2921" s="2">
        <v>79</v>
      </c>
      <c r="Q2921" s="2" t="s">
        <v>42</v>
      </c>
      <c r="R2921" s="2">
        <v>5</v>
      </c>
      <c r="S2921" s="5">
        <f>IFERROR(Table1[[#This Row],[Profit]]/Table1[[#This Row],[Sales]],0)</f>
        <v>0.28903661349221604</v>
      </c>
      <c r="T2921" s="2" t="str">
        <f t="shared" si="45"/>
        <v>Reorder Needed</v>
      </c>
    </row>
    <row r="2922" spans="1:20" x14ac:dyDescent="0.3">
      <c r="A2922" s="2">
        <v>3921</v>
      </c>
      <c r="B2922" s="3">
        <v>45467</v>
      </c>
      <c r="C2922" s="2" t="s">
        <v>1587</v>
      </c>
      <c r="D2922" s="2" t="s">
        <v>3758</v>
      </c>
      <c r="E2922" s="2" t="s">
        <v>45</v>
      </c>
      <c r="F2922" s="2" t="s">
        <v>46</v>
      </c>
      <c r="G2922" s="2" t="s">
        <v>97</v>
      </c>
      <c r="H2922" s="2" t="s">
        <v>98</v>
      </c>
      <c r="I2922" s="2" t="s">
        <v>32</v>
      </c>
      <c r="J2922" s="2">
        <v>9</v>
      </c>
      <c r="K2922" s="2">
        <v>18948</v>
      </c>
      <c r="L2922" s="2">
        <v>170532</v>
      </c>
      <c r="M2922" s="2">
        <v>117785.89</v>
      </c>
      <c r="N2922" s="2">
        <v>52746.11</v>
      </c>
      <c r="O2922" s="2">
        <v>470</v>
      </c>
      <c r="P2922" s="2">
        <v>93</v>
      </c>
      <c r="Q2922" s="2" t="s">
        <v>99</v>
      </c>
      <c r="R2922" s="2">
        <v>0</v>
      </c>
      <c r="S2922" s="5">
        <f>IFERROR(Table1[[#This Row],[Profit]]/Table1[[#This Row],[Sales]],0)</f>
        <v>0.30930329791476086</v>
      </c>
      <c r="T2922" s="2" t="str">
        <f t="shared" si="45"/>
        <v>Reorder Needed</v>
      </c>
    </row>
    <row r="2923" spans="1:20" x14ac:dyDescent="0.3">
      <c r="A2923" s="2">
        <v>3922</v>
      </c>
      <c r="B2923" s="3">
        <v>45324</v>
      </c>
      <c r="C2923" s="2" t="s">
        <v>678</v>
      </c>
      <c r="D2923" s="2" t="s">
        <v>3759</v>
      </c>
      <c r="E2923" s="2" t="s">
        <v>45</v>
      </c>
      <c r="F2923" s="2" t="s">
        <v>46</v>
      </c>
      <c r="G2923" s="2" t="s">
        <v>67</v>
      </c>
      <c r="H2923" s="2" t="s">
        <v>68</v>
      </c>
      <c r="I2923" s="2" t="s">
        <v>24</v>
      </c>
      <c r="J2923" s="2">
        <v>8</v>
      </c>
      <c r="K2923" s="2">
        <v>52319</v>
      </c>
      <c r="L2923" s="2">
        <v>418552</v>
      </c>
      <c r="M2923" s="2">
        <v>322083.56</v>
      </c>
      <c r="N2923" s="2">
        <v>96468.44</v>
      </c>
      <c r="O2923" s="2">
        <v>208</v>
      </c>
      <c r="P2923" s="2">
        <v>25</v>
      </c>
      <c r="Q2923" s="2" t="s">
        <v>42</v>
      </c>
      <c r="R2923" s="2">
        <v>20</v>
      </c>
      <c r="S2923" s="5">
        <f>IFERROR(Table1[[#This Row],[Profit]]/Table1[[#This Row],[Sales]],0)</f>
        <v>0.23048137387947018</v>
      </c>
      <c r="T2923" s="2" t="str">
        <f t="shared" si="45"/>
        <v>Reorder Needed</v>
      </c>
    </row>
    <row r="2924" spans="1:20" x14ac:dyDescent="0.3">
      <c r="A2924" s="2">
        <v>3923</v>
      </c>
      <c r="B2924" s="3">
        <v>45322</v>
      </c>
      <c r="C2924" s="2" t="s">
        <v>987</v>
      </c>
      <c r="D2924" s="2" t="s">
        <v>3760</v>
      </c>
      <c r="E2924" s="2" t="s">
        <v>28</v>
      </c>
      <c r="F2924" s="2" t="s">
        <v>29</v>
      </c>
      <c r="G2924" s="2" t="s">
        <v>75</v>
      </c>
      <c r="H2924" s="2" t="s">
        <v>76</v>
      </c>
      <c r="I2924" s="2" t="s">
        <v>77</v>
      </c>
      <c r="J2924" s="2">
        <v>8</v>
      </c>
      <c r="K2924" s="2">
        <v>57049</v>
      </c>
      <c r="L2924" s="2">
        <v>456392</v>
      </c>
      <c r="M2924" s="2">
        <v>379487.52</v>
      </c>
      <c r="N2924" s="2">
        <v>76904.479999999996</v>
      </c>
      <c r="O2924" s="2">
        <v>393</v>
      </c>
      <c r="P2924" s="2">
        <v>26</v>
      </c>
      <c r="Q2924" s="2" t="s">
        <v>78</v>
      </c>
      <c r="R2924" s="2">
        <v>15</v>
      </c>
      <c r="S2924" s="5">
        <f>IFERROR(Table1[[#This Row],[Profit]]/Table1[[#This Row],[Sales]],0)</f>
        <v>0.16850531998808041</v>
      </c>
      <c r="T2924" s="2" t="str">
        <f t="shared" si="45"/>
        <v>Reorder Needed</v>
      </c>
    </row>
    <row r="2925" spans="1:20" x14ac:dyDescent="0.3">
      <c r="A2925" s="2">
        <v>3924</v>
      </c>
      <c r="B2925" s="3">
        <v>45512</v>
      </c>
      <c r="C2925" s="2" t="s">
        <v>2565</v>
      </c>
      <c r="D2925" s="2" t="s">
        <v>3761</v>
      </c>
      <c r="E2925" s="2" t="s">
        <v>20</v>
      </c>
      <c r="F2925" s="2" t="s">
        <v>21</v>
      </c>
      <c r="G2925" s="2" t="s">
        <v>40</v>
      </c>
      <c r="H2925" s="2" t="s">
        <v>41</v>
      </c>
      <c r="I2925" s="2" t="s">
        <v>24</v>
      </c>
      <c r="J2925" s="2">
        <v>4</v>
      </c>
      <c r="K2925" s="2">
        <v>15656</v>
      </c>
      <c r="L2925" s="2">
        <v>62624</v>
      </c>
      <c r="M2925" s="2">
        <v>50819.64</v>
      </c>
      <c r="N2925" s="2">
        <v>11804.36</v>
      </c>
      <c r="O2925" s="2">
        <v>415</v>
      </c>
      <c r="P2925" s="2">
        <v>16</v>
      </c>
      <c r="Q2925" s="2" t="s">
        <v>42</v>
      </c>
      <c r="R2925" s="2">
        <v>15</v>
      </c>
      <c r="S2925" s="5">
        <f>IFERROR(Table1[[#This Row],[Profit]]/Table1[[#This Row],[Sales]],0)</f>
        <v>0.18849578436382219</v>
      </c>
      <c r="T2925" s="2" t="str">
        <f t="shared" si="45"/>
        <v>Reorder Needed</v>
      </c>
    </row>
    <row r="2926" spans="1:20" x14ac:dyDescent="0.3">
      <c r="A2926" s="2">
        <v>3925</v>
      </c>
      <c r="B2926" s="3">
        <v>45633</v>
      </c>
      <c r="C2926" s="2" t="s">
        <v>1035</v>
      </c>
      <c r="D2926" s="2" t="s">
        <v>3762</v>
      </c>
      <c r="E2926" s="2" t="s">
        <v>45</v>
      </c>
      <c r="F2926" s="2" t="s">
        <v>46</v>
      </c>
      <c r="G2926" s="2" t="s">
        <v>60</v>
      </c>
      <c r="H2926" s="2" t="s">
        <v>61</v>
      </c>
      <c r="I2926" s="2" t="s">
        <v>32</v>
      </c>
      <c r="J2926" s="2">
        <v>7</v>
      </c>
      <c r="K2926" s="2">
        <v>23472</v>
      </c>
      <c r="L2926" s="2">
        <v>164304</v>
      </c>
      <c r="M2926" s="2">
        <v>145766.70000000001</v>
      </c>
      <c r="N2926" s="2">
        <v>18537.3</v>
      </c>
      <c r="O2926" s="2">
        <v>42</v>
      </c>
      <c r="P2926" s="2">
        <v>21</v>
      </c>
      <c r="Q2926" s="2" t="s">
        <v>62</v>
      </c>
      <c r="R2926" s="2">
        <v>0</v>
      </c>
      <c r="S2926" s="5">
        <f>IFERROR(Table1[[#This Row],[Profit]]/Table1[[#This Row],[Sales]],0)</f>
        <v>0.11282318141980718</v>
      </c>
      <c r="T2926" s="2" t="str">
        <f t="shared" si="45"/>
        <v>Reorder Needed</v>
      </c>
    </row>
    <row r="2927" spans="1:20" x14ac:dyDescent="0.3">
      <c r="A2927" s="2">
        <v>3926</v>
      </c>
      <c r="B2927" s="3">
        <v>45442</v>
      </c>
      <c r="C2927" s="2" t="s">
        <v>540</v>
      </c>
      <c r="D2927" s="2" t="s">
        <v>3763</v>
      </c>
      <c r="E2927" s="2" t="s">
        <v>28</v>
      </c>
      <c r="F2927" s="2" t="s">
        <v>29</v>
      </c>
      <c r="G2927" s="2" t="s">
        <v>60</v>
      </c>
      <c r="H2927" s="2" t="s">
        <v>61</v>
      </c>
      <c r="I2927" s="2" t="s">
        <v>32</v>
      </c>
      <c r="J2927" s="2">
        <v>2</v>
      </c>
      <c r="K2927" s="2">
        <v>35643</v>
      </c>
      <c r="L2927" s="2">
        <v>71286</v>
      </c>
      <c r="M2927" s="2">
        <v>50365.79</v>
      </c>
      <c r="N2927" s="2">
        <v>20920.21</v>
      </c>
      <c r="O2927" s="2">
        <v>495</v>
      </c>
      <c r="P2927" s="2">
        <v>13</v>
      </c>
      <c r="Q2927" s="2" t="s">
        <v>62</v>
      </c>
      <c r="R2927" s="2">
        <v>0</v>
      </c>
      <c r="S2927" s="5">
        <f>IFERROR(Table1[[#This Row],[Profit]]/Table1[[#This Row],[Sales]],0)</f>
        <v>0.29346870353225035</v>
      </c>
      <c r="T2927" s="2" t="str">
        <f t="shared" si="45"/>
        <v>Reorder Needed</v>
      </c>
    </row>
    <row r="2928" spans="1:20" x14ac:dyDescent="0.3">
      <c r="A2928" s="2">
        <v>3927</v>
      </c>
      <c r="B2928" s="3">
        <v>45292</v>
      </c>
      <c r="C2928" s="2" t="s">
        <v>1651</v>
      </c>
      <c r="D2928" s="2" t="s">
        <v>3764</v>
      </c>
      <c r="E2928" s="2" t="s">
        <v>28</v>
      </c>
      <c r="F2928" s="2" t="s">
        <v>29</v>
      </c>
      <c r="G2928" s="2" t="s">
        <v>75</v>
      </c>
      <c r="H2928" s="2" t="s">
        <v>76</v>
      </c>
      <c r="I2928" s="2" t="s">
        <v>77</v>
      </c>
      <c r="J2928" s="2">
        <v>5</v>
      </c>
      <c r="K2928" s="2">
        <v>5041</v>
      </c>
      <c r="L2928" s="2">
        <v>25205</v>
      </c>
      <c r="M2928" s="2">
        <v>21249.69</v>
      </c>
      <c r="N2928" s="2">
        <v>3955.31</v>
      </c>
      <c r="O2928" s="2">
        <v>256</v>
      </c>
      <c r="P2928" s="2">
        <v>98</v>
      </c>
      <c r="Q2928" s="2" t="s">
        <v>78</v>
      </c>
      <c r="R2928" s="2">
        <v>15</v>
      </c>
      <c r="S2928" s="5">
        <f>IFERROR(Table1[[#This Row],[Profit]]/Table1[[#This Row],[Sales]],0)</f>
        <v>0.15692560999801627</v>
      </c>
      <c r="T2928" s="2" t="str">
        <f t="shared" si="45"/>
        <v>Reorder Needed</v>
      </c>
    </row>
    <row r="2929" spans="1:20" x14ac:dyDescent="0.3">
      <c r="A2929" s="2">
        <v>3928</v>
      </c>
      <c r="B2929" s="3">
        <v>45426</v>
      </c>
      <c r="C2929" s="2" t="s">
        <v>1455</v>
      </c>
      <c r="D2929" s="2" t="s">
        <v>3765</v>
      </c>
      <c r="E2929" s="2" t="s">
        <v>28</v>
      </c>
      <c r="F2929" s="2" t="s">
        <v>29</v>
      </c>
      <c r="G2929" s="2" t="s">
        <v>22</v>
      </c>
      <c r="H2929" s="2" t="s">
        <v>23</v>
      </c>
      <c r="I2929" s="2" t="s">
        <v>24</v>
      </c>
      <c r="J2929" s="2">
        <v>3</v>
      </c>
      <c r="K2929" s="2">
        <v>30948</v>
      </c>
      <c r="L2929" s="2">
        <v>92844</v>
      </c>
      <c r="M2929" s="2">
        <v>62287.42</v>
      </c>
      <c r="N2929" s="2">
        <v>30556.58</v>
      </c>
      <c r="O2929" s="2">
        <v>126</v>
      </c>
      <c r="P2929" s="2">
        <v>77</v>
      </c>
      <c r="Q2929" s="2" t="s">
        <v>25</v>
      </c>
      <c r="R2929" s="2">
        <v>0</v>
      </c>
      <c r="S2929" s="5">
        <f>IFERROR(Table1[[#This Row],[Profit]]/Table1[[#This Row],[Sales]],0)</f>
        <v>0.32911744431519541</v>
      </c>
      <c r="T2929" s="2" t="str">
        <f t="shared" si="45"/>
        <v>Reorder Needed</v>
      </c>
    </row>
    <row r="2930" spans="1:20" x14ac:dyDescent="0.3">
      <c r="A2930" s="2">
        <v>3929</v>
      </c>
      <c r="B2930" s="3">
        <v>45453</v>
      </c>
      <c r="C2930" s="2" t="s">
        <v>3766</v>
      </c>
      <c r="D2930" s="2" t="s">
        <v>3767</v>
      </c>
      <c r="E2930" s="2" t="s">
        <v>36</v>
      </c>
      <c r="F2930" s="2" t="s">
        <v>37</v>
      </c>
      <c r="G2930" s="2" t="s">
        <v>60</v>
      </c>
      <c r="H2930" s="2" t="s">
        <v>61</v>
      </c>
      <c r="I2930" s="2" t="s">
        <v>32</v>
      </c>
      <c r="J2930" s="2">
        <v>2</v>
      </c>
      <c r="K2930" s="2">
        <v>6166</v>
      </c>
      <c r="L2930" s="2">
        <v>12332</v>
      </c>
      <c r="M2930" s="2">
        <v>9808.98</v>
      </c>
      <c r="N2930" s="2">
        <v>2523.02</v>
      </c>
      <c r="O2930" s="2">
        <v>143</v>
      </c>
      <c r="P2930" s="2">
        <v>37</v>
      </c>
      <c r="Q2930" s="2" t="s">
        <v>62</v>
      </c>
      <c r="R2930" s="2">
        <v>15</v>
      </c>
      <c r="S2930" s="5">
        <f>IFERROR(Table1[[#This Row],[Profit]]/Table1[[#This Row],[Sales]],0)</f>
        <v>0.20459130716834253</v>
      </c>
      <c r="T2930" s="2" t="str">
        <f t="shared" si="45"/>
        <v>Reorder Needed</v>
      </c>
    </row>
    <row r="2931" spans="1:20" x14ac:dyDescent="0.3">
      <c r="A2931" s="2">
        <v>3930</v>
      </c>
      <c r="B2931" s="3">
        <v>45379</v>
      </c>
      <c r="C2931" s="2" t="s">
        <v>164</v>
      </c>
      <c r="D2931" s="2" t="s">
        <v>3768</v>
      </c>
      <c r="E2931" s="2" t="s">
        <v>36</v>
      </c>
      <c r="F2931" s="2" t="s">
        <v>37</v>
      </c>
      <c r="G2931" s="2" t="s">
        <v>75</v>
      </c>
      <c r="H2931" s="2" t="s">
        <v>76</v>
      </c>
      <c r="I2931" s="2" t="s">
        <v>77</v>
      </c>
      <c r="J2931" s="2">
        <v>5</v>
      </c>
      <c r="K2931" s="2">
        <v>26195</v>
      </c>
      <c r="L2931" s="2">
        <v>130975</v>
      </c>
      <c r="M2931" s="2">
        <v>111638.97</v>
      </c>
      <c r="N2931" s="2">
        <v>19336.03</v>
      </c>
      <c r="O2931" s="2">
        <v>207</v>
      </c>
      <c r="P2931" s="2">
        <v>57</v>
      </c>
      <c r="Q2931" s="2" t="s">
        <v>78</v>
      </c>
      <c r="R2931" s="2">
        <v>20</v>
      </c>
      <c r="S2931" s="5">
        <f>IFERROR(Table1[[#This Row],[Profit]]/Table1[[#This Row],[Sales]],0)</f>
        <v>0.14763145638480626</v>
      </c>
      <c r="T2931" s="2" t="str">
        <f t="shared" si="45"/>
        <v>Reorder Needed</v>
      </c>
    </row>
    <row r="2932" spans="1:20" x14ac:dyDescent="0.3">
      <c r="A2932" s="2">
        <v>3931</v>
      </c>
      <c r="B2932" s="3">
        <v>45542</v>
      </c>
      <c r="C2932" s="2" t="s">
        <v>456</v>
      </c>
      <c r="D2932" s="2" t="s">
        <v>3769</v>
      </c>
      <c r="E2932" s="2" t="s">
        <v>20</v>
      </c>
      <c r="F2932" s="2" t="s">
        <v>21</v>
      </c>
      <c r="G2932" s="2" t="s">
        <v>67</v>
      </c>
      <c r="H2932" s="2" t="s">
        <v>68</v>
      </c>
      <c r="I2932" s="2" t="s">
        <v>24</v>
      </c>
      <c r="J2932" s="2">
        <v>6</v>
      </c>
      <c r="K2932" s="2">
        <v>813</v>
      </c>
      <c r="L2932" s="2">
        <v>4878</v>
      </c>
      <c r="M2932" s="2">
        <v>4216.8100000000004</v>
      </c>
      <c r="N2932" s="2">
        <v>661.19</v>
      </c>
      <c r="O2932" s="2">
        <v>302</v>
      </c>
      <c r="P2932" s="2">
        <v>78</v>
      </c>
      <c r="Q2932" s="2" t="s">
        <v>42</v>
      </c>
      <c r="R2932" s="2">
        <v>10</v>
      </c>
      <c r="S2932" s="5">
        <f>IFERROR(Table1[[#This Row],[Profit]]/Table1[[#This Row],[Sales]],0)</f>
        <v>0.13554530545305454</v>
      </c>
      <c r="T2932" s="2" t="str">
        <f t="shared" si="45"/>
        <v>Reorder Needed</v>
      </c>
    </row>
    <row r="2933" spans="1:20" x14ac:dyDescent="0.3">
      <c r="A2933" s="2">
        <v>3932</v>
      </c>
      <c r="B2933" s="3">
        <v>45599</v>
      </c>
      <c r="C2933" s="2" t="s">
        <v>2510</v>
      </c>
      <c r="D2933" s="2" t="s">
        <v>3770</v>
      </c>
      <c r="E2933" s="2" t="s">
        <v>36</v>
      </c>
      <c r="F2933" s="2" t="s">
        <v>37</v>
      </c>
      <c r="G2933" s="2" t="s">
        <v>40</v>
      </c>
      <c r="H2933" s="2" t="s">
        <v>41</v>
      </c>
      <c r="I2933" s="2" t="s">
        <v>24</v>
      </c>
      <c r="J2933" s="2">
        <v>8</v>
      </c>
      <c r="K2933" s="2">
        <v>24957</v>
      </c>
      <c r="L2933" s="2">
        <v>199656</v>
      </c>
      <c r="M2933" s="2">
        <v>177257.78</v>
      </c>
      <c r="N2933" s="2">
        <v>22398.22</v>
      </c>
      <c r="O2933" s="2">
        <v>470</v>
      </c>
      <c r="P2933" s="2">
        <v>48</v>
      </c>
      <c r="Q2933" s="2" t="s">
        <v>42</v>
      </c>
      <c r="R2933" s="2">
        <v>10</v>
      </c>
      <c r="S2933" s="5">
        <f>IFERROR(Table1[[#This Row],[Profit]]/Table1[[#This Row],[Sales]],0)</f>
        <v>0.11218405657731298</v>
      </c>
      <c r="T2933" s="2" t="str">
        <f t="shared" si="45"/>
        <v>Reorder Needed</v>
      </c>
    </row>
    <row r="2934" spans="1:20" x14ac:dyDescent="0.3">
      <c r="A2934" s="2">
        <v>3933</v>
      </c>
      <c r="B2934" s="3">
        <v>45404</v>
      </c>
      <c r="C2934" s="2" t="s">
        <v>497</v>
      </c>
      <c r="D2934" s="2" t="s">
        <v>3771</v>
      </c>
      <c r="E2934" s="2" t="s">
        <v>20</v>
      </c>
      <c r="F2934" s="2" t="s">
        <v>21</v>
      </c>
      <c r="G2934" s="2" t="s">
        <v>49</v>
      </c>
      <c r="H2934" s="2" t="s">
        <v>50</v>
      </c>
      <c r="I2934" s="2" t="s">
        <v>51</v>
      </c>
      <c r="J2934" s="2">
        <v>6</v>
      </c>
      <c r="K2934" s="2">
        <v>42826</v>
      </c>
      <c r="L2934" s="2">
        <v>256956</v>
      </c>
      <c r="M2934" s="2">
        <v>192890.93</v>
      </c>
      <c r="N2934" s="2">
        <v>64065.07</v>
      </c>
      <c r="O2934" s="2">
        <v>444</v>
      </c>
      <c r="P2934" s="2">
        <v>63</v>
      </c>
      <c r="Q2934" s="2" t="s">
        <v>52</v>
      </c>
      <c r="R2934" s="2">
        <v>15</v>
      </c>
      <c r="S2934" s="5">
        <f>IFERROR(Table1[[#This Row],[Profit]]/Table1[[#This Row],[Sales]],0)</f>
        <v>0.2493231136848332</v>
      </c>
      <c r="T2934" s="2" t="str">
        <f t="shared" si="45"/>
        <v>Reorder Needed</v>
      </c>
    </row>
    <row r="2935" spans="1:20" x14ac:dyDescent="0.3">
      <c r="A2935" s="2">
        <v>3934</v>
      </c>
      <c r="B2935" s="3">
        <v>45556</v>
      </c>
      <c r="C2935" s="2" t="s">
        <v>2212</v>
      </c>
      <c r="D2935" s="2" t="s">
        <v>3772</v>
      </c>
      <c r="E2935" s="2" t="s">
        <v>20</v>
      </c>
      <c r="F2935" s="2" t="s">
        <v>21</v>
      </c>
      <c r="G2935" s="2" t="s">
        <v>40</v>
      </c>
      <c r="H2935" s="2" t="s">
        <v>41</v>
      </c>
      <c r="I2935" s="2" t="s">
        <v>24</v>
      </c>
      <c r="J2935" s="2">
        <v>9</v>
      </c>
      <c r="K2935" s="2">
        <v>21670</v>
      </c>
      <c r="L2935" s="2">
        <v>195030</v>
      </c>
      <c r="M2935" s="2">
        <v>140827.38</v>
      </c>
      <c r="N2935" s="2">
        <v>54202.62</v>
      </c>
      <c r="O2935" s="2">
        <v>186</v>
      </c>
      <c r="P2935" s="2">
        <v>69</v>
      </c>
      <c r="Q2935" s="2" t="s">
        <v>42</v>
      </c>
      <c r="R2935" s="2">
        <v>0</v>
      </c>
      <c r="S2935" s="5">
        <f>IFERROR(Table1[[#This Row],[Profit]]/Table1[[#This Row],[Sales]],0)</f>
        <v>0.27791939701584373</v>
      </c>
      <c r="T2935" s="2" t="str">
        <f t="shared" si="45"/>
        <v>Reorder Needed</v>
      </c>
    </row>
    <row r="2936" spans="1:20" x14ac:dyDescent="0.3">
      <c r="A2936" s="2">
        <v>3935</v>
      </c>
      <c r="B2936" s="3">
        <v>45399</v>
      </c>
      <c r="C2936" s="2" t="s">
        <v>863</v>
      </c>
      <c r="D2936" s="2" t="s">
        <v>3773</v>
      </c>
      <c r="E2936" s="2" t="s">
        <v>20</v>
      </c>
      <c r="F2936" s="2" t="s">
        <v>21</v>
      </c>
      <c r="G2936" s="2" t="s">
        <v>40</v>
      </c>
      <c r="H2936" s="2" t="s">
        <v>41</v>
      </c>
      <c r="I2936" s="2" t="s">
        <v>24</v>
      </c>
      <c r="J2936" s="2">
        <v>4</v>
      </c>
      <c r="K2936" s="2">
        <v>33954</v>
      </c>
      <c r="L2936" s="2">
        <v>135816</v>
      </c>
      <c r="M2936" s="2">
        <v>110158.49</v>
      </c>
      <c r="N2936" s="2">
        <v>25657.51</v>
      </c>
      <c r="O2936" s="2">
        <v>53</v>
      </c>
      <c r="P2936" s="2">
        <v>94</v>
      </c>
      <c r="Q2936" s="2" t="s">
        <v>42</v>
      </c>
      <c r="R2936" s="2">
        <v>20</v>
      </c>
      <c r="S2936" s="5">
        <f>IFERROR(Table1[[#This Row],[Profit]]/Table1[[#This Row],[Sales]],0)</f>
        <v>0.18891375095717736</v>
      </c>
      <c r="T2936" s="2" t="str">
        <f t="shared" si="45"/>
        <v>Sufficient</v>
      </c>
    </row>
    <row r="2937" spans="1:20" x14ac:dyDescent="0.3">
      <c r="A2937" s="2">
        <v>3936</v>
      </c>
      <c r="B2937" s="3">
        <v>45537</v>
      </c>
      <c r="C2937" s="2" t="s">
        <v>3008</v>
      </c>
      <c r="D2937" s="2" t="s">
        <v>1644</v>
      </c>
      <c r="E2937" s="2" t="s">
        <v>28</v>
      </c>
      <c r="F2937" s="2" t="s">
        <v>29</v>
      </c>
      <c r="G2937" s="2" t="s">
        <v>22</v>
      </c>
      <c r="H2937" s="2" t="s">
        <v>23</v>
      </c>
      <c r="I2937" s="2" t="s">
        <v>24</v>
      </c>
      <c r="J2937" s="2">
        <v>7</v>
      </c>
      <c r="K2937" s="2">
        <v>33079</v>
      </c>
      <c r="L2937" s="2">
        <v>231553</v>
      </c>
      <c r="M2937" s="2">
        <v>165721.82</v>
      </c>
      <c r="N2937" s="2">
        <v>65831.179999999993</v>
      </c>
      <c r="O2937" s="2">
        <v>363</v>
      </c>
      <c r="P2937" s="2">
        <v>66</v>
      </c>
      <c r="Q2937" s="2" t="s">
        <v>25</v>
      </c>
      <c r="R2937" s="2">
        <v>20</v>
      </c>
      <c r="S2937" s="5">
        <f>IFERROR(Table1[[#This Row],[Profit]]/Table1[[#This Row],[Sales]],0)</f>
        <v>0.28430285938856326</v>
      </c>
      <c r="T2937" s="2" t="str">
        <f t="shared" si="45"/>
        <v>Reorder Needed</v>
      </c>
    </row>
    <row r="2938" spans="1:20" x14ac:dyDescent="0.3">
      <c r="A2938" s="2">
        <v>3937</v>
      </c>
      <c r="B2938" s="3">
        <v>45435</v>
      </c>
      <c r="C2938" s="2" t="s">
        <v>1875</v>
      </c>
      <c r="D2938" s="2" t="s">
        <v>3774</v>
      </c>
      <c r="E2938" s="2" t="s">
        <v>28</v>
      </c>
      <c r="F2938" s="2" t="s">
        <v>29</v>
      </c>
      <c r="G2938" s="2" t="s">
        <v>75</v>
      </c>
      <c r="H2938" s="2" t="s">
        <v>76</v>
      </c>
      <c r="I2938" s="2" t="s">
        <v>77</v>
      </c>
      <c r="J2938" s="2">
        <v>7</v>
      </c>
      <c r="K2938" s="2">
        <v>51234</v>
      </c>
      <c r="L2938" s="2">
        <v>358638</v>
      </c>
      <c r="M2938" s="2">
        <v>247046.03</v>
      </c>
      <c r="N2938" s="2">
        <v>111591.97</v>
      </c>
      <c r="O2938" s="2">
        <v>228</v>
      </c>
      <c r="P2938" s="2">
        <v>77</v>
      </c>
      <c r="Q2938" s="2" t="s">
        <v>78</v>
      </c>
      <c r="R2938" s="2">
        <v>5</v>
      </c>
      <c r="S2938" s="5">
        <f>IFERROR(Table1[[#This Row],[Profit]]/Table1[[#This Row],[Sales]],0)</f>
        <v>0.31115489713861888</v>
      </c>
      <c r="T2938" s="2" t="str">
        <f t="shared" si="45"/>
        <v>Reorder Needed</v>
      </c>
    </row>
    <row r="2939" spans="1:20" x14ac:dyDescent="0.3">
      <c r="A2939" s="2">
        <v>3938</v>
      </c>
      <c r="B2939" s="3">
        <v>45348</v>
      </c>
      <c r="C2939" s="2" t="s">
        <v>1227</v>
      </c>
      <c r="D2939" s="2" t="s">
        <v>3775</v>
      </c>
      <c r="E2939" s="2" t="s">
        <v>28</v>
      </c>
      <c r="F2939" s="2" t="s">
        <v>29</v>
      </c>
      <c r="G2939" s="2" t="s">
        <v>67</v>
      </c>
      <c r="H2939" s="2" t="s">
        <v>68</v>
      </c>
      <c r="I2939" s="2" t="s">
        <v>24</v>
      </c>
      <c r="J2939" s="2">
        <v>5</v>
      </c>
      <c r="K2939" s="2">
        <v>37976</v>
      </c>
      <c r="L2939" s="2">
        <v>189880</v>
      </c>
      <c r="M2939" s="2">
        <v>156175.14000000001</v>
      </c>
      <c r="N2939" s="2">
        <v>33704.86</v>
      </c>
      <c r="O2939" s="2">
        <v>342</v>
      </c>
      <c r="P2939" s="2">
        <v>91</v>
      </c>
      <c r="Q2939" s="2" t="s">
        <v>42</v>
      </c>
      <c r="R2939" s="2">
        <v>15</v>
      </c>
      <c r="S2939" s="5">
        <f>IFERROR(Table1[[#This Row],[Profit]]/Table1[[#This Row],[Sales]],0)</f>
        <v>0.17750610912155046</v>
      </c>
      <c r="T2939" s="2" t="str">
        <f t="shared" si="45"/>
        <v>Reorder Needed</v>
      </c>
    </row>
    <row r="2940" spans="1:20" x14ac:dyDescent="0.3">
      <c r="A2940" s="2">
        <v>3939</v>
      </c>
      <c r="B2940" s="3">
        <v>45398</v>
      </c>
      <c r="C2940" s="2" t="s">
        <v>1117</v>
      </c>
      <c r="D2940" s="2" t="s">
        <v>3776</v>
      </c>
      <c r="E2940" s="2" t="s">
        <v>36</v>
      </c>
      <c r="F2940" s="2" t="s">
        <v>37</v>
      </c>
      <c r="G2940" s="2" t="s">
        <v>49</v>
      </c>
      <c r="H2940" s="2" t="s">
        <v>50</v>
      </c>
      <c r="I2940" s="2" t="s">
        <v>51</v>
      </c>
      <c r="J2940" s="2">
        <v>1</v>
      </c>
      <c r="K2940" s="2">
        <v>17497</v>
      </c>
      <c r="L2940" s="2">
        <v>17497</v>
      </c>
      <c r="M2940" s="2">
        <v>12144.87</v>
      </c>
      <c r="N2940" s="2">
        <v>5352.13</v>
      </c>
      <c r="O2940" s="2">
        <v>138</v>
      </c>
      <c r="P2940" s="2">
        <v>95</v>
      </c>
      <c r="Q2940" s="2" t="s">
        <v>52</v>
      </c>
      <c r="R2940" s="2">
        <v>5</v>
      </c>
      <c r="S2940" s="5">
        <f>IFERROR(Table1[[#This Row],[Profit]]/Table1[[#This Row],[Sales]],0)</f>
        <v>0.30588843801794596</v>
      </c>
      <c r="T2940" s="2" t="str">
        <f t="shared" si="45"/>
        <v>Reorder Needed</v>
      </c>
    </row>
    <row r="2941" spans="1:20" x14ac:dyDescent="0.3">
      <c r="A2941" s="2">
        <v>3940</v>
      </c>
      <c r="B2941" s="3">
        <v>45302</v>
      </c>
      <c r="C2941" s="2" t="s">
        <v>533</v>
      </c>
      <c r="D2941" s="2" t="s">
        <v>3777</v>
      </c>
      <c r="E2941" s="2" t="s">
        <v>20</v>
      </c>
      <c r="F2941" s="2" t="s">
        <v>21</v>
      </c>
      <c r="G2941" s="2" t="s">
        <v>60</v>
      </c>
      <c r="H2941" s="2" t="s">
        <v>61</v>
      </c>
      <c r="I2941" s="2" t="s">
        <v>32</v>
      </c>
      <c r="J2941" s="2">
        <v>3</v>
      </c>
      <c r="K2941" s="2">
        <v>28150</v>
      </c>
      <c r="L2941" s="2">
        <v>84450</v>
      </c>
      <c r="M2941" s="2">
        <v>71146.81</v>
      </c>
      <c r="N2941" s="2">
        <v>13303.19</v>
      </c>
      <c r="O2941" s="2">
        <v>256</v>
      </c>
      <c r="P2941" s="2">
        <v>17</v>
      </c>
      <c r="Q2941" s="2" t="s">
        <v>62</v>
      </c>
      <c r="R2941" s="2">
        <v>20</v>
      </c>
      <c r="S2941" s="5">
        <f>IFERROR(Table1[[#This Row],[Profit]]/Table1[[#This Row],[Sales]],0)</f>
        <v>0.15752741267021908</v>
      </c>
      <c r="T2941" s="2" t="str">
        <f t="shared" si="45"/>
        <v>Reorder Needed</v>
      </c>
    </row>
    <row r="2942" spans="1:20" x14ac:dyDescent="0.3">
      <c r="A2942" s="2">
        <v>3941</v>
      </c>
      <c r="B2942" s="3">
        <v>45590</v>
      </c>
      <c r="C2942" s="2" t="s">
        <v>629</v>
      </c>
      <c r="D2942" s="2" t="s">
        <v>3778</v>
      </c>
      <c r="E2942" s="2" t="s">
        <v>20</v>
      </c>
      <c r="F2942" s="2" t="s">
        <v>21</v>
      </c>
      <c r="G2942" s="2" t="s">
        <v>40</v>
      </c>
      <c r="H2942" s="2" t="s">
        <v>41</v>
      </c>
      <c r="I2942" s="2" t="s">
        <v>24</v>
      </c>
      <c r="J2942" s="2">
        <v>10</v>
      </c>
      <c r="K2942" s="2">
        <v>23177</v>
      </c>
      <c r="L2942" s="2">
        <v>231770</v>
      </c>
      <c r="M2942" s="2">
        <v>186609.34</v>
      </c>
      <c r="N2942" s="2">
        <v>45160.66</v>
      </c>
      <c r="O2942" s="2">
        <v>256</v>
      </c>
      <c r="P2942" s="2">
        <v>43</v>
      </c>
      <c r="Q2942" s="2" t="s">
        <v>42</v>
      </c>
      <c r="R2942" s="2">
        <v>5</v>
      </c>
      <c r="S2942" s="5">
        <f>IFERROR(Table1[[#This Row],[Profit]]/Table1[[#This Row],[Sales]],0)</f>
        <v>0.19485118867843121</v>
      </c>
      <c r="T2942" s="2" t="str">
        <f t="shared" si="45"/>
        <v>Reorder Needed</v>
      </c>
    </row>
    <row r="2943" spans="1:20" x14ac:dyDescent="0.3">
      <c r="A2943" s="2">
        <v>3942</v>
      </c>
      <c r="B2943" s="3">
        <v>45309</v>
      </c>
      <c r="C2943" s="2" t="s">
        <v>1241</v>
      </c>
      <c r="D2943" s="2" t="s">
        <v>3779</v>
      </c>
      <c r="E2943" s="2" t="s">
        <v>45</v>
      </c>
      <c r="F2943" s="2" t="s">
        <v>46</v>
      </c>
      <c r="G2943" s="2" t="s">
        <v>22</v>
      </c>
      <c r="H2943" s="2" t="s">
        <v>23</v>
      </c>
      <c r="I2943" s="2" t="s">
        <v>24</v>
      </c>
      <c r="J2943" s="2">
        <v>5</v>
      </c>
      <c r="K2943" s="2">
        <v>2582</v>
      </c>
      <c r="L2943" s="2">
        <v>12910</v>
      </c>
      <c r="M2943" s="2">
        <v>10535.79</v>
      </c>
      <c r="N2943" s="2">
        <v>2374.21</v>
      </c>
      <c r="O2943" s="2">
        <v>106</v>
      </c>
      <c r="P2943" s="2">
        <v>97</v>
      </c>
      <c r="Q2943" s="2" t="s">
        <v>25</v>
      </c>
      <c r="R2943" s="2">
        <v>0</v>
      </c>
      <c r="S2943" s="5">
        <f>IFERROR(Table1[[#This Row],[Profit]]/Table1[[#This Row],[Sales]],0)</f>
        <v>0.18390472501936483</v>
      </c>
      <c r="T2943" s="2" t="str">
        <f t="shared" si="45"/>
        <v>Reorder Needed</v>
      </c>
    </row>
    <row r="2944" spans="1:20" x14ac:dyDescent="0.3">
      <c r="A2944" s="2">
        <v>3943</v>
      </c>
      <c r="B2944" s="3">
        <v>45353</v>
      </c>
      <c r="C2944" s="2" t="s">
        <v>1493</v>
      </c>
      <c r="D2944" s="2" t="s">
        <v>3780</v>
      </c>
      <c r="E2944" s="2" t="s">
        <v>20</v>
      </c>
      <c r="F2944" s="2" t="s">
        <v>21</v>
      </c>
      <c r="G2944" s="2" t="s">
        <v>67</v>
      </c>
      <c r="H2944" s="2" t="s">
        <v>68</v>
      </c>
      <c r="I2944" s="2" t="s">
        <v>24</v>
      </c>
      <c r="J2944" s="2">
        <v>8</v>
      </c>
      <c r="K2944" s="2">
        <v>1885</v>
      </c>
      <c r="L2944" s="2">
        <v>15080</v>
      </c>
      <c r="M2944" s="2">
        <v>10302.59</v>
      </c>
      <c r="N2944" s="2">
        <v>4777.41</v>
      </c>
      <c r="O2944" s="2">
        <v>36</v>
      </c>
      <c r="P2944" s="2">
        <v>59</v>
      </c>
      <c r="Q2944" s="2" t="s">
        <v>42</v>
      </c>
      <c r="R2944" s="2">
        <v>15</v>
      </c>
      <c r="S2944" s="5">
        <f>IFERROR(Table1[[#This Row],[Profit]]/Table1[[#This Row],[Sales]],0)</f>
        <v>0.3168043766578249</v>
      </c>
      <c r="T2944" s="2" t="str">
        <f t="shared" si="45"/>
        <v>Sufficient</v>
      </c>
    </row>
    <row r="2945" spans="1:20" x14ac:dyDescent="0.3">
      <c r="A2945" s="2">
        <v>3944</v>
      </c>
      <c r="B2945" s="3">
        <v>45302</v>
      </c>
      <c r="C2945" s="2" t="s">
        <v>519</v>
      </c>
      <c r="D2945" s="2" t="s">
        <v>3781</v>
      </c>
      <c r="E2945" s="2" t="s">
        <v>36</v>
      </c>
      <c r="F2945" s="2" t="s">
        <v>37</v>
      </c>
      <c r="G2945" s="2" t="s">
        <v>49</v>
      </c>
      <c r="H2945" s="2" t="s">
        <v>50</v>
      </c>
      <c r="I2945" s="2" t="s">
        <v>51</v>
      </c>
      <c r="J2945" s="2">
        <v>6</v>
      </c>
      <c r="K2945" s="2">
        <v>44525</v>
      </c>
      <c r="L2945" s="2">
        <v>267150</v>
      </c>
      <c r="M2945" s="2">
        <v>191311.03</v>
      </c>
      <c r="N2945" s="2">
        <v>75838.97</v>
      </c>
      <c r="O2945" s="2">
        <v>420</v>
      </c>
      <c r="P2945" s="2">
        <v>97</v>
      </c>
      <c r="Q2945" s="2" t="s">
        <v>52</v>
      </c>
      <c r="R2945" s="2">
        <v>0</v>
      </c>
      <c r="S2945" s="5">
        <f>IFERROR(Table1[[#This Row],[Profit]]/Table1[[#This Row],[Sales]],0)</f>
        <v>0.28388160209620061</v>
      </c>
      <c r="T2945" s="2" t="str">
        <f t="shared" si="45"/>
        <v>Reorder Needed</v>
      </c>
    </row>
    <row r="2946" spans="1:20" x14ac:dyDescent="0.3">
      <c r="A2946" s="2">
        <v>3945</v>
      </c>
      <c r="B2946" s="3">
        <v>45334</v>
      </c>
      <c r="C2946" s="2" t="s">
        <v>1458</v>
      </c>
      <c r="D2946" s="2" t="s">
        <v>3782</v>
      </c>
      <c r="E2946" s="2" t="s">
        <v>20</v>
      </c>
      <c r="F2946" s="2" t="s">
        <v>21</v>
      </c>
      <c r="G2946" s="2" t="s">
        <v>67</v>
      </c>
      <c r="H2946" s="2" t="s">
        <v>68</v>
      </c>
      <c r="I2946" s="2" t="s">
        <v>24</v>
      </c>
      <c r="J2946" s="2">
        <v>9</v>
      </c>
      <c r="K2946" s="2">
        <v>55953</v>
      </c>
      <c r="L2946" s="2">
        <v>503577</v>
      </c>
      <c r="M2946" s="2">
        <v>327270.52</v>
      </c>
      <c r="N2946" s="2">
        <v>176306.48</v>
      </c>
      <c r="O2946" s="2">
        <v>409</v>
      </c>
      <c r="P2946" s="2">
        <v>95</v>
      </c>
      <c r="Q2946" s="2" t="s">
        <v>42</v>
      </c>
      <c r="R2946" s="2">
        <v>10</v>
      </c>
      <c r="S2946" s="5">
        <f>IFERROR(Table1[[#This Row],[Profit]]/Table1[[#This Row],[Sales]],0)</f>
        <v>0.35010828532677229</v>
      </c>
      <c r="T2946" s="2" t="str">
        <f t="shared" ref="T2946:T3009" si="46">IF(O2946&gt;P2946,"Reorder Needed","Sufficient")</f>
        <v>Reorder Needed</v>
      </c>
    </row>
    <row r="2947" spans="1:20" x14ac:dyDescent="0.3">
      <c r="A2947" s="2">
        <v>3946</v>
      </c>
      <c r="B2947" s="3">
        <v>45560</v>
      </c>
      <c r="C2947" s="2" t="s">
        <v>2078</v>
      </c>
      <c r="D2947" s="2" t="s">
        <v>3783</v>
      </c>
      <c r="E2947" s="2" t="s">
        <v>45</v>
      </c>
      <c r="F2947" s="2" t="s">
        <v>46</v>
      </c>
      <c r="G2947" s="2" t="s">
        <v>97</v>
      </c>
      <c r="H2947" s="2" t="s">
        <v>98</v>
      </c>
      <c r="I2947" s="2" t="s">
        <v>32</v>
      </c>
      <c r="J2947" s="2">
        <v>9</v>
      </c>
      <c r="K2947" s="2">
        <v>40957</v>
      </c>
      <c r="L2947" s="2">
        <v>368613</v>
      </c>
      <c r="M2947" s="2">
        <v>287112.81</v>
      </c>
      <c r="N2947" s="2">
        <v>81500.19</v>
      </c>
      <c r="O2947" s="2">
        <v>214</v>
      </c>
      <c r="P2947" s="2">
        <v>50</v>
      </c>
      <c r="Q2947" s="2" t="s">
        <v>99</v>
      </c>
      <c r="R2947" s="2">
        <v>5</v>
      </c>
      <c r="S2947" s="5">
        <f>IFERROR(Table1[[#This Row],[Profit]]/Table1[[#This Row],[Sales]],0)</f>
        <v>0.221099608532526</v>
      </c>
      <c r="T2947" s="2" t="str">
        <f t="shared" si="46"/>
        <v>Reorder Needed</v>
      </c>
    </row>
    <row r="2948" spans="1:20" x14ac:dyDescent="0.3">
      <c r="A2948" s="2">
        <v>3947</v>
      </c>
      <c r="B2948" s="3">
        <v>45535</v>
      </c>
      <c r="C2948" s="2" t="s">
        <v>1948</v>
      </c>
      <c r="D2948" s="2" t="s">
        <v>3784</v>
      </c>
      <c r="E2948" s="2" t="s">
        <v>28</v>
      </c>
      <c r="F2948" s="2" t="s">
        <v>29</v>
      </c>
      <c r="G2948" s="2" t="s">
        <v>67</v>
      </c>
      <c r="H2948" s="2" t="s">
        <v>68</v>
      </c>
      <c r="I2948" s="2" t="s">
        <v>24</v>
      </c>
      <c r="J2948" s="2">
        <v>1</v>
      </c>
      <c r="K2948" s="2">
        <v>53820</v>
      </c>
      <c r="L2948" s="2">
        <v>53820</v>
      </c>
      <c r="M2948" s="2">
        <v>40377.370000000003</v>
      </c>
      <c r="N2948" s="2">
        <v>13442.63</v>
      </c>
      <c r="O2948" s="2">
        <v>306</v>
      </c>
      <c r="P2948" s="2">
        <v>79</v>
      </c>
      <c r="Q2948" s="2" t="s">
        <v>42</v>
      </c>
      <c r="R2948" s="2">
        <v>20</v>
      </c>
      <c r="S2948" s="5">
        <f>IFERROR(Table1[[#This Row],[Profit]]/Table1[[#This Row],[Sales]],0)</f>
        <v>0.2497701597918989</v>
      </c>
      <c r="T2948" s="2" t="str">
        <f t="shared" si="46"/>
        <v>Reorder Needed</v>
      </c>
    </row>
    <row r="2949" spans="1:20" x14ac:dyDescent="0.3">
      <c r="A2949" s="2">
        <v>3948</v>
      </c>
      <c r="B2949" s="3">
        <v>45431</v>
      </c>
      <c r="C2949" s="2" t="s">
        <v>221</v>
      </c>
      <c r="D2949" s="2" t="s">
        <v>3785</v>
      </c>
      <c r="E2949" s="2" t="s">
        <v>20</v>
      </c>
      <c r="F2949" s="2" t="s">
        <v>21</v>
      </c>
      <c r="G2949" s="2" t="s">
        <v>55</v>
      </c>
      <c r="H2949" s="2" t="s">
        <v>56</v>
      </c>
      <c r="I2949" s="2" t="s">
        <v>32</v>
      </c>
      <c r="J2949" s="2">
        <v>8</v>
      </c>
      <c r="K2949" s="2">
        <v>17795</v>
      </c>
      <c r="L2949" s="2">
        <v>142360</v>
      </c>
      <c r="M2949" s="2">
        <v>103923.18</v>
      </c>
      <c r="N2949" s="2">
        <v>38436.82</v>
      </c>
      <c r="O2949" s="2">
        <v>303</v>
      </c>
      <c r="P2949" s="2">
        <v>55</v>
      </c>
      <c r="Q2949" s="2" t="s">
        <v>57</v>
      </c>
      <c r="R2949" s="2">
        <v>15</v>
      </c>
      <c r="S2949" s="5">
        <f>IFERROR(Table1[[#This Row],[Profit]]/Table1[[#This Row],[Sales]],0)</f>
        <v>0.26999733071087384</v>
      </c>
      <c r="T2949" s="2" t="str">
        <f t="shared" si="46"/>
        <v>Reorder Needed</v>
      </c>
    </row>
    <row r="2950" spans="1:20" x14ac:dyDescent="0.3">
      <c r="A2950" s="2">
        <v>3949</v>
      </c>
      <c r="B2950" s="3">
        <v>45381</v>
      </c>
      <c r="C2950" s="2" t="s">
        <v>1895</v>
      </c>
      <c r="D2950" s="2" t="s">
        <v>3786</v>
      </c>
      <c r="E2950" s="2" t="s">
        <v>45</v>
      </c>
      <c r="F2950" s="2" t="s">
        <v>46</v>
      </c>
      <c r="G2950" s="2" t="s">
        <v>49</v>
      </c>
      <c r="H2950" s="2" t="s">
        <v>50</v>
      </c>
      <c r="I2950" s="2" t="s">
        <v>51</v>
      </c>
      <c r="J2950" s="2">
        <v>2</v>
      </c>
      <c r="K2950" s="2">
        <v>42892</v>
      </c>
      <c r="L2950" s="2">
        <v>85784</v>
      </c>
      <c r="M2950" s="2">
        <v>60870.6</v>
      </c>
      <c r="N2950" s="2">
        <v>24913.4</v>
      </c>
      <c r="O2950" s="2">
        <v>25</v>
      </c>
      <c r="P2950" s="2">
        <v>28</v>
      </c>
      <c r="Q2950" s="2" t="s">
        <v>52</v>
      </c>
      <c r="R2950" s="2">
        <v>5</v>
      </c>
      <c r="S2950" s="5">
        <f>IFERROR(Table1[[#This Row],[Profit]]/Table1[[#This Row],[Sales]],0)</f>
        <v>0.29042012496502845</v>
      </c>
      <c r="T2950" s="2" t="str">
        <f t="shared" si="46"/>
        <v>Sufficient</v>
      </c>
    </row>
    <row r="2951" spans="1:20" x14ac:dyDescent="0.3">
      <c r="A2951" s="2">
        <v>3950</v>
      </c>
      <c r="B2951" s="3">
        <v>45640</v>
      </c>
      <c r="C2951" s="2" t="s">
        <v>2751</v>
      </c>
      <c r="D2951" s="2" t="s">
        <v>3787</v>
      </c>
      <c r="E2951" s="2" t="s">
        <v>28</v>
      </c>
      <c r="F2951" s="2" t="s">
        <v>29</v>
      </c>
      <c r="G2951" s="2" t="s">
        <v>81</v>
      </c>
      <c r="H2951" s="2" t="s">
        <v>82</v>
      </c>
      <c r="I2951" s="2" t="s">
        <v>24</v>
      </c>
      <c r="J2951" s="2">
        <v>5</v>
      </c>
      <c r="K2951" s="2">
        <v>49701</v>
      </c>
      <c r="L2951" s="2">
        <v>248505</v>
      </c>
      <c r="M2951" s="2">
        <v>196608.6</v>
      </c>
      <c r="N2951" s="2">
        <v>51896.4</v>
      </c>
      <c r="O2951" s="2">
        <v>321</v>
      </c>
      <c r="P2951" s="2">
        <v>18</v>
      </c>
      <c r="Q2951" s="2" t="s">
        <v>42</v>
      </c>
      <c r="R2951" s="2">
        <v>20</v>
      </c>
      <c r="S2951" s="5">
        <f>IFERROR(Table1[[#This Row],[Profit]]/Table1[[#This Row],[Sales]],0)</f>
        <v>0.20883442989074666</v>
      </c>
      <c r="T2951" s="2" t="str">
        <f t="shared" si="46"/>
        <v>Reorder Needed</v>
      </c>
    </row>
    <row r="2952" spans="1:20" x14ac:dyDescent="0.3">
      <c r="A2952" s="2">
        <v>3951</v>
      </c>
      <c r="B2952" s="3">
        <v>45318</v>
      </c>
      <c r="C2952" s="2" t="s">
        <v>1125</v>
      </c>
      <c r="D2952" s="2" t="s">
        <v>3788</v>
      </c>
      <c r="E2952" s="2" t="s">
        <v>36</v>
      </c>
      <c r="F2952" s="2" t="s">
        <v>37</v>
      </c>
      <c r="G2952" s="2" t="s">
        <v>60</v>
      </c>
      <c r="H2952" s="2" t="s">
        <v>61</v>
      </c>
      <c r="I2952" s="2" t="s">
        <v>32</v>
      </c>
      <c r="J2952" s="2">
        <v>9</v>
      </c>
      <c r="K2952" s="2">
        <v>2028</v>
      </c>
      <c r="L2952" s="2">
        <v>18252</v>
      </c>
      <c r="M2952" s="2">
        <v>12860.2</v>
      </c>
      <c r="N2952" s="2">
        <v>5391.8</v>
      </c>
      <c r="O2952" s="2">
        <v>424</v>
      </c>
      <c r="P2952" s="2">
        <v>17</v>
      </c>
      <c r="Q2952" s="2" t="s">
        <v>62</v>
      </c>
      <c r="R2952" s="2">
        <v>20</v>
      </c>
      <c r="S2952" s="5">
        <f>IFERROR(Table1[[#This Row],[Profit]]/Table1[[#This Row],[Sales]],0)</f>
        <v>0.29540872233179927</v>
      </c>
      <c r="T2952" s="2" t="str">
        <f t="shared" si="46"/>
        <v>Reorder Needed</v>
      </c>
    </row>
    <row r="2953" spans="1:20" x14ac:dyDescent="0.3">
      <c r="A2953" s="2">
        <v>3952</v>
      </c>
      <c r="B2953" s="3">
        <v>45449</v>
      </c>
      <c r="C2953" s="2" t="s">
        <v>746</v>
      </c>
      <c r="D2953" s="2" t="s">
        <v>3789</v>
      </c>
      <c r="E2953" s="2" t="s">
        <v>28</v>
      </c>
      <c r="F2953" s="2" t="s">
        <v>29</v>
      </c>
      <c r="G2953" s="2" t="s">
        <v>22</v>
      </c>
      <c r="H2953" s="2" t="s">
        <v>23</v>
      </c>
      <c r="I2953" s="2" t="s">
        <v>24</v>
      </c>
      <c r="J2953" s="2">
        <v>8</v>
      </c>
      <c r="K2953" s="2">
        <v>35722</v>
      </c>
      <c r="L2953" s="2">
        <v>285776</v>
      </c>
      <c r="M2953" s="2">
        <v>226277.78</v>
      </c>
      <c r="N2953" s="2">
        <v>59498.22</v>
      </c>
      <c r="O2953" s="2">
        <v>209</v>
      </c>
      <c r="P2953" s="2">
        <v>55</v>
      </c>
      <c r="Q2953" s="2" t="s">
        <v>25</v>
      </c>
      <c r="R2953" s="2">
        <v>10</v>
      </c>
      <c r="S2953" s="5">
        <f>IFERROR(Table1[[#This Row],[Profit]]/Table1[[#This Row],[Sales]],0)</f>
        <v>0.20819879905940317</v>
      </c>
      <c r="T2953" s="2" t="str">
        <f t="shared" si="46"/>
        <v>Reorder Needed</v>
      </c>
    </row>
    <row r="2954" spans="1:20" x14ac:dyDescent="0.3">
      <c r="A2954" s="2">
        <v>3953</v>
      </c>
      <c r="B2954" s="3">
        <v>45382</v>
      </c>
      <c r="C2954" s="2" t="s">
        <v>529</v>
      </c>
      <c r="D2954" s="2" t="s">
        <v>3790</v>
      </c>
      <c r="E2954" s="2" t="s">
        <v>36</v>
      </c>
      <c r="F2954" s="2" t="s">
        <v>37</v>
      </c>
      <c r="G2954" s="2" t="s">
        <v>81</v>
      </c>
      <c r="H2954" s="2" t="s">
        <v>82</v>
      </c>
      <c r="I2954" s="2" t="s">
        <v>24</v>
      </c>
      <c r="J2954" s="2">
        <v>8</v>
      </c>
      <c r="K2954" s="2">
        <v>17244</v>
      </c>
      <c r="L2954" s="2">
        <v>137952</v>
      </c>
      <c r="M2954" s="2">
        <v>98485.03</v>
      </c>
      <c r="N2954" s="2">
        <v>39466.97</v>
      </c>
      <c r="O2954" s="2">
        <v>286</v>
      </c>
      <c r="P2954" s="2">
        <v>15</v>
      </c>
      <c r="Q2954" s="2" t="s">
        <v>42</v>
      </c>
      <c r="R2954" s="2">
        <v>5</v>
      </c>
      <c r="S2954" s="5">
        <f>IFERROR(Table1[[#This Row],[Profit]]/Table1[[#This Row],[Sales]],0)</f>
        <v>0.28609204650893066</v>
      </c>
      <c r="T2954" s="2" t="str">
        <f t="shared" si="46"/>
        <v>Reorder Needed</v>
      </c>
    </row>
    <row r="2955" spans="1:20" x14ac:dyDescent="0.3">
      <c r="A2955" s="2">
        <v>3954</v>
      </c>
      <c r="B2955" s="3">
        <v>45390</v>
      </c>
      <c r="C2955" s="2" t="s">
        <v>2763</v>
      </c>
      <c r="D2955" s="2" t="s">
        <v>3791</v>
      </c>
      <c r="E2955" s="2" t="s">
        <v>45</v>
      </c>
      <c r="F2955" s="2" t="s">
        <v>46</v>
      </c>
      <c r="G2955" s="2" t="s">
        <v>81</v>
      </c>
      <c r="H2955" s="2" t="s">
        <v>82</v>
      </c>
      <c r="I2955" s="2" t="s">
        <v>24</v>
      </c>
      <c r="J2955" s="2">
        <v>10</v>
      </c>
      <c r="K2955" s="2">
        <v>55186</v>
      </c>
      <c r="L2955" s="2">
        <v>551860</v>
      </c>
      <c r="M2955" s="2">
        <v>478831.02</v>
      </c>
      <c r="N2955" s="2">
        <v>73028.98</v>
      </c>
      <c r="O2955" s="2">
        <v>296</v>
      </c>
      <c r="P2955" s="2">
        <v>24</v>
      </c>
      <c r="Q2955" s="2" t="s">
        <v>42</v>
      </c>
      <c r="R2955" s="2">
        <v>15</v>
      </c>
      <c r="S2955" s="5">
        <f>IFERROR(Table1[[#This Row],[Profit]]/Table1[[#This Row],[Sales]],0)</f>
        <v>0.132332439386801</v>
      </c>
      <c r="T2955" s="2" t="str">
        <f t="shared" si="46"/>
        <v>Reorder Needed</v>
      </c>
    </row>
    <row r="2956" spans="1:20" x14ac:dyDescent="0.3">
      <c r="A2956" s="2">
        <v>3955</v>
      </c>
      <c r="B2956" s="3">
        <v>45582</v>
      </c>
      <c r="C2956" s="2" t="s">
        <v>260</v>
      </c>
      <c r="D2956" s="2" t="s">
        <v>3792</v>
      </c>
      <c r="E2956" s="2" t="s">
        <v>28</v>
      </c>
      <c r="F2956" s="2" t="s">
        <v>29</v>
      </c>
      <c r="G2956" s="2" t="s">
        <v>22</v>
      </c>
      <c r="H2956" s="2" t="s">
        <v>23</v>
      </c>
      <c r="I2956" s="2" t="s">
        <v>24</v>
      </c>
      <c r="J2956" s="2">
        <v>1</v>
      </c>
      <c r="K2956" s="2">
        <v>56881</v>
      </c>
      <c r="L2956" s="2">
        <v>56881</v>
      </c>
      <c r="M2956" s="2">
        <v>47412.53</v>
      </c>
      <c r="N2956" s="2">
        <v>9468.4699999999993</v>
      </c>
      <c r="O2956" s="2">
        <v>32</v>
      </c>
      <c r="P2956" s="2">
        <v>82</v>
      </c>
      <c r="Q2956" s="2" t="s">
        <v>25</v>
      </c>
      <c r="R2956" s="2">
        <v>0</v>
      </c>
      <c r="S2956" s="5">
        <f>IFERROR(Table1[[#This Row],[Profit]]/Table1[[#This Row],[Sales]],0)</f>
        <v>0.16646103268226647</v>
      </c>
      <c r="T2956" s="2" t="str">
        <f t="shared" si="46"/>
        <v>Sufficient</v>
      </c>
    </row>
    <row r="2957" spans="1:20" x14ac:dyDescent="0.3">
      <c r="A2957" s="2">
        <v>3956</v>
      </c>
      <c r="B2957" s="3">
        <v>45403</v>
      </c>
      <c r="C2957" s="2" t="s">
        <v>2036</v>
      </c>
      <c r="D2957" s="2" t="s">
        <v>3793</v>
      </c>
      <c r="E2957" s="2" t="s">
        <v>36</v>
      </c>
      <c r="F2957" s="2" t="s">
        <v>37</v>
      </c>
      <c r="G2957" s="2" t="s">
        <v>30</v>
      </c>
      <c r="H2957" s="2" t="s">
        <v>31</v>
      </c>
      <c r="I2957" s="2" t="s">
        <v>32</v>
      </c>
      <c r="J2957" s="2">
        <v>7</v>
      </c>
      <c r="K2957" s="2">
        <v>51316</v>
      </c>
      <c r="L2957" s="2">
        <v>359212</v>
      </c>
      <c r="M2957" s="2">
        <v>255956.65</v>
      </c>
      <c r="N2957" s="2">
        <v>103255.35</v>
      </c>
      <c r="O2957" s="2">
        <v>18</v>
      </c>
      <c r="P2957" s="2">
        <v>25</v>
      </c>
      <c r="Q2957" s="2" t="s">
        <v>33</v>
      </c>
      <c r="R2957" s="2">
        <v>10</v>
      </c>
      <c r="S2957" s="5">
        <f>IFERROR(Table1[[#This Row],[Profit]]/Table1[[#This Row],[Sales]],0)</f>
        <v>0.28744961192833202</v>
      </c>
      <c r="T2957" s="2" t="str">
        <f t="shared" si="46"/>
        <v>Sufficient</v>
      </c>
    </row>
    <row r="2958" spans="1:20" x14ac:dyDescent="0.3">
      <c r="A2958" s="2">
        <v>3957</v>
      </c>
      <c r="B2958" s="3">
        <v>45601</v>
      </c>
      <c r="C2958" s="2" t="s">
        <v>519</v>
      </c>
      <c r="D2958" s="2" t="s">
        <v>3794</v>
      </c>
      <c r="E2958" s="2" t="s">
        <v>36</v>
      </c>
      <c r="F2958" s="2" t="s">
        <v>37</v>
      </c>
      <c r="G2958" s="2" t="s">
        <v>40</v>
      </c>
      <c r="H2958" s="2" t="s">
        <v>41</v>
      </c>
      <c r="I2958" s="2" t="s">
        <v>24</v>
      </c>
      <c r="J2958" s="2">
        <v>10</v>
      </c>
      <c r="K2958" s="2">
        <v>18993</v>
      </c>
      <c r="L2958" s="2">
        <v>189930</v>
      </c>
      <c r="M2958" s="2">
        <v>158034.62</v>
      </c>
      <c r="N2958" s="2">
        <v>31895.38</v>
      </c>
      <c r="O2958" s="2">
        <v>193</v>
      </c>
      <c r="P2958" s="2">
        <v>58</v>
      </c>
      <c r="Q2958" s="2" t="s">
        <v>42</v>
      </c>
      <c r="R2958" s="2">
        <v>15</v>
      </c>
      <c r="S2958" s="5">
        <f>IFERROR(Table1[[#This Row],[Profit]]/Table1[[#This Row],[Sales]],0)</f>
        <v>0.16793229084399516</v>
      </c>
      <c r="T2958" s="2" t="str">
        <f t="shared" si="46"/>
        <v>Reorder Needed</v>
      </c>
    </row>
    <row r="2959" spans="1:20" x14ac:dyDescent="0.3">
      <c r="A2959" s="2">
        <v>3958</v>
      </c>
      <c r="B2959" s="3">
        <v>45360</v>
      </c>
      <c r="C2959" s="2" t="s">
        <v>268</v>
      </c>
      <c r="D2959" s="2" t="s">
        <v>3795</v>
      </c>
      <c r="E2959" s="2" t="s">
        <v>20</v>
      </c>
      <c r="F2959" s="2" t="s">
        <v>21</v>
      </c>
      <c r="G2959" s="2" t="s">
        <v>40</v>
      </c>
      <c r="H2959" s="2" t="s">
        <v>41</v>
      </c>
      <c r="I2959" s="2" t="s">
        <v>24</v>
      </c>
      <c r="J2959" s="2">
        <v>5</v>
      </c>
      <c r="K2959" s="2">
        <v>48172</v>
      </c>
      <c r="L2959" s="2">
        <v>240860</v>
      </c>
      <c r="M2959" s="2">
        <v>186721.07</v>
      </c>
      <c r="N2959" s="2">
        <v>54138.93</v>
      </c>
      <c r="O2959" s="2">
        <v>40</v>
      </c>
      <c r="P2959" s="2">
        <v>27</v>
      </c>
      <c r="Q2959" s="2" t="s">
        <v>42</v>
      </c>
      <c r="R2959" s="2">
        <v>20</v>
      </c>
      <c r="S2959" s="5">
        <f>IFERROR(Table1[[#This Row],[Profit]]/Table1[[#This Row],[Sales]],0)</f>
        <v>0.2247734368512829</v>
      </c>
      <c r="T2959" s="2" t="str">
        <f t="shared" si="46"/>
        <v>Reorder Needed</v>
      </c>
    </row>
    <row r="2960" spans="1:20" x14ac:dyDescent="0.3">
      <c r="A2960" s="2">
        <v>3959</v>
      </c>
      <c r="B2960" s="3">
        <v>45578</v>
      </c>
      <c r="C2960" s="2" t="s">
        <v>1419</v>
      </c>
      <c r="D2960" s="2" t="s">
        <v>3796</v>
      </c>
      <c r="E2960" s="2" t="s">
        <v>45</v>
      </c>
      <c r="F2960" s="2" t="s">
        <v>46</v>
      </c>
      <c r="G2960" s="2" t="s">
        <v>81</v>
      </c>
      <c r="H2960" s="2" t="s">
        <v>82</v>
      </c>
      <c r="I2960" s="2" t="s">
        <v>24</v>
      </c>
      <c r="J2960" s="2">
        <v>6</v>
      </c>
      <c r="K2960" s="2">
        <v>32037</v>
      </c>
      <c r="L2960" s="2">
        <v>192222</v>
      </c>
      <c r="M2960" s="2">
        <v>156087.54999999999</v>
      </c>
      <c r="N2960" s="2">
        <v>36134.449999999997</v>
      </c>
      <c r="O2960" s="2">
        <v>47</v>
      </c>
      <c r="P2960" s="2">
        <v>81</v>
      </c>
      <c r="Q2960" s="2" t="s">
        <v>42</v>
      </c>
      <c r="R2960" s="2">
        <v>20</v>
      </c>
      <c r="S2960" s="5">
        <f>IFERROR(Table1[[#This Row],[Profit]]/Table1[[#This Row],[Sales]],0)</f>
        <v>0.18798290518254934</v>
      </c>
      <c r="T2960" s="2" t="str">
        <f t="shared" si="46"/>
        <v>Sufficient</v>
      </c>
    </row>
    <row r="2961" spans="1:20" x14ac:dyDescent="0.3">
      <c r="A2961" s="2">
        <v>3960</v>
      </c>
      <c r="B2961" s="3">
        <v>45455</v>
      </c>
      <c r="C2961" s="2" t="s">
        <v>276</v>
      </c>
      <c r="D2961" s="2" t="s">
        <v>3797</v>
      </c>
      <c r="E2961" s="2" t="s">
        <v>36</v>
      </c>
      <c r="F2961" s="2" t="s">
        <v>37</v>
      </c>
      <c r="G2961" s="2" t="s">
        <v>22</v>
      </c>
      <c r="H2961" s="2" t="s">
        <v>23</v>
      </c>
      <c r="I2961" s="2" t="s">
        <v>24</v>
      </c>
      <c r="J2961" s="2">
        <v>5</v>
      </c>
      <c r="K2961" s="2">
        <v>5523</v>
      </c>
      <c r="L2961" s="2">
        <v>27615</v>
      </c>
      <c r="M2961" s="2">
        <v>17619.39</v>
      </c>
      <c r="N2961" s="2">
        <v>9995.61</v>
      </c>
      <c r="O2961" s="2">
        <v>451</v>
      </c>
      <c r="P2961" s="2">
        <v>76</v>
      </c>
      <c r="Q2961" s="2" t="s">
        <v>25</v>
      </c>
      <c r="R2961" s="2">
        <v>5</v>
      </c>
      <c r="S2961" s="5">
        <f>IFERROR(Table1[[#This Row],[Profit]]/Table1[[#This Row],[Sales]],0)</f>
        <v>0.3619630635524172</v>
      </c>
      <c r="T2961" s="2" t="str">
        <f t="shared" si="46"/>
        <v>Reorder Needed</v>
      </c>
    </row>
    <row r="2962" spans="1:20" x14ac:dyDescent="0.3">
      <c r="A2962" s="2">
        <v>3961</v>
      </c>
      <c r="B2962" s="3">
        <v>45520</v>
      </c>
      <c r="C2962" s="2" t="s">
        <v>2328</v>
      </c>
      <c r="D2962" s="2" t="s">
        <v>3798</v>
      </c>
      <c r="E2962" s="2" t="s">
        <v>45</v>
      </c>
      <c r="F2962" s="2" t="s">
        <v>46</v>
      </c>
      <c r="G2962" s="2" t="s">
        <v>97</v>
      </c>
      <c r="H2962" s="2" t="s">
        <v>98</v>
      </c>
      <c r="I2962" s="2" t="s">
        <v>32</v>
      </c>
      <c r="J2962" s="2">
        <v>5</v>
      </c>
      <c r="K2962" s="2">
        <v>31320</v>
      </c>
      <c r="L2962" s="2">
        <v>156600</v>
      </c>
      <c r="M2962" s="2">
        <v>123964.29</v>
      </c>
      <c r="N2962" s="2">
        <v>32635.71</v>
      </c>
      <c r="O2962" s="2">
        <v>79</v>
      </c>
      <c r="P2962" s="2">
        <v>59</v>
      </c>
      <c r="Q2962" s="2" t="s">
        <v>99</v>
      </c>
      <c r="R2962" s="2">
        <v>20</v>
      </c>
      <c r="S2962" s="5">
        <f>IFERROR(Table1[[#This Row],[Profit]]/Table1[[#This Row],[Sales]],0)</f>
        <v>0.20840172413793104</v>
      </c>
      <c r="T2962" s="2" t="str">
        <f t="shared" si="46"/>
        <v>Reorder Needed</v>
      </c>
    </row>
    <row r="2963" spans="1:20" x14ac:dyDescent="0.3">
      <c r="A2963" s="2">
        <v>3962</v>
      </c>
      <c r="B2963" s="3">
        <v>45418</v>
      </c>
      <c r="C2963" s="2" t="s">
        <v>1166</v>
      </c>
      <c r="D2963" s="2" t="s">
        <v>3799</v>
      </c>
      <c r="E2963" s="2" t="s">
        <v>20</v>
      </c>
      <c r="F2963" s="2" t="s">
        <v>21</v>
      </c>
      <c r="G2963" s="2" t="s">
        <v>55</v>
      </c>
      <c r="H2963" s="2" t="s">
        <v>56</v>
      </c>
      <c r="I2963" s="2" t="s">
        <v>32</v>
      </c>
      <c r="J2963" s="2">
        <v>6</v>
      </c>
      <c r="K2963" s="2">
        <v>47061</v>
      </c>
      <c r="L2963" s="2">
        <v>282366</v>
      </c>
      <c r="M2963" s="2">
        <v>250721.66</v>
      </c>
      <c r="N2963" s="2">
        <v>31644.34</v>
      </c>
      <c r="O2963" s="2">
        <v>147</v>
      </c>
      <c r="P2963" s="2">
        <v>95</v>
      </c>
      <c r="Q2963" s="2" t="s">
        <v>57</v>
      </c>
      <c r="R2963" s="2">
        <v>20</v>
      </c>
      <c r="S2963" s="5">
        <f>IFERROR(Table1[[#This Row],[Profit]]/Table1[[#This Row],[Sales]],0)</f>
        <v>0.11206852099757053</v>
      </c>
      <c r="T2963" s="2" t="str">
        <f t="shared" si="46"/>
        <v>Reorder Needed</v>
      </c>
    </row>
    <row r="2964" spans="1:20" x14ac:dyDescent="0.3">
      <c r="A2964" s="2">
        <v>3963</v>
      </c>
      <c r="B2964" s="3">
        <v>45381</v>
      </c>
      <c r="C2964" s="2" t="s">
        <v>592</v>
      </c>
      <c r="D2964" s="2" t="s">
        <v>3800</v>
      </c>
      <c r="E2964" s="2" t="s">
        <v>28</v>
      </c>
      <c r="F2964" s="2" t="s">
        <v>29</v>
      </c>
      <c r="G2964" s="2" t="s">
        <v>81</v>
      </c>
      <c r="H2964" s="2" t="s">
        <v>82</v>
      </c>
      <c r="I2964" s="2" t="s">
        <v>24</v>
      </c>
      <c r="J2964" s="2">
        <v>4</v>
      </c>
      <c r="K2964" s="2">
        <v>37415</v>
      </c>
      <c r="L2964" s="2">
        <v>149660</v>
      </c>
      <c r="M2964" s="2">
        <v>110957.64</v>
      </c>
      <c r="N2964" s="2">
        <v>38702.36</v>
      </c>
      <c r="O2964" s="2">
        <v>256</v>
      </c>
      <c r="P2964" s="2">
        <v>96</v>
      </c>
      <c r="Q2964" s="2" t="s">
        <v>42</v>
      </c>
      <c r="R2964" s="2">
        <v>10</v>
      </c>
      <c r="S2964" s="5">
        <f>IFERROR(Table1[[#This Row],[Profit]]/Table1[[#This Row],[Sales]],0)</f>
        <v>0.25860189763463853</v>
      </c>
      <c r="T2964" s="2" t="str">
        <f t="shared" si="46"/>
        <v>Reorder Needed</v>
      </c>
    </row>
    <row r="2965" spans="1:20" x14ac:dyDescent="0.3">
      <c r="A2965" s="2">
        <v>3964</v>
      </c>
      <c r="B2965" s="3">
        <v>45555</v>
      </c>
      <c r="C2965" s="2" t="s">
        <v>631</v>
      </c>
      <c r="D2965" s="2" t="s">
        <v>3801</v>
      </c>
      <c r="E2965" s="2" t="s">
        <v>36</v>
      </c>
      <c r="F2965" s="2" t="s">
        <v>37</v>
      </c>
      <c r="G2965" s="2" t="s">
        <v>75</v>
      </c>
      <c r="H2965" s="2" t="s">
        <v>76</v>
      </c>
      <c r="I2965" s="2" t="s">
        <v>77</v>
      </c>
      <c r="J2965" s="2">
        <v>8</v>
      </c>
      <c r="K2965" s="2">
        <v>2799</v>
      </c>
      <c r="L2965" s="2">
        <v>22392</v>
      </c>
      <c r="M2965" s="2">
        <v>18173.240000000002</v>
      </c>
      <c r="N2965" s="2">
        <v>4218.76</v>
      </c>
      <c r="O2965" s="2">
        <v>287</v>
      </c>
      <c r="P2965" s="2">
        <v>85</v>
      </c>
      <c r="Q2965" s="2" t="s">
        <v>78</v>
      </c>
      <c r="R2965" s="2">
        <v>20</v>
      </c>
      <c r="S2965" s="5">
        <f>IFERROR(Table1[[#This Row],[Profit]]/Table1[[#This Row],[Sales]],0)</f>
        <v>0.18840478742408004</v>
      </c>
      <c r="T2965" s="2" t="str">
        <f t="shared" si="46"/>
        <v>Reorder Needed</v>
      </c>
    </row>
    <row r="2966" spans="1:20" x14ac:dyDescent="0.3">
      <c r="A2966" s="2">
        <v>3965</v>
      </c>
      <c r="B2966" s="3">
        <v>45473</v>
      </c>
      <c r="C2966" s="2" t="s">
        <v>375</v>
      </c>
      <c r="D2966" s="2" t="s">
        <v>3802</v>
      </c>
      <c r="E2966" s="2" t="s">
        <v>20</v>
      </c>
      <c r="F2966" s="2" t="s">
        <v>21</v>
      </c>
      <c r="G2966" s="2" t="s">
        <v>97</v>
      </c>
      <c r="H2966" s="2" t="s">
        <v>98</v>
      </c>
      <c r="I2966" s="2" t="s">
        <v>32</v>
      </c>
      <c r="J2966" s="2">
        <v>5</v>
      </c>
      <c r="K2966" s="2">
        <v>41520</v>
      </c>
      <c r="L2966" s="2">
        <v>207600</v>
      </c>
      <c r="M2966" s="2">
        <v>183988.36</v>
      </c>
      <c r="N2966" s="2">
        <v>23611.64</v>
      </c>
      <c r="O2966" s="2">
        <v>192</v>
      </c>
      <c r="P2966" s="2">
        <v>41</v>
      </c>
      <c r="Q2966" s="2" t="s">
        <v>99</v>
      </c>
      <c r="R2966" s="2">
        <v>5</v>
      </c>
      <c r="S2966" s="5">
        <f>IFERROR(Table1[[#This Row],[Profit]]/Table1[[#This Row],[Sales]],0)</f>
        <v>0.11373622350674374</v>
      </c>
      <c r="T2966" s="2" t="str">
        <f t="shared" si="46"/>
        <v>Reorder Needed</v>
      </c>
    </row>
    <row r="2967" spans="1:20" x14ac:dyDescent="0.3">
      <c r="A2967" s="2">
        <v>3966</v>
      </c>
      <c r="B2967" s="3">
        <v>45519</v>
      </c>
      <c r="C2967" s="2" t="s">
        <v>1943</v>
      </c>
      <c r="D2967" s="2" t="s">
        <v>2478</v>
      </c>
      <c r="E2967" s="2" t="s">
        <v>28</v>
      </c>
      <c r="F2967" s="2" t="s">
        <v>29</v>
      </c>
      <c r="G2967" s="2" t="s">
        <v>40</v>
      </c>
      <c r="H2967" s="2" t="s">
        <v>41</v>
      </c>
      <c r="I2967" s="2" t="s">
        <v>24</v>
      </c>
      <c r="J2967" s="2">
        <v>10</v>
      </c>
      <c r="K2967" s="2">
        <v>7125</v>
      </c>
      <c r="L2967" s="2">
        <v>71250</v>
      </c>
      <c r="M2967" s="2">
        <v>54760.58</v>
      </c>
      <c r="N2967" s="2">
        <v>16489.419999999998</v>
      </c>
      <c r="O2967" s="2">
        <v>32</v>
      </c>
      <c r="P2967" s="2">
        <v>13</v>
      </c>
      <c r="Q2967" s="2" t="s">
        <v>42</v>
      </c>
      <c r="R2967" s="2">
        <v>0</v>
      </c>
      <c r="S2967" s="5">
        <f>IFERROR(Table1[[#This Row],[Profit]]/Table1[[#This Row],[Sales]],0)</f>
        <v>0.23143045614035085</v>
      </c>
      <c r="T2967" s="2" t="str">
        <f t="shared" si="46"/>
        <v>Reorder Needed</v>
      </c>
    </row>
    <row r="2968" spans="1:20" x14ac:dyDescent="0.3">
      <c r="A2968" s="2">
        <v>3967</v>
      </c>
      <c r="B2968" s="3">
        <v>45467</v>
      </c>
      <c r="C2968" s="2" t="s">
        <v>663</v>
      </c>
      <c r="D2968" s="2" t="s">
        <v>3803</v>
      </c>
      <c r="E2968" s="2" t="s">
        <v>36</v>
      </c>
      <c r="F2968" s="2" t="s">
        <v>37</v>
      </c>
      <c r="G2968" s="2" t="s">
        <v>81</v>
      </c>
      <c r="H2968" s="2" t="s">
        <v>82</v>
      </c>
      <c r="I2968" s="2" t="s">
        <v>24</v>
      </c>
      <c r="J2968" s="2">
        <v>10</v>
      </c>
      <c r="K2968" s="2">
        <v>33097</v>
      </c>
      <c r="L2968" s="2">
        <v>330970</v>
      </c>
      <c r="M2968" s="2">
        <v>248831.08</v>
      </c>
      <c r="N2968" s="2">
        <v>82138.92</v>
      </c>
      <c r="O2968" s="2">
        <v>129</v>
      </c>
      <c r="P2968" s="2">
        <v>52</v>
      </c>
      <c r="Q2968" s="2" t="s">
        <v>42</v>
      </c>
      <c r="R2968" s="2">
        <v>10</v>
      </c>
      <c r="S2968" s="5">
        <f>IFERROR(Table1[[#This Row],[Profit]]/Table1[[#This Row],[Sales]],0)</f>
        <v>0.24817633018098317</v>
      </c>
      <c r="T2968" s="2" t="str">
        <f t="shared" si="46"/>
        <v>Reorder Needed</v>
      </c>
    </row>
    <row r="2969" spans="1:20" x14ac:dyDescent="0.3">
      <c r="A2969" s="2">
        <v>3968</v>
      </c>
      <c r="B2969" s="3">
        <v>45549</v>
      </c>
      <c r="C2969" s="2" t="s">
        <v>1691</v>
      </c>
      <c r="D2969" s="2" t="s">
        <v>3804</v>
      </c>
      <c r="E2969" s="2" t="s">
        <v>36</v>
      </c>
      <c r="F2969" s="2" t="s">
        <v>37</v>
      </c>
      <c r="G2969" s="2" t="s">
        <v>75</v>
      </c>
      <c r="H2969" s="2" t="s">
        <v>76</v>
      </c>
      <c r="I2969" s="2" t="s">
        <v>77</v>
      </c>
      <c r="J2969" s="2">
        <v>6</v>
      </c>
      <c r="K2969" s="2">
        <v>45371</v>
      </c>
      <c r="L2969" s="2">
        <v>272226</v>
      </c>
      <c r="M2969" s="2">
        <v>202212.73</v>
      </c>
      <c r="N2969" s="2">
        <v>70013.27</v>
      </c>
      <c r="O2969" s="2">
        <v>229</v>
      </c>
      <c r="P2969" s="2">
        <v>28</v>
      </c>
      <c r="Q2969" s="2" t="s">
        <v>78</v>
      </c>
      <c r="R2969" s="2">
        <v>15</v>
      </c>
      <c r="S2969" s="5">
        <f>IFERROR(Table1[[#This Row],[Profit]]/Table1[[#This Row],[Sales]],0)</f>
        <v>0.25718803494155595</v>
      </c>
      <c r="T2969" s="2" t="str">
        <f t="shared" si="46"/>
        <v>Reorder Needed</v>
      </c>
    </row>
    <row r="2970" spans="1:20" x14ac:dyDescent="0.3">
      <c r="A2970" s="2">
        <v>3969</v>
      </c>
      <c r="B2970" s="3">
        <v>45471</v>
      </c>
      <c r="C2970" s="2" t="s">
        <v>974</v>
      </c>
      <c r="D2970" s="2" t="s">
        <v>3805</v>
      </c>
      <c r="E2970" s="2" t="s">
        <v>36</v>
      </c>
      <c r="F2970" s="2" t="s">
        <v>37</v>
      </c>
      <c r="G2970" s="2" t="s">
        <v>30</v>
      </c>
      <c r="H2970" s="2" t="s">
        <v>31</v>
      </c>
      <c r="I2970" s="2" t="s">
        <v>32</v>
      </c>
      <c r="J2970" s="2">
        <v>2</v>
      </c>
      <c r="K2970" s="2">
        <v>32157</v>
      </c>
      <c r="L2970" s="2">
        <v>64314</v>
      </c>
      <c r="M2970" s="2">
        <v>44381.02</v>
      </c>
      <c r="N2970" s="2">
        <v>19932.98</v>
      </c>
      <c r="O2970" s="2">
        <v>286</v>
      </c>
      <c r="P2970" s="2">
        <v>96</v>
      </c>
      <c r="Q2970" s="2" t="s">
        <v>33</v>
      </c>
      <c r="R2970" s="2">
        <v>20</v>
      </c>
      <c r="S2970" s="5">
        <f>IFERROR(Table1[[#This Row],[Profit]]/Table1[[#This Row],[Sales]],0)</f>
        <v>0.30993220760643092</v>
      </c>
      <c r="T2970" s="2" t="str">
        <f t="shared" si="46"/>
        <v>Reorder Needed</v>
      </c>
    </row>
    <row r="2971" spans="1:20" x14ac:dyDescent="0.3">
      <c r="A2971" s="2">
        <v>3970</v>
      </c>
      <c r="B2971" s="3">
        <v>45594</v>
      </c>
      <c r="C2971" s="2" t="s">
        <v>2075</v>
      </c>
      <c r="D2971" s="2" t="s">
        <v>3806</v>
      </c>
      <c r="E2971" s="2" t="s">
        <v>20</v>
      </c>
      <c r="F2971" s="2" t="s">
        <v>21</v>
      </c>
      <c r="G2971" s="2" t="s">
        <v>97</v>
      </c>
      <c r="H2971" s="2" t="s">
        <v>98</v>
      </c>
      <c r="I2971" s="2" t="s">
        <v>32</v>
      </c>
      <c r="J2971" s="2">
        <v>2</v>
      </c>
      <c r="K2971" s="2">
        <v>40939</v>
      </c>
      <c r="L2971" s="2">
        <v>81878</v>
      </c>
      <c r="M2971" s="2">
        <v>64344.92</v>
      </c>
      <c r="N2971" s="2">
        <v>17533.080000000002</v>
      </c>
      <c r="O2971" s="2">
        <v>254</v>
      </c>
      <c r="P2971" s="2">
        <v>49</v>
      </c>
      <c r="Q2971" s="2" t="s">
        <v>99</v>
      </c>
      <c r="R2971" s="2">
        <v>5</v>
      </c>
      <c r="S2971" s="5">
        <f>IFERROR(Table1[[#This Row],[Profit]]/Table1[[#This Row],[Sales]],0)</f>
        <v>0.21413664232150276</v>
      </c>
      <c r="T2971" s="2" t="str">
        <f t="shared" si="46"/>
        <v>Reorder Needed</v>
      </c>
    </row>
    <row r="2972" spans="1:20" x14ac:dyDescent="0.3">
      <c r="A2972" s="2">
        <v>3971</v>
      </c>
      <c r="B2972" s="3">
        <v>45463</v>
      </c>
      <c r="C2972" s="2" t="s">
        <v>2941</v>
      </c>
      <c r="D2972" s="2" t="s">
        <v>3807</v>
      </c>
      <c r="E2972" s="2" t="s">
        <v>36</v>
      </c>
      <c r="F2972" s="2" t="s">
        <v>37</v>
      </c>
      <c r="G2972" s="2" t="s">
        <v>60</v>
      </c>
      <c r="H2972" s="2" t="s">
        <v>61</v>
      </c>
      <c r="I2972" s="2" t="s">
        <v>32</v>
      </c>
      <c r="J2972" s="2">
        <v>6</v>
      </c>
      <c r="K2972" s="2">
        <v>58289</v>
      </c>
      <c r="L2972" s="2">
        <v>349734</v>
      </c>
      <c r="M2972" s="2">
        <v>308281.24</v>
      </c>
      <c r="N2972" s="2">
        <v>41452.76</v>
      </c>
      <c r="O2972" s="2">
        <v>197</v>
      </c>
      <c r="P2972" s="2">
        <v>42</v>
      </c>
      <c r="Q2972" s="2" t="s">
        <v>62</v>
      </c>
      <c r="R2972" s="2">
        <v>20</v>
      </c>
      <c r="S2972" s="5">
        <f>IFERROR(Table1[[#This Row],[Profit]]/Table1[[#This Row],[Sales]],0)</f>
        <v>0.11852653731121367</v>
      </c>
      <c r="T2972" s="2" t="str">
        <f t="shared" si="46"/>
        <v>Reorder Needed</v>
      </c>
    </row>
    <row r="2973" spans="1:20" x14ac:dyDescent="0.3">
      <c r="A2973" s="2">
        <v>3972</v>
      </c>
      <c r="B2973" s="3">
        <v>45455</v>
      </c>
      <c r="C2973" s="2" t="s">
        <v>3213</v>
      </c>
      <c r="D2973" s="2" t="s">
        <v>3808</v>
      </c>
      <c r="E2973" s="2" t="s">
        <v>20</v>
      </c>
      <c r="F2973" s="2" t="s">
        <v>21</v>
      </c>
      <c r="G2973" s="2" t="s">
        <v>22</v>
      </c>
      <c r="H2973" s="2" t="s">
        <v>23</v>
      </c>
      <c r="I2973" s="2" t="s">
        <v>24</v>
      </c>
      <c r="J2973" s="2">
        <v>6</v>
      </c>
      <c r="K2973" s="2">
        <v>56486</v>
      </c>
      <c r="L2973" s="2">
        <v>338916</v>
      </c>
      <c r="M2973" s="2">
        <v>276063.42</v>
      </c>
      <c r="N2973" s="2">
        <v>62852.58</v>
      </c>
      <c r="O2973" s="2">
        <v>65</v>
      </c>
      <c r="P2973" s="2">
        <v>84</v>
      </c>
      <c r="Q2973" s="2" t="s">
        <v>25</v>
      </c>
      <c r="R2973" s="2">
        <v>15</v>
      </c>
      <c r="S2973" s="5">
        <f>IFERROR(Table1[[#This Row],[Profit]]/Table1[[#This Row],[Sales]],0)</f>
        <v>0.18545179336472756</v>
      </c>
      <c r="T2973" s="2" t="str">
        <f t="shared" si="46"/>
        <v>Sufficient</v>
      </c>
    </row>
    <row r="2974" spans="1:20" x14ac:dyDescent="0.3">
      <c r="A2974" s="2">
        <v>3973</v>
      </c>
      <c r="B2974" s="3">
        <v>45533</v>
      </c>
      <c r="C2974" s="2" t="s">
        <v>3068</v>
      </c>
      <c r="D2974" s="2" t="s">
        <v>3809</v>
      </c>
      <c r="E2974" s="2" t="s">
        <v>36</v>
      </c>
      <c r="F2974" s="2" t="s">
        <v>37</v>
      </c>
      <c r="G2974" s="2" t="s">
        <v>30</v>
      </c>
      <c r="H2974" s="2" t="s">
        <v>31</v>
      </c>
      <c r="I2974" s="2" t="s">
        <v>32</v>
      </c>
      <c r="J2974" s="2">
        <v>7</v>
      </c>
      <c r="K2974" s="2">
        <v>16985</v>
      </c>
      <c r="L2974" s="2">
        <v>118895</v>
      </c>
      <c r="M2974" s="2">
        <v>75817.279999999999</v>
      </c>
      <c r="N2974" s="2">
        <v>43077.72</v>
      </c>
      <c r="O2974" s="2">
        <v>147</v>
      </c>
      <c r="P2974" s="2">
        <v>37</v>
      </c>
      <c r="Q2974" s="2" t="s">
        <v>33</v>
      </c>
      <c r="R2974" s="2">
        <v>10</v>
      </c>
      <c r="S2974" s="5">
        <f>IFERROR(Table1[[#This Row],[Profit]]/Table1[[#This Row],[Sales]],0)</f>
        <v>0.36231733882837797</v>
      </c>
      <c r="T2974" s="2" t="str">
        <f t="shared" si="46"/>
        <v>Reorder Needed</v>
      </c>
    </row>
    <row r="2975" spans="1:20" x14ac:dyDescent="0.3">
      <c r="A2975" s="2">
        <v>3974</v>
      </c>
      <c r="B2975" s="3">
        <v>45656</v>
      </c>
      <c r="C2975" s="2" t="s">
        <v>1237</v>
      </c>
      <c r="D2975" s="2" t="s">
        <v>3810</v>
      </c>
      <c r="E2975" s="2" t="s">
        <v>28</v>
      </c>
      <c r="F2975" s="2" t="s">
        <v>29</v>
      </c>
      <c r="G2975" s="2" t="s">
        <v>75</v>
      </c>
      <c r="H2975" s="2" t="s">
        <v>76</v>
      </c>
      <c r="I2975" s="2" t="s">
        <v>77</v>
      </c>
      <c r="J2975" s="2">
        <v>7</v>
      </c>
      <c r="K2975" s="2">
        <v>47240</v>
      </c>
      <c r="L2975" s="2">
        <v>330680</v>
      </c>
      <c r="M2975" s="2">
        <v>229230.2</v>
      </c>
      <c r="N2975" s="2">
        <v>101449.8</v>
      </c>
      <c r="O2975" s="2">
        <v>367</v>
      </c>
      <c r="P2975" s="2">
        <v>50</v>
      </c>
      <c r="Q2975" s="2" t="s">
        <v>78</v>
      </c>
      <c r="R2975" s="2">
        <v>20</v>
      </c>
      <c r="S2975" s="5">
        <f>IFERROR(Table1[[#This Row],[Profit]]/Table1[[#This Row],[Sales]],0)</f>
        <v>0.30679146002177332</v>
      </c>
      <c r="T2975" s="2" t="str">
        <f t="shared" si="46"/>
        <v>Reorder Needed</v>
      </c>
    </row>
    <row r="2976" spans="1:20" x14ac:dyDescent="0.3">
      <c r="A2976" s="2">
        <v>3975</v>
      </c>
      <c r="B2976" s="3">
        <v>45543</v>
      </c>
      <c r="C2976" s="2" t="s">
        <v>158</v>
      </c>
      <c r="D2976" s="2" t="s">
        <v>3811</v>
      </c>
      <c r="E2976" s="2" t="s">
        <v>45</v>
      </c>
      <c r="F2976" s="2" t="s">
        <v>46</v>
      </c>
      <c r="G2976" s="2" t="s">
        <v>22</v>
      </c>
      <c r="H2976" s="2" t="s">
        <v>23</v>
      </c>
      <c r="I2976" s="2" t="s">
        <v>24</v>
      </c>
      <c r="J2976" s="2">
        <v>6</v>
      </c>
      <c r="K2976" s="2">
        <v>53356</v>
      </c>
      <c r="L2976" s="2">
        <v>320136</v>
      </c>
      <c r="M2976" s="2">
        <v>247487.02</v>
      </c>
      <c r="N2976" s="2">
        <v>72648.98</v>
      </c>
      <c r="O2976" s="2">
        <v>256</v>
      </c>
      <c r="P2976" s="2">
        <v>64</v>
      </c>
      <c r="Q2976" s="2" t="s">
        <v>25</v>
      </c>
      <c r="R2976" s="2">
        <v>10</v>
      </c>
      <c r="S2976" s="5">
        <f>IFERROR(Table1[[#This Row],[Profit]]/Table1[[#This Row],[Sales]],0)</f>
        <v>0.22693161656296074</v>
      </c>
      <c r="T2976" s="2" t="str">
        <f t="shared" si="46"/>
        <v>Reorder Needed</v>
      </c>
    </row>
    <row r="2977" spans="1:20" x14ac:dyDescent="0.3">
      <c r="A2977" s="2">
        <v>3976</v>
      </c>
      <c r="B2977" s="3">
        <v>45480</v>
      </c>
      <c r="C2977" s="2" t="s">
        <v>1003</v>
      </c>
      <c r="D2977" s="2" t="s">
        <v>3812</v>
      </c>
      <c r="E2977" s="2" t="s">
        <v>20</v>
      </c>
      <c r="F2977" s="2" t="s">
        <v>21</v>
      </c>
      <c r="G2977" s="2" t="s">
        <v>22</v>
      </c>
      <c r="H2977" s="2" t="s">
        <v>23</v>
      </c>
      <c r="I2977" s="2" t="s">
        <v>24</v>
      </c>
      <c r="J2977" s="2">
        <v>7</v>
      </c>
      <c r="K2977" s="2">
        <v>59180</v>
      </c>
      <c r="L2977" s="2">
        <v>414260</v>
      </c>
      <c r="M2977" s="2">
        <v>368167.22</v>
      </c>
      <c r="N2977" s="2">
        <v>46092.78</v>
      </c>
      <c r="O2977" s="2">
        <v>95</v>
      </c>
      <c r="P2977" s="2">
        <v>17</v>
      </c>
      <c r="Q2977" s="2" t="s">
        <v>25</v>
      </c>
      <c r="R2977" s="2">
        <v>5</v>
      </c>
      <c r="S2977" s="5">
        <f>IFERROR(Table1[[#This Row],[Profit]]/Table1[[#This Row],[Sales]],0)</f>
        <v>0.11126534060734804</v>
      </c>
      <c r="T2977" s="2" t="str">
        <f t="shared" si="46"/>
        <v>Reorder Needed</v>
      </c>
    </row>
    <row r="2978" spans="1:20" x14ac:dyDescent="0.3">
      <c r="A2978" s="2">
        <v>3977</v>
      </c>
      <c r="B2978" s="3">
        <v>45382</v>
      </c>
      <c r="C2978" s="2" t="s">
        <v>1374</v>
      </c>
      <c r="D2978" s="2" t="s">
        <v>3813</v>
      </c>
      <c r="E2978" s="2" t="s">
        <v>20</v>
      </c>
      <c r="F2978" s="2" t="s">
        <v>21</v>
      </c>
      <c r="G2978" s="2" t="s">
        <v>49</v>
      </c>
      <c r="H2978" s="2" t="s">
        <v>50</v>
      </c>
      <c r="I2978" s="2" t="s">
        <v>51</v>
      </c>
      <c r="J2978" s="2">
        <v>9</v>
      </c>
      <c r="K2978" s="2">
        <v>27941</v>
      </c>
      <c r="L2978" s="2">
        <v>251469</v>
      </c>
      <c r="M2978" s="2">
        <v>167374.20000000001</v>
      </c>
      <c r="N2978" s="2">
        <v>84094.8</v>
      </c>
      <c r="O2978" s="2">
        <v>276</v>
      </c>
      <c r="P2978" s="2">
        <v>12</v>
      </c>
      <c r="Q2978" s="2" t="s">
        <v>52</v>
      </c>
      <c r="R2978" s="2">
        <v>10</v>
      </c>
      <c r="S2978" s="5">
        <f>IFERROR(Table1[[#This Row],[Profit]]/Table1[[#This Row],[Sales]],0)</f>
        <v>0.3344141822650108</v>
      </c>
      <c r="T2978" s="2" t="str">
        <f t="shared" si="46"/>
        <v>Reorder Needed</v>
      </c>
    </row>
    <row r="2979" spans="1:20" x14ac:dyDescent="0.3">
      <c r="A2979" s="2">
        <v>3978</v>
      </c>
      <c r="B2979" s="3">
        <v>45461</v>
      </c>
      <c r="C2979" s="2" t="s">
        <v>424</v>
      </c>
      <c r="D2979" s="2" t="s">
        <v>3814</v>
      </c>
      <c r="E2979" s="2" t="s">
        <v>45</v>
      </c>
      <c r="F2979" s="2" t="s">
        <v>46</v>
      </c>
      <c r="G2979" s="2" t="s">
        <v>75</v>
      </c>
      <c r="H2979" s="2" t="s">
        <v>76</v>
      </c>
      <c r="I2979" s="2" t="s">
        <v>77</v>
      </c>
      <c r="J2979" s="2">
        <v>8</v>
      </c>
      <c r="K2979" s="2">
        <v>22943</v>
      </c>
      <c r="L2979" s="2">
        <v>183544</v>
      </c>
      <c r="M2979" s="2">
        <v>111357.94</v>
      </c>
      <c r="N2979" s="2">
        <v>72186.06</v>
      </c>
      <c r="O2979" s="2">
        <v>195</v>
      </c>
      <c r="P2979" s="2">
        <v>82</v>
      </c>
      <c r="Q2979" s="2" t="s">
        <v>78</v>
      </c>
      <c r="R2979" s="2">
        <v>5</v>
      </c>
      <c r="S2979" s="5">
        <f>IFERROR(Table1[[#This Row],[Profit]]/Table1[[#This Row],[Sales]],0)</f>
        <v>0.39329021923898355</v>
      </c>
      <c r="T2979" s="2" t="str">
        <f t="shared" si="46"/>
        <v>Reorder Needed</v>
      </c>
    </row>
    <row r="2980" spans="1:20" x14ac:dyDescent="0.3">
      <c r="A2980" s="2">
        <v>3979</v>
      </c>
      <c r="B2980" s="3">
        <v>45352</v>
      </c>
      <c r="C2980" s="2" t="s">
        <v>1101</v>
      </c>
      <c r="D2980" s="2" t="s">
        <v>3815</v>
      </c>
      <c r="E2980" s="2" t="s">
        <v>20</v>
      </c>
      <c r="F2980" s="2" t="s">
        <v>21</v>
      </c>
      <c r="G2980" s="2" t="s">
        <v>67</v>
      </c>
      <c r="H2980" s="2" t="s">
        <v>68</v>
      </c>
      <c r="I2980" s="2" t="s">
        <v>24</v>
      </c>
      <c r="J2980" s="2">
        <v>2</v>
      </c>
      <c r="K2980" s="2">
        <v>19686</v>
      </c>
      <c r="L2980" s="2">
        <v>39372</v>
      </c>
      <c r="M2980" s="2">
        <v>33607.440000000002</v>
      </c>
      <c r="N2980" s="2">
        <v>5764.56</v>
      </c>
      <c r="O2980" s="2">
        <v>455</v>
      </c>
      <c r="P2980" s="2">
        <v>44</v>
      </c>
      <c r="Q2980" s="2" t="s">
        <v>42</v>
      </c>
      <c r="R2980" s="2">
        <v>10</v>
      </c>
      <c r="S2980" s="5">
        <f>IFERROR(Table1[[#This Row],[Profit]]/Table1[[#This Row],[Sales]],0)</f>
        <v>0.14641267906126182</v>
      </c>
      <c r="T2980" s="2" t="str">
        <f t="shared" si="46"/>
        <v>Reorder Needed</v>
      </c>
    </row>
    <row r="2981" spans="1:20" x14ac:dyDescent="0.3">
      <c r="A2981" s="2">
        <v>3980</v>
      </c>
      <c r="B2981" s="3">
        <v>45394</v>
      </c>
      <c r="C2981" s="2" t="s">
        <v>893</v>
      </c>
      <c r="D2981" s="2" t="s">
        <v>3816</v>
      </c>
      <c r="E2981" s="2" t="s">
        <v>36</v>
      </c>
      <c r="F2981" s="2" t="s">
        <v>37</v>
      </c>
      <c r="G2981" s="2" t="s">
        <v>81</v>
      </c>
      <c r="H2981" s="2" t="s">
        <v>82</v>
      </c>
      <c r="I2981" s="2" t="s">
        <v>24</v>
      </c>
      <c r="J2981" s="2">
        <v>7</v>
      </c>
      <c r="K2981" s="2">
        <v>8575</v>
      </c>
      <c r="L2981" s="2">
        <v>60025</v>
      </c>
      <c r="M2981" s="2">
        <v>38284.86</v>
      </c>
      <c r="N2981" s="2">
        <v>21740.14</v>
      </c>
      <c r="O2981" s="2">
        <v>143</v>
      </c>
      <c r="P2981" s="2">
        <v>69</v>
      </c>
      <c r="Q2981" s="2" t="s">
        <v>42</v>
      </c>
      <c r="R2981" s="2">
        <v>0</v>
      </c>
      <c r="S2981" s="5">
        <f>IFERROR(Table1[[#This Row],[Profit]]/Table1[[#This Row],[Sales]],0)</f>
        <v>0.3621847563515202</v>
      </c>
      <c r="T2981" s="2" t="str">
        <f t="shared" si="46"/>
        <v>Reorder Needed</v>
      </c>
    </row>
    <row r="2982" spans="1:20" x14ac:dyDescent="0.3">
      <c r="A2982" s="2">
        <v>3981</v>
      </c>
      <c r="B2982" s="3">
        <v>45608</v>
      </c>
      <c r="C2982" s="2" t="s">
        <v>241</v>
      </c>
      <c r="D2982" s="2" t="s">
        <v>3817</v>
      </c>
      <c r="E2982" s="2" t="s">
        <v>45</v>
      </c>
      <c r="F2982" s="2" t="s">
        <v>46</v>
      </c>
      <c r="G2982" s="2" t="s">
        <v>97</v>
      </c>
      <c r="H2982" s="2" t="s">
        <v>98</v>
      </c>
      <c r="I2982" s="2" t="s">
        <v>32</v>
      </c>
      <c r="J2982" s="2">
        <v>9</v>
      </c>
      <c r="K2982" s="2">
        <v>21336</v>
      </c>
      <c r="L2982" s="2">
        <v>192024</v>
      </c>
      <c r="M2982" s="2">
        <v>151817.22</v>
      </c>
      <c r="N2982" s="2">
        <v>40206.78</v>
      </c>
      <c r="O2982" s="2">
        <v>44</v>
      </c>
      <c r="P2982" s="2">
        <v>58</v>
      </c>
      <c r="Q2982" s="2" t="s">
        <v>99</v>
      </c>
      <c r="R2982" s="2">
        <v>5</v>
      </c>
      <c r="S2982" s="5">
        <f>IFERROR(Table1[[#This Row],[Profit]]/Table1[[#This Row],[Sales]],0)</f>
        <v>0.20938413948256468</v>
      </c>
      <c r="T2982" s="2" t="str">
        <f t="shared" si="46"/>
        <v>Sufficient</v>
      </c>
    </row>
    <row r="2983" spans="1:20" x14ac:dyDescent="0.3">
      <c r="A2983" s="2">
        <v>3982</v>
      </c>
      <c r="B2983" s="3">
        <v>45338</v>
      </c>
      <c r="C2983" s="2" t="s">
        <v>1231</v>
      </c>
      <c r="D2983" s="2" t="s">
        <v>3818</v>
      </c>
      <c r="E2983" s="2" t="s">
        <v>20</v>
      </c>
      <c r="F2983" s="2" t="s">
        <v>21</v>
      </c>
      <c r="G2983" s="2" t="s">
        <v>60</v>
      </c>
      <c r="H2983" s="2" t="s">
        <v>61</v>
      </c>
      <c r="I2983" s="2" t="s">
        <v>32</v>
      </c>
      <c r="J2983" s="2">
        <v>8</v>
      </c>
      <c r="K2983" s="2">
        <v>36876</v>
      </c>
      <c r="L2983" s="2">
        <v>295008</v>
      </c>
      <c r="M2983" s="2">
        <v>217028.45</v>
      </c>
      <c r="N2983" s="2">
        <v>77979.55</v>
      </c>
      <c r="O2983" s="2">
        <v>483</v>
      </c>
      <c r="P2983" s="2">
        <v>23</v>
      </c>
      <c r="Q2983" s="2" t="s">
        <v>62</v>
      </c>
      <c r="R2983" s="2">
        <v>15</v>
      </c>
      <c r="S2983" s="5">
        <f>IFERROR(Table1[[#This Row],[Profit]]/Table1[[#This Row],[Sales]],0)</f>
        <v>0.2643302893480855</v>
      </c>
      <c r="T2983" s="2" t="str">
        <f t="shared" si="46"/>
        <v>Reorder Needed</v>
      </c>
    </row>
    <row r="2984" spans="1:20" x14ac:dyDescent="0.3">
      <c r="A2984" s="2">
        <v>3983</v>
      </c>
      <c r="B2984" s="3">
        <v>45565</v>
      </c>
      <c r="C2984" s="2" t="s">
        <v>1001</v>
      </c>
      <c r="D2984" s="2" t="s">
        <v>3819</v>
      </c>
      <c r="E2984" s="2" t="s">
        <v>45</v>
      </c>
      <c r="F2984" s="2" t="s">
        <v>46</v>
      </c>
      <c r="G2984" s="2" t="s">
        <v>49</v>
      </c>
      <c r="H2984" s="2" t="s">
        <v>50</v>
      </c>
      <c r="I2984" s="2" t="s">
        <v>51</v>
      </c>
      <c r="J2984" s="2">
        <v>5</v>
      </c>
      <c r="K2984" s="2">
        <v>50278</v>
      </c>
      <c r="L2984" s="2">
        <v>251390</v>
      </c>
      <c r="M2984" s="2">
        <v>180691.19</v>
      </c>
      <c r="N2984" s="2">
        <v>70698.81</v>
      </c>
      <c r="O2984" s="2">
        <v>30</v>
      </c>
      <c r="P2984" s="2">
        <v>55</v>
      </c>
      <c r="Q2984" s="2" t="s">
        <v>52</v>
      </c>
      <c r="R2984" s="2">
        <v>5</v>
      </c>
      <c r="S2984" s="5">
        <f>IFERROR(Table1[[#This Row],[Profit]]/Table1[[#This Row],[Sales]],0)</f>
        <v>0.28123159234655315</v>
      </c>
      <c r="T2984" s="2" t="str">
        <f t="shared" si="46"/>
        <v>Sufficient</v>
      </c>
    </row>
    <row r="2985" spans="1:20" x14ac:dyDescent="0.3">
      <c r="A2985" s="2">
        <v>3984</v>
      </c>
      <c r="B2985" s="3">
        <v>45547</v>
      </c>
      <c r="C2985" s="2" t="s">
        <v>943</v>
      </c>
      <c r="D2985" s="2" t="s">
        <v>3820</v>
      </c>
      <c r="E2985" s="2" t="s">
        <v>45</v>
      </c>
      <c r="F2985" s="2" t="s">
        <v>46</v>
      </c>
      <c r="G2985" s="2" t="s">
        <v>67</v>
      </c>
      <c r="H2985" s="2" t="s">
        <v>68</v>
      </c>
      <c r="I2985" s="2" t="s">
        <v>24</v>
      </c>
      <c r="J2985" s="2">
        <v>7</v>
      </c>
      <c r="K2985" s="2">
        <v>6345</v>
      </c>
      <c r="L2985" s="2">
        <v>44415</v>
      </c>
      <c r="M2985" s="2">
        <v>31063.63</v>
      </c>
      <c r="N2985" s="2">
        <v>13351.37</v>
      </c>
      <c r="O2985" s="2">
        <v>329</v>
      </c>
      <c r="P2985" s="2">
        <v>90</v>
      </c>
      <c r="Q2985" s="2" t="s">
        <v>42</v>
      </c>
      <c r="R2985" s="2">
        <v>20</v>
      </c>
      <c r="S2985" s="5">
        <f>IFERROR(Table1[[#This Row],[Profit]]/Table1[[#This Row],[Sales]],0)</f>
        <v>0.30060497579646517</v>
      </c>
      <c r="T2985" s="2" t="str">
        <f t="shared" si="46"/>
        <v>Reorder Needed</v>
      </c>
    </row>
    <row r="2986" spans="1:20" x14ac:dyDescent="0.3">
      <c r="A2986" s="2">
        <v>3985</v>
      </c>
      <c r="B2986" s="3">
        <v>45630</v>
      </c>
      <c r="C2986" s="2" t="s">
        <v>1091</v>
      </c>
      <c r="D2986" s="2" t="s">
        <v>3821</v>
      </c>
      <c r="E2986" s="2" t="s">
        <v>45</v>
      </c>
      <c r="F2986" s="2" t="s">
        <v>46</v>
      </c>
      <c r="G2986" s="2" t="s">
        <v>22</v>
      </c>
      <c r="H2986" s="2" t="s">
        <v>23</v>
      </c>
      <c r="I2986" s="2" t="s">
        <v>24</v>
      </c>
      <c r="J2986" s="2">
        <v>4</v>
      </c>
      <c r="K2986" s="2">
        <v>3225</v>
      </c>
      <c r="L2986" s="2">
        <v>12900</v>
      </c>
      <c r="M2986" s="2">
        <v>10889.36</v>
      </c>
      <c r="N2986" s="2">
        <v>2010.64</v>
      </c>
      <c r="O2986" s="2">
        <v>122</v>
      </c>
      <c r="P2986" s="2">
        <v>98</v>
      </c>
      <c r="Q2986" s="2" t="s">
        <v>25</v>
      </c>
      <c r="R2986" s="2">
        <v>10</v>
      </c>
      <c r="S2986" s="5">
        <f>IFERROR(Table1[[#This Row],[Profit]]/Table1[[#This Row],[Sales]],0)</f>
        <v>0.15586356589147288</v>
      </c>
      <c r="T2986" s="2" t="str">
        <f t="shared" si="46"/>
        <v>Reorder Needed</v>
      </c>
    </row>
    <row r="2987" spans="1:20" x14ac:dyDescent="0.3">
      <c r="A2987" s="2">
        <v>3986</v>
      </c>
      <c r="B2987" s="3">
        <v>45653</v>
      </c>
      <c r="C2987" s="2" t="s">
        <v>1314</v>
      </c>
      <c r="D2987" s="2" t="s">
        <v>3822</v>
      </c>
      <c r="E2987" s="2" t="s">
        <v>45</v>
      </c>
      <c r="F2987" s="2" t="s">
        <v>46</v>
      </c>
      <c r="G2987" s="2" t="s">
        <v>55</v>
      </c>
      <c r="H2987" s="2" t="s">
        <v>56</v>
      </c>
      <c r="I2987" s="2" t="s">
        <v>32</v>
      </c>
      <c r="J2987" s="2">
        <v>8</v>
      </c>
      <c r="K2987" s="2">
        <v>17971</v>
      </c>
      <c r="L2987" s="2">
        <v>143768</v>
      </c>
      <c r="M2987" s="2">
        <v>100757.88</v>
      </c>
      <c r="N2987" s="2">
        <v>43010.12</v>
      </c>
      <c r="O2987" s="2">
        <v>416</v>
      </c>
      <c r="P2987" s="2">
        <v>21</v>
      </c>
      <c r="Q2987" s="2" t="s">
        <v>57</v>
      </c>
      <c r="R2987" s="2">
        <v>10</v>
      </c>
      <c r="S2987" s="5">
        <f>IFERROR(Table1[[#This Row],[Profit]]/Table1[[#This Row],[Sales]],0)</f>
        <v>0.29916337432530188</v>
      </c>
      <c r="T2987" s="2" t="str">
        <f t="shared" si="46"/>
        <v>Reorder Needed</v>
      </c>
    </row>
    <row r="2988" spans="1:20" x14ac:dyDescent="0.3">
      <c r="A2988" s="2">
        <v>3987</v>
      </c>
      <c r="B2988" s="3">
        <v>45350</v>
      </c>
      <c r="C2988" s="2" t="s">
        <v>1087</v>
      </c>
      <c r="D2988" s="2" t="s">
        <v>3823</v>
      </c>
      <c r="E2988" s="2" t="s">
        <v>45</v>
      </c>
      <c r="F2988" s="2" t="s">
        <v>46</v>
      </c>
      <c r="G2988" s="2" t="s">
        <v>40</v>
      </c>
      <c r="H2988" s="2" t="s">
        <v>41</v>
      </c>
      <c r="I2988" s="2" t="s">
        <v>24</v>
      </c>
      <c r="J2988" s="2">
        <v>6</v>
      </c>
      <c r="K2988" s="2">
        <v>37975</v>
      </c>
      <c r="L2988" s="2">
        <v>227850</v>
      </c>
      <c r="M2988" s="2">
        <v>186536.68</v>
      </c>
      <c r="N2988" s="2">
        <v>41313.32</v>
      </c>
      <c r="O2988" s="2">
        <v>447</v>
      </c>
      <c r="P2988" s="2">
        <v>15</v>
      </c>
      <c r="Q2988" s="2" t="s">
        <v>42</v>
      </c>
      <c r="R2988" s="2">
        <v>20</v>
      </c>
      <c r="S2988" s="5">
        <f>IFERROR(Table1[[#This Row],[Profit]]/Table1[[#This Row],[Sales]],0)</f>
        <v>0.18131806012727672</v>
      </c>
      <c r="T2988" s="2" t="str">
        <f t="shared" si="46"/>
        <v>Reorder Needed</v>
      </c>
    </row>
    <row r="2989" spans="1:20" x14ac:dyDescent="0.3">
      <c r="A2989" s="2">
        <v>3988</v>
      </c>
      <c r="B2989" s="3">
        <v>45484</v>
      </c>
      <c r="C2989" s="2" t="s">
        <v>3259</v>
      </c>
      <c r="D2989" s="2" t="s">
        <v>3824</v>
      </c>
      <c r="E2989" s="2" t="s">
        <v>45</v>
      </c>
      <c r="F2989" s="2" t="s">
        <v>46</v>
      </c>
      <c r="G2989" s="2" t="s">
        <v>55</v>
      </c>
      <c r="H2989" s="2" t="s">
        <v>56</v>
      </c>
      <c r="I2989" s="2" t="s">
        <v>32</v>
      </c>
      <c r="J2989" s="2">
        <v>2</v>
      </c>
      <c r="K2989" s="2">
        <v>40234</v>
      </c>
      <c r="L2989" s="2">
        <v>80468</v>
      </c>
      <c r="M2989" s="2">
        <v>63140.08</v>
      </c>
      <c r="N2989" s="2">
        <v>17327.919999999998</v>
      </c>
      <c r="O2989" s="2">
        <v>47</v>
      </c>
      <c r="P2989" s="2">
        <v>56</v>
      </c>
      <c r="Q2989" s="2" t="s">
        <v>57</v>
      </c>
      <c r="R2989" s="2">
        <v>5</v>
      </c>
      <c r="S2989" s="5">
        <f>IFERROR(Table1[[#This Row],[Profit]]/Table1[[#This Row],[Sales]],0)</f>
        <v>0.21533926529800665</v>
      </c>
      <c r="T2989" s="2" t="str">
        <f t="shared" si="46"/>
        <v>Sufficient</v>
      </c>
    </row>
    <row r="2990" spans="1:20" x14ac:dyDescent="0.3">
      <c r="A2990" s="2">
        <v>3989</v>
      </c>
      <c r="B2990" s="3">
        <v>45573</v>
      </c>
      <c r="C2990" s="2" t="s">
        <v>489</v>
      </c>
      <c r="D2990" s="2" t="s">
        <v>2367</v>
      </c>
      <c r="E2990" s="2" t="s">
        <v>36</v>
      </c>
      <c r="F2990" s="2" t="s">
        <v>37</v>
      </c>
      <c r="G2990" s="2" t="s">
        <v>55</v>
      </c>
      <c r="H2990" s="2" t="s">
        <v>56</v>
      </c>
      <c r="I2990" s="2" t="s">
        <v>32</v>
      </c>
      <c r="J2990" s="2">
        <v>8</v>
      </c>
      <c r="K2990" s="2">
        <v>8039</v>
      </c>
      <c r="L2990" s="2">
        <v>64312</v>
      </c>
      <c r="M2990" s="2">
        <v>40983.949999999997</v>
      </c>
      <c r="N2990" s="2">
        <v>23328.05</v>
      </c>
      <c r="O2990" s="2">
        <v>279</v>
      </c>
      <c r="P2990" s="2">
        <v>84</v>
      </c>
      <c r="Q2990" s="2" t="s">
        <v>57</v>
      </c>
      <c r="R2990" s="2">
        <v>10</v>
      </c>
      <c r="S2990" s="5">
        <f>IFERROR(Table1[[#This Row],[Profit]]/Table1[[#This Row],[Sales]],0)</f>
        <v>0.36273246050503793</v>
      </c>
      <c r="T2990" s="2" t="str">
        <f t="shared" si="46"/>
        <v>Reorder Needed</v>
      </c>
    </row>
    <row r="2991" spans="1:20" x14ac:dyDescent="0.3">
      <c r="A2991" s="2">
        <v>3990</v>
      </c>
      <c r="B2991" s="3">
        <v>45526</v>
      </c>
      <c r="C2991" s="2" t="s">
        <v>2383</v>
      </c>
      <c r="D2991" s="2" t="s">
        <v>3825</v>
      </c>
      <c r="E2991" s="2" t="s">
        <v>45</v>
      </c>
      <c r="F2991" s="2" t="s">
        <v>46</v>
      </c>
      <c r="G2991" s="2" t="s">
        <v>67</v>
      </c>
      <c r="H2991" s="2" t="s">
        <v>68</v>
      </c>
      <c r="I2991" s="2" t="s">
        <v>24</v>
      </c>
      <c r="J2991" s="2">
        <v>9</v>
      </c>
      <c r="K2991" s="2">
        <v>19605</v>
      </c>
      <c r="L2991" s="2">
        <v>176445</v>
      </c>
      <c r="M2991" s="2">
        <v>143270.10999999999</v>
      </c>
      <c r="N2991" s="2">
        <v>33174.89</v>
      </c>
      <c r="O2991" s="2">
        <v>155</v>
      </c>
      <c r="P2991" s="2">
        <v>20</v>
      </c>
      <c r="Q2991" s="2" t="s">
        <v>42</v>
      </c>
      <c r="R2991" s="2">
        <v>20</v>
      </c>
      <c r="S2991" s="5">
        <f>IFERROR(Table1[[#This Row],[Profit]]/Table1[[#This Row],[Sales]],0)</f>
        <v>0.18801830598770156</v>
      </c>
      <c r="T2991" s="2" t="str">
        <f t="shared" si="46"/>
        <v>Reorder Needed</v>
      </c>
    </row>
    <row r="2992" spans="1:20" x14ac:dyDescent="0.3">
      <c r="A2992" s="2">
        <v>3991</v>
      </c>
      <c r="B2992" s="3">
        <v>45594</v>
      </c>
      <c r="C2992" s="2" t="s">
        <v>1143</v>
      </c>
      <c r="D2992" s="2" t="s">
        <v>3826</v>
      </c>
      <c r="E2992" s="2" t="s">
        <v>36</v>
      </c>
      <c r="F2992" s="2" t="s">
        <v>37</v>
      </c>
      <c r="G2992" s="2" t="s">
        <v>40</v>
      </c>
      <c r="H2992" s="2" t="s">
        <v>41</v>
      </c>
      <c r="I2992" s="2" t="s">
        <v>24</v>
      </c>
      <c r="J2992" s="2">
        <v>6</v>
      </c>
      <c r="K2992" s="2">
        <v>39723</v>
      </c>
      <c r="L2992" s="2">
        <v>238338</v>
      </c>
      <c r="M2992" s="2">
        <v>162260.54999999999</v>
      </c>
      <c r="N2992" s="2">
        <v>76077.45</v>
      </c>
      <c r="O2992" s="2">
        <v>243</v>
      </c>
      <c r="P2992" s="2">
        <v>48</v>
      </c>
      <c r="Q2992" s="2" t="s">
        <v>42</v>
      </c>
      <c r="R2992" s="2">
        <v>10</v>
      </c>
      <c r="S2992" s="5">
        <f>IFERROR(Table1[[#This Row],[Profit]]/Table1[[#This Row],[Sales]],0)</f>
        <v>0.31919983384940714</v>
      </c>
      <c r="T2992" s="2" t="str">
        <f t="shared" si="46"/>
        <v>Reorder Needed</v>
      </c>
    </row>
    <row r="2993" spans="1:20" x14ac:dyDescent="0.3">
      <c r="A2993" s="2">
        <v>3992</v>
      </c>
      <c r="B2993" s="3">
        <v>45539</v>
      </c>
      <c r="C2993" s="2" t="s">
        <v>1234</v>
      </c>
      <c r="D2993" s="2" t="s">
        <v>3827</v>
      </c>
      <c r="E2993" s="2" t="s">
        <v>28</v>
      </c>
      <c r="F2993" s="2" t="s">
        <v>29</v>
      </c>
      <c r="G2993" s="2" t="s">
        <v>75</v>
      </c>
      <c r="H2993" s="2" t="s">
        <v>76</v>
      </c>
      <c r="I2993" s="2" t="s">
        <v>77</v>
      </c>
      <c r="J2993" s="2">
        <v>8</v>
      </c>
      <c r="K2993" s="2">
        <v>18878</v>
      </c>
      <c r="L2993" s="2">
        <v>151024</v>
      </c>
      <c r="M2993" s="2">
        <v>104475.55</v>
      </c>
      <c r="N2993" s="2">
        <v>46548.45</v>
      </c>
      <c r="O2993" s="2">
        <v>417</v>
      </c>
      <c r="P2993" s="2">
        <v>30</v>
      </c>
      <c r="Q2993" s="2" t="s">
        <v>78</v>
      </c>
      <c r="R2993" s="2">
        <v>0</v>
      </c>
      <c r="S2993" s="5">
        <f>IFERROR(Table1[[#This Row],[Profit]]/Table1[[#This Row],[Sales]],0)</f>
        <v>0.30821889236147892</v>
      </c>
      <c r="T2993" s="2" t="str">
        <f t="shared" si="46"/>
        <v>Reorder Needed</v>
      </c>
    </row>
    <row r="2994" spans="1:20" x14ac:dyDescent="0.3">
      <c r="A2994" s="2">
        <v>3993</v>
      </c>
      <c r="B2994" s="3">
        <v>45601</v>
      </c>
      <c r="C2994" s="2" t="s">
        <v>3828</v>
      </c>
      <c r="D2994" s="2" t="s">
        <v>3829</v>
      </c>
      <c r="E2994" s="2" t="s">
        <v>20</v>
      </c>
      <c r="F2994" s="2" t="s">
        <v>21</v>
      </c>
      <c r="G2994" s="2" t="s">
        <v>40</v>
      </c>
      <c r="H2994" s="2" t="s">
        <v>41</v>
      </c>
      <c r="I2994" s="2" t="s">
        <v>24</v>
      </c>
      <c r="J2994" s="2">
        <v>10</v>
      </c>
      <c r="K2994" s="2">
        <v>41050</v>
      </c>
      <c r="L2994" s="2">
        <v>410500</v>
      </c>
      <c r="M2994" s="2">
        <v>356466.66</v>
      </c>
      <c r="N2994" s="2">
        <v>54033.34</v>
      </c>
      <c r="O2994" s="2">
        <v>46</v>
      </c>
      <c r="P2994" s="2">
        <v>98</v>
      </c>
      <c r="Q2994" s="2" t="s">
        <v>42</v>
      </c>
      <c r="R2994" s="2">
        <v>15</v>
      </c>
      <c r="S2994" s="5">
        <f>IFERROR(Table1[[#This Row],[Profit]]/Table1[[#This Row],[Sales]],0)</f>
        <v>0.13162811205846528</v>
      </c>
      <c r="T2994" s="2" t="str">
        <f t="shared" si="46"/>
        <v>Sufficient</v>
      </c>
    </row>
    <row r="2995" spans="1:20" x14ac:dyDescent="0.3">
      <c r="A2995" s="2">
        <v>3994</v>
      </c>
      <c r="B2995" s="3">
        <v>45332</v>
      </c>
      <c r="C2995" s="2" t="s">
        <v>3830</v>
      </c>
      <c r="D2995" s="2" t="s">
        <v>3831</v>
      </c>
      <c r="E2995" s="2" t="s">
        <v>45</v>
      </c>
      <c r="F2995" s="2" t="s">
        <v>46</v>
      </c>
      <c r="G2995" s="2" t="s">
        <v>81</v>
      </c>
      <c r="H2995" s="2" t="s">
        <v>82</v>
      </c>
      <c r="I2995" s="2" t="s">
        <v>24</v>
      </c>
      <c r="J2995" s="2">
        <v>5</v>
      </c>
      <c r="K2995" s="2">
        <v>22571</v>
      </c>
      <c r="L2995" s="2">
        <v>112855</v>
      </c>
      <c r="M2995" s="2">
        <v>78676.69</v>
      </c>
      <c r="N2995" s="2">
        <v>34178.31</v>
      </c>
      <c r="O2995" s="2">
        <v>263</v>
      </c>
      <c r="P2995" s="2">
        <v>66</v>
      </c>
      <c r="Q2995" s="2" t="s">
        <v>42</v>
      </c>
      <c r="R2995" s="2">
        <v>20</v>
      </c>
      <c r="S2995" s="5">
        <f>IFERROR(Table1[[#This Row],[Profit]]/Table1[[#This Row],[Sales]],0)</f>
        <v>0.30285153515573077</v>
      </c>
      <c r="T2995" s="2" t="str">
        <f t="shared" si="46"/>
        <v>Reorder Needed</v>
      </c>
    </row>
    <row r="2996" spans="1:20" x14ac:dyDescent="0.3">
      <c r="A2996" s="2">
        <v>3995</v>
      </c>
      <c r="B2996" s="3">
        <v>45453</v>
      </c>
      <c r="C2996" s="2" t="s">
        <v>2139</v>
      </c>
      <c r="D2996" s="2" t="s">
        <v>3832</v>
      </c>
      <c r="E2996" s="2" t="s">
        <v>45</v>
      </c>
      <c r="F2996" s="2" t="s">
        <v>46</v>
      </c>
      <c r="G2996" s="2" t="s">
        <v>67</v>
      </c>
      <c r="H2996" s="2" t="s">
        <v>68</v>
      </c>
      <c r="I2996" s="2" t="s">
        <v>24</v>
      </c>
      <c r="J2996" s="2">
        <v>2</v>
      </c>
      <c r="K2996" s="2">
        <v>55181</v>
      </c>
      <c r="L2996" s="2">
        <v>110362</v>
      </c>
      <c r="M2996" s="2">
        <v>87055.45</v>
      </c>
      <c r="N2996" s="2">
        <v>23306.55</v>
      </c>
      <c r="O2996" s="2">
        <v>254</v>
      </c>
      <c r="P2996" s="2">
        <v>89</v>
      </c>
      <c r="Q2996" s="2" t="s">
        <v>42</v>
      </c>
      <c r="R2996" s="2">
        <v>15</v>
      </c>
      <c r="S2996" s="5">
        <f>IFERROR(Table1[[#This Row],[Profit]]/Table1[[#This Row],[Sales]],0)</f>
        <v>0.21118274406045559</v>
      </c>
      <c r="T2996" s="2" t="str">
        <f t="shared" si="46"/>
        <v>Reorder Needed</v>
      </c>
    </row>
    <row r="2997" spans="1:20" x14ac:dyDescent="0.3">
      <c r="A2997" s="2">
        <v>3996</v>
      </c>
      <c r="B2997" s="3">
        <v>45472</v>
      </c>
      <c r="C2997" s="2" t="s">
        <v>1234</v>
      </c>
      <c r="D2997" s="2" t="s">
        <v>553</v>
      </c>
      <c r="E2997" s="2" t="s">
        <v>36</v>
      </c>
      <c r="F2997" s="2" t="s">
        <v>37</v>
      </c>
      <c r="G2997" s="2" t="s">
        <v>40</v>
      </c>
      <c r="H2997" s="2" t="s">
        <v>41</v>
      </c>
      <c r="I2997" s="2" t="s">
        <v>24</v>
      </c>
      <c r="J2997" s="2">
        <v>5</v>
      </c>
      <c r="K2997" s="2">
        <v>49072</v>
      </c>
      <c r="L2997" s="2">
        <v>245360</v>
      </c>
      <c r="M2997" s="2">
        <v>160205.04999999999</v>
      </c>
      <c r="N2997" s="2">
        <v>85154.95</v>
      </c>
      <c r="O2997" s="2">
        <v>461</v>
      </c>
      <c r="P2997" s="2">
        <v>12</v>
      </c>
      <c r="Q2997" s="2" t="s">
        <v>42</v>
      </c>
      <c r="R2997" s="2">
        <v>10</v>
      </c>
      <c r="S2997" s="5">
        <f>IFERROR(Table1[[#This Row],[Profit]]/Table1[[#This Row],[Sales]],0)</f>
        <v>0.34706125692859469</v>
      </c>
      <c r="T2997" s="2" t="str">
        <f t="shared" si="46"/>
        <v>Reorder Needed</v>
      </c>
    </row>
    <row r="2998" spans="1:20" x14ac:dyDescent="0.3">
      <c r="A2998" s="2">
        <v>3997</v>
      </c>
      <c r="B2998" s="3">
        <v>45605</v>
      </c>
      <c r="C2998" s="2" t="s">
        <v>710</v>
      </c>
      <c r="D2998" s="2" t="s">
        <v>3833</v>
      </c>
      <c r="E2998" s="2" t="s">
        <v>28</v>
      </c>
      <c r="F2998" s="2" t="s">
        <v>29</v>
      </c>
      <c r="G2998" s="2" t="s">
        <v>75</v>
      </c>
      <c r="H2998" s="2" t="s">
        <v>76</v>
      </c>
      <c r="I2998" s="2" t="s">
        <v>77</v>
      </c>
      <c r="J2998" s="2">
        <v>6</v>
      </c>
      <c r="K2998" s="2">
        <v>12890</v>
      </c>
      <c r="L2998" s="2">
        <v>77340</v>
      </c>
      <c r="M2998" s="2">
        <v>53408.19</v>
      </c>
      <c r="N2998" s="2">
        <v>23931.81</v>
      </c>
      <c r="O2998" s="2">
        <v>366</v>
      </c>
      <c r="P2998" s="2">
        <v>78</v>
      </c>
      <c r="Q2998" s="2" t="s">
        <v>78</v>
      </c>
      <c r="R2998" s="2">
        <v>15</v>
      </c>
      <c r="S2998" s="5">
        <f>IFERROR(Table1[[#This Row],[Profit]]/Table1[[#This Row],[Sales]],0)</f>
        <v>0.30943638479441427</v>
      </c>
      <c r="T2998" s="2" t="str">
        <f t="shared" si="46"/>
        <v>Reorder Needed</v>
      </c>
    </row>
    <row r="2999" spans="1:20" x14ac:dyDescent="0.3">
      <c r="A2999" s="2">
        <v>3998</v>
      </c>
      <c r="B2999" s="3">
        <v>45651</v>
      </c>
      <c r="C2999" s="2" t="s">
        <v>3213</v>
      </c>
      <c r="D2999" s="2" t="s">
        <v>3834</v>
      </c>
      <c r="E2999" s="2" t="s">
        <v>36</v>
      </c>
      <c r="F2999" s="2" t="s">
        <v>37</v>
      </c>
      <c r="G2999" s="2" t="s">
        <v>75</v>
      </c>
      <c r="H2999" s="2" t="s">
        <v>76</v>
      </c>
      <c r="I2999" s="2" t="s">
        <v>77</v>
      </c>
      <c r="J2999" s="2">
        <v>10</v>
      </c>
      <c r="K2999" s="2">
        <v>8478</v>
      </c>
      <c r="L2999" s="2">
        <v>84780</v>
      </c>
      <c r="M2999" s="2">
        <v>53283.53</v>
      </c>
      <c r="N2999" s="2">
        <v>31496.47</v>
      </c>
      <c r="O2999" s="2">
        <v>222</v>
      </c>
      <c r="P2999" s="2">
        <v>52</v>
      </c>
      <c r="Q2999" s="2" t="s">
        <v>78</v>
      </c>
      <c r="R2999" s="2">
        <v>15</v>
      </c>
      <c r="S2999" s="5">
        <f>IFERROR(Table1[[#This Row],[Profit]]/Table1[[#This Row],[Sales]],0)</f>
        <v>0.37150825666430765</v>
      </c>
      <c r="T2999" s="2" t="str">
        <f t="shared" si="46"/>
        <v>Reorder Needed</v>
      </c>
    </row>
    <row r="3000" spans="1:20" x14ac:dyDescent="0.3">
      <c r="A3000" s="2">
        <v>3999</v>
      </c>
      <c r="B3000" s="3">
        <v>45415</v>
      </c>
      <c r="C3000" s="2" t="s">
        <v>95</v>
      </c>
      <c r="D3000" s="2" t="s">
        <v>3835</v>
      </c>
      <c r="E3000" s="2" t="s">
        <v>20</v>
      </c>
      <c r="F3000" s="2" t="s">
        <v>21</v>
      </c>
      <c r="G3000" s="2" t="s">
        <v>40</v>
      </c>
      <c r="H3000" s="2" t="s">
        <v>41</v>
      </c>
      <c r="I3000" s="2" t="s">
        <v>24</v>
      </c>
      <c r="J3000" s="2">
        <v>5</v>
      </c>
      <c r="K3000" s="2">
        <v>22608</v>
      </c>
      <c r="L3000" s="2">
        <v>113040</v>
      </c>
      <c r="M3000" s="2">
        <v>93931.97</v>
      </c>
      <c r="N3000" s="2">
        <v>19108.03</v>
      </c>
      <c r="O3000" s="2">
        <v>169</v>
      </c>
      <c r="P3000" s="2">
        <v>19</v>
      </c>
      <c r="Q3000" s="2" t="s">
        <v>42</v>
      </c>
      <c r="R3000" s="2">
        <v>20</v>
      </c>
      <c r="S3000" s="5">
        <f>IFERROR(Table1[[#This Row],[Profit]]/Table1[[#This Row],[Sales]],0)</f>
        <v>0.16903777423920735</v>
      </c>
      <c r="T3000" s="2" t="str">
        <f t="shared" si="46"/>
        <v>Reorder Needed</v>
      </c>
    </row>
    <row r="3001" spans="1:20" x14ac:dyDescent="0.3">
      <c r="A3001" s="2">
        <v>4000</v>
      </c>
      <c r="B3001" s="3">
        <v>45406</v>
      </c>
      <c r="C3001" s="2" t="s">
        <v>3740</v>
      </c>
      <c r="D3001" s="2" t="s">
        <v>3836</v>
      </c>
      <c r="E3001" s="2" t="s">
        <v>20</v>
      </c>
      <c r="F3001" s="2" t="s">
        <v>21</v>
      </c>
      <c r="G3001" s="2" t="s">
        <v>22</v>
      </c>
      <c r="H3001" s="2" t="s">
        <v>23</v>
      </c>
      <c r="I3001" s="2" t="s">
        <v>24</v>
      </c>
      <c r="J3001" s="2">
        <v>4</v>
      </c>
      <c r="K3001" s="2">
        <v>25536</v>
      </c>
      <c r="L3001" s="2">
        <v>102144</v>
      </c>
      <c r="M3001" s="2">
        <v>77987.72</v>
      </c>
      <c r="N3001" s="2">
        <v>24156.28</v>
      </c>
      <c r="O3001" s="2">
        <v>50</v>
      </c>
      <c r="P3001" s="2">
        <v>96</v>
      </c>
      <c r="Q3001" s="2" t="s">
        <v>25</v>
      </c>
      <c r="R3001" s="2">
        <v>10</v>
      </c>
      <c r="S3001" s="5">
        <f>IFERROR(Table1[[#This Row],[Profit]]/Table1[[#This Row],[Sales]],0)</f>
        <v>0.23649240288220549</v>
      </c>
      <c r="T3001" s="2" t="str">
        <f t="shared" si="46"/>
        <v>Sufficient</v>
      </c>
    </row>
    <row r="3002" spans="1:20" x14ac:dyDescent="0.3">
      <c r="A3002" s="2">
        <v>4001</v>
      </c>
      <c r="B3002" s="3">
        <v>45551</v>
      </c>
      <c r="C3002" s="2" t="s">
        <v>331</v>
      </c>
      <c r="D3002" s="2" t="s">
        <v>3837</v>
      </c>
      <c r="E3002" s="2" t="s">
        <v>20</v>
      </c>
      <c r="F3002" s="2" t="s">
        <v>21</v>
      </c>
      <c r="G3002" s="2" t="s">
        <v>22</v>
      </c>
      <c r="H3002" s="2" t="s">
        <v>23</v>
      </c>
      <c r="I3002" s="2" t="s">
        <v>24</v>
      </c>
      <c r="J3002" s="2">
        <v>5</v>
      </c>
      <c r="K3002" s="2">
        <v>37603</v>
      </c>
      <c r="L3002" s="2">
        <v>188015</v>
      </c>
      <c r="M3002" s="2">
        <v>139741.68</v>
      </c>
      <c r="N3002" s="2">
        <v>48273.32</v>
      </c>
      <c r="O3002" s="2">
        <v>357</v>
      </c>
      <c r="P3002" s="2">
        <v>52</v>
      </c>
      <c r="Q3002" s="2" t="s">
        <v>25</v>
      </c>
      <c r="R3002" s="2">
        <v>20</v>
      </c>
      <c r="S3002" s="5">
        <f>IFERROR(Table1[[#This Row],[Profit]]/Table1[[#This Row],[Sales]],0)</f>
        <v>0.2567524931521421</v>
      </c>
      <c r="T3002" s="2" t="str">
        <f t="shared" si="46"/>
        <v>Reorder Needed</v>
      </c>
    </row>
    <row r="3003" spans="1:20" x14ac:dyDescent="0.3">
      <c r="A3003" s="2">
        <v>4002</v>
      </c>
      <c r="B3003" s="3">
        <v>45410</v>
      </c>
      <c r="C3003" s="2" t="s">
        <v>2168</v>
      </c>
      <c r="D3003" s="2" t="s">
        <v>3838</v>
      </c>
      <c r="E3003" s="2" t="s">
        <v>45</v>
      </c>
      <c r="F3003" s="2" t="s">
        <v>46</v>
      </c>
      <c r="G3003" s="2" t="s">
        <v>22</v>
      </c>
      <c r="H3003" s="2" t="s">
        <v>23</v>
      </c>
      <c r="I3003" s="2" t="s">
        <v>24</v>
      </c>
      <c r="J3003" s="2">
        <v>7</v>
      </c>
      <c r="K3003" s="2">
        <v>59732</v>
      </c>
      <c r="L3003" s="2">
        <v>418124</v>
      </c>
      <c r="M3003" s="2">
        <v>333426.01</v>
      </c>
      <c r="N3003" s="2">
        <v>84697.99</v>
      </c>
      <c r="O3003" s="2">
        <v>369</v>
      </c>
      <c r="P3003" s="2">
        <v>41</v>
      </c>
      <c r="Q3003" s="2" t="s">
        <v>25</v>
      </c>
      <c r="R3003" s="2">
        <v>20</v>
      </c>
      <c r="S3003" s="5">
        <f>IFERROR(Table1[[#This Row],[Profit]]/Table1[[#This Row],[Sales]],0)</f>
        <v>0.20256667878428411</v>
      </c>
      <c r="T3003" s="2" t="str">
        <f t="shared" si="46"/>
        <v>Reorder Needed</v>
      </c>
    </row>
    <row r="3004" spans="1:20" x14ac:dyDescent="0.3">
      <c r="A3004" s="2">
        <v>4003</v>
      </c>
      <c r="B3004" s="3">
        <v>45580</v>
      </c>
      <c r="C3004" s="2" t="s">
        <v>615</v>
      </c>
      <c r="D3004" s="2" t="s">
        <v>3839</v>
      </c>
      <c r="E3004" s="2" t="s">
        <v>28</v>
      </c>
      <c r="F3004" s="2" t="s">
        <v>29</v>
      </c>
      <c r="G3004" s="2" t="s">
        <v>30</v>
      </c>
      <c r="H3004" s="2" t="s">
        <v>31</v>
      </c>
      <c r="I3004" s="2" t="s">
        <v>32</v>
      </c>
      <c r="J3004" s="2">
        <v>1</v>
      </c>
      <c r="K3004" s="2">
        <v>58721</v>
      </c>
      <c r="L3004" s="2">
        <v>58721</v>
      </c>
      <c r="M3004" s="2">
        <v>40627.480000000003</v>
      </c>
      <c r="N3004" s="2">
        <v>18093.52</v>
      </c>
      <c r="O3004" s="2">
        <v>176</v>
      </c>
      <c r="P3004" s="2">
        <v>78</v>
      </c>
      <c r="Q3004" s="2" t="s">
        <v>33</v>
      </c>
      <c r="R3004" s="2">
        <v>15</v>
      </c>
      <c r="S3004" s="5">
        <f>IFERROR(Table1[[#This Row],[Profit]]/Table1[[#This Row],[Sales]],0)</f>
        <v>0.3081269051957562</v>
      </c>
      <c r="T3004" s="2" t="str">
        <f t="shared" si="46"/>
        <v>Reorder Needed</v>
      </c>
    </row>
    <row r="3005" spans="1:20" x14ac:dyDescent="0.3">
      <c r="A3005" s="2">
        <v>4004</v>
      </c>
      <c r="B3005" s="3">
        <v>45580</v>
      </c>
      <c r="C3005" s="2" t="s">
        <v>2330</v>
      </c>
      <c r="D3005" s="2" t="s">
        <v>3840</v>
      </c>
      <c r="E3005" s="2" t="s">
        <v>20</v>
      </c>
      <c r="F3005" s="2" t="s">
        <v>21</v>
      </c>
      <c r="G3005" s="2" t="s">
        <v>67</v>
      </c>
      <c r="H3005" s="2" t="s">
        <v>68</v>
      </c>
      <c r="I3005" s="2" t="s">
        <v>24</v>
      </c>
      <c r="J3005" s="2">
        <v>4</v>
      </c>
      <c r="K3005" s="2">
        <v>58894</v>
      </c>
      <c r="L3005" s="2">
        <v>235576</v>
      </c>
      <c r="M3005" s="2">
        <v>169933.45</v>
      </c>
      <c r="N3005" s="2">
        <v>65642.55</v>
      </c>
      <c r="O3005" s="2">
        <v>332</v>
      </c>
      <c r="P3005" s="2">
        <v>50</v>
      </c>
      <c r="Q3005" s="2" t="s">
        <v>42</v>
      </c>
      <c r="R3005" s="2">
        <v>10</v>
      </c>
      <c r="S3005" s="5">
        <f>IFERROR(Table1[[#This Row],[Profit]]/Table1[[#This Row],[Sales]],0)</f>
        <v>0.27864701837199035</v>
      </c>
      <c r="T3005" s="2" t="str">
        <f t="shared" si="46"/>
        <v>Reorder Needed</v>
      </c>
    </row>
    <row r="3006" spans="1:20" x14ac:dyDescent="0.3">
      <c r="A3006" s="2">
        <v>4005</v>
      </c>
      <c r="B3006" s="3">
        <v>45466</v>
      </c>
      <c r="C3006" s="2" t="s">
        <v>902</v>
      </c>
      <c r="D3006" s="2" t="s">
        <v>3841</v>
      </c>
      <c r="E3006" s="2" t="s">
        <v>28</v>
      </c>
      <c r="F3006" s="2" t="s">
        <v>29</v>
      </c>
      <c r="G3006" s="2" t="s">
        <v>97</v>
      </c>
      <c r="H3006" s="2" t="s">
        <v>98</v>
      </c>
      <c r="I3006" s="2" t="s">
        <v>32</v>
      </c>
      <c r="J3006" s="2">
        <v>4</v>
      </c>
      <c r="K3006" s="2">
        <v>35636</v>
      </c>
      <c r="L3006" s="2">
        <v>142544</v>
      </c>
      <c r="M3006" s="2">
        <v>97520.7</v>
      </c>
      <c r="N3006" s="2">
        <v>45023.3</v>
      </c>
      <c r="O3006" s="2">
        <v>496</v>
      </c>
      <c r="P3006" s="2">
        <v>91</v>
      </c>
      <c r="Q3006" s="2" t="s">
        <v>99</v>
      </c>
      <c r="R3006" s="2">
        <v>15</v>
      </c>
      <c r="S3006" s="5">
        <f>IFERROR(Table1[[#This Row],[Profit]]/Table1[[#This Row],[Sales]],0)</f>
        <v>0.31585545515770569</v>
      </c>
      <c r="T3006" s="2" t="str">
        <f t="shared" si="46"/>
        <v>Reorder Needed</v>
      </c>
    </row>
    <row r="3007" spans="1:20" x14ac:dyDescent="0.3">
      <c r="A3007" s="2">
        <v>4006</v>
      </c>
      <c r="B3007" s="3">
        <v>45640</v>
      </c>
      <c r="C3007" s="2" t="s">
        <v>3192</v>
      </c>
      <c r="D3007" s="2" t="s">
        <v>3842</v>
      </c>
      <c r="E3007" s="2" t="s">
        <v>20</v>
      </c>
      <c r="F3007" s="2" t="s">
        <v>21</v>
      </c>
      <c r="G3007" s="2" t="s">
        <v>67</v>
      </c>
      <c r="H3007" s="2" t="s">
        <v>68</v>
      </c>
      <c r="I3007" s="2" t="s">
        <v>24</v>
      </c>
      <c r="J3007" s="2">
        <v>4</v>
      </c>
      <c r="K3007" s="2">
        <v>42622</v>
      </c>
      <c r="L3007" s="2">
        <v>170488</v>
      </c>
      <c r="M3007" s="2">
        <v>118308.45</v>
      </c>
      <c r="N3007" s="2">
        <v>52179.55</v>
      </c>
      <c r="O3007" s="2">
        <v>102</v>
      </c>
      <c r="P3007" s="2">
        <v>65</v>
      </c>
      <c r="Q3007" s="2" t="s">
        <v>42</v>
      </c>
      <c r="R3007" s="2">
        <v>5</v>
      </c>
      <c r="S3007" s="5">
        <f>IFERROR(Table1[[#This Row],[Profit]]/Table1[[#This Row],[Sales]],0)</f>
        <v>0.30605995729904745</v>
      </c>
      <c r="T3007" s="2" t="str">
        <f t="shared" si="46"/>
        <v>Reorder Needed</v>
      </c>
    </row>
    <row r="3008" spans="1:20" x14ac:dyDescent="0.3">
      <c r="A3008" s="2">
        <v>4007</v>
      </c>
      <c r="B3008" s="3">
        <v>45487</v>
      </c>
      <c r="C3008" s="2" t="s">
        <v>440</v>
      </c>
      <c r="D3008" s="2" t="s">
        <v>3843</v>
      </c>
      <c r="E3008" s="2" t="s">
        <v>36</v>
      </c>
      <c r="F3008" s="2" t="s">
        <v>37</v>
      </c>
      <c r="G3008" s="2" t="s">
        <v>30</v>
      </c>
      <c r="H3008" s="2" t="s">
        <v>31</v>
      </c>
      <c r="I3008" s="2" t="s">
        <v>32</v>
      </c>
      <c r="J3008" s="2">
        <v>3</v>
      </c>
      <c r="K3008" s="2">
        <v>59574</v>
      </c>
      <c r="L3008" s="2">
        <v>178722</v>
      </c>
      <c r="M3008" s="2">
        <v>116128.98</v>
      </c>
      <c r="N3008" s="2">
        <v>62593.02</v>
      </c>
      <c r="O3008" s="2">
        <v>154</v>
      </c>
      <c r="P3008" s="2">
        <v>63</v>
      </c>
      <c r="Q3008" s="2" t="s">
        <v>33</v>
      </c>
      <c r="R3008" s="2">
        <v>15</v>
      </c>
      <c r="S3008" s="5">
        <f>IFERROR(Table1[[#This Row],[Profit]]/Table1[[#This Row],[Sales]],0)</f>
        <v>0.35022560177258533</v>
      </c>
      <c r="T3008" s="2" t="str">
        <f t="shared" si="46"/>
        <v>Reorder Needed</v>
      </c>
    </row>
    <row r="3009" spans="1:20" x14ac:dyDescent="0.3">
      <c r="A3009" s="2">
        <v>4008</v>
      </c>
      <c r="B3009" s="3">
        <v>45428</v>
      </c>
      <c r="C3009" s="2" t="s">
        <v>704</v>
      </c>
      <c r="D3009" s="2" t="s">
        <v>3844</v>
      </c>
      <c r="E3009" s="2" t="s">
        <v>45</v>
      </c>
      <c r="F3009" s="2" t="s">
        <v>46</v>
      </c>
      <c r="G3009" s="2" t="s">
        <v>97</v>
      </c>
      <c r="H3009" s="2" t="s">
        <v>98</v>
      </c>
      <c r="I3009" s="2" t="s">
        <v>32</v>
      </c>
      <c r="J3009" s="2">
        <v>10</v>
      </c>
      <c r="K3009" s="2">
        <v>40125</v>
      </c>
      <c r="L3009" s="2">
        <v>401250</v>
      </c>
      <c r="M3009" s="2">
        <v>331120.57</v>
      </c>
      <c r="N3009" s="2">
        <v>70129.429999999993</v>
      </c>
      <c r="O3009" s="2">
        <v>34</v>
      </c>
      <c r="P3009" s="2">
        <v>21</v>
      </c>
      <c r="Q3009" s="2" t="s">
        <v>99</v>
      </c>
      <c r="R3009" s="2">
        <v>5</v>
      </c>
      <c r="S3009" s="5">
        <f>IFERROR(Table1[[#This Row],[Profit]]/Table1[[#This Row],[Sales]],0)</f>
        <v>0.17477739563862926</v>
      </c>
      <c r="T3009" s="2" t="str">
        <f t="shared" si="46"/>
        <v>Reorder Needed</v>
      </c>
    </row>
    <row r="3010" spans="1:20" x14ac:dyDescent="0.3">
      <c r="A3010" s="2">
        <v>4009</v>
      </c>
      <c r="B3010" s="3">
        <v>45589</v>
      </c>
      <c r="C3010" s="2" t="s">
        <v>3845</v>
      </c>
      <c r="D3010" s="2" t="s">
        <v>3846</v>
      </c>
      <c r="E3010" s="2" t="s">
        <v>45</v>
      </c>
      <c r="F3010" s="2" t="s">
        <v>46</v>
      </c>
      <c r="G3010" s="2" t="s">
        <v>75</v>
      </c>
      <c r="H3010" s="2" t="s">
        <v>76</v>
      </c>
      <c r="I3010" s="2" t="s">
        <v>77</v>
      </c>
      <c r="J3010" s="2">
        <v>9</v>
      </c>
      <c r="K3010" s="2">
        <v>36774</v>
      </c>
      <c r="L3010" s="2">
        <v>330966</v>
      </c>
      <c r="M3010" s="2">
        <v>208522.19</v>
      </c>
      <c r="N3010" s="2">
        <v>122443.81</v>
      </c>
      <c r="O3010" s="2">
        <v>71</v>
      </c>
      <c r="P3010" s="2">
        <v>44</v>
      </c>
      <c r="Q3010" s="2" t="s">
        <v>78</v>
      </c>
      <c r="R3010" s="2">
        <v>20</v>
      </c>
      <c r="S3010" s="5">
        <f>IFERROR(Table1[[#This Row],[Profit]]/Table1[[#This Row],[Sales]],0)</f>
        <v>0.36995887795120946</v>
      </c>
      <c r="T3010" s="2" t="str">
        <f t="shared" ref="T3010:T3073" si="47">IF(O3010&gt;P3010,"Reorder Needed","Sufficient")</f>
        <v>Reorder Needed</v>
      </c>
    </row>
    <row r="3011" spans="1:20" x14ac:dyDescent="0.3">
      <c r="A3011" s="2">
        <v>4010</v>
      </c>
      <c r="B3011" s="3">
        <v>45576</v>
      </c>
      <c r="C3011" s="2" t="s">
        <v>333</v>
      </c>
      <c r="D3011" s="2" t="s">
        <v>3847</v>
      </c>
      <c r="E3011" s="2" t="s">
        <v>36</v>
      </c>
      <c r="F3011" s="2" t="s">
        <v>37</v>
      </c>
      <c r="G3011" s="2" t="s">
        <v>40</v>
      </c>
      <c r="H3011" s="2" t="s">
        <v>41</v>
      </c>
      <c r="I3011" s="2" t="s">
        <v>24</v>
      </c>
      <c r="J3011" s="2">
        <v>4</v>
      </c>
      <c r="K3011" s="2">
        <v>53242</v>
      </c>
      <c r="L3011" s="2">
        <v>212968</v>
      </c>
      <c r="M3011" s="2">
        <v>146884.73000000001</v>
      </c>
      <c r="N3011" s="2">
        <v>66083.27</v>
      </c>
      <c r="O3011" s="2">
        <v>473</v>
      </c>
      <c r="P3011" s="2">
        <v>57</v>
      </c>
      <c r="Q3011" s="2" t="s">
        <v>42</v>
      </c>
      <c r="R3011" s="2">
        <v>15</v>
      </c>
      <c r="S3011" s="5">
        <f>IFERROR(Table1[[#This Row],[Profit]]/Table1[[#This Row],[Sales]],0)</f>
        <v>0.31029671124300368</v>
      </c>
      <c r="T3011" s="2" t="str">
        <f t="shared" si="47"/>
        <v>Reorder Needed</v>
      </c>
    </row>
    <row r="3012" spans="1:20" x14ac:dyDescent="0.3">
      <c r="A3012" s="2">
        <v>4011</v>
      </c>
      <c r="B3012" s="3">
        <v>45493</v>
      </c>
      <c r="C3012" s="2" t="s">
        <v>720</v>
      </c>
      <c r="D3012" s="2" t="s">
        <v>3848</v>
      </c>
      <c r="E3012" s="2" t="s">
        <v>20</v>
      </c>
      <c r="F3012" s="2" t="s">
        <v>21</v>
      </c>
      <c r="G3012" s="2" t="s">
        <v>67</v>
      </c>
      <c r="H3012" s="2" t="s">
        <v>68</v>
      </c>
      <c r="I3012" s="2" t="s">
        <v>24</v>
      </c>
      <c r="J3012" s="2">
        <v>8</v>
      </c>
      <c r="K3012" s="2">
        <v>14618</v>
      </c>
      <c r="L3012" s="2">
        <v>116944</v>
      </c>
      <c r="M3012" s="2">
        <v>87646.29</v>
      </c>
      <c r="N3012" s="2">
        <v>29297.71</v>
      </c>
      <c r="O3012" s="2">
        <v>220</v>
      </c>
      <c r="P3012" s="2">
        <v>57</v>
      </c>
      <c r="Q3012" s="2" t="s">
        <v>42</v>
      </c>
      <c r="R3012" s="2">
        <v>10</v>
      </c>
      <c r="S3012" s="5">
        <f>IFERROR(Table1[[#This Row],[Profit]]/Table1[[#This Row],[Sales]],0)</f>
        <v>0.25052768846627443</v>
      </c>
      <c r="T3012" s="2" t="str">
        <f t="shared" si="47"/>
        <v>Reorder Needed</v>
      </c>
    </row>
    <row r="3013" spans="1:20" x14ac:dyDescent="0.3">
      <c r="A3013" s="2">
        <v>4012</v>
      </c>
      <c r="B3013" s="3">
        <v>45644</v>
      </c>
      <c r="C3013" s="2" t="s">
        <v>651</v>
      </c>
      <c r="D3013" s="2" t="s">
        <v>3849</v>
      </c>
      <c r="E3013" s="2" t="s">
        <v>36</v>
      </c>
      <c r="F3013" s="2" t="s">
        <v>37</v>
      </c>
      <c r="G3013" s="2" t="s">
        <v>75</v>
      </c>
      <c r="H3013" s="2" t="s">
        <v>76</v>
      </c>
      <c r="I3013" s="2" t="s">
        <v>77</v>
      </c>
      <c r="J3013" s="2">
        <v>10</v>
      </c>
      <c r="K3013" s="2">
        <v>38726</v>
      </c>
      <c r="L3013" s="2">
        <v>387260</v>
      </c>
      <c r="M3013" s="2">
        <v>297823.03000000003</v>
      </c>
      <c r="N3013" s="2">
        <v>89436.97</v>
      </c>
      <c r="O3013" s="2">
        <v>33</v>
      </c>
      <c r="P3013" s="2">
        <v>65</v>
      </c>
      <c r="Q3013" s="2" t="s">
        <v>78</v>
      </c>
      <c r="R3013" s="2">
        <v>0</v>
      </c>
      <c r="S3013" s="5">
        <f>IFERROR(Table1[[#This Row],[Profit]]/Table1[[#This Row],[Sales]],0)</f>
        <v>0.23094812270825801</v>
      </c>
      <c r="T3013" s="2" t="str">
        <f t="shared" si="47"/>
        <v>Sufficient</v>
      </c>
    </row>
    <row r="3014" spans="1:20" x14ac:dyDescent="0.3">
      <c r="A3014" s="2">
        <v>4013</v>
      </c>
      <c r="B3014" s="3">
        <v>45456</v>
      </c>
      <c r="C3014" s="2" t="s">
        <v>102</v>
      </c>
      <c r="D3014" s="2" t="s">
        <v>3850</v>
      </c>
      <c r="E3014" s="2" t="s">
        <v>45</v>
      </c>
      <c r="F3014" s="2" t="s">
        <v>46</v>
      </c>
      <c r="G3014" s="2" t="s">
        <v>55</v>
      </c>
      <c r="H3014" s="2" t="s">
        <v>56</v>
      </c>
      <c r="I3014" s="2" t="s">
        <v>32</v>
      </c>
      <c r="J3014" s="2">
        <v>9</v>
      </c>
      <c r="K3014" s="2">
        <v>3286</v>
      </c>
      <c r="L3014" s="2">
        <v>29574</v>
      </c>
      <c r="M3014" s="2">
        <v>18721.43</v>
      </c>
      <c r="N3014" s="2">
        <v>10852.57</v>
      </c>
      <c r="O3014" s="2">
        <v>365</v>
      </c>
      <c r="P3014" s="2">
        <v>75</v>
      </c>
      <c r="Q3014" s="2" t="s">
        <v>57</v>
      </c>
      <c r="R3014" s="2">
        <v>20</v>
      </c>
      <c r="S3014" s="5">
        <f>IFERROR(Table1[[#This Row],[Profit]]/Table1[[#This Row],[Sales]],0)</f>
        <v>0.3669632109285183</v>
      </c>
      <c r="T3014" s="2" t="str">
        <f t="shared" si="47"/>
        <v>Reorder Needed</v>
      </c>
    </row>
    <row r="3015" spans="1:20" x14ac:dyDescent="0.3">
      <c r="A3015" s="2">
        <v>4014</v>
      </c>
      <c r="B3015" s="3">
        <v>45455</v>
      </c>
      <c r="C3015" s="2" t="s">
        <v>507</v>
      </c>
      <c r="D3015" s="2" t="s">
        <v>3851</v>
      </c>
      <c r="E3015" s="2" t="s">
        <v>28</v>
      </c>
      <c r="F3015" s="2" t="s">
        <v>29</v>
      </c>
      <c r="G3015" s="2" t="s">
        <v>97</v>
      </c>
      <c r="H3015" s="2" t="s">
        <v>98</v>
      </c>
      <c r="I3015" s="2" t="s">
        <v>32</v>
      </c>
      <c r="J3015" s="2">
        <v>3</v>
      </c>
      <c r="K3015" s="2">
        <v>56935</v>
      </c>
      <c r="L3015" s="2">
        <v>170805</v>
      </c>
      <c r="M3015" s="2">
        <v>138148.47</v>
      </c>
      <c r="N3015" s="2">
        <v>32656.53</v>
      </c>
      <c r="O3015" s="2">
        <v>375</v>
      </c>
      <c r="P3015" s="2">
        <v>38</v>
      </c>
      <c r="Q3015" s="2" t="s">
        <v>99</v>
      </c>
      <c r="R3015" s="2">
        <v>5</v>
      </c>
      <c r="S3015" s="5">
        <f>IFERROR(Table1[[#This Row],[Profit]]/Table1[[#This Row],[Sales]],0)</f>
        <v>0.19119188548344604</v>
      </c>
      <c r="T3015" s="2" t="str">
        <f t="shared" si="47"/>
        <v>Reorder Needed</v>
      </c>
    </row>
    <row r="3016" spans="1:20" x14ac:dyDescent="0.3">
      <c r="A3016" s="2">
        <v>4015</v>
      </c>
      <c r="B3016" s="3">
        <v>45430</v>
      </c>
      <c r="C3016" s="2" t="s">
        <v>233</v>
      </c>
      <c r="D3016" s="2" t="s">
        <v>3852</v>
      </c>
      <c r="E3016" s="2" t="s">
        <v>36</v>
      </c>
      <c r="F3016" s="2" t="s">
        <v>37</v>
      </c>
      <c r="G3016" s="2" t="s">
        <v>30</v>
      </c>
      <c r="H3016" s="2" t="s">
        <v>31</v>
      </c>
      <c r="I3016" s="2" t="s">
        <v>32</v>
      </c>
      <c r="J3016" s="2">
        <v>4</v>
      </c>
      <c r="K3016" s="2">
        <v>31116</v>
      </c>
      <c r="L3016" s="2">
        <v>124464</v>
      </c>
      <c r="M3016" s="2">
        <v>99148.53</v>
      </c>
      <c r="N3016" s="2">
        <v>25315.47</v>
      </c>
      <c r="O3016" s="2">
        <v>370</v>
      </c>
      <c r="P3016" s="2">
        <v>77</v>
      </c>
      <c r="Q3016" s="2" t="s">
        <v>33</v>
      </c>
      <c r="R3016" s="2">
        <v>10</v>
      </c>
      <c r="S3016" s="5">
        <f>IFERROR(Table1[[#This Row],[Profit]]/Table1[[#This Row],[Sales]],0)</f>
        <v>0.20339592171230236</v>
      </c>
      <c r="T3016" s="2" t="str">
        <f t="shared" si="47"/>
        <v>Reorder Needed</v>
      </c>
    </row>
    <row r="3017" spans="1:20" x14ac:dyDescent="0.3">
      <c r="A3017" s="2">
        <v>4016</v>
      </c>
      <c r="B3017" s="3">
        <v>45625</v>
      </c>
      <c r="C3017" s="2" t="s">
        <v>3339</v>
      </c>
      <c r="D3017" s="2" t="s">
        <v>3853</v>
      </c>
      <c r="E3017" s="2" t="s">
        <v>45</v>
      </c>
      <c r="F3017" s="2" t="s">
        <v>46</v>
      </c>
      <c r="G3017" s="2" t="s">
        <v>97</v>
      </c>
      <c r="H3017" s="2" t="s">
        <v>98</v>
      </c>
      <c r="I3017" s="2" t="s">
        <v>32</v>
      </c>
      <c r="J3017" s="2">
        <v>4</v>
      </c>
      <c r="K3017" s="2">
        <v>23444</v>
      </c>
      <c r="L3017" s="2">
        <v>93776</v>
      </c>
      <c r="M3017" s="2">
        <v>79508.02</v>
      </c>
      <c r="N3017" s="2">
        <v>14267.98</v>
      </c>
      <c r="O3017" s="2">
        <v>90</v>
      </c>
      <c r="P3017" s="2">
        <v>47</v>
      </c>
      <c r="Q3017" s="2" t="s">
        <v>99</v>
      </c>
      <c r="R3017" s="2">
        <v>15</v>
      </c>
      <c r="S3017" s="5">
        <f>IFERROR(Table1[[#This Row],[Profit]]/Table1[[#This Row],[Sales]],0)</f>
        <v>0.15214959051356422</v>
      </c>
      <c r="T3017" s="2" t="str">
        <f t="shared" si="47"/>
        <v>Reorder Needed</v>
      </c>
    </row>
    <row r="3018" spans="1:20" x14ac:dyDescent="0.3">
      <c r="A3018" s="2">
        <v>4017</v>
      </c>
      <c r="B3018" s="3">
        <v>45330</v>
      </c>
      <c r="C3018" s="2" t="s">
        <v>891</v>
      </c>
      <c r="D3018" s="2" t="s">
        <v>3854</v>
      </c>
      <c r="E3018" s="2" t="s">
        <v>28</v>
      </c>
      <c r="F3018" s="2" t="s">
        <v>29</v>
      </c>
      <c r="G3018" s="2" t="s">
        <v>97</v>
      </c>
      <c r="H3018" s="2" t="s">
        <v>98</v>
      </c>
      <c r="I3018" s="2" t="s">
        <v>32</v>
      </c>
      <c r="J3018" s="2">
        <v>3</v>
      </c>
      <c r="K3018" s="2">
        <v>6032</v>
      </c>
      <c r="L3018" s="2">
        <v>18096</v>
      </c>
      <c r="M3018" s="2">
        <v>15723.52</v>
      </c>
      <c r="N3018" s="2">
        <v>2372.48</v>
      </c>
      <c r="O3018" s="2">
        <v>339</v>
      </c>
      <c r="P3018" s="2">
        <v>83</v>
      </c>
      <c r="Q3018" s="2" t="s">
        <v>99</v>
      </c>
      <c r="R3018" s="2">
        <v>10</v>
      </c>
      <c r="S3018" s="5">
        <f>IFERROR(Table1[[#This Row],[Profit]]/Table1[[#This Row],[Sales]],0)</f>
        <v>0.131105216622458</v>
      </c>
      <c r="T3018" s="2" t="str">
        <f t="shared" si="47"/>
        <v>Reorder Needed</v>
      </c>
    </row>
    <row r="3019" spans="1:20" x14ac:dyDescent="0.3">
      <c r="A3019" s="2">
        <v>4018</v>
      </c>
      <c r="B3019" s="3">
        <v>45648</v>
      </c>
      <c r="C3019" s="2" t="s">
        <v>3216</v>
      </c>
      <c r="D3019" s="2" t="s">
        <v>3855</v>
      </c>
      <c r="E3019" s="2" t="s">
        <v>28</v>
      </c>
      <c r="F3019" s="2" t="s">
        <v>29</v>
      </c>
      <c r="G3019" s="2" t="s">
        <v>55</v>
      </c>
      <c r="H3019" s="2" t="s">
        <v>56</v>
      </c>
      <c r="I3019" s="2" t="s">
        <v>32</v>
      </c>
      <c r="J3019" s="2">
        <v>5</v>
      </c>
      <c r="K3019" s="2">
        <v>55027</v>
      </c>
      <c r="L3019" s="2">
        <v>275135</v>
      </c>
      <c r="M3019" s="2">
        <v>224333.69</v>
      </c>
      <c r="N3019" s="2">
        <v>50801.31</v>
      </c>
      <c r="O3019" s="2">
        <v>481</v>
      </c>
      <c r="P3019" s="2">
        <v>24</v>
      </c>
      <c r="Q3019" s="2" t="s">
        <v>57</v>
      </c>
      <c r="R3019" s="2">
        <v>15</v>
      </c>
      <c r="S3019" s="5">
        <f>IFERROR(Table1[[#This Row],[Profit]]/Table1[[#This Row],[Sales]],0)</f>
        <v>0.18464139422465334</v>
      </c>
      <c r="T3019" s="2" t="str">
        <f t="shared" si="47"/>
        <v>Reorder Needed</v>
      </c>
    </row>
    <row r="3020" spans="1:20" x14ac:dyDescent="0.3">
      <c r="A3020" s="2">
        <v>4019</v>
      </c>
      <c r="B3020" s="3">
        <v>45570</v>
      </c>
      <c r="C3020" s="2" t="s">
        <v>645</v>
      </c>
      <c r="D3020" s="2" t="s">
        <v>3856</v>
      </c>
      <c r="E3020" s="2" t="s">
        <v>28</v>
      </c>
      <c r="F3020" s="2" t="s">
        <v>29</v>
      </c>
      <c r="G3020" s="2" t="s">
        <v>30</v>
      </c>
      <c r="H3020" s="2" t="s">
        <v>31</v>
      </c>
      <c r="I3020" s="2" t="s">
        <v>32</v>
      </c>
      <c r="J3020" s="2">
        <v>4</v>
      </c>
      <c r="K3020" s="2">
        <v>40305</v>
      </c>
      <c r="L3020" s="2">
        <v>161220</v>
      </c>
      <c r="M3020" s="2">
        <v>139191.9</v>
      </c>
      <c r="N3020" s="2">
        <v>22028.1</v>
      </c>
      <c r="O3020" s="2">
        <v>113</v>
      </c>
      <c r="P3020" s="2">
        <v>19</v>
      </c>
      <c r="Q3020" s="2" t="s">
        <v>33</v>
      </c>
      <c r="R3020" s="2">
        <v>15</v>
      </c>
      <c r="S3020" s="5">
        <f>IFERROR(Table1[[#This Row],[Profit]]/Table1[[#This Row],[Sales]],0)</f>
        <v>0.13663379233345738</v>
      </c>
      <c r="T3020" s="2" t="str">
        <f t="shared" si="47"/>
        <v>Reorder Needed</v>
      </c>
    </row>
    <row r="3021" spans="1:20" x14ac:dyDescent="0.3">
      <c r="A3021" s="2">
        <v>4020</v>
      </c>
      <c r="B3021" s="3">
        <v>45404</v>
      </c>
      <c r="C3021" s="2" t="s">
        <v>2890</v>
      </c>
      <c r="D3021" s="2" t="s">
        <v>3857</v>
      </c>
      <c r="E3021" s="2" t="s">
        <v>20</v>
      </c>
      <c r="F3021" s="2" t="s">
        <v>21</v>
      </c>
      <c r="G3021" s="2" t="s">
        <v>55</v>
      </c>
      <c r="H3021" s="2" t="s">
        <v>56</v>
      </c>
      <c r="I3021" s="2" t="s">
        <v>32</v>
      </c>
      <c r="J3021" s="2">
        <v>9</v>
      </c>
      <c r="K3021" s="2">
        <v>24969</v>
      </c>
      <c r="L3021" s="2">
        <v>224721</v>
      </c>
      <c r="M3021" s="2">
        <v>188708.38</v>
      </c>
      <c r="N3021" s="2">
        <v>36012.620000000003</v>
      </c>
      <c r="O3021" s="2">
        <v>384</v>
      </c>
      <c r="P3021" s="2">
        <v>87</v>
      </c>
      <c r="Q3021" s="2" t="s">
        <v>57</v>
      </c>
      <c r="R3021" s="2">
        <v>0</v>
      </c>
      <c r="S3021" s="5">
        <f>IFERROR(Table1[[#This Row],[Profit]]/Table1[[#This Row],[Sales]],0)</f>
        <v>0.16025480484689905</v>
      </c>
      <c r="T3021" s="2" t="str">
        <f t="shared" si="47"/>
        <v>Reorder Needed</v>
      </c>
    </row>
    <row r="3022" spans="1:20" x14ac:dyDescent="0.3">
      <c r="A3022" s="2">
        <v>4021</v>
      </c>
      <c r="B3022" s="3">
        <v>45557</v>
      </c>
      <c r="C3022" s="2" t="s">
        <v>2239</v>
      </c>
      <c r="D3022" s="2" t="s">
        <v>3858</v>
      </c>
      <c r="E3022" s="2" t="s">
        <v>45</v>
      </c>
      <c r="F3022" s="2" t="s">
        <v>46</v>
      </c>
      <c r="G3022" s="2" t="s">
        <v>67</v>
      </c>
      <c r="H3022" s="2" t="s">
        <v>68</v>
      </c>
      <c r="I3022" s="2" t="s">
        <v>24</v>
      </c>
      <c r="J3022" s="2">
        <v>3</v>
      </c>
      <c r="K3022" s="2">
        <v>6303</v>
      </c>
      <c r="L3022" s="2">
        <v>18909</v>
      </c>
      <c r="M3022" s="2">
        <v>16270.95</v>
      </c>
      <c r="N3022" s="2">
        <v>2638.05</v>
      </c>
      <c r="O3022" s="2">
        <v>372</v>
      </c>
      <c r="P3022" s="2">
        <v>57</v>
      </c>
      <c r="Q3022" s="2" t="s">
        <v>42</v>
      </c>
      <c r="R3022" s="2">
        <v>10</v>
      </c>
      <c r="S3022" s="5">
        <f>IFERROR(Table1[[#This Row],[Profit]]/Table1[[#This Row],[Sales]],0)</f>
        <v>0.1395129303506267</v>
      </c>
      <c r="T3022" s="2" t="str">
        <f t="shared" si="47"/>
        <v>Reorder Needed</v>
      </c>
    </row>
    <row r="3023" spans="1:20" x14ac:dyDescent="0.3">
      <c r="A3023" s="2">
        <v>4022</v>
      </c>
      <c r="B3023" s="3">
        <v>45588</v>
      </c>
      <c r="C3023" s="2" t="s">
        <v>1791</v>
      </c>
      <c r="D3023" s="2" t="s">
        <v>3859</v>
      </c>
      <c r="E3023" s="2" t="s">
        <v>45</v>
      </c>
      <c r="F3023" s="2" t="s">
        <v>46</v>
      </c>
      <c r="G3023" s="2" t="s">
        <v>55</v>
      </c>
      <c r="H3023" s="2" t="s">
        <v>56</v>
      </c>
      <c r="I3023" s="2" t="s">
        <v>32</v>
      </c>
      <c r="J3023" s="2">
        <v>10</v>
      </c>
      <c r="K3023" s="2">
        <v>22293</v>
      </c>
      <c r="L3023" s="2">
        <v>222930</v>
      </c>
      <c r="M3023" s="2">
        <v>149876.54</v>
      </c>
      <c r="N3023" s="2">
        <v>73053.460000000006</v>
      </c>
      <c r="O3023" s="2">
        <v>94</v>
      </c>
      <c r="P3023" s="2">
        <v>82</v>
      </c>
      <c r="Q3023" s="2" t="s">
        <v>57</v>
      </c>
      <c r="R3023" s="2">
        <v>5</v>
      </c>
      <c r="S3023" s="5">
        <f>IFERROR(Table1[[#This Row],[Profit]]/Table1[[#This Row],[Sales]],0)</f>
        <v>0.32769685551518418</v>
      </c>
      <c r="T3023" s="2" t="str">
        <f t="shared" si="47"/>
        <v>Reorder Needed</v>
      </c>
    </row>
    <row r="3024" spans="1:20" x14ac:dyDescent="0.3">
      <c r="A3024" s="2">
        <v>4023</v>
      </c>
      <c r="B3024" s="3">
        <v>45503</v>
      </c>
      <c r="C3024" s="2" t="s">
        <v>2763</v>
      </c>
      <c r="D3024" s="2" t="s">
        <v>3860</v>
      </c>
      <c r="E3024" s="2" t="s">
        <v>36</v>
      </c>
      <c r="F3024" s="2" t="s">
        <v>37</v>
      </c>
      <c r="G3024" s="2" t="s">
        <v>67</v>
      </c>
      <c r="H3024" s="2" t="s">
        <v>68</v>
      </c>
      <c r="I3024" s="2" t="s">
        <v>24</v>
      </c>
      <c r="J3024" s="2">
        <v>6</v>
      </c>
      <c r="K3024" s="2">
        <v>57309</v>
      </c>
      <c r="L3024" s="2">
        <v>343854</v>
      </c>
      <c r="M3024" s="2">
        <v>242112.18</v>
      </c>
      <c r="N3024" s="2">
        <v>101741.82</v>
      </c>
      <c r="O3024" s="2">
        <v>364</v>
      </c>
      <c r="P3024" s="2">
        <v>30</v>
      </c>
      <c r="Q3024" s="2" t="s">
        <v>42</v>
      </c>
      <c r="R3024" s="2">
        <v>15</v>
      </c>
      <c r="S3024" s="5">
        <f>IFERROR(Table1[[#This Row],[Profit]]/Table1[[#This Row],[Sales]],0)</f>
        <v>0.29588668446491828</v>
      </c>
      <c r="T3024" s="2" t="str">
        <f t="shared" si="47"/>
        <v>Reorder Needed</v>
      </c>
    </row>
    <row r="3025" spans="1:20" x14ac:dyDescent="0.3">
      <c r="A3025" s="2">
        <v>4024</v>
      </c>
      <c r="B3025" s="3">
        <v>45507</v>
      </c>
      <c r="C3025" s="2" t="s">
        <v>1870</v>
      </c>
      <c r="D3025" s="2" t="s">
        <v>3861</v>
      </c>
      <c r="E3025" s="2" t="s">
        <v>45</v>
      </c>
      <c r="F3025" s="2" t="s">
        <v>46</v>
      </c>
      <c r="G3025" s="2" t="s">
        <v>75</v>
      </c>
      <c r="H3025" s="2" t="s">
        <v>76</v>
      </c>
      <c r="I3025" s="2" t="s">
        <v>77</v>
      </c>
      <c r="J3025" s="2">
        <v>8</v>
      </c>
      <c r="K3025" s="2">
        <v>23107</v>
      </c>
      <c r="L3025" s="2">
        <v>184856</v>
      </c>
      <c r="M3025" s="2">
        <v>139416.29999999999</v>
      </c>
      <c r="N3025" s="2">
        <v>45439.7</v>
      </c>
      <c r="O3025" s="2">
        <v>363</v>
      </c>
      <c r="P3025" s="2">
        <v>30</v>
      </c>
      <c r="Q3025" s="2" t="s">
        <v>78</v>
      </c>
      <c r="R3025" s="2">
        <v>15</v>
      </c>
      <c r="S3025" s="5">
        <f>IFERROR(Table1[[#This Row],[Profit]]/Table1[[#This Row],[Sales]],0)</f>
        <v>0.24581133422772319</v>
      </c>
      <c r="T3025" s="2" t="str">
        <f t="shared" si="47"/>
        <v>Reorder Needed</v>
      </c>
    </row>
    <row r="3026" spans="1:20" x14ac:dyDescent="0.3">
      <c r="A3026" s="2">
        <v>4025</v>
      </c>
      <c r="B3026" s="3">
        <v>45634</v>
      </c>
      <c r="C3026" s="2" t="s">
        <v>303</v>
      </c>
      <c r="D3026" s="2" t="s">
        <v>3862</v>
      </c>
      <c r="E3026" s="2" t="s">
        <v>28</v>
      </c>
      <c r="F3026" s="2" t="s">
        <v>29</v>
      </c>
      <c r="G3026" s="2" t="s">
        <v>97</v>
      </c>
      <c r="H3026" s="2" t="s">
        <v>98</v>
      </c>
      <c r="I3026" s="2" t="s">
        <v>32</v>
      </c>
      <c r="J3026" s="2">
        <v>5</v>
      </c>
      <c r="K3026" s="2">
        <v>40300</v>
      </c>
      <c r="L3026" s="2">
        <v>201500</v>
      </c>
      <c r="M3026" s="2">
        <v>134010.13</v>
      </c>
      <c r="N3026" s="2">
        <v>67489.87</v>
      </c>
      <c r="O3026" s="2">
        <v>98</v>
      </c>
      <c r="P3026" s="2">
        <v>67</v>
      </c>
      <c r="Q3026" s="2" t="s">
        <v>99</v>
      </c>
      <c r="R3026" s="2">
        <v>5</v>
      </c>
      <c r="S3026" s="5">
        <f>IFERROR(Table1[[#This Row],[Profit]]/Table1[[#This Row],[Sales]],0)</f>
        <v>0.33493732009925559</v>
      </c>
      <c r="T3026" s="2" t="str">
        <f t="shared" si="47"/>
        <v>Reorder Needed</v>
      </c>
    </row>
    <row r="3027" spans="1:20" x14ac:dyDescent="0.3">
      <c r="A3027" s="2">
        <v>4026</v>
      </c>
      <c r="B3027" s="3">
        <v>45380</v>
      </c>
      <c r="C3027" s="2" t="s">
        <v>1275</v>
      </c>
      <c r="D3027" s="2" t="s">
        <v>3863</v>
      </c>
      <c r="E3027" s="2" t="s">
        <v>45</v>
      </c>
      <c r="F3027" s="2" t="s">
        <v>46</v>
      </c>
      <c r="G3027" s="2" t="s">
        <v>55</v>
      </c>
      <c r="H3027" s="2" t="s">
        <v>56</v>
      </c>
      <c r="I3027" s="2" t="s">
        <v>32</v>
      </c>
      <c r="J3027" s="2">
        <v>9</v>
      </c>
      <c r="K3027" s="2">
        <v>23468</v>
      </c>
      <c r="L3027" s="2">
        <v>211212</v>
      </c>
      <c r="M3027" s="2">
        <v>171709.28</v>
      </c>
      <c r="N3027" s="2">
        <v>39502.720000000001</v>
      </c>
      <c r="O3027" s="2">
        <v>115</v>
      </c>
      <c r="P3027" s="2">
        <v>55</v>
      </c>
      <c r="Q3027" s="2" t="s">
        <v>57</v>
      </c>
      <c r="R3027" s="2">
        <v>5</v>
      </c>
      <c r="S3027" s="5">
        <f>IFERROR(Table1[[#This Row],[Profit]]/Table1[[#This Row],[Sales]],0)</f>
        <v>0.18702876730488799</v>
      </c>
      <c r="T3027" s="2" t="str">
        <f t="shared" si="47"/>
        <v>Reorder Needed</v>
      </c>
    </row>
    <row r="3028" spans="1:20" x14ac:dyDescent="0.3">
      <c r="A3028" s="2">
        <v>4027</v>
      </c>
      <c r="B3028" s="3">
        <v>45524</v>
      </c>
      <c r="C3028" s="2" t="s">
        <v>407</v>
      </c>
      <c r="D3028" s="2" t="s">
        <v>3864</v>
      </c>
      <c r="E3028" s="2" t="s">
        <v>36</v>
      </c>
      <c r="F3028" s="2" t="s">
        <v>37</v>
      </c>
      <c r="G3028" s="2" t="s">
        <v>97</v>
      </c>
      <c r="H3028" s="2" t="s">
        <v>98</v>
      </c>
      <c r="I3028" s="2" t="s">
        <v>32</v>
      </c>
      <c r="J3028" s="2">
        <v>9</v>
      </c>
      <c r="K3028" s="2">
        <v>31995</v>
      </c>
      <c r="L3028" s="2">
        <v>287955</v>
      </c>
      <c r="M3028" s="2">
        <v>237712.42</v>
      </c>
      <c r="N3028" s="2">
        <v>50242.58</v>
      </c>
      <c r="O3028" s="2">
        <v>439</v>
      </c>
      <c r="P3028" s="2">
        <v>60</v>
      </c>
      <c r="Q3028" s="2" t="s">
        <v>99</v>
      </c>
      <c r="R3028" s="2">
        <v>20</v>
      </c>
      <c r="S3028" s="5">
        <f>IFERROR(Table1[[#This Row],[Profit]]/Table1[[#This Row],[Sales]],0)</f>
        <v>0.17448066538174367</v>
      </c>
      <c r="T3028" s="2" t="str">
        <f t="shared" si="47"/>
        <v>Reorder Needed</v>
      </c>
    </row>
    <row r="3029" spans="1:20" x14ac:dyDescent="0.3">
      <c r="A3029" s="2">
        <v>4028</v>
      </c>
      <c r="B3029" s="3">
        <v>45301</v>
      </c>
      <c r="C3029" s="2" t="s">
        <v>170</v>
      </c>
      <c r="D3029" s="2" t="s">
        <v>3865</v>
      </c>
      <c r="E3029" s="2" t="s">
        <v>20</v>
      </c>
      <c r="F3029" s="2" t="s">
        <v>21</v>
      </c>
      <c r="G3029" s="2" t="s">
        <v>55</v>
      </c>
      <c r="H3029" s="2" t="s">
        <v>56</v>
      </c>
      <c r="I3029" s="2" t="s">
        <v>32</v>
      </c>
      <c r="J3029" s="2">
        <v>6</v>
      </c>
      <c r="K3029" s="2">
        <v>898</v>
      </c>
      <c r="L3029" s="2">
        <v>5388</v>
      </c>
      <c r="M3029" s="2">
        <v>4436.42</v>
      </c>
      <c r="N3029" s="2">
        <v>951.58</v>
      </c>
      <c r="O3029" s="2">
        <v>228</v>
      </c>
      <c r="P3029" s="2">
        <v>87</v>
      </c>
      <c r="Q3029" s="2" t="s">
        <v>57</v>
      </c>
      <c r="R3029" s="2">
        <v>10</v>
      </c>
      <c r="S3029" s="5">
        <f>IFERROR(Table1[[#This Row],[Profit]]/Table1[[#This Row],[Sales]],0)</f>
        <v>0.17661098737936154</v>
      </c>
      <c r="T3029" s="2" t="str">
        <f t="shared" si="47"/>
        <v>Reorder Needed</v>
      </c>
    </row>
    <row r="3030" spans="1:20" x14ac:dyDescent="0.3">
      <c r="A3030" s="2">
        <v>4029</v>
      </c>
      <c r="B3030" s="3">
        <v>45553</v>
      </c>
      <c r="C3030" s="2" t="s">
        <v>272</v>
      </c>
      <c r="D3030" s="2" t="s">
        <v>3866</v>
      </c>
      <c r="E3030" s="2" t="s">
        <v>28</v>
      </c>
      <c r="F3030" s="2" t="s">
        <v>29</v>
      </c>
      <c r="G3030" s="2" t="s">
        <v>49</v>
      </c>
      <c r="H3030" s="2" t="s">
        <v>50</v>
      </c>
      <c r="I3030" s="2" t="s">
        <v>51</v>
      </c>
      <c r="J3030" s="2">
        <v>1</v>
      </c>
      <c r="K3030" s="2">
        <v>39693</v>
      </c>
      <c r="L3030" s="2">
        <v>39693</v>
      </c>
      <c r="M3030" s="2">
        <v>25950.35</v>
      </c>
      <c r="N3030" s="2">
        <v>13742.65</v>
      </c>
      <c r="O3030" s="2">
        <v>341</v>
      </c>
      <c r="P3030" s="2">
        <v>61</v>
      </c>
      <c r="Q3030" s="2" t="s">
        <v>52</v>
      </c>
      <c r="R3030" s="2">
        <v>10</v>
      </c>
      <c r="S3030" s="5">
        <f>IFERROR(Table1[[#This Row],[Profit]]/Table1[[#This Row],[Sales]],0)</f>
        <v>0.34622351548131913</v>
      </c>
      <c r="T3030" s="2" t="str">
        <f t="shared" si="47"/>
        <v>Reorder Needed</v>
      </c>
    </row>
    <row r="3031" spans="1:20" x14ac:dyDescent="0.3">
      <c r="A3031" s="2">
        <v>4030</v>
      </c>
      <c r="B3031" s="3">
        <v>45380</v>
      </c>
      <c r="C3031" s="2" t="s">
        <v>1194</v>
      </c>
      <c r="D3031" s="2" t="s">
        <v>3867</v>
      </c>
      <c r="E3031" s="2" t="s">
        <v>20</v>
      </c>
      <c r="F3031" s="2" t="s">
        <v>21</v>
      </c>
      <c r="G3031" s="2" t="s">
        <v>60</v>
      </c>
      <c r="H3031" s="2" t="s">
        <v>61</v>
      </c>
      <c r="I3031" s="2" t="s">
        <v>32</v>
      </c>
      <c r="J3031" s="2">
        <v>4</v>
      </c>
      <c r="K3031" s="2">
        <v>37625</v>
      </c>
      <c r="L3031" s="2">
        <v>150500</v>
      </c>
      <c r="M3031" s="2">
        <v>107635.02</v>
      </c>
      <c r="N3031" s="2">
        <v>42864.98</v>
      </c>
      <c r="O3031" s="2">
        <v>464</v>
      </c>
      <c r="P3031" s="2">
        <v>99</v>
      </c>
      <c r="Q3031" s="2" t="s">
        <v>62</v>
      </c>
      <c r="R3031" s="2">
        <v>0</v>
      </c>
      <c r="S3031" s="5">
        <f>IFERROR(Table1[[#This Row],[Profit]]/Table1[[#This Row],[Sales]],0)</f>
        <v>0.28481714285714288</v>
      </c>
      <c r="T3031" s="2" t="str">
        <f t="shared" si="47"/>
        <v>Reorder Needed</v>
      </c>
    </row>
    <row r="3032" spans="1:20" x14ac:dyDescent="0.3">
      <c r="A3032" s="2">
        <v>4031</v>
      </c>
      <c r="B3032" s="3">
        <v>45360</v>
      </c>
      <c r="C3032" s="2" t="s">
        <v>1125</v>
      </c>
      <c r="D3032" s="2" t="s">
        <v>3868</v>
      </c>
      <c r="E3032" s="2" t="s">
        <v>20</v>
      </c>
      <c r="F3032" s="2" t="s">
        <v>21</v>
      </c>
      <c r="G3032" s="2" t="s">
        <v>40</v>
      </c>
      <c r="H3032" s="2" t="s">
        <v>41</v>
      </c>
      <c r="I3032" s="2" t="s">
        <v>24</v>
      </c>
      <c r="J3032" s="2">
        <v>1</v>
      </c>
      <c r="K3032" s="2">
        <v>24554</v>
      </c>
      <c r="L3032" s="2">
        <v>24554</v>
      </c>
      <c r="M3032" s="2">
        <v>18178.96</v>
      </c>
      <c r="N3032" s="2">
        <v>6375.04</v>
      </c>
      <c r="O3032" s="2">
        <v>116</v>
      </c>
      <c r="P3032" s="2">
        <v>76</v>
      </c>
      <c r="Q3032" s="2" t="s">
        <v>42</v>
      </c>
      <c r="R3032" s="2">
        <v>10</v>
      </c>
      <c r="S3032" s="5">
        <f>IFERROR(Table1[[#This Row],[Profit]]/Table1[[#This Row],[Sales]],0)</f>
        <v>0.25963346094322715</v>
      </c>
      <c r="T3032" s="2" t="str">
        <f t="shared" si="47"/>
        <v>Reorder Needed</v>
      </c>
    </row>
    <row r="3033" spans="1:20" x14ac:dyDescent="0.3">
      <c r="A3033" s="2">
        <v>4032</v>
      </c>
      <c r="B3033" s="3">
        <v>45501</v>
      </c>
      <c r="C3033" s="2" t="s">
        <v>682</v>
      </c>
      <c r="D3033" s="2" t="s">
        <v>3869</v>
      </c>
      <c r="E3033" s="2" t="s">
        <v>36</v>
      </c>
      <c r="F3033" s="2" t="s">
        <v>37</v>
      </c>
      <c r="G3033" s="2" t="s">
        <v>97</v>
      </c>
      <c r="H3033" s="2" t="s">
        <v>98</v>
      </c>
      <c r="I3033" s="2" t="s">
        <v>32</v>
      </c>
      <c r="J3033" s="2">
        <v>3</v>
      </c>
      <c r="K3033" s="2">
        <v>6087</v>
      </c>
      <c r="L3033" s="2">
        <v>18261</v>
      </c>
      <c r="M3033" s="2">
        <v>11653.75</v>
      </c>
      <c r="N3033" s="2">
        <v>6607.25</v>
      </c>
      <c r="O3033" s="2">
        <v>265</v>
      </c>
      <c r="P3033" s="2">
        <v>80</v>
      </c>
      <c r="Q3033" s="2" t="s">
        <v>99</v>
      </c>
      <c r="R3033" s="2">
        <v>20</v>
      </c>
      <c r="S3033" s="5">
        <f>IFERROR(Table1[[#This Row],[Profit]]/Table1[[#This Row],[Sales]],0)</f>
        <v>0.36182301078801821</v>
      </c>
      <c r="T3033" s="2" t="str">
        <f t="shared" si="47"/>
        <v>Reorder Needed</v>
      </c>
    </row>
    <row r="3034" spans="1:20" x14ac:dyDescent="0.3">
      <c r="A3034" s="2">
        <v>4033</v>
      </c>
      <c r="B3034" s="3">
        <v>45603</v>
      </c>
      <c r="C3034" s="2" t="s">
        <v>1368</v>
      </c>
      <c r="D3034" s="2" t="s">
        <v>3870</v>
      </c>
      <c r="E3034" s="2" t="s">
        <v>28</v>
      </c>
      <c r="F3034" s="2" t="s">
        <v>29</v>
      </c>
      <c r="G3034" s="2" t="s">
        <v>97</v>
      </c>
      <c r="H3034" s="2" t="s">
        <v>98</v>
      </c>
      <c r="I3034" s="2" t="s">
        <v>32</v>
      </c>
      <c r="J3034" s="2">
        <v>2</v>
      </c>
      <c r="K3034" s="2">
        <v>18118</v>
      </c>
      <c r="L3034" s="2">
        <v>36236</v>
      </c>
      <c r="M3034" s="2">
        <v>27776.93</v>
      </c>
      <c r="N3034" s="2">
        <v>8459.07</v>
      </c>
      <c r="O3034" s="2">
        <v>370</v>
      </c>
      <c r="P3034" s="2">
        <v>63</v>
      </c>
      <c r="Q3034" s="2" t="s">
        <v>99</v>
      </c>
      <c r="R3034" s="2">
        <v>5</v>
      </c>
      <c r="S3034" s="5">
        <f>IFERROR(Table1[[#This Row],[Profit]]/Table1[[#This Row],[Sales]],0)</f>
        <v>0.23344381278286785</v>
      </c>
      <c r="T3034" s="2" t="str">
        <f t="shared" si="47"/>
        <v>Reorder Needed</v>
      </c>
    </row>
    <row r="3035" spans="1:20" x14ac:dyDescent="0.3">
      <c r="A3035" s="2">
        <v>4034</v>
      </c>
      <c r="B3035" s="3">
        <v>45314</v>
      </c>
      <c r="C3035" s="2" t="s">
        <v>383</v>
      </c>
      <c r="D3035" s="2" t="s">
        <v>3871</v>
      </c>
      <c r="E3035" s="2" t="s">
        <v>45</v>
      </c>
      <c r="F3035" s="2" t="s">
        <v>46</v>
      </c>
      <c r="G3035" s="2" t="s">
        <v>75</v>
      </c>
      <c r="H3035" s="2" t="s">
        <v>76</v>
      </c>
      <c r="I3035" s="2" t="s">
        <v>77</v>
      </c>
      <c r="J3035" s="2">
        <v>5</v>
      </c>
      <c r="K3035" s="2">
        <v>34439</v>
      </c>
      <c r="L3035" s="2">
        <v>172195</v>
      </c>
      <c r="M3035" s="2">
        <v>124025.83</v>
      </c>
      <c r="N3035" s="2">
        <v>48169.17</v>
      </c>
      <c r="O3035" s="2">
        <v>10</v>
      </c>
      <c r="P3035" s="2">
        <v>61</v>
      </c>
      <c r="Q3035" s="2" t="s">
        <v>78</v>
      </c>
      <c r="R3035" s="2">
        <v>10</v>
      </c>
      <c r="S3035" s="5">
        <f>IFERROR(Table1[[#This Row],[Profit]]/Table1[[#This Row],[Sales]],0)</f>
        <v>0.27973617120125438</v>
      </c>
      <c r="T3035" s="2" t="str">
        <f t="shared" si="47"/>
        <v>Sufficient</v>
      </c>
    </row>
    <row r="3036" spans="1:20" x14ac:dyDescent="0.3">
      <c r="A3036" s="2">
        <v>4035</v>
      </c>
      <c r="B3036" s="3">
        <v>45412</v>
      </c>
      <c r="C3036" s="2" t="s">
        <v>314</v>
      </c>
      <c r="D3036" s="2" t="s">
        <v>3872</v>
      </c>
      <c r="E3036" s="2" t="s">
        <v>28</v>
      </c>
      <c r="F3036" s="2" t="s">
        <v>29</v>
      </c>
      <c r="G3036" s="2" t="s">
        <v>55</v>
      </c>
      <c r="H3036" s="2" t="s">
        <v>56</v>
      </c>
      <c r="I3036" s="2" t="s">
        <v>32</v>
      </c>
      <c r="J3036" s="2">
        <v>2</v>
      </c>
      <c r="K3036" s="2">
        <v>11730</v>
      </c>
      <c r="L3036" s="2">
        <v>23460</v>
      </c>
      <c r="M3036" s="2">
        <v>15418.97</v>
      </c>
      <c r="N3036" s="2">
        <v>8041.03</v>
      </c>
      <c r="O3036" s="2">
        <v>361</v>
      </c>
      <c r="P3036" s="2">
        <v>64</v>
      </c>
      <c r="Q3036" s="2" t="s">
        <v>57</v>
      </c>
      <c r="R3036" s="2">
        <v>10</v>
      </c>
      <c r="S3036" s="5">
        <f>IFERROR(Table1[[#This Row],[Profit]]/Table1[[#This Row],[Sales]],0)</f>
        <v>0.34275490196078429</v>
      </c>
      <c r="T3036" s="2" t="str">
        <f t="shared" si="47"/>
        <v>Reorder Needed</v>
      </c>
    </row>
    <row r="3037" spans="1:20" x14ac:dyDescent="0.3">
      <c r="A3037" s="2">
        <v>4036</v>
      </c>
      <c r="B3037" s="3">
        <v>45322</v>
      </c>
      <c r="C3037" s="2" t="s">
        <v>69</v>
      </c>
      <c r="D3037" s="2" t="s">
        <v>3873</v>
      </c>
      <c r="E3037" s="2" t="s">
        <v>36</v>
      </c>
      <c r="F3037" s="2" t="s">
        <v>37</v>
      </c>
      <c r="G3037" s="2" t="s">
        <v>22</v>
      </c>
      <c r="H3037" s="2" t="s">
        <v>23</v>
      </c>
      <c r="I3037" s="2" t="s">
        <v>24</v>
      </c>
      <c r="J3037" s="2">
        <v>8</v>
      </c>
      <c r="K3037" s="2">
        <v>893</v>
      </c>
      <c r="L3037" s="2">
        <v>7144</v>
      </c>
      <c r="M3037" s="2">
        <v>5263.9</v>
      </c>
      <c r="N3037" s="2">
        <v>1880.1</v>
      </c>
      <c r="O3037" s="2">
        <v>368</v>
      </c>
      <c r="P3037" s="2">
        <v>50</v>
      </c>
      <c r="Q3037" s="2" t="s">
        <v>25</v>
      </c>
      <c r="R3037" s="2">
        <v>15</v>
      </c>
      <c r="S3037" s="5">
        <f>IFERROR(Table1[[#This Row],[Profit]]/Table1[[#This Row],[Sales]],0)</f>
        <v>0.26317189249720041</v>
      </c>
      <c r="T3037" s="2" t="str">
        <f t="shared" si="47"/>
        <v>Reorder Needed</v>
      </c>
    </row>
    <row r="3038" spans="1:20" x14ac:dyDescent="0.3">
      <c r="A3038" s="2">
        <v>4037</v>
      </c>
      <c r="B3038" s="3">
        <v>45512</v>
      </c>
      <c r="C3038" s="2" t="s">
        <v>377</v>
      </c>
      <c r="D3038" s="2" t="s">
        <v>3874</v>
      </c>
      <c r="E3038" s="2" t="s">
        <v>45</v>
      </c>
      <c r="F3038" s="2" t="s">
        <v>46</v>
      </c>
      <c r="G3038" s="2" t="s">
        <v>97</v>
      </c>
      <c r="H3038" s="2" t="s">
        <v>98</v>
      </c>
      <c r="I3038" s="2" t="s">
        <v>32</v>
      </c>
      <c r="J3038" s="2">
        <v>10</v>
      </c>
      <c r="K3038" s="2">
        <v>7920</v>
      </c>
      <c r="L3038" s="2">
        <v>79200</v>
      </c>
      <c r="M3038" s="2">
        <v>67888.94</v>
      </c>
      <c r="N3038" s="2">
        <v>11311.06</v>
      </c>
      <c r="O3038" s="2">
        <v>250</v>
      </c>
      <c r="P3038" s="2">
        <v>23</v>
      </c>
      <c r="Q3038" s="2" t="s">
        <v>99</v>
      </c>
      <c r="R3038" s="2">
        <v>0</v>
      </c>
      <c r="S3038" s="5">
        <f>IFERROR(Table1[[#This Row],[Profit]]/Table1[[#This Row],[Sales]],0)</f>
        <v>0.14281641414141413</v>
      </c>
      <c r="T3038" s="2" t="str">
        <f t="shared" si="47"/>
        <v>Reorder Needed</v>
      </c>
    </row>
    <row r="3039" spans="1:20" x14ac:dyDescent="0.3">
      <c r="A3039" s="2">
        <v>4038</v>
      </c>
      <c r="B3039" s="3">
        <v>45447</v>
      </c>
      <c r="C3039" s="2" t="s">
        <v>631</v>
      </c>
      <c r="D3039" s="2" t="s">
        <v>3875</v>
      </c>
      <c r="E3039" s="2" t="s">
        <v>28</v>
      </c>
      <c r="F3039" s="2" t="s">
        <v>29</v>
      </c>
      <c r="G3039" s="2" t="s">
        <v>81</v>
      </c>
      <c r="H3039" s="2" t="s">
        <v>82</v>
      </c>
      <c r="I3039" s="2" t="s">
        <v>24</v>
      </c>
      <c r="J3039" s="2">
        <v>10</v>
      </c>
      <c r="K3039" s="2">
        <v>21094</v>
      </c>
      <c r="L3039" s="2">
        <v>210940</v>
      </c>
      <c r="M3039" s="2">
        <v>167425.17000000001</v>
      </c>
      <c r="N3039" s="2">
        <v>43514.83</v>
      </c>
      <c r="O3039" s="2">
        <v>211</v>
      </c>
      <c r="P3039" s="2">
        <v>69</v>
      </c>
      <c r="Q3039" s="2" t="s">
        <v>42</v>
      </c>
      <c r="R3039" s="2">
        <v>5</v>
      </c>
      <c r="S3039" s="5">
        <f>IFERROR(Table1[[#This Row],[Profit]]/Table1[[#This Row],[Sales]],0)</f>
        <v>0.20629008248791125</v>
      </c>
      <c r="T3039" s="2" t="str">
        <f t="shared" si="47"/>
        <v>Reorder Needed</v>
      </c>
    </row>
    <row r="3040" spans="1:20" x14ac:dyDescent="0.3">
      <c r="A3040" s="2">
        <v>4039</v>
      </c>
      <c r="B3040" s="3">
        <v>45321</v>
      </c>
      <c r="C3040" s="2" t="s">
        <v>1503</v>
      </c>
      <c r="D3040" s="2" t="s">
        <v>3876</v>
      </c>
      <c r="E3040" s="2" t="s">
        <v>36</v>
      </c>
      <c r="F3040" s="2" t="s">
        <v>37</v>
      </c>
      <c r="G3040" s="2" t="s">
        <v>75</v>
      </c>
      <c r="H3040" s="2" t="s">
        <v>76</v>
      </c>
      <c r="I3040" s="2" t="s">
        <v>77</v>
      </c>
      <c r="J3040" s="2">
        <v>4</v>
      </c>
      <c r="K3040" s="2">
        <v>30099</v>
      </c>
      <c r="L3040" s="2">
        <v>120396</v>
      </c>
      <c r="M3040" s="2">
        <v>95305.58</v>
      </c>
      <c r="N3040" s="2">
        <v>25090.42</v>
      </c>
      <c r="O3040" s="2">
        <v>386</v>
      </c>
      <c r="P3040" s="2">
        <v>28</v>
      </c>
      <c r="Q3040" s="2" t="s">
        <v>78</v>
      </c>
      <c r="R3040" s="2">
        <v>0</v>
      </c>
      <c r="S3040" s="5">
        <f>IFERROR(Table1[[#This Row],[Profit]]/Table1[[#This Row],[Sales]],0)</f>
        <v>0.20839911624970928</v>
      </c>
      <c r="T3040" s="2" t="str">
        <f t="shared" si="47"/>
        <v>Reorder Needed</v>
      </c>
    </row>
    <row r="3041" spans="1:20" x14ac:dyDescent="0.3">
      <c r="A3041" s="2">
        <v>4040</v>
      </c>
      <c r="B3041" s="3">
        <v>45617</v>
      </c>
      <c r="C3041" s="2" t="s">
        <v>403</v>
      </c>
      <c r="D3041" s="2" t="s">
        <v>3877</v>
      </c>
      <c r="E3041" s="2" t="s">
        <v>36</v>
      </c>
      <c r="F3041" s="2" t="s">
        <v>37</v>
      </c>
      <c r="G3041" s="2" t="s">
        <v>67</v>
      </c>
      <c r="H3041" s="2" t="s">
        <v>68</v>
      </c>
      <c r="I3041" s="2" t="s">
        <v>24</v>
      </c>
      <c r="J3041" s="2">
        <v>6</v>
      </c>
      <c r="K3041" s="2">
        <v>59324</v>
      </c>
      <c r="L3041" s="2">
        <v>355944</v>
      </c>
      <c r="M3041" s="2">
        <v>309774.94</v>
      </c>
      <c r="N3041" s="2">
        <v>46169.06</v>
      </c>
      <c r="O3041" s="2">
        <v>210</v>
      </c>
      <c r="P3041" s="2">
        <v>62</v>
      </c>
      <c r="Q3041" s="2" t="s">
        <v>42</v>
      </c>
      <c r="R3041" s="2">
        <v>10</v>
      </c>
      <c r="S3041" s="5">
        <f>IFERROR(Table1[[#This Row],[Profit]]/Table1[[#This Row],[Sales]],0)</f>
        <v>0.12970877441395276</v>
      </c>
      <c r="T3041" s="2" t="str">
        <f t="shared" si="47"/>
        <v>Reorder Needed</v>
      </c>
    </row>
    <row r="3042" spans="1:20" x14ac:dyDescent="0.3">
      <c r="A3042" s="2">
        <v>4041</v>
      </c>
      <c r="B3042" s="3">
        <v>45370</v>
      </c>
      <c r="C3042" s="2" t="s">
        <v>1419</v>
      </c>
      <c r="D3042" s="2" t="s">
        <v>3878</v>
      </c>
      <c r="E3042" s="2" t="s">
        <v>20</v>
      </c>
      <c r="F3042" s="2" t="s">
        <v>21</v>
      </c>
      <c r="G3042" s="2" t="s">
        <v>22</v>
      </c>
      <c r="H3042" s="2" t="s">
        <v>23</v>
      </c>
      <c r="I3042" s="2" t="s">
        <v>24</v>
      </c>
      <c r="J3042" s="2">
        <v>9</v>
      </c>
      <c r="K3042" s="2">
        <v>51878</v>
      </c>
      <c r="L3042" s="2">
        <v>466902</v>
      </c>
      <c r="M3042" s="2">
        <v>339228.63</v>
      </c>
      <c r="N3042" s="2">
        <v>127673.37</v>
      </c>
      <c r="O3042" s="2">
        <v>407</v>
      </c>
      <c r="P3042" s="2">
        <v>70</v>
      </c>
      <c r="Q3042" s="2" t="s">
        <v>25</v>
      </c>
      <c r="R3042" s="2">
        <v>5</v>
      </c>
      <c r="S3042" s="5">
        <f>IFERROR(Table1[[#This Row],[Profit]]/Table1[[#This Row],[Sales]],0)</f>
        <v>0.27344789698908978</v>
      </c>
      <c r="T3042" s="2" t="str">
        <f t="shared" si="47"/>
        <v>Reorder Needed</v>
      </c>
    </row>
    <row r="3043" spans="1:20" x14ac:dyDescent="0.3">
      <c r="A3043" s="2">
        <v>4042</v>
      </c>
      <c r="B3043" s="3">
        <v>45294</v>
      </c>
      <c r="C3043" s="2" t="s">
        <v>3481</v>
      </c>
      <c r="D3043" s="2" t="s">
        <v>3190</v>
      </c>
      <c r="E3043" s="2" t="s">
        <v>20</v>
      </c>
      <c r="F3043" s="2" t="s">
        <v>21</v>
      </c>
      <c r="G3043" s="2" t="s">
        <v>49</v>
      </c>
      <c r="H3043" s="2" t="s">
        <v>50</v>
      </c>
      <c r="I3043" s="2" t="s">
        <v>51</v>
      </c>
      <c r="J3043" s="2">
        <v>3</v>
      </c>
      <c r="K3043" s="2">
        <v>54837</v>
      </c>
      <c r="L3043" s="2">
        <v>164511</v>
      </c>
      <c r="M3043" s="2">
        <v>102419.37</v>
      </c>
      <c r="N3043" s="2">
        <v>62091.63</v>
      </c>
      <c r="O3043" s="2">
        <v>15</v>
      </c>
      <c r="P3043" s="2">
        <v>59</v>
      </c>
      <c r="Q3043" s="2" t="s">
        <v>52</v>
      </c>
      <c r="R3043" s="2">
        <v>10</v>
      </c>
      <c r="S3043" s="5">
        <f>IFERROR(Table1[[#This Row],[Profit]]/Table1[[#This Row],[Sales]],0)</f>
        <v>0.37743147874610206</v>
      </c>
      <c r="T3043" s="2" t="str">
        <f t="shared" si="47"/>
        <v>Sufficient</v>
      </c>
    </row>
    <row r="3044" spans="1:20" x14ac:dyDescent="0.3">
      <c r="A3044" s="2">
        <v>4043</v>
      </c>
      <c r="B3044" s="3">
        <v>45595</v>
      </c>
      <c r="C3044" s="2" t="s">
        <v>466</v>
      </c>
      <c r="D3044" s="2" t="s">
        <v>3879</v>
      </c>
      <c r="E3044" s="2" t="s">
        <v>28</v>
      </c>
      <c r="F3044" s="2" t="s">
        <v>29</v>
      </c>
      <c r="G3044" s="2" t="s">
        <v>97</v>
      </c>
      <c r="H3044" s="2" t="s">
        <v>98</v>
      </c>
      <c r="I3044" s="2" t="s">
        <v>32</v>
      </c>
      <c r="J3044" s="2">
        <v>4</v>
      </c>
      <c r="K3044" s="2">
        <v>49450</v>
      </c>
      <c r="L3044" s="2">
        <v>197800</v>
      </c>
      <c r="M3044" s="2">
        <v>129062.81</v>
      </c>
      <c r="N3044" s="2">
        <v>68737.19</v>
      </c>
      <c r="O3044" s="2">
        <v>290</v>
      </c>
      <c r="P3044" s="2">
        <v>31</v>
      </c>
      <c r="Q3044" s="2" t="s">
        <v>99</v>
      </c>
      <c r="R3044" s="2">
        <v>0</v>
      </c>
      <c r="S3044" s="5">
        <f>IFERROR(Table1[[#This Row],[Profit]]/Table1[[#This Row],[Sales]],0)</f>
        <v>0.34750854398382203</v>
      </c>
      <c r="T3044" s="2" t="str">
        <f t="shared" si="47"/>
        <v>Reorder Needed</v>
      </c>
    </row>
    <row r="3045" spans="1:20" x14ac:dyDescent="0.3">
      <c r="A3045" s="2">
        <v>4044</v>
      </c>
      <c r="B3045" s="3">
        <v>45423</v>
      </c>
      <c r="C3045" s="2" t="s">
        <v>1194</v>
      </c>
      <c r="D3045" s="2" t="s">
        <v>3880</v>
      </c>
      <c r="E3045" s="2" t="s">
        <v>45</v>
      </c>
      <c r="F3045" s="2" t="s">
        <v>46</v>
      </c>
      <c r="G3045" s="2" t="s">
        <v>75</v>
      </c>
      <c r="H3045" s="2" t="s">
        <v>76</v>
      </c>
      <c r="I3045" s="2" t="s">
        <v>77</v>
      </c>
      <c r="J3045" s="2">
        <v>1</v>
      </c>
      <c r="K3045" s="2">
        <v>19051</v>
      </c>
      <c r="L3045" s="2">
        <v>19051</v>
      </c>
      <c r="M3045" s="2">
        <v>16625.099999999999</v>
      </c>
      <c r="N3045" s="2">
        <v>2425.9</v>
      </c>
      <c r="O3045" s="2">
        <v>53</v>
      </c>
      <c r="P3045" s="2">
        <v>45</v>
      </c>
      <c r="Q3045" s="2" t="s">
        <v>78</v>
      </c>
      <c r="R3045" s="2">
        <v>10</v>
      </c>
      <c r="S3045" s="5">
        <f>IFERROR(Table1[[#This Row],[Profit]]/Table1[[#This Row],[Sales]],0)</f>
        <v>0.12733714765629101</v>
      </c>
      <c r="T3045" s="2" t="str">
        <f t="shared" si="47"/>
        <v>Reorder Needed</v>
      </c>
    </row>
    <row r="3046" spans="1:20" x14ac:dyDescent="0.3">
      <c r="A3046" s="2">
        <v>4045</v>
      </c>
      <c r="B3046" s="3">
        <v>45572</v>
      </c>
      <c r="C3046" s="2" t="s">
        <v>1704</v>
      </c>
      <c r="D3046" s="2" t="s">
        <v>3881</v>
      </c>
      <c r="E3046" s="2" t="s">
        <v>36</v>
      </c>
      <c r="F3046" s="2" t="s">
        <v>37</v>
      </c>
      <c r="G3046" s="2" t="s">
        <v>81</v>
      </c>
      <c r="H3046" s="2" t="s">
        <v>82</v>
      </c>
      <c r="I3046" s="2" t="s">
        <v>24</v>
      </c>
      <c r="J3046" s="2">
        <v>4</v>
      </c>
      <c r="K3046" s="2">
        <v>51037</v>
      </c>
      <c r="L3046" s="2">
        <v>204148</v>
      </c>
      <c r="M3046" s="2">
        <v>174542.13</v>
      </c>
      <c r="N3046" s="2">
        <v>29605.87</v>
      </c>
      <c r="O3046" s="2">
        <v>104</v>
      </c>
      <c r="P3046" s="2">
        <v>36</v>
      </c>
      <c r="Q3046" s="2" t="s">
        <v>42</v>
      </c>
      <c r="R3046" s="2">
        <v>10</v>
      </c>
      <c r="S3046" s="5">
        <f>IFERROR(Table1[[#This Row],[Profit]]/Table1[[#This Row],[Sales]],0)</f>
        <v>0.14502160197503772</v>
      </c>
      <c r="T3046" s="2" t="str">
        <f t="shared" si="47"/>
        <v>Reorder Needed</v>
      </c>
    </row>
    <row r="3047" spans="1:20" x14ac:dyDescent="0.3">
      <c r="A3047" s="2">
        <v>4046</v>
      </c>
      <c r="B3047" s="3">
        <v>45445</v>
      </c>
      <c r="C3047" s="2" t="s">
        <v>369</v>
      </c>
      <c r="D3047" s="2" t="s">
        <v>3882</v>
      </c>
      <c r="E3047" s="2" t="s">
        <v>28</v>
      </c>
      <c r="F3047" s="2" t="s">
        <v>29</v>
      </c>
      <c r="G3047" s="2" t="s">
        <v>60</v>
      </c>
      <c r="H3047" s="2" t="s">
        <v>61</v>
      </c>
      <c r="I3047" s="2" t="s">
        <v>32</v>
      </c>
      <c r="J3047" s="2">
        <v>10</v>
      </c>
      <c r="K3047" s="2">
        <v>36855</v>
      </c>
      <c r="L3047" s="2">
        <v>368550</v>
      </c>
      <c r="M3047" s="2">
        <v>244393.97</v>
      </c>
      <c r="N3047" s="2">
        <v>124156.03</v>
      </c>
      <c r="O3047" s="2">
        <v>275</v>
      </c>
      <c r="P3047" s="2">
        <v>31</v>
      </c>
      <c r="Q3047" s="2" t="s">
        <v>62</v>
      </c>
      <c r="R3047" s="2">
        <v>15</v>
      </c>
      <c r="S3047" s="5">
        <f>IFERROR(Table1[[#This Row],[Profit]]/Table1[[#This Row],[Sales]],0)</f>
        <v>0.33687703161036492</v>
      </c>
      <c r="T3047" s="2" t="str">
        <f t="shared" si="47"/>
        <v>Reorder Needed</v>
      </c>
    </row>
    <row r="3048" spans="1:20" x14ac:dyDescent="0.3">
      <c r="A3048" s="2">
        <v>4047</v>
      </c>
      <c r="B3048" s="3">
        <v>45539</v>
      </c>
      <c r="C3048" s="2" t="s">
        <v>525</v>
      </c>
      <c r="D3048" s="2" t="s">
        <v>3883</v>
      </c>
      <c r="E3048" s="2" t="s">
        <v>36</v>
      </c>
      <c r="F3048" s="2" t="s">
        <v>37</v>
      </c>
      <c r="G3048" s="2" t="s">
        <v>49</v>
      </c>
      <c r="H3048" s="2" t="s">
        <v>50</v>
      </c>
      <c r="I3048" s="2" t="s">
        <v>51</v>
      </c>
      <c r="J3048" s="2">
        <v>5</v>
      </c>
      <c r="K3048" s="2">
        <v>6996</v>
      </c>
      <c r="L3048" s="2">
        <v>34980</v>
      </c>
      <c r="M3048" s="2">
        <v>21380.55</v>
      </c>
      <c r="N3048" s="2">
        <v>13599.45</v>
      </c>
      <c r="O3048" s="2">
        <v>131</v>
      </c>
      <c r="P3048" s="2">
        <v>97</v>
      </c>
      <c r="Q3048" s="2" t="s">
        <v>52</v>
      </c>
      <c r="R3048" s="2">
        <v>15</v>
      </c>
      <c r="S3048" s="5">
        <f>IFERROR(Table1[[#This Row],[Profit]]/Table1[[#This Row],[Sales]],0)</f>
        <v>0.38877787307032591</v>
      </c>
      <c r="T3048" s="2" t="str">
        <f t="shared" si="47"/>
        <v>Reorder Needed</v>
      </c>
    </row>
    <row r="3049" spans="1:20" x14ac:dyDescent="0.3">
      <c r="A3049" s="2">
        <v>4048</v>
      </c>
      <c r="B3049" s="3">
        <v>45556</v>
      </c>
      <c r="C3049" s="2" t="s">
        <v>863</v>
      </c>
      <c r="D3049" s="2" t="s">
        <v>3884</v>
      </c>
      <c r="E3049" s="2" t="s">
        <v>36</v>
      </c>
      <c r="F3049" s="2" t="s">
        <v>37</v>
      </c>
      <c r="G3049" s="2" t="s">
        <v>75</v>
      </c>
      <c r="H3049" s="2" t="s">
        <v>76</v>
      </c>
      <c r="I3049" s="2" t="s">
        <v>77</v>
      </c>
      <c r="J3049" s="2">
        <v>2</v>
      </c>
      <c r="K3049" s="2">
        <v>14623</v>
      </c>
      <c r="L3049" s="2">
        <v>29246</v>
      </c>
      <c r="M3049" s="2">
        <v>22737.99</v>
      </c>
      <c r="N3049" s="2">
        <v>6508.01</v>
      </c>
      <c r="O3049" s="2">
        <v>193</v>
      </c>
      <c r="P3049" s="2">
        <v>98</v>
      </c>
      <c r="Q3049" s="2" t="s">
        <v>78</v>
      </c>
      <c r="R3049" s="2">
        <v>15</v>
      </c>
      <c r="S3049" s="5">
        <f>IFERROR(Table1[[#This Row],[Profit]]/Table1[[#This Row],[Sales]],0)</f>
        <v>0.22252649935033852</v>
      </c>
      <c r="T3049" s="2" t="str">
        <f t="shared" si="47"/>
        <v>Reorder Needed</v>
      </c>
    </row>
    <row r="3050" spans="1:20" x14ac:dyDescent="0.3">
      <c r="A3050" s="2">
        <v>4049</v>
      </c>
      <c r="B3050" s="3">
        <v>45324</v>
      </c>
      <c r="C3050" s="2" t="s">
        <v>2330</v>
      </c>
      <c r="D3050" s="2" t="s">
        <v>3885</v>
      </c>
      <c r="E3050" s="2" t="s">
        <v>45</v>
      </c>
      <c r="F3050" s="2" t="s">
        <v>46</v>
      </c>
      <c r="G3050" s="2" t="s">
        <v>30</v>
      </c>
      <c r="H3050" s="2" t="s">
        <v>31</v>
      </c>
      <c r="I3050" s="2" t="s">
        <v>32</v>
      </c>
      <c r="J3050" s="2">
        <v>6</v>
      </c>
      <c r="K3050" s="2">
        <v>47951</v>
      </c>
      <c r="L3050" s="2">
        <v>287706</v>
      </c>
      <c r="M3050" s="2">
        <v>235372.36</v>
      </c>
      <c r="N3050" s="2">
        <v>52333.64</v>
      </c>
      <c r="O3050" s="2">
        <v>336</v>
      </c>
      <c r="P3050" s="2">
        <v>48</v>
      </c>
      <c r="Q3050" s="2" t="s">
        <v>33</v>
      </c>
      <c r="R3050" s="2">
        <v>20</v>
      </c>
      <c r="S3050" s="5">
        <f>IFERROR(Table1[[#This Row],[Profit]]/Table1[[#This Row],[Sales]],0)</f>
        <v>0.18189971707228908</v>
      </c>
      <c r="T3050" s="2" t="str">
        <f t="shared" si="47"/>
        <v>Reorder Needed</v>
      </c>
    </row>
    <row r="3051" spans="1:20" x14ac:dyDescent="0.3">
      <c r="A3051" s="2">
        <v>4050</v>
      </c>
      <c r="B3051" s="3">
        <v>45384</v>
      </c>
      <c r="C3051" s="2" t="s">
        <v>2406</v>
      </c>
      <c r="D3051" s="2" t="s">
        <v>3886</v>
      </c>
      <c r="E3051" s="2" t="s">
        <v>28</v>
      </c>
      <c r="F3051" s="2" t="s">
        <v>29</v>
      </c>
      <c r="G3051" s="2" t="s">
        <v>40</v>
      </c>
      <c r="H3051" s="2" t="s">
        <v>41</v>
      </c>
      <c r="I3051" s="2" t="s">
        <v>24</v>
      </c>
      <c r="J3051" s="2">
        <v>6</v>
      </c>
      <c r="K3051" s="2">
        <v>31816</v>
      </c>
      <c r="L3051" s="2">
        <v>190896</v>
      </c>
      <c r="M3051" s="2">
        <v>149357.79999999999</v>
      </c>
      <c r="N3051" s="2">
        <v>41538.199999999997</v>
      </c>
      <c r="O3051" s="2">
        <v>441</v>
      </c>
      <c r="P3051" s="2">
        <v>96</v>
      </c>
      <c r="Q3051" s="2" t="s">
        <v>42</v>
      </c>
      <c r="R3051" s="2">
        <v>15</v>
      </c>
      <c r="S3051" s="5">
        <f>IFERROR(Table1[[#This Row],[Profit]]/Table1[[#This Row],[Sales]],0)</f>
        <v>0.21759596848545804</v>
      </c>
      <c r="T3051" s="2" t="str">
        <f t="shared" si="47"/>
        <v>Reorder Needed</v>
      </c>
    </row>
    <row r="3052" spans="1:20" x14ac:dyDescent="0.3">
      <c r="A3052" s="2">
        <v>4051</v>
      </c>
      <c r="B3052" s="3">
        <v>45514</v>
      </c>
      <c r="C3052" s="2" t="s">
        <v>1271</v>
      </c>
      <c r="D3052" s="2" t="s">
        <v>3887</v>
      </c>
      <c r="E3052" s="2" t="s">
        <v>20</v>
      </c>
      <c r="F3052" s="2" t="s">
        <v>21</v>
      </c>
      <c r="G3052" s="2" t="s">
        <v>60</v>
      </c>
      <c r="H3052" s="2" t="s">
        <v>61</v>
      </c>
      <c r="I3052" s="2" t="s">
        <v>32</v>
      </c>
      <c r="J3052" s="2">
        <v>10</v>
      </c>
      <c r="K3052" s="2">
        <v>6379</v>
      </c>
      <c r="L3052" s="2">
        <v>63790</v>
      </c>
      <c r="M3052" s="2">
        <v>54778.080000000002</v>
      </c>
      <c r="N3052" s="2">
        <v>9011.92</v>
      </c>
      <c r="O3052" s="2">
        <v>483</v>
      </c>
      <c r="P3052" s="2">
        <v>60</v>
      </c>
      <c r="Q3052" s="2" t="s">
        <v>62</v>
      </c>
      <c r="R3052" s="2">
        <v>20</v>
      </c>
      <c r="S3052" s="5">
        <f>IFERROR(Table1[[#This Row],[Profit]]/Table1[[#This Row],[Sales]],0)</f>
        <v>0.14127480796363068</v>
      </c>
      <c r="T3052" s="2" t="str">
        <f t="shared" si="47"/>
        <v>Reorder Needed</v>
      </c>
    </row>
    <row r="3053" spans="1:20" x14ac:dyDescent="0.3">
      <c r="A3053" s="2">
        <v>4052</v>
      </c>
      <c r="B3053" s="3">
        <v>45616</v>
      </c>
      <c r="C3053" s="2" t="s">
        <v>1689</v>
      </c>
      <c r="D3053" s="2" t="s">
        <v>3888</v>
      </c>
      <c r="E3053" s="2" t="s">
        <v>36</v>
      </c>
      <c r="F3053" s="2" t="s">
        <v>37</v>
      </c>
      <c r="G3053" s="2" t="s">
        <v>81</v>
      </c>
      <c r="H3053" s="2" t="s">
        <v>82</v>
      </c>
      <c r="I3053" s="2" t="s">
        <v>24</v>
      </c>
      <c r="J3053" s="2">
        <v>4</v>
      </c>
      <c r="K3053" s="2">
        <v>2845</v>
      </c>
      <c r="L3053" s="2">
        <v>11380</v>
      </c>
      <c r="M3053" s="2">
        <v>8088.65</v>
      </c>
      <c r="N3053" s="2">
        <v>3291.35</v>
      </c>
      <c r="O3053" s="2">
        <v>189</v>
      </c>
      <c r="P3053" s="2">
        <v>71</v>
      </c>
      <c r="Q3053" s="2" t="s">
        <v>42</v>
      </c>
      <c r="R3053" s="2">
        <v>10</v>
      </c>
      <c r="S3053" s="5">
        <f>IFERROR(Table1[[#This Row],[Profit]]/Table1[[#This Row],[Sales]],0)</f>
        <v>0.28922231985940244</v>
      </c>
      <c r="T3053" s="2" t="str">
        <f t="shared" si="47"/>
        <v>Reorder Needed</v>
      </c>
    </row>
    <row r="3054" spans="1:20" x14ac:dyDescent="0.3">
      <c r="A3054" s="2">
        <v>4053</v>
      </c>
      <c r="B3054" s="3">
        <v>45432</v>
      </c>
      <c r="C3054" s="2" t="s">
        <v>18</v>
      </c>
      <c r="D3054" s="2" t="s">
        <v>3889</v>
      </c>
      <c r="E3054" s="2" t="s">
        <v>28</v>
      </c>
      <c r="F3054" s="2" t="s">
        <v>29</v>
      </c>
      <c r="G3054" s="2" t="s">
        <v>55</v>
      </c>
      <c r="H3054" s="2" t="s">
        <v>56</v>
      </c>
      <c r="I3054" s="2" t="s">
        <v>32</v>
      </c>
      <c r="J3054" s="2">
        <v>2</v>
      </c>
      <c r="K3054" s="2">
        <v>9196</v>
      </c>
      <c r="L3054" s="2">
        <v>18392</v>
      </c>
      <c r="M3054" s="2">
        <v>16262.3</v>
      </c>
      <c r="N3054" s="2">
        <v>2129.6999999999998</v>
      </c>
      <c r="O3054" s="2">
        <v>181</v>
      </c>
      <c r="P3054" s="2">
        <v>45</v>
      </c>
      <c r="Q3054" s="2" t="s">
        <v>57</v>
      </c>
      <c r="R3054" s="2">
        <v>0</v>
      </c>
      <c r="S3054" s="5">
        <f>IFERROR(Table1[[#This Row],[Profit]]/Table1[[#This Row],[Sales]],0)</f>
        <v>0.11579491083079599</v>
      </c>
      <c r="T3054" s="2" t="str">
        <f t="shared" si="47"/>
        <v>Reorder Needed</v>
      </c>
    </row>
    <row r="3055" spans="1:20" x14ac:dyDescent="0.3">
      <c r="A3055" s="2">
        <v>4054</v>
      </c>
      <c r="B3055" s="3">
        <v>45537</v>
      </c>
      <c r="C3055" s="2" t="s">
        <v>1518</v>
      </c>
      <c r="D3055" s="2" t="s">
        <v>3890</v>
      </c>
      <c r="E3055" s="2" t="s">
        <v>45</v>
      </c>
      <c r="F3055" s="2" t="s">
        <v>46</v>
      </c>
      <c r="G3055" s="2" t="s">
        <v>22</v>
      </c>
      <c r="H3055" s="2" t="s">
        <v>23</v>
      </c>
      <c r="I3055" s="2" t="s">
        <v>24</v>
      </c>
      <c r="J3055" s="2">
        <v>5</v>
      </c>
      <c r="K3055" s="2">
        <v>46755</v>
      </c>
      <c r="L3055" s="2">
        <v>233775</v>
      </c>
      <c r="M3055" s="2">
        <v>183686.09</v>
      </c>
      <c r="N3055" s="2">
        <v>50088.91</v>
      </c>
      <c r="O3055" s="2">
        <v>69</v>
      </c>
      <c r="P3055" s="2">
        <v>73</v>
      </c>
      <c r="Q3055" s="2" t="s">
        <v>25</v>
      </c>
      <c r="R3055" s="2">
        <v>10</v>
      </c>
      <c r="S3055" s="5">
        <f>IFERROR(Table1[[#This Row],[Profit]]/Table1[[#This Row],[Sales]],0)</f>
        <v>0.21426119131643676</v>
      </c>
      <c r="T3055" s="2" t="str">
        <f t="shared" si="47"/>
        <v>Sufficient</v>
      </c>
    </row>
    <row r="3056" spans="1:20" x14ac:dyDescent="0.3">
      <c r="A3056" s="2">
        <v>4055</v>
      </c>
      <c r="B3056" s="3">
        <v>45594</v>
      </c>
      <c r="C3056" s="2" t="s">
        <v>1220</v>
      </c>
      <c r="D3056" s="2" t="s">
        <v>3891</v>
      </c>
      <c r="E3056" s="2" t="s">
        <v>28</v>
      </c>
      <c r="F3056" s="2" t="s">
        <v>29</v>
      </c>
      <c r="G3056" s="2" t="s">
        <v>22</v>
      </c>
      <c r="H3056" s="2" t="s">
        <v>23</v>
      </c>
      <c r="I3056" s="2" t="s">
        <v>24</v>
      </c>
      <c r="J3056" s="2">
        <v>6</v>
      </c>
      <c r="K3056" s="2">
        <v>42857</v>
      </c>
      <c r="L3056" s="2">
        <v>257142</v>
      </c>
      <c r="M3056" s="2">
        <v>195707.38</v>
      </c>
      <c r="N3056" s="2">
        <v>61434.62</v>
      </c>
      <c r="O3056" s="2">
        <v>119</v>
      </c>
      <c r="P3056" s="2">
        <v>21</v>
      </c>
      <c r="Q3056" s="2" t="s">
        <v>25</v>
      </c>
      <c r="R3056" s="2">
        <v>0</v>
      </c>
      <c r="S3056" s="5">
        <f>IFERROR(Table1[[#This Row],[Profit]]/Table1[[#This Row],[Sales]],0)</f>
        <v>0.23891320748846942</v>
      </c>
      <c r="T3056" s="2" t="str">
        <f t="shared" si="47"/>
        <v>Reorder Needed</v>
      </c>
    </row>
    <row r="3057" spans="1:20" x14ac:dyDescent="0.3">
      <c r="A3057" s="2">
        <v>4056</v>
      </c>
      <c r="B3057" s="3">
        <v>45475</v>
      </c>
      <c r="C3057" s="2" t="s">
        <v>2695</v>
      </c>
      <c r="D3057" s="2" t="s">
        <v>3892</v>
      </c>
      <c r="E3057" s="2" t="s">
        <v>36</v>
      </c>
      <c r="F3057" s="2" t="s">
        <v>37</v>
      </c>
      <c r="G3057" s="2" t="s">
        <v>49</v>
      </c>
      <c r="H3057" s="2" t="s">
        <v>50</v>
      </c>
      <c r="I3057" s="2" t="s">
        <v>51</v>
      </c>
      <c r="J3057" s="2">
        <v>4</v>
      </c>
      <c r="K3057" s="2">
        <v>44054</v>
      </c>
      <c r="L3057" s="2">
        <v>176216</v>
      </c>
      <c r="M3057" s="2">
        <v>146161.45000000001</v>
      </c>
      <c r="N3057" s="2">
        <v>30054.55</v>
      </c>
      <c r="O3057" s="2">
        <v>230</v>
      </c>
      <c r="P3057" s="2">
        <v>48</v>
      </c>
      <c r="Q3057" s="2" t="s">
        <v>52</v>
      </c>
      <c r="R3057" s="2">
        <v>15</v>
      </c>
      <c r="S3057" s="5">
        <f>IFERROR(Table1[[#This Row],[Profit]]/Table1[[#This Row],[Sales]],0)</f>
        <v>0.17055517092659009</v>
      </c>
      <c r="T3057" s="2" t="str">
        <f t="shared" si="47"/>
        <v>Reorder Needed</v>
      </c>
    </row>
    <row r="3058" spans="1:20" x14ac:dyDescent="0.3">
      <c r="A3058" s="2">
        <v>4057</v>
      </c>
      <c r="B3058" s="3">
        <v>45368</v>
      </c>
      <c r="C3058" s="2" t="s">
        <v>718</v>
      </c>
      <c r="D3058" s="2" t="s">
        <v>3893</v>
      </c>
      <c r="E3058" s="2" t="s">
        <v>45</v>
      </c>
      <c r="F3058" s="2" t="s">
        <v>46</v>
      </c>
      <c r="G3058" s="2" t="s">
        <v>49</v>
      </c>
      <c r="H3058" s="2" t="s">
        <v>50</v>
      </c>
      <c r="I3058" s="2" t="s">
        <v>51</v>
      </c>
      <c r="J3058" s="2">
        <v>8</v>
      </c>
      <c r="K3058" s="2">
        <v>45515</v>
      </c>
      <c r="L3058" s="2">
        <v>364120</v>
      </c>
      <c r="M3058" s="2">
        <v>237077.98</v>
      </c>
      <c r="N3058" s="2">
        <v>127042.02</v>
      </c>
      <c r="O3058" s="2">
        <v>404</v>
      </c>
      <c r="P3058" s="2">
        <v>100</v>
      </c>
      <c r="Q3058" s="2" t="s">
        <v>52</v>
      </c>
      <c r="R3058" s="2">
        <v>0</v>
      </c>
      <c r="S3058" s="5">
        <f>IFERROR(Table1[[#This Row],[Profit]]/Table1[[#This Row],[Sales]],0)</f>
        <v>0.34890151598374164</v>
      </c>
      <c r="T3058" s="2" t="str">
        <f t="shared" si="47"/>
        <v>Reorder Needed</v>
      </c>
    </row>
    <row r="3059" spans="1:20" x14ac:dyDescent="0.3">
      <c r="A3059" s="2">
        <v>4058</v>
      </c>
      <c r="B3059" s="3">
        <v>45328</v>
      </c>
      <c r="C3059" s="2" t="s">
        <v>497</v>
      </c>
      <c r="D3059" s="2" t="s">
        <v>3894</v>
      </c>
      <c r="E3059" s="2" t="s">
        <v>36</v>
      </c>
      <c r="F3059" s="2" t="s">
        <v>37</v>
      </c>
      <c r="G3059" s="2" t="s">
        <v>22</v>
      </c>
      <c r="H3059" s="2" t="s">
        <v>23</v>
      </c>
      <c r="I3059" s="2" t="s">
        <v>24</v>
      </c>
      <c r="J3059" s="2">
        <v>1</v>
      </c>
      <c r="K3059" s="2">
        <v>28937</v>
      </c>
      <c r="L3059" s="2">
        <v>28937</v>
      </c>
      <c r="M3059" s="2">
        <v>23564.880000000001</v>
      </c>
      <c r="N3059" s="2">
        <v>5372.12</v>
      </c>
      <c r="O3059" s="2">
        <v>424</v>
      </c>
      <c r="P3059" s="2">
        <v>37</v>
      </c>
      <c r="Q3059" s="2" t="s">
        <v>25</v>
      </c>
      <c r="R3059" s="2">
        <v>0</v>
      </c>
      <c r="S3059" s="5">
        <f>IFERROR(Table1[[#This Row],[Profit]]/Table1[[#This Row],[Sales]],0)</f>
        <v>0.18564882330580226</v>
      </c>
      <c r="T3059" s="2" t="str">
        <f t="shared" si="47"/>
        <v>Reorder Needed</v>
      </c>
    </row>
    <row r="3060" spans="1:20" x14ac:dyDescent="0.3">
      <c r="A3060" s="2">
        <v>4059</v>
      </c>
      <c r="B3060" s="3">
        <v>45457</v>
      </c>
      <c r="C3060" s="2" t="s">
        <v>1878</v>
      </c>
      <c r="D3060" s="2" t="s">
        <v>3895</v>
      </c>
      <c r="E3060" s="2" t="s">
        <v>28</v>
      </c>
      <c r="F3060" s="2" t="s">
        <v>29</v>
      </c>
      <c r="G3060" s="2" t="s">
        <v>30</v>
      </c>
      <c r="H3060" s="2" t="s">
        <v>31</v>
      </c>
      <c r="I3060" s="2" t="s">
        <v>32</v>
      </c>
      <c r="J3060" s="2">
        <v>6</v>
      </c>
      <c r="K3060" s="2">
        <v>18570</v>
      </c>
      <c r="L3060" s="2">
        <v>111420</v>
      </c>
      <c r="M3060" s="2">
        <v>68645.399999999994</v>
      </c>
      <c r="N3060" s="2">
        <v>42774.6</v>
      </c>
      <c r="O3060" s="2">
        <v>354</v>
      </c>
      <c r="P3060" s="2">
        <v>46</v>
      </c>
      <c r="Q3060" s="2" t="s">
        <v>33</v>
      </c>
      <c r="R3060" s="2">
        <v>20</v>
      </c>
      <c r="S3060" s="5">
        <f>IFERROR(Table1[[#This Row],[Profit]]/Table1[[#This Row],[Sales]],0)</f>
        <v>0.38390414647280557</v>
      </c>
      <c r="T3060" s="2" t="str">
        <f t="shared" si="47"/>
        <v>Reorder Needed</v>
      </c>
    </row>
    <row r="3061" spans="1:20" x14ac:dyDescent="0.3">
      <c r="A3061" s="2">
        <v>4060</v>
      </c>
      <c r="B3061" s="3">
        <v>45305</v>
      </c>
      <c r="C3061" s="2" t="s">
        <v>355</v>
      </c>
      <c r="D3061" s="2" t="s">
        <v>3896</v>
      </c>
      <c r="E3061" s="2" t="s">
        <v>45</v>
      </c>
      <c r="F3061" s="2" t="s">
        <v>46</v>
      </c>
      <c r="G3061" s="2" t="s">
        <v>97</v>
      </c>
      <c r="H3061" s="2" t="s">
        <v>98</v>
      </c>
      <c r="I3061" s="2" t="s">
        <v>32</v>
      </c>
      <c r="J3061" s="2">
        <v>3</v>
      </c>
      <c r="K3061" s="2">
        <v>48092</v>
      </c>
      <c r="L3061" s="2">
        <v>144276</v>
      </c>
      <c r="M3061" s="2">
        <v>116534.87</v>
      </c>
      <c r="N3061" s="2">
        <v>27741.13</v>
      </c>
      <c r="O3061" s="2">
        <v>153</v>
      </c>
      <c r="P3061" s="2">
        <v>71</v>
      </c>
      <c r="Q3061" s="2" t="s">
        <v>99</v>
      </c>
      <c r="R3061" s="2">
        <v>0</v>
      </c>
      <c r="S3061" s="5">
        <f>IFERROR(Table1[[#This Row],[Profit]]/Table1[[#This Row],[Sales]],0)</f>
        <v>0.19227820288890737</v>
      </c>
      <c r="T3061" s="2" t="str">
        <f t="shared" si="47"/>
        <v>Reorder Needed</v>
      </c>
    </row>
    <row r="3062" spans="1:20" x14ac:dyDescent="0.3">
      <c r="A3062" s="2">
        <v>4061</v>
      </c>
      <c r="B3062" s="3">
        <v>45591</v>
      </c>
      <c r="C3062" s="2" t="s">
        <v>194</v>
      </c>
      <c r="D3062" s="2" t="s">
        <v>3897</v>
      </c>
      <c r="E3062" s="2" t="s">
        <v>20</v>
      </c>
      <c r="F3062" s="2" t="s">
        <v>21</v>
      </c>
      <c r="G3062" s="2" t="s">
        <v>40</v>
      </c>
      <c r="H3062" s="2" t="s">
        <v>41</v>
      </c>
      <c r="I3062" s="2" t="s">
        <v>24</v>
      </c>
      <c r="J3062" s="2">
        <v>8</v>
      </c>
      <c r="K3062" s="2">
        <v>10713</v>
      </c>
      <c r="L3062" s="2">
        <v>85704</v>
      </c>
      <c r="M3062" s="2">
        <v>59003.33</v>
      </c>
      <c r="N3062" s="2">
        <v>26700.67</v>
      </c>
      <c r="O3062" s="2">
        <v>413</v>
      </c>
      <c r="P3062" s="2">
        <v>45</v>
      </c>
      <c r="Q3062" s="2" t="s">
        <v>42</v>
      </c>
      <c r="R3062" s="2">
        <v>0</v>
      </c>
      <c r="S3062" s="5">
        <f>IFERROR(Table1[[#This Row],[Profit]]/Table1[[#This Row],[Sales]],0)</f>
        <v>0.31154520209091757</v>
      </c>
      <c r="T3062" s="2" t="str">
        <f t="shared" si="47"/>
        <v>Reorder Needed</v>
      </c>
    </row>
    <row r="3063" spans="1:20" x14ac:dyDescent="0.3">
      <c r="A3063" s="2">
        <v>4062</v>
      </c>
      <c r="B3063" s="3">
        <v>45382</v>
      </c>
      <c r="C3063" s="2" t="s">
        <v>623</v>
      </c>
      <c r="D3063" s="2" t="s">
        <v>3898</v>
      </c>
      <c r="E3063" s="2" t="s">
        <v>28</v>
      </c>
      <c r="F3063" s="2" t="s">
        <v>29</v>
      </c>
      <c r="G3063" s="2" t="s">
        <v>40</v>
      </c>
      <c r="H3063" s="2" t="s">
        <v>41</v>
      </c>
      <c r="I3063" s="2" t="s">
        <v>24</v>
      </c>
      <c r="J3063" s="2">
        <v>4</v>
      </c>
      <c r="K3063" s="2">
        <v>57977</v>
      </c>
      <c r="L3063" s="2">
        <v>231908</v>
      </c>
      <c r="M3063" s="2">
        <v>147532.13</v>
      </c>
      <c r="N3063" s="2">
        <v>84375.87</v>
      </c>
      <c r="O3063" s="2">
        <v>221</v>
      </c>
      <c r="P3063" s="2">
        <v>27</v>
      </c>
      <c r="Q3063" s="2" t="s">
        <v>42</v>
      </c>
      <c r="R3063" s="2">
        <v>20</v>
      </c>
      <c r="S3063" s="5">
        <f>IFERROR(Table1[[#This Row],[Profit]]/Table1[[#This Row],[Sales]],0)</f>
        <v>0.36383337357917794</v>
      </c>
      <c r="T3063" s="2" t="str">
        <f t="shared" si="47"/>
        <v>Reorder Needed</v>
      </c>
    </row>
    <row r="3064" spans="1:20" x14ac:dyDescent="0.3">
      <c r="A3064" s="2">
        <v>4063</v>
      </c>
      <c r="B3064" s="3">
        <v>45293</v>
      </c>
      <c r="C3064" s="2" t="s">
        <v>1241</v>
      </c>
      <c r="D3064" s="2" t="s">
        <v>3899</v>
      </c>
      <c r="E3064" s="2" t="s">
        <v>36</v>
      </c>
      <c r="F3064" s="2" t="s">
        <v>37</v>
      </c>
      <c r="G3064" s="2" t="s">
        <v>60</v>
      </c>
      <c r="H3064" s="2" t="s">
        <v>61</v>
      </c>
      <c r="I3064" s="2" t="s">
        <v>32</v>
      </c>
      <c r="J3064" s="2">
        <v>8</v>
      </c>
      <c r="K3064" s="2">
        <v>3866</v>
      </c>
      <c r="L3064" s="2">
        <v>30928</v>
      </c>
      <c r="M3064" s="2">
        <v>27733.64</v>
      </c>
      <c r="N3064" s="2">
        <v>3194.36</v>
      </c>
      <c r="O3064" s="2">
        <v>76</v>
      </c>
      <c r="P3064" s="2">
        <v>12</v>
      </c>
      <c r="Q3064" s="2" t="s">
        <v>62</v>
      </c>
      <c r="R3064" s="2">
        <v>15</v>
      </c>
      <c r="S3064" s="5">
        <f>IFERROR(Table1[[#This Row],[Profit]]/Table1[[#This Row],[Sales]],0)</f>
        <v>0.10328375581996896</v>
      </c>
      <c r="T3064" s="2" t="str">
        <f t="shared" si="47"/>
        <v>Reorder Needed</v>
      </c>
    </row>
    <row r="3065" spans="1:20" x14ac:dyDescent="0.3">
      <c r="A3065" s="2">
        <v>4064</v>
      </c>
      <c r="B3065" s="3">
        <v>45333</v>
      </c>
      <c r="C3065" s="2" t="s">
        <v>1737</v>
      </c>
      <c r="D3065" s="2" t="s">
        <v>3900</v>
      </c>
      <c r="E3065" s="2" t="s">
        <v>20</v>
      </c>
      <c r="F3065" s="2" t="s">
        <v>21</v>
      </c>
      <c r="G3065" s="2" t="s">
        <v>55</v>
      </c>
      <c r="H3065" s="2" t="s">
        <v>56</v>
      </c>
      <c r="I3065" s="2" t="s">
        <v>32</v>
      </c>
      <c r="J3065" s="2">
        <v>5</v>
      </c>
      <c r="K3065" s="2">
        <v>15030</v>
      </c>
      <c r="L3065" s="2">
        <v>75150</v>
      </c>
      <c r="M3065" s="2">
        <v>49613.11</v>
      </c>
      <c r="N3065" s="2">
        <v>25536.89</v>
      </c>
      <c r="O3065" s="2">
        <v>22</v>
      </c>
      <c r="P3065" s="2">
        <v>53</v>
      </c>
      <c r="Q3065" s="2" t="s">
        <v>57</v>
      </c>
      <c r="R3065" s="2">
        <v>20</v>
      </c>
      <c r="S3065" s="5">
        <f>IFERROR(Table1[[#This Row],[Profit]]/Table1[[#This Row],[Sales]],0)</f>
        <v>0.33981224218230205</v>
      </c>
      <c r="T3065" s="2" t="str">
        <f t="shared" si="47"/>
        <v>Sufficient</v>
      </c>
    </row>
    <row r="3066" spans="1:20" x14ac:dyDescent="0.3">
      <c r="A3066" s="2">
        <v>4065</v>
      </c>
      <c r="B3066" s="3">
        <v>45632</v>
      </c>
      <c r="C3066" s="2" t="s">
        <v>1145</v>
      </c>
      <c r="D3066" s="2" t="s">
        <v>3901</v>
      </c>
      <c r="E3066" s="2" t="s">
        <v>36</v>
      </c>
      <c r="F3066" s="2" t="s">
        <v>37</v>
      </c>
      <c r="G3066" s="2" t="s">
        <v>81</v>
      </c>
      <c r="H3066" s="2" t="s">
        <v>82</v>
      </c>
      <c r="I3066" s="2" t="s">
        <v>24</v>
      </c>
      <c r="J3066" s="2">
        <v>7</v>
      </c>
      <c r="K3066" s="2">
        <v>7866</v>
      </c>
      <c r="L3066" s="2">
        <v>55062</v>
      </c>
      <c r="M3066" s="2">
        <v>41685.97</v>
      </c>
      <c r="N3066" s="2">
        <v>13376.03</v>
      </c>
      <c r="O3066" s="2">
        <v>281</v>
      </c>
      <c r="P3066" s="2">
        <v>27</v>
      </c>
      <c r="Q3066" s="2" t="s">
        <v>42</v>
      </c>
      <c r="R3066" s="2">
        <v>20</v>
      </c>
      <c r="S3066" s="5">
        <f>IFERROR(Table1[[#This Row],[Profit]]/Table1[[#This Row],[Sales]],0)</f>
        <v>0.24292670080999601</v>
      </c>
      <c r="T3066" s="2" t="str">
        <f t="shared" si="47"/>
        <v>Reorder Needed</v>
      </c>
    </row>
    <row r="3067" spans="1:20" x14ac:dyDescent="0.3">
      <c r="A3067" s="2">
        <v>4066</v>
      </c>
      <c r="B3067" s="3">
        <v>45358</v>
      </c>
      <c r="C3067" s="2" t="s">
        <v>1812</v>
      </c>
      <c r="D3067" s="2" t="s">
        <v>3902</v>
      </c>
      <c r="E3067" s="2" t="s">
        <v>20</v>
      </c>
      <c r="F3067" s="2" t="s">
        <v>21</v>
      </c>
      <c r="G3067" s="2" t="s">
        <v>49</v>
      </c>
      <c r="H3067" s="2" t="s">
        <v>50</v>
      </c>
      <c r="I3067" s="2" t="s">
        <v>51</v>
      </c>
      <c r="J3067" s="2">
        <v>2</v>
      </c>
      <c r="K3067" s="2">
        <v>38102</v>
      </c>
      <c r="L3067" s="2">
        <v>76204</v>
      </c>
      <c r="M3067" s="2">
        <v>66425.100000000006</v>
      </c>
      <c r="N3067" s="2">
        <v>9778.9</v>
      </c>
      <c r="O3067" s="2">
        <v>161</v>
      </c>
      <c r="P3067" s="2">
        <v>54</v>
      </c>
      <c r="Q3067" s="2" t="s">
        <v>52</v>
      </c>
      <c r="R3067" s="2">
        <v>15</v>
      </c>
      <c r="S3067" s="5">
        <f>IFERROR(Table1[[#This Row],[Profit]]/Table1[[#This Row],[Sales]],0)</f>
        <v>0.12832528476195476</v>
      </c>
      <c r="T3067" s="2" t="str">
        <f t="shared" si="47"/>
        <v>Reorder Needed</v>
      </c>
    </row>
    <row r="3068" spans="1:20" x14ac:dyDescent="0.3">
      <c r="A3068" s="2">
        <v>4067</v>
      </c>
      <c r="B3068" s="3">
        <v>45496</v>
      </c>
      <c r="C3068" s="2" t="s">
        <v>2894</v>
      </c>
      <c r="D3068" s="2" t="s">
        <v>3903</v>
      </c>
      <c r="E3068" s="2" t="s">
        <v>45</v>
      </c>
      <c r="F3068" s="2" t="s">
        <v>46</v>
      </c>
      <c r="G3068" s="2" t="s">
        <v>22</v>
      </c>
      <c r="H3068" s="2" t="s">
        <v>23</v>
      </c>
      <c r="I3068" s="2" t="s">
        <v>24</v>
      </c>
      <c r="J3068" s="2">
        <v>1</v>
      </c>
      <c r="K3068" s="2">
        <v>20100</v>
      </c>
      <c r="L3068" s="2">
        <v>20100</v>
      </c>
      <c r="M3068" s="2">
        <v>15957.13</v>
      </c>
      <c r="N3068" s="2">
        <v>4142.87</v>
      </c>
      <c r="O3068" s="2">
        <v>368</v>
      </c>
      <c r="P3068" s="2">
        <v>82</v>
      </c>
      <c r="Q3068" s="2" t="s">
        <v>25</v>
      </c>
      <c r="R3068" s="2">
        <v>5</v>
      </c>
      <c r="S3068" s="5">
        <f>IFERROR(Table1[[#This Row],[Profit]]/Table1[[#This Row],[Sales]],0)</f>
        <v>0.20611293532338307</v>
      </c>
      <c r="T3068" s="2" t="str">
        <f t="shared" si="47"/>
        <v>Reorder Needed</v>
      </c>
    </row>
    <row r="3069" spans="1:20" x14ac:dyDescent="0.3">
      <c r="A3069" s="2">
        <v>4068</v>
      </c>
      <c r="B3069" s="3">
        <v>45584</v>
      </c>
      <c r="C3069" s="2" t="s">
        <v>1163</v>
      </c>
      <c r="D3069" s="2" t="s">
        <v>3904</v>
      </c>
      <c r="E3069" s="2" t="s">
        <v>28</v>
      </c>
      <c r="F3069" s="2" t="s">
        <v>29</v>
      </c>
      <c r="G3069" s="2" t="s">
        <v>30</v>
      </c>
      <c r="H3069" s="2" t="s">
        <v>31</v>
      </c>
      <c r="I3069" s="2" t="s">
        <v>32</v>
      </c>
      <c r="J3069" s="2">
        <v>1</v>
      </c>
      <c r="K3069" s="2">
        <v>5666</v>
      </c>
      <c r="L3069" s="2">
        <v>5666</v>
      </c>
      <c r="M3069" s="2">
        <v>3908.39</v>
      </c>
      <c r="N3069" s="2">
        <v>1757.61</v>
      </c>
      <c r="O3069" s="2">
        <v>267</v>
      </c>
      <c r="P3069" s="2">
        <v>38</v>
      </c>
      <c r="Q3069" s="2" t="s">
        <v>33</v>
      </c>
      <c r="R3069" s="2">
        <v>0</v>
      </c>
      <c r="S3069" s="5">
        <f>IFERROR(Table1[[#This Row],[Profit]]/Table1[[#This Row],[Sales]],0)</f>
        <v>0.31020296505471229</v>
      </c>
      <c r="T3069" s="2" t="str">
        <f t="shared" si="47"/>
        <v>Reorder Needed</v>
      </c>
    </row>
    <row r="3070" spans="1:20" x14ac:dyDescent="0.3">
      <c r="A3070" s="2">
        <v>4069</v>
      </c>
      <c r="B3070" s="3">
        <v>45656</v>
      </c>
      <c r="C3070" s="2" t="s">
        <v>2226</v>
      </c>
      <c r="D3070" s="2" t="s">
        <v>3905</v>
      </c>
      <c r="E3070" s="2" t="s">
        <v>20</v>
      </c>
      <c r="F3070" s="2" t="s">
        <v>21</v>
      </c>
      <c r="G3070" s="2" t="s">
        <v>30</v>
      </c>
      <c r="H3070" s="2" t="s">
        <v>31</v>
      </c>
      <c r="I3070" s="2" t="s">
        <v>32</v>
      </c>
      <c r="J3070" s="2">
        <v>7</v>
      </c>
      <c r="K3070" s="2">
        <v>7777</v>
      </c>
      <c r="L3070" s="2">
        <v>54439</v>
      </c>
      <c r="M3070" s="2">
        <v>32939.949999999997</v>
      </c>
      <c r="N3070" s="2">
        <v>21499.05</v>
      </c>
      <c r="O3070" s="2">
        <v>338</v>
      </c>
      <c r="P3070" s="2">
        <v>20</v>
      </c>
      <c r="Q3070" s="2" t="s">
        <v>33</v>
      </c>
      <c r="R3070" s="2">
        <v>10</v>
      </c>
      <c r="S3070" s="5">
        <f>IFERROR(Table1[[#This Row],[Profit]]/Table1[[#This Row],[Sales]],0)</f>
        <v>0.39492000220430207</v>
      </c>
      <c r="T3070" s="2" t="str">
        <f t="shared" si="47"/>
        <v>Reorder Needed</v>
      </c>
    </row>
    <row r="3071" spans="1:20" x14ac:dyDescent="0.3">
      <c r="A3071" s="2">
        <v>4070</v>
      </c>
      <c r="B3071" s="3">
        <v>45654</v>
      </c>
      <c r="C3071" s="2" t="s">
        <v>335</v>
      </c>
      <c r="D3071" s="2" t="s">
        <v>3906</v>
      </c>
      <c r="E3071" s="2" t="s">
        <v>20</v>
      </c>
      <c r="F3071" s="2" t="s">
        <v>21</v>
      </c>
      <c r="G3071" s="2" t="s">
        <v>30</v>
      </c>
      <c r="H3071" s="2" t="s">
        <v>31</v>
      </c>
      <c r="I3071" s="2" t="s">
        <v>32</v>
      </c>
      <c r="J3071" s="2">
        <v>9</v>
      </c>
      <c r="K3071" s="2">
        <v>4262</v>
      </c>
      <c r="L3071" s="2">
        <v>38358</v>
      </c>
      <c r="M3071" s="2">
        <v>24451.95</v>
      </c>
      <c r="N3071" s="2">
        <v>13906.05</v>
      </c>
      <c r="O3071" s="2">
        <v>38</v>
      </c>
      <c r="P3071" s="2">
        <v>10</v>
      </c>
      <c r="Q3071" s="2" t="s">
        <v>33</v>
      </c>
      <c r="R3071" s="2">
        <v>5</v>
      </c>
      <c r="S3071" s="5">
        <f>IFERROR(Table1[[#This Row],[Profit]]/Table1[[#This Row],[Sales]],0)</f>
        <v>0.362533239480682</v>
      </c>
      <c r="T3071" s="2" t="str">
        <f t="shared" si="47"/>
        <v>Reorder Needed</v>
      </c>
    </row>
    <row r="3072" spans="1:20" x14ac:dyDescent="0.3">
      <c r="A3072" s="2">
        <v>4071</v>
      </c>
      <c r="B3072" s="3">
        <v>45442</v>
      </c>
      <c r="C3072" s="2" t="s">
        <v>1005</v>
      </c>
      <c r="D3072" s="2" t="s">
        <v>3907</v>
      </c>
      <c r="E3072" s="2" t="s">
        <v>20</v>
      </c>
      <c r="F3072" s="2" t="s">
        <v>21</v>
      </c>
      <c r="G3072" s="2" t="s">
        <v>97</v>
      </c>
      <c r="H3072" s="2" t="s">
        <v>98</v>
      </c>
      <c r="I3072" s="2" t="s">
        <v>32</v>
      </c>
      <c r="J3072" s="2">
        <v>1</v>
      </c>
      <c r="K3072" s="2">
        <v>14904</v>
      </c>
      <c r="L3072" s="2">
        <v>14904</v>
      </c>
      <c r="M3072" s="2">
        <v>10412.379999999999</v>
      </c>
      <c r="N3072" s="2">
        <v>4491.62</v>
      </c>
      <c r="O3072" s="2">
        <v>141</v>
      </c>
      <c r="P3072" s="2">
        <v>27</v>
      </c>
      <c r="Q3072" s="2" t="s">
        <v>99</v>
      </c>
      <c r="R3072" s="2">
        <v>10</v>
      </c>
      <c r="S3072" s="5">
        <f>IFERROR(Table1[[#This Row],[Profit]]/Table1[[#This Row],[Sales]],0)</f>
        <v>0.30137010198604403</v>
      </c>
      <c r="T3072" s="2" t="str">
        <f t="shared" si="47"/>
        <v>Reorder Needed</v>
      </c>
    </row>
    <row r="3073" spans="1:20" x14ac:dyDescent="0.3">
      <c r="A3073" s="2">
        <v>4072</v>
      </c>
      <c r="B3073" s="3">
        <v>45487</v>
      </c>
      <c r="C3073" s="2" t="s">
        <v>108</v>
      </c>
      <c r="D3073" s="2" t="s">
        <v>3497</v>
      </c>
      <c r="E3073" s="2" t="s">
        <v>28</v>
      </c>
      <c r="F3073" s="2" t="s">
        <v>29</v>
      </c>
      <c r="G3073" s="2" t="s">
        <v>22</v>
      </c>
      <c r="H3073" s="2" t="s">
        <v>23</v>
      </c>
      <c r="I3073" s="2" t="s">
        <v>24</v>
      </c>
      <c r="J3073" s="2">
        <v>6</v>
      </c>
      <c r="K3073" s="2">
        <v>59457</v>
      </c>
      <c r="L3073" s="2">
        <v>356742</v>
      </c>
      <c r="M3073" s="2">
        <v>242597.92</v>
      </c>
      <c r="N3073" s="2">
        <v>114144.08</v>
      </c>
      <c r="O3073" s="2">
        <v>56</v>
      </c>
      <c r="P3073" s="2">
        <v>30</v>
      </c>
      <c r="Q3073" s="2" t="s">
        <v>25</v>
      </c>
      <c r="R3073" s="2">
        <v>10</v>
      </c>
      <c r="S3073" s="5">
        <f>IFERROR(Table1[[#This Row],[Profit]]/Table1[[#This Row],[Sales]],0)</f>
        <v>0.31996254996608192</v>
      </c>
      <c r="T3073" s="2" t="str">
        <f t="shared" si="47"/>
        <v>Reorder Needed</v>
      </c>
    </row>
    <row r="3074" spans="1:20" x14ac:dyDescent="0.3">
      <c r="A3074" s="2">
        <v>4073</v>
      </c>
      <c r="B3074" s="3">
        <v>45338</v>
      </c>
      <c r="C3074" s="2" t="s">
        <v>996</v>
      </c>
      <c r="D3074" s="2" t="s">
        <v>3908</v>
      </c>
      <c r="E3074" s="2" t="s">
        <v>45</v>
      </c>
      <c r="F3074" s="2" t="s">
        <v>46</v>
      </c>
      <c r="G3074" s="2" t="s">
        <v>30</v>
      </c>
      <c r="H3074" s="2" t="s">
        <v>31</v>
      </c>
      <c r="I3074" s="2" t="s">
        <v>32</v>
      </c>
      <c r="J3074" s="2">
        <v>2</v>
      </c>
      <c r="K3074" s="2">
        <v>26057</v>
      </c>
      <c r="L3074" s="2">
        <v>52114</v>
      </c>
      <c r="M3074" s="2">
        <v>38081.71</v>
      </c>
      <c r="N3074" s="2">
        <v>14032.29</v>
      </c>
      <c r="O3074" s="2">
        <v>420</v>
      </c>
      <c r="P3074" s="2">
        <v>30</v>
      </c>
      <c r="Q3074" s="2" t="s">
        <v>33</v>
      </c>
      <c r="R3074" s="2">
        <v>20</v>
      </c>
      <c r="S3074" s="5">
        <f>IFERROR(Table1[[#This Row],[Profit]]/Table1[[#This Row],[Sales]],0)</f>
        <v>0.26926142687185789</v>
      </c>
      <c r="T3074" s="2" t="str">
        <f t="shared" ref="T3074:T3137" si="48">IF(O3074&gt;P3074,"Reorder Needed","Sufficient")</f>
        <v>Reorder Needed</v>
      </c>
    </row>
    <row r="3075" spans="1:20" x14ac:dyDescent="0.3">
      <c r="A3075" s="2">
        <v>4074</v>
      </c>
      <c r="B3075" s="3">
        <v>45455</v>
      </c>
      <c r="C3075" s="2" t="s">
        <v>3229</v>
      </c>
      <c r="D3075" s="2" t="s">
        <v>3909</v>
      </c>
      <c r="E3075" s="2" t="s">
        <v>20</v>
      </c>
      <c r="F3075" s="2" t="s">
        <v>21</v>
      </c>
      <c r="G3075" s="2" t="s">
        <v>55</v>
      </c>
      <c r="H3075" s="2" t="s">
        <v>56</v>
      </c>
      <c r="I3075" s="2" t="s">
        <v>32</v>
      </c>
      <c r="J3075" s="2">
        <v>2</v>
      </c>
      <c r="K3075" s="2">
        <v>2775</v>
      </c>
      <c r="L3075" s="2">
        <v>5550</v>
      </c>
      <c r="M3075" s="2">
        <v>3579.21</v>
      </c>
      <c r="N3075" s="2">
        <v>1970.79</v>
      </c>
      <c r="O3075" s="2">
        <v>53</v>
      </c>
      <c r="P3075" s="2">
        <v>46</v>
      </c>
      <c r="Q3075" s="2" t="s">
        <v>57</v>
      </c>
      <c r="R3075" s="2">
        <v>10</v>
      </c>
      <c r="S3075" s="5">
        <f>IFERROR(Table1[[#This Row],[Profit]]/Table1[[#This Row],[Sales]],0)</f>
        <v>0.35509729729729728</v>
      </c>
      <c r="T3075" s="2" t="str">
        <f t="shared" si="48"/>
        <v>Reorder Needed</v>
      </c>
    </row>
    <row r="3076" spans="1:20" x14ac:dyDescent="0.3">
      <c r="A3076" s="2">
        <v>4075</v>
      </c>
      <c r="B3076" s="3">
        <v>45530</v>
      </c>
      <c r="C3076" s="2" t="s">
        <v>450</v>
      </c>
      <c r="D3076" s="2" t="s">
        <v>3910</v>
      </c>
      <c r="E3076" s="2" t="s">
        <v>20</v>
      </c>
      <c r="F3076" s="2" t="s">
        <v>21</v>
      </c>
      <c r="G3076" s="2" t="s">
        <v>30</v>
      </c>
      <c r="H3076" s="2" t="s">
        <v>31</v>
      </c>
      <c r="I3076" s="2" t="s">
        <v>32</v>
      </c>
      <c r="J3076" s="2">
        <v>6</v>
      </c>
      <c r="K3076" s="2">
        <v>7543</v>
      </c>
      <c r="L3076" s="2">
        <v>45258</v>
      </c>
      <c r="M3076" s="2">
        <v>27929.72</v>
      </c>
      <c r="N3076" s="2">
        <v>17328.28</v>
      </c>
      <c r="O3076" s="2">
        <v>205</v>
      </c>
      <c r="P3076" s="2">
        <v>47</v>
      </c>
      <c r="Q3076" s="2" t="s">
        <v>33</v>
      </c>
      <c r="R3076" s="2">
        <v>5</v>
      </c>
      <c r="S3076" s="5">
        <f>IFERROR(Table1[[#This Row],[Profit]]/Table1[[#This Row],[Sales]],0)</f>
        <v>0.382877723275443</v>
      </c>
      <c r="T3076" s="2" t="str">
        <f t="shared" si="48"/>
        <v>Reorder Needed</v>
      </c>
    </row>
    <row r="3077" spans="1:20" x14ac:dyDescent="0.3">
      <c r="A3077" s="2">
        <v>4076</v>
      </c>
      <c r="B3077" s="3">
        <v>45531</v>
      </c>
      <c r="C3077" s="2" t="s">
        <v>1763</v>
      </c>
      <c r="D3077" s="2" t="s">
        <v>3911</v>
      </c>
      <c r="E3077" s="2" t="s">
        <v>28</v>
      </c>
      <c r="F3077" s="2" t="s">
        <v>29</v>
      </c>
      <c r="G3077" s="2" t="s">
        <v>60</v>
      </c>
      <c r="H3077" s="2" t="s">
        <v>61</v>
      </c>
      <c r="I3077" s="2" t="s">
        <v>32</v>
      </c>
      <c r="J3077" s="2">
        <v>2</v>
      </c>
      <c r="K3077" s="2">
        <v>5818</v>
      </c>
      <c r="L3077" s="2">
        <v>11636</v>
      </c>
      <c r="M3077" s="2">
        <v>8225.4699999999993</v>
      </c>
      <c r="N3077" s="2">
        <v>3410.53</v>
      </c>
      <c r="O3077" s="2">
        <v>287</v>
      </c>
      <c r="P3077" s="2">
        <v>30</v>
      </c>
      <c r="Q3077" s="2" t="s">
        <v>62</v>
      </c>
      <c r="R3077" s="2">
        <v>10</v>
      </c>
      <c r="S3077" s="5">
        <f>IFERROR(Table1[[#This Row],[Profit]]/Table1[[#This Row],[Sales]],0)</f>
        <v>0.2931015812994156</v>
      </c>
      <c r="T3077" s="2" t="str">
        <f t="shared" si="48"/>
        <v>Reorder Needed</v>
      </c>
    </row>
    <row r="3078" spans="1:20" x14ac:dyDescent="0.3">
      <c r="A3078" s="2">
        <v>4077</v>
      </c>
      <c r="B3078" s="3">
        <v>45416</v>
      </c>
      <c r="C3078" s="2" t="s">
        <v>2756</v>
      </c>
      <c r="D3078" s="2" t="s">
        <v>3912</v>
      </c>
      <c r="E3078" s="2" t="s">
        <v>45</v>
      </c>
      <c r="F3078" s="2" t="s">
        <v>46</v>
      </c>
      <c r="G3078" s="2" t="s">
        <v>60</v>
      </c>
      <c r="H3078" s="2" t="s">
        <v>61</v>
      </c>
      <c r="I3078" s="2" t="s">
        <v>32</v>
      </c>
      <c r="J3078" s="2">
        <v>2</v>
      </c>
      <c r="K3078" s="2">
        <v>14691</v>
      </c>
      <c r="L3078" s="2">
        <v>29382</v>
      </c>
      <c r="M3078" s="2">
        <v>20384.48</v>
      </c>
      <c r="N3078" s="2">
        <v>8997.52</v>
      </c>
      <c r="O3078" s="2">
        <v>240</v>
      </c>
      <c r="P3078" s="2">
        <v>13</v>
      </c>
      <c r="Q3078" s="2" t="s">
        <v>62</v>
      </c>
      <c r="R3078" s="2">
        <v>0</v>
      </c>
      <c r="S3078" s="5">
        <f>IFERROR(Table1[[#This Row],[Profit]]/Table1[[#This Row],[Sales]],0)</f>
        <v>0.30622558028725072</v>
      </c>
      <c r="T3078" s="2" t="str">
        <f t="shared" si="48"/>
        <v>Reorder Needed</v>
      </c>
    </row>
    <row r="3079" spans="1:20" x14ac:dyDescent="0.3">
      <c r="A3079" s="2">
        <v>4078</v>
      </c>
      <c r="B3079" s="3">
        <v>45492</v>
      </c>
      <c r="C3079" s="2" t="s">
        <v>1898</v>
      </c>
      <c r="D3079" s="2" t="s">
        <v>3913</v>
      </c>
      <c r="E3079" s="2" t="s">
        <v>20</v>
      </c>
      <c r="F3079" s="2" t="s">
        <v>21</v>
      </c>
      <c r="G3079" s="2" t="s">
        <v>49</v>
      </c>
      <c r="H3079" s="2" t="s">
        <v>50</v>
      </c>
      <c r="I3079" s="2" t="s">
        <v>51</v>
      </c>
      <c r="J3079" s="2">
        <v>6</v>
      </c>
      <c r="K3079" s="2">
        <v>37452</v>
      </c>
      <c r="L3079" s="2">
        <v>224712</v>
      </c>
      <c r="M3079" s="2">
        <v>143859.72</v>
      </c>
      <c r="N3079" s="2">
        <v>80852.28</v>
      </c>
      <c r="O3079" s="2">
        <v>223</v>
      </c>
      <c r="P3079" s="2">
        <v>11</v>
      </c>
      <c r="Q3079" s="2" t="s">
        <v>52</v>
      </c>
      <c r="R3079" s="2">
        <v>0</v>
      </c>
      <c r="S3079" s="5">
        <f>IFERROR(Table1[[#This Row],[Profit]]/Table1[[#This Row],[Sales]],0)</f>
        <v>0.35980401580689947</v>
      </c>
      <c r="T3079" s="2" t="str">
        <f t="shared" si="48"/>
        <v>Reorder Needed</v>
      </c>
    </row>
    <row r="3080" spans="1:20" x14ac:dyDescent="0.3">
      <c r="A3080" s="2">
        <v>4079</v>
      </c>
      <c r="B3080" s="3">
        <v>45541</v>
      </c>
      <c r="C3080" s="2" t="s">
        <v>842</v>
      </c>
      <c r="D3080" s="2" t="s">
        <v>3914</v>
      </c>
      <c r="E3080" s="2" t="s">
        <v>36</v>
      </c>
      <c r="F3080" s="2" t="s">
        <v>37</v>
      </c>
      <c r="G3080" s="2" t="s">
        <v>22</v>
      </c>
      <c r="H3080" s="2" t="s">
        <v>23</v>
      </c>
      <c r="I3080" s="2" t="s">
        <v>24</v>
      </c>
      <c r="J3080" s="2">
        <v>7</v>
      </c>
      <c r="K3080" s="2">
        <v>55067</v>
      </c>
      <c r="L3080" s="2">
        <v>385469</v>
      </c>
      <c r="M3080" s="2">
        <v>260014.37</v>
      </c>
      <c r="N3080" s="2">
        <v>125454.63</v>
      </c>
      <c r="O3080" s="2">
        <v>447</v>
      </c>
      <c r="P3080" s="2">
        <v>76</v>
      </c>
      <c r="Q3080" s="2" t="s">
        <v>25</v>
      </c>
      <c r="R3080" s="2">
        <v>15</v>
      </c>
      <c r="S3080" s="5">
        <f>IFERROR(Table1[[#This Row],[Profit]]/Table1[[#This Row],[Sales]],0)</f>
        <v>0.32545971271360347</v>
      </c>
      <c r="T3080" s="2" t="str">
        <f t="shared" si="48"/>
        <v>Reorder Needed</v>
      </c>
    </row>
    <row r="3081" spans="1:20" x14ac:dyDescent="0.3">
      <c r="A3081" s="2">
        <v>4080</v>
      </c>
      <c r="B3081" s="3">
        <v>45336</v>
      </c>
      <c r="C3081" s="2" t="s">
        <v>395</v>
      </c>
      <c r="D3081" s="2" t="s">
        <v>3915</v>
      </c>
      <c r="E3081" s="2" t="s">
        <v>28</v>
      </c>
      <c r="F3081" s="2" t="s">
        <v>29</v>
      </c>
      <c r="G3081" s="2" t="s">
        <v>75</v>
      </c>
      <c r="H3081" s="2" t="s">
        <v>76</v>
      </c>
      <c r="I3081" s="2" t="s">
        <v>77</v>
      </c>
      <c r="J3081" s="2">
        <v>7</v>
      </c>
      <c r="K3081" s="2">
        <v>5124</v>
      </c>
      <c r="L3081" s="2">
        <v>35868</v>
      </c>
      <c r="M3081" s="2">
        <v>27778.48</v>
      </c>
      <c r="N3081" s="2">
        <v>8089.52</v>
      </c>
      <c r="O3081" s="2">
        <v>305</v>
      </c>
      <c r="P3081" s="2">
        <v>16</v>
      </c>
      <c r="Q3081" s="2" t="s">
        <v>78</v>
      </c>
      <c r="R3081" s="2">
        <v>0</v>
      </c>
      <c r="S3081" s="5">
        <f>IFERROR(Table1[[#This Row],[Profit]]/Table1[[#This Row],[Sales]],0)</f>
        <v>0.22553585368573661</v>
      </c>
      <c r="T3081" s="2" t="str">
        <f t="shared" si="48"/>
        <v>Reorder Needed</v>
      </c>
    </row>
    <row r="3082" spans="1:20" x14ac:dyDescent="0.3">
      <c r="A3082" s="2">
        <v>4081</v>
      </c>
      <c r="B3082" s="3">
        <v>45655</v>
      </c>
      <c r="C3082" s="2" t="s">
        <v>597</v>
      </c>
      <c r="D3082" s="2" t="s">
        <v>3916</v>
      </c>
      <c r="E3082" s="2" t="s">
        <v>28</v>
      </c>
      <c r="F3082" s="2" t="s">
        <v>29</v>
      </c>
      <c r="G3082" s="2" t="s">
        <v>75</v>
      </c>
      <c r="H3082" s="2" t="s">
        <v>76</v>
      </c>
      <c r="I3082" s="2" t="s">
        <v>77</v>
      </c>
      <c r="J3082" s="2">
        <v>8</v>
      </c>
      <c r="K3082" s="2">
        <v>3038</v>
      </c>
      <c r="L3082" s="2">
        <v>24304</v>
      </c>
      <c r="M3082" s="2">
        <v>16014.95</v>
      </c>
      <c r="N3082" s="2">
        <v>8289.0499999999993</v>
      </c>
      <c r="O3082" s="2">
        <v>460</v>
      </c>
      <c r="P3082" s="2">
        <v>26</v>
      </c>
      <c r="Q3082" s="2" t="s">
        <v>78</v>
      </c>
      <c r="R3082" s="2">
        <v>15</v>
      </c>
      <c r="S3082" s="5">
        <f>IFERROR(Table1[[#This Row],[Profit]]/Table1[[#This Row],[Sales]],0)</f>
        <v>0.34105702764976953</v>
      </c>
      <c r="T3082" s="2" t="str">
        <f t="shared" si="48"/>
        <v>Reorder Needed</v>
      </c>
    </row>
    <row r="3083" spans="1:20" x14ac:dyDescent="0.3">
      <c r="A3083" s="2">
        <v>4082</v>
      </c>
      <c r="B3083" s="3">
        <v>45468</v>
      </c>
      <c r="C3083" s="2" t="s">
        <v>684</v>
      </c>
      <c r="D3083" s="2" t="s">
        <v>3917</v>
      </c>
      <c r="E3083" s="2" t="s">
        <v>20</v>
      </c>
      <c r="F3083" s="2" t="s">
        <v>21</v>
      </c>
      <c r="G3083" s="2" t="s">
        <v>22</v>
      </c>
      <c r="H3083" s="2" t="s">
        <v>23</v>
      </c>
      <c r="I3083" s="2" t="s">
        <v>24</v>
      </c>
      <c r="J3083" s="2">
        <v>5</v>
      </c>
      <c r="K3083" s="2">
        <v>38847</v>
      </c>
      <c r="L3083" s="2">
        <v>194235</v>
      </c>
      <c r="M3083" s="2">
        <v>173287.8</v>
      </c>
      <c r="N3083" s="2">
        <v>20947.2</v>
      </c>
      <c r="O3083" s="2">
        <v>205</v>
      </c>
      <c r="P3083" s="2">
        <v>92</v>
      </c>
      <c r="Q3083" s="2" t="s">
        <v>25</v>
      </c>
      <c r="R3083" s="2">
        <v>20</v>
      </c>
      <c r="S3083" s="5">
        <f>IFERROR(Table1[[#This Row],[Profit]]/Table1[[#This Row],[Sales]],0)</f>
        <v>0.10784462120627075</v>
      </c>
      <c r="T3083" s="2" t="str">
        <f t="shared" si="48"/>
        <v>Reorder Needed</v>
      </c>
    </row>
    <row r="3084" spans="1:20" x14ac:dyDescent="0.3">
      <c r="A3084" s="2">
        <v>4083</v>
      </c>
      <c r="B3084" s="3">
        <v>45344</v>
      </c>
      <c r="C3084" s="2" t="s">
        <v>2603</v>
      </c>
      <c r="D3084" s="2" t="s">
        <v>3918</v>
      </c>
      <c r="E3084" s="2" t="s">
        <v>45</v>
      </c>
      <c r="F3084" s="2" t="s">
        <v>46</v>
      </c>
      <c r="G3084" s="2" t="s">
        <v>81</v>
      </c>
      <c r="H3084" s="2" t="s">
        <v>82</v>
      </c>
      <c r="I3084" s="2" t="s">
        <v>24</v>
      </c>
      <c r="J3084" s="2">
        <v>8</v>
      </c>
      <c r="K3084" s="2">
        <v>36518</v>
      </c>
      <c r="L3084" s="2">
        <v>292144</v>
      </c>
      <c r="M3084" s="2">
        <v>228623.91</v>
      </c>
      <c r="N3084" s="2">
        <v>63520.09</v>
      </c>
      <c r="O3084" s="2">
        <v>476</v>
      </c>
      <c r="P3084" s="2">
        <v>72</v>
      </c>
      <c r="Q3084" s="2" t="s">
        <v>42</v>
      </c>
      <c r="R3084" s="2">
        <v>20</v>
      </c>
      <c r="S3084" s="5">
        <f>IFERROR(Table1[[#This Row],[Profit]]/Table1[[#This Row],[Sales]],0)</f>
        <v>0.21742733035763184</v>
      </c>
      <c r="T3084" s="2" t="str">
        <f t="shared" si="48"/>
        <v>Reorder Needed</v>
      </c>
    </row>
    <row r="3085" spans="1:20" x14ac:dyDescent="0.3">
      <c r="A3085" s="2">
        <v>4084</v>
      </c>
      <c r="B3085" s="3">
        <v>45397</v>
      </c>
      <c r="C3085" s="2" t="s">
        <v>1025</v>
      </c>
      <c r="D3085" s="2" t="s">
        <v>3919</v>
      </c>
      <c r="E3085" s="2" t="s">
        <v>45</v>
      </c>
      <c r="F3085" s="2" t="s">
        <v>46</v>
      </c>
      <c r="G3085" s="2" t="s">
        <v>40</v>
      </c>
      <c r="H3085" s="2" t="s">
        <v>41</v>
      </c>
      <c r="I3085" s="2" t="s">
        <v>24</v>
      </c>
      <c r="J3085" s="2">
        <v>9</v>
      </c>
      <c r="K3085" s="2">
        <v>29930</v>
      </c>
      <c r="L3085" s="2">
        <v>269370</v>
      </c>
      <c r="M3085" s="2">
        <v>215336.68</v>
      </c>
      <c r="N3085" s="2">
        <v>54033.32</v>
      </c>
      <c r="O3085" s="2">
        <v>20</v>
      </c>
      <c r="P3085" s="2">
        <v>74</v>
      </c>
      <c r="Q3085" s="2" t="s">
        <v>42</v>
      </c>
      <c r="R3085" s="2">
        <v>20</v>
      </c>
      <c r="S3085" s="5">
        <f>IFERROR(Table1[[#This Row],[Profit]]/Table1[[#This Row],[Sales]],0)</f>
        <v>0.20059145413371943</v>
      </c>
      <c r="T3085" s="2" t="str">
        <f t="shared" si="48"/>
        <v>Sufficient</v>
      </c>
    </row>
    <row r="3086" spans="1:20" x14ac:dyDescent="0.3">
      <c r="A3086" s="2">
        <v>4085</v>
      </c>
      <c r="B3086" s="3">
        <v>45441</v>
      </c>
      <c r="C3086" s="2" t="s">
        <v>1895</v>
      </c>
      <c r="D3086" s="2" t="s">
        <v>3920</v>
      </c>
      <c r="E3086" s="2" t="s">
        <v>28</v>
      </c>
      <c r="F3086" s="2" t="s">
        <v>29</v>
      </c>
      <c r="G3086" s="2" t="s">
        <v>55</v>
      </c>
      <c r="H3086" s="2" t="s">
        <v>56</v>
      </c>
      <c r="I3086" s="2" t="s">
        <v>32</v>
      </c>
      <c r="J3086" s="2">
        <v>8</v>
      </c>
      <c r="K3086" s="2">
        <v>14520</v>
      </c>
      <c r="L3086" s="2">
        <v>116160</v>
      </c>
      <c r="M3086" s="2">
        <v>103965.49</v>
      </c>
      <c r="N3086" s="2">
        <v>12194.51</v>
      </c>
      <c r="O3086" s="2">
        <v>269</v>
      </c>
      <c r="P3086" s="2">
        <v>17</v>
      </c>
      <c r="Q3086" s="2" t="s">
        <v>57</v>
      </c>
      <c r="R3086" s="2">
        <v>10</v>
      </c>
      <c r="S3086" s="5">
        <f>IFERROR(Table1[[#This Row],[Profit]]/Table1[[#This Row],[Sales]],0)</f>
        <v>0.10498028581267217</v>
      </c>
      <c r="T3086" s="2" t="str">
        <f t="shared" si="48"/>
        <v>Reorder Needed</v>
      </c>
    </row>
    <row r="3087" spans="1:20" x14ac:dyDescent="0.3">
      <c r="A3087" s="2">
        <v>4086</v>
      </c>
      <c r="B3087" s="3">
        <v>45656</v>
      </c>
      <c r="C3087" s="2" t="s">
        <v>164</v>
      </c>
      <c r="D3087" s="2" t="s">
        <v>3506</v>
      </c>
      <c r="E3087" s="2" t="s">
        <v>20</v>
      </c>
      <c r="F3087" s="2" t="s">
        <v>21</v>
      </c>
      <c r="G3087" s="2" t="s">
        <v>67</v>
      </c>
      <c r="H3087" s="2" t="s">
        <v>68</v>
      </c>
      <c r="I3087" s="2" t="s">
        <v>24</v>
      </c>
      <c r="J3087" s="2">
        <v>8</v>
      </c>
      <c r="K3087" s="2">
        <v>56543</v>
      </c>
      <c r="L3087" s="2">
        <v>452344</v>
      </c>
      <c r="M3087" s="2">
        <v>350441.44</v>
      </c>
      <c r="N3087" s="2">
        <v>101902.56</v>
      </c>
      <c r="O3087" s="2">
        <v>234</v>
      </c>
      <c r="P3087" s="2">
        <v>14</v>
      </c>
      <c r="Q3087" s="2" t="s">
        <v>42</v>
      </c>
      <c r="R3087" s="2">
        <v>0</v>
      </c>
      <c r="S3087" s="5">
        <f>IFERROR(Table1[[#This Row],[Profit]]/Table1[[#This Row],[Sales]],0)</f>
        <v>0.2252766920750579</v>
      </c>
      <c r="T3087" s="2" t="str">
        <f t="shared" si="48"/>
        <v>Reorder Needed</v>
      </c>
    </row>
    <row r="3088" spans="1:20" x14ac:dyDescent="0.3">
      <c r="A3088" s="2">
        <v>4087</v>
      </c>
      <c r="B3088" s="3">
        <v>45493</v>
      </c>
      <c r="C3088" s="2" t="s">
        <v>1961</v>
      </c>
      <c r="D3088" s="2" t="s">
        <v>3921</v>
      </c>
      <c r="E3088" s="2" t="s">
        <v>28</v>
      </c>
      <c r="F3088" s="2" t="s">
        <v>29</v>
      </c>
      <c r="G3088" s="2" t="s">
        <v>40</v>
      </c>
      <c r="H3088" s="2" t="s">
        <v>41</v>
      </c>
      <c r="I3088" s="2" t="s">
        <v>24</v>
      </c>
      <c r="J3088" s="2">
        <v>7</v>
      </c>
      <c r="K3088" s="2">
        <v>36758</v>
      </c>
      <c r="L3088" s="2">
        <v>257306</v>
      </c>
      <c r="M3088" s="2">
        <v>174423.6</v>
      </c>
      <c r="N3088" s="2">
        <v>82882.399999999994</v>
      </c>
      <c r="O3088" s="2">
        <v>171</v>
      </c>
      <c r="P3088" s="2">
        <v>85</v>
      </c>
      <c r="Q3088" s="2" t="s">
        <v>42</v>
      </c>
      <c r="R3088" s="2">
        <v>0</v>
      </c>
      <c r="S3088" s="5">
        <f>IFERROR(Table1[[#This Row],[Profit]]/Table1[[#This Row],[Sales]],0)</f>
        <v>0.32211607968722061</v>
      </c>
      <c r="T3088" s="2" t="str">
        <f t="shared" si="48"/>
        <v>Reorder Needed</v>
      </c>
    </row>
    <row r="3089" spans="1:20" x14ac:dyDescent="0.3">
      <c r="A3089" s="2">
        <v>4088</v>
      </c>
      <c r="B3089" s="3">
        <v>45415</v>
      </c>
      <c r="C3089" s="2" t="s">
        <v>597</v>
      </c>
      <c r="D3089" s="2" t="s">
        <v>3922</v>
      </c>
      <c r="E3089" s="2" t="s">
        <v>28</v>
      </c>
      <c r="F3089" s="2" t="s">
        <v>29</v>
      </c>
      <c r="G3089" s="2" t="s">
        <v>22</v>
      </c>
      <c r="H3089" s="2" t="s">
        <v>23</v>
      </c>
      <c r="I3089" s="2" t="s">
        <v>24</v>
      </c>
      <c r="J3089" s="2">
        <v>9</v>
      </c>
      <c r="K3089" s="2">
        <v>23095</v>
      </c>
      <c r="L3089" s="2">
        <v>207855</v>
      </c>
      <c r="M3089" s="2">
        <v>157122.65</v>
      </c>
      <c r="N3089" s="2">
        <v>50732.35</v>
      </c>
      <c r="O3089" s="2">
        <v>162</v>
      </c>
      <c r="P3089" s="2">
        <v>17</v>
      </c>
      <c r="Q3089" s="2" t="s">
        <v>25</v>
      </c>
      <c r="R3089" s="2">
        <v>0</v>
      </c>
      <c r="S3089" s="5">
        <f>IFERROR(Table1[[#This Row],[Profit]]/Table1[[#This Row],[Sales]],0)</f>
        <v>0.24407567775612807</v>
      </c>
      <c r="T3089" s="2" t="str">
        <f t="shared" si="48"/>
        <v>Reorder Needed</v>
      </c>
    </row>
    <row r="3090" spans="1:20" x14ac:dyDescent="0.3">
      <c r="A3090" s="2">
        <v>4089</v>
      </c>
      <c r="B3090" s="3">
        <v>45306</v>
      </c>
      <c r="C3090" s="2" t="s">
        <v>898</v>
      </c>
      <c r="D3090" s="2" t="s">
        <v>3923</v>
      </c>
      <c r="E3090" s="2" t="s">
        <v>20</v>
      </c>
      <c r="F3090" s="2" t="s">
        <v>21</v>
      </c>
      <c r="G3090" s="2" t="s">
        <v>30</v>
      </c>
      <c r="H3090" s="2" t="s">
        <v>31</v>
      </c>
      <c r="I3090" s="2" t="s">
        <v>32</v>
      </c>
      <c r="J3090" s="2">
        <v>8</v>
      </c>
      <c r="K3090" s="2">
        <v>50257</v>
      </c>
      <c r="L3090" s="2">
        <v>402056</v>
      </c>
      <c r="M3090" s="2">
        <v>281364.21999999997</v>
      </c>
      <c r="N3090" s="2">
        <v>120691.78</v>
      </c>
      <c r="O3090" s="2">
        <v>392</v>
      </c>
      <c r="P3090" s="2">
        <v>12</v>
      </c>
      <c r="Q3090" s="2" t="s">
        <v>33</v>
      </c>
      <c r="R3090" s="2">
        <v>5</v>
      </c>
      <c r="S3090" s="5">
        <f>IFERROR(Table1[[#This Row],[Profit]]/Table1[[#This Row],[Sales]],0)</f>
        <v>0.30018649143402909</v>
      </c>
      <c r="T3090" s="2" t="str">
        <f t="shared" si="48"/>
        <v>Reorder Needed</v>
      </c>
    </row>
    <row r="3091" spans="1:20" x14ac:dyDescent="0.3">
      <c r="A3091" s="2">
        <v>4090</v>
      </c>
      <c r="B3091" s="3">
        <v>45354</v>
      </c>
      <c r="C3091" s="2" t="s">
        <v>409</v>
      </c>
      <c r="D3091" s="2" t="s">
        <v>3924</v>
      </c>
      <c r="E3091" s="2" t="s">
        <v>45</v>
      </c>
      <c r="F3091" s="2" t="s">
        <v>46</v>
      </c>
      <c r="G3091" s="2" t="s">
        <v>22</v>
      </c>
      <c r="H3091" s="2" t="s">
        <v>23</v>
      </c>
      <c r="I3091" s="2" t="s">
        <v>24</v>
      </c>
      <c r="J3091" s="2">
        <v>4</v>
      </c>
      <c r="K3091" s="2">
        <v>33843</v>
      </c>
      <c r="L3091" s="2">
        <v>135372</v>
      </c>
      <c r="M3091" s="2">
        <v>107255.14</v>
      </c>
      <c r="N3091" s="2">
        <v>28116.86</v>
      </c>
      <c r="O3091" s="2">
        <v>428</v>
      </c>
      <c r="P3091" s="2">
        <v>83</v>
      </c>
      <c r="Q3091" s="2" t="s">
        <v>25</v>
      </c>
      <c r="R3091" s="2">
        <v>10</v>
      </c>
      <c r="S3091" s="5">
        <f>IFERROR(Table1[[#This Row],[Profit]]/Table1[[#This Row],[Sales]],0)</f>
        <v>0.20770070620216885</v>
      </c>
      <c r="T3091" s="2" t="str">
        <f t="shared" si="48"/>
        <v>Reorder Needed</v>
      </c>
    </row>
    <row r="3092" spans="1:20" x14ac:dyDescent="0.3">
      <c r="A3092" s="2">
        <v>4091</v>
      </c>
      <c r="B3092" s="3">
        <v>45371</v>
      </c>
      <c r="C3092" s="2" t="s">
        <v>168</v>
      </c>
      <c r="D3092" s="2" t="s">
        <v>2972</v>
      </c>
      <c r="E3092" s="2" t="s">
        <v>28</v>
      </c>
      <c r="F3092" s="2" t="s">
        <v>29</v>
      </c>
      <c r="G3092" s="2" t="s">
        <v>67</v>
      </c>
      <c r="H3092" s="2" t="s">
        <v>68</v>
      </c>
      <c r="I3092" s="2" t="s">
        <v>24</v>
      </c>
      <c r="J3092" s="2">
        <v>1</v>
      </c>
      <c r="K3092" s="2">
        <v>10599</v>
      </c>
      <c r="L3092" s="2">
        <v>10599</v>
      </c>
      <c r="M3092" s="2">
        <v>8560.43</v>
      </c>
      <c r="N3092" s="2">
        <v>2038.57</v>
      </c>
      <c r="O3092" s="2">
        <v>357</v>
      </c>
      <c r="P3092" s="2">
        <v>30</v>
      </c>
      <c r="Q3092" s="2" t="s">
        <v>42</v>
      </c>
      <c r="R3092" s="2">
        <v>0</v>
      </c>
      <c r="S3092" s="5">
        <f>IFERROR(Table1[[#This Row],[Profit]]/Table1[[#This Row],[Sales]],0)</f>
        <v>0.19233606944051326</v>
      </c>
      <c r="T3092" s="2" t="str">
        <f t="shared" si="48"/>
        <v>Reorder Needed</v>
      </c>
    </row>
    <row r="3093" spans="1:20" x14ac:dyDescent="0.3">
      <c r="A3093" s="2">
        <v>4092</v>
      </c>
      <c r="B3093" s="3">
        <v>45647</v>
      </c>
      <c r="C3093" s="2" t="s">
        <v>913</v>
      </c>
      <c r="D3093" s="2" t="s">
        <v>3925</v>
      </c>
      <c r="E3093" s="2" t="s">
        <v>28</v>
      </c>
      <c r="F3093" s="2" t="s">
        <v>29</v>
      </c>
      <c r="G3093" s="2" t="s">
        <v>49</v>
      </c>
      <c r="H3093" s="2" t="s">
        <v>50</v>
      </c>
      <c r="I3093" s="2" t="s">
        <v>51</v>
      </c>
      <c r="J3093" s="2">
        <v>8</v>
      </c>
      <c r="K3093" s="2">
        <v>22199</v>
      </c>
      <c r="L3093" s="2">
        <v>177592</v>
      </c>
      <c r="M3093" s="2">
        <v>158261.28</v>
      </c>
      <c r="N3093" s="2">
        <v>19330.72</v>
      </c>
      <c r="O3093" s="2">
        <v>283</v>
      </c>
      <c r="P3093" s="2">
        <v>23</v>
      </c>
      <c r="Q3093" s="2" t="s">
        <v>52</v>
      </c>
      <c r="R3093" s="2">
        <v>5</v>
      </c>
      <c r="S3093" s="5">
        <f>IFERROR(Table1[[#This Row],[Profit]]/Table1[[#This Row],[Sales]],0)</f>
        <v>0.10884904725438084</v>
      </c>
      <c r="T3093" s="2" t="str">
        <f t="shared" si="48"/>
        <v>Reorder Needed</v>
      </c>
    </row>
    <row r="3094" spans="1:20" x14ac:dyDescent="0.3">
      <c r="A3094" s="2">
        <v>4093</v>
      </c>
      <c r="B3094" s="3">
        <v>45517</v>
      </c>
      <c r="C3094" s="2" t="s">
        <v>1013</v>
      </c>
      <c r="D3094" s="2" t="s">
        <v>155</v>
      </c>
      <c r="E3094" s="2" t="s">
        <v>20</v>
      </c>
      <c r="F3094" s="2" t="s">
        <v>21</v>
      </c>
      <c r="G3094" s="2" t="s">
        <v>55</v>
      </c>
      <c r="H3094" s="2" t="s">
        <v>56</v>
      </c>
      <c r="I3094" s="2" t="s">
        <v>32</v>
      </c>
      <c r="J3094" s="2">
        <v>4</v>
      </c>
      <c r="K3094" s="2">
        <v>10759</v>
      </c>
      <c r="L3094" s="2">
        <v>43036</v>
      </c>
      <c r="M3094" s="2">
        <v>30522.39</v>
      </c>
      <c r="N3094" s="2">
        <v>12513.61</v>
      </c>
      <c r="O3094" s="2">
        <v>229</v>
      </c>
      <c r="P3094" s="2">
        <v>63</v>
      </c>
      <c r="Q3094" s="2" t="s">
        <v>57</v>
      </c>
      <c r="R3094" s="2">
        <v>5</v>
      </c>
      <c r="S3094" s="5">
        <f>IFERROR(Table1[[#This Row],[Profit]]/Table1[[#This Row],[Sales]],0)</f>
        <v>0.29077075006970909</v>
      </c>
      <c r="T3094" s="2" t="str">
        <f t="shared" si="48"/>
        <v>Reorder Needed</v>
      </c>
    </row>
    <row r="3095" spans="1:20" x14ac:dyDescent="0.3">
      <c r="A3095" s="2">
        <v>4094</v>
      </c>
      <c r="B3095" s="3">
        <v>45351</v>
      </c>
      <c r="C3095" s="2" t="s">
        <v>2376</v>
      </c>
      <c r="D3095" s="2" t="s">
        <v>3926</v>
      </c>
      <c r="E3095" s="2" t="s">
        <v>28</v>
      </c>
      <c r="F3095" s="2" t="s">
        <v>29</v>
      </c>
      <c r="G3095" s="2" t="s">
        <v>55</v>
      </c>
      <c r="H3095" s="2" t="s">
        <v>56</v>
      </c>
      <c r="I3095" s="2" t="s">
        <v>32</v>
      </c>
      <c r="J3095" s="2">
        <v>10</v>
      </c>
      <c r="K3095" s="2">
        <v>3922</v>
      </c>
      <c r="L3095" s="2">
        <v>39220</v>
      </c>
      <c r="M3095" s="2">
        <v>28112.16</v>
      </c>
      <c r="N3095" s="2">
        <v>11107.84</v>
      </c>
      <c r="O3095" s="2">
        <v>28</v>
      </c>
      <c r="P3095" s="2">
        <v>100</v>
      </c>
      <c r="Q3095" s="2" t="s">
        <v>57</v>
      </c>
      <c r="R3095" s="2">
        <v>0</v>
      </c>
      <c r="S3095" s="5">
        <f>IFERROR(Table1[[#This Row],[Profit]]/Table1[[#This Row],[Sales]],0)</f>
        <v>0.28321876593574707</v>
      </c>
      <c r="T3095" s="2" t="str">
        <f t="shared" si="48"/>
        <v>Sufficient</v>
      </c>
    </row>
    <row r="3096" spans="1:20" x14ac:dyDescent="0.3">
      <c r="A3096" s="2">
        <v>4095</v>
      </c>
      <c r="B3096" s="3">
        <v>45561</v>
      </c>
      <c r="C3096" s="2" t="s">
        <v>607</v>
      </c>
      <c r="D3096" s="2" t="s">
        <v>3927</v>
      </c>
      <c r="E3096" s="2" t="s">
        <v>45</v>
      </c>
      <c r="F3096" s="2" t="s">
        <v>46</v>
      </c>
      <c r="G3096" s="2" t="s">
        <v>81</v>
      </c>
      <c r="H3096" s="2" t="s">
        <v>82</v>
      </c>
      <c r="I3096" s="2" t="s">
        <v>24</v>
      </c>
      <c r="J3096" s="2">
        <v>7</v>
      </c>
      <c r="K3096" s="2">
        <v>40698</v>
      </c>
      <c r="L3096" s="2">
        <v>284886</v>
      </c>
      <c r="M3096" s="2">
        <v>228139.09</v>
      </c>
      <c r="N3096" s="2">
        <v>56746.91</v>
      </c>
      <c r="O3096" s="2">
        <v>99</v>
      </c>
      <c r="P3096" s="2">
        <v>49</v>
      </c>
      <c r="Q3096" s="2" t="s">
        <v>42</v>
      </c>
      <c r="R3096" s="2">
        <v>20</v>
      </c>
      <c r="S3096" s="5">
        <f>IFERROR(Table1[[#This Row],[Profit]]/Table1[[#This Row],[Sales]],0)</f>
        <v>0.19919164156890828</v>
      </c>
      <c r="T3096" s="2" t="str">
        <f t="shared" si="48"/>
        <v>Reorder Needed</v>
      </c>
    </row>
    <row r="3097" spans="1:20" x14ac:dyDescent="0.3">
      <c r="A3097" s="2">
        <v>4096</v>
      </c>
      <c r="B3097" s="3">
        <v>45442</v>
      </c>
      <c r="C3097" s="2" t="s">
        <v>1455</v>
      </c>
      <c r="D3097" s="2" t="s">
        <v>3928</v>
      </c>
      <c r="E3097" s="2" t="s">
        <v>45</v>
      </c>
      <c r="F3097" s="2" t="s">
        <v>46</v>
      </c>
      <c r="G3097" s="2" t="s">
        <v>97</v>
      </c>
      <c r="H3097" s="2" t="s">
        <v>98</v>
      </c>
      <c r="I3097" s="2" t="s">
        <v>32</v>
      </c>
      <c r="J3097" s="2">
        <v>10</v>
      </c>
      <c r="K3097" s="2">
        <v>44386</v>
      </c>
      <c r="L3097" s="2">
        <v>443860</v>
      </c>
      <c r="M3097" s="2">
        <v>366729.83</v>
      </c>
      <c r="N3097" s="2">
        <v>77130.17</v>
      </c>
      <c r="O3097" s="2">
        <v>377</v>
      </c>
      <c r="P3097" s="2">
        <v>73</v>
      </c>
      <c r="Q3097" s="2" t="s">
        <v>99</v>
      </c>
      <c r="R3097" s="2">
        <v>20</v>
      </c>
      <c r="S3097" s="5">
        <f>IFERROR(Table1[[#This Row],[Profit]]/Table1[[#This Row],[Sales]],0)</f>
        <v>0.17377139188032262</v>
      </c>
      <c r="T3097" s="2" t="str">
        <f t="shared" si="48"/>
        <v>Reorder Needed</v>
      </c>
    </row>
    <row r="3098" spans="1:20" x14ac:dyDescent="0.3">
      <c r="A3098" s="2">
        <v>4097</v>
      </c>
      <c r="B3098" s="3">
        <v>45441</v>
      </c>
      <c r="C3098" s="2" t="s">
        <v>786</v>
      </c>
      <c r="D3098" s="2" t="s">
        <v>3929</v>
      </c>
      <c r="E3098" s="2" t="s">
        <v>45</v>
      </c>
      <c r="F3098" s="2" t="s">
        <v>46</v>
      </c>
      <c r="G3098" s="2" t="s">
        <v>30</v>
      </c>
      <c r="H3098" s="2" t="s">
        <v>31</v>
      </c>
      <c r="I3098" s="2" t="s">
        <v>32</v>
      </c>
      <c r="J3098" s="2">
        <v>9</v>
      </c>
      <c r="K3098" s="2">
        <v>23977</v>
      </c>
      <c r="L3098" s="2">
        <v>215793</v>
      </c>
      <c r="M3098" s="2">
        <v>134731.94</v>
      </c>
      <c r="N3098" s="2">
        <v>81061.06</v>
      </c>
      <c r="O3098" s="2">
        <v>144</v>
      </c>
      <c r="P3098" s="2">
        <v>19</v>
      </c>
      <c r="Q3098" s="2" t="s">
        <v>33</v>
      </c>
      <c r="R3098" s="2">
        <v>5</v>
      </c>
      <c r="S3098" s="5">
        <f>IFERROR(Table1[[#This Row],[Profit]]/Table1[[#This Row],[Sales]],0)</f>
        <v>0.37564267608309815</v>
      </c>
      <c r="T3098" s="2" t="str">
        <f t="shared" si="48"/>
        <v>Reorder Needed</v>
      </c>
    </row>
    <row r="3099" spans="1:20" x14ac:dyDescent="0.3">
      <c r="A3099" s="2">
        <v>4098</v>
      </c>
      <c r="B3099" s="3">
        <v>45642</v>
      </c>
      <c r="C3099" s="2" t="s">
        <v>2291</v>
      </c>
      <c r="D3099" s="2" t="s">
        <v>3930</v>
      </c>
      <c r="E3099" s="2" t="s">
        <v>28</v>
      </c>
      <c r="F3099" s="2" t="s">
        <v>29</v>
      </c>
      <c r="G3099" s="2" t="s">
        <v>67</v>
      </c>
      <c r="H3099" s="2" t="s">
        <v>68</v>
      </c>
      <c r="I3099" s="2" t="s">
        <v>24</v>
      </c>
      <c r="J3099" s="2">
        <v>5</v>
      </c>
      <c r="K3099" s="2">
        <v>59418</v>
      </c>
      <c r="L3099" s="2">
        <v>297090</v>
      </c>
      <c r="M3099" s="2">
        <v>195393.27</v>
      </c>
      <c r="N3099" s="2">
        <v>101696.73</v>
      </c>
      <c r="O3099" s="2">
        <v>68</v>
      </c>
      <c r="P3099" s="2">
        <v>81</v>
      </c>
      <c r="Q3099" s="2" t="s">
        <v>42</v>
      </c>
      <c r="R3099" s="2">
        <v>20</v>
      </c>
      <c r="S3099" s="5">
        <f>IFERROR(Table1[[#This Row],[Profit]]/Table1[[#This Row],[Sales]],0)</f>
        <v>0.34230950217105927</v>
      </c>
      <c r="T3099" s="2" t="str">
        <f t="shared" si="48"/>
        <v>Sufficient</v>
      </c>
    </row>
    <row r="3100" spans="1:20" x14ac:dyDescent="0.3">
      <c r="A3100" s="2">
        <v>4099</v>
      </c>
      <c r="B3100" s="3">
        <v>45524</v>
      </c>
      <c r="C3100" s="2" t="s">
        <v>1440</v>
      </c>
      <c r="D3100" s="2" t="s">
        <v>3931</v>
      </c>
      <c r="E3100" s="2" t="s">
        <v>36</v>
      </c>
      <c r="F3100" s="2" t="s">
        <v>37</v>
      </c>
      <c r="G3100" s="2" t="s">
        <v>97</v>
      </c>
      <c r="H3100" s="2" t="s">
        <v>98</v>
      </c>
      <c r="I3100" s="2" t="s">
        <v>32</v>
      </c>
      <c r="J3100" s="2">
        <v>3</v>
      </c>
      <c r="K3100" s="2">
        <v>35640</v>
      </c>
      <c r="L3100" s="2">
        <v>106920</v>
      </c>
      <c r="M3100" s="2">
        <v>92701.31</v>
      </c>
      <c r="N3100" s="2">
        <v>14218.69</v>
      </c>
      <c r="O3100" s="2">
        <v>480</v>
      </c>
      <c r="P3100" s="2">
        <v>44</v>
      </c>
      <c r="Q3100" s="2" t="s">
        <v>99</v>
      </c>
      <c r="R3100" s="2">
        <v>20</v>
      </c>
      <c r="S3100" s="5">
        <f>IFERROR(Table1[[#This Row],[Profit]]/Table1[[#This Row],[Sales]],0)</f>
        <v>0.13298438084549197</v>
      </c>
      <c r="T3100" s="2" t="str">
        <f t="shared" si="48"/>
        <v>Reorder Needed</v>
      </c>
    </row>
    <row r="3101" spans="1:20" x14ac:dyDescent="0.3">
      <c r="A3101" s="2">
        <v>4100</v>
      </c>
      <c r="B3101" s="3">
        <v>45419</v>
      </c>
      <c r="C3101" s="2" t="s">
        <v>298</v>
      </c>
      <c r="D3101" s="2" t="s">
        <v>3932</v>
      </c>
      <c r="E3101" s="2" t="s">
        <v>36</v>
      </c>
      <c r="F3101" s="2" t="s">
        <v>37</v>
      </c>
      <c r="G3101" s="2" t="s">
        <v>40</v>
      </c>
      <c r="H3101" s="2" t="s">
        <v>41</v>
      </c>
      <c r="I3101" s="2" t="s">
        <v>24</v>
      </c>
      <c r="J3101" s="2">
        <v>1</v>
      </c>
      <c r="K3101" s="2">
        <v>59718</v>
      </c>
      <c r="L3101" s="2">
        <v>59718</v>
      </c>
      <c r="M3101" s="2">
        <v>46318.27</v>
      </c>
      <c r="N3101" s="2">
        <v>13399.73</v>
      </c>
      <c r="O3101" s="2">
        <v>83</v>
      </c>
      <c r="P3101" s="2">
        <v>48</v>
      </c>
      <c r="Q3101" s="2" t="s">
        <v>42</v>
      </c>
      <c r="R3101" s="2">
        <v>15</v>
      </c>
      <c r="S3101" s="5">
        <f>IFERROR(Table1[[#This Row],[Profit]]/Table1[[#This Row],[Sales]],0)</f>
        <v>0.22438343548008974</v>
      </c>
      <c r="T3101" s="2" t="str">
        <f t="shared" si="48"/>
        <v>Reorder Needed</v>
      </c>
    </row>
    <row r="3102" spans="1:20" x14ac:dyDescent="0.3">
      <c r="A3102" s="2">
        <v>4101</v>
      </c>
      <c r="B3102" s="3">
        <v>45374</v>
      </c>
      <c r="C3102" s="2" t="s">
        <v>353</v>
      </c>
      <c r="D3102" s="2" t="s">
        <v>3933</v>
      </c>
      <c r="E3102" s="2" t="s">
        <v>36</v>
      </c>
      <c r="F3102" s="2" t="s">
        <v>37</v>
      </c>
      <c r="G3102" s="2" t="s">
        <v>97</v>
      </c>
      <c r="H3102" s="2" t="s">
        <v>98</v>
      </c>
      <c r="I3102" s="2" t="s">
        <v>32</v>
      </c>
      <c r="J3102" s="2">
        <v>9</v>
      </c>
      <c r="K3102" s="2">
        <v>9341</v>
      </c>
      <c r="L3102" s="2">
        <v>84069</v>
      </c>
      <c r="M3102" s="2">
        <v>50626.37</v>
      </c>
      <c r="N3102" s="2">
        <v>33442.629999999997</v>
      </c>
      <c r="O3102" s="2">
        <v>75</v>
      </c>
      <c r="P3102" s="2">
        <v>69</v>
      </c>
      <c r="Q3102" s="2" t="s">
        <v>99</v>
      </c>
      <c r="R3102" s="2">
        <v>0</v>
      </c>
      <c r="S3102" s="5">
        <f>IFERROR(Table1[[#This Row],[Profit]]/Table1[[#This Row],[Sales]],0)</f>
        <v>0.39779978351116341</v>
      </c>
      <c r="T3102" s="2" t="str">
        <f t="shared" si="48"/>
        <v>Reorder Needed</v>
      </c>
    </row>
    <row r="3103" spans="1:20" x14ac:dyDescent="0.3">
      <c r="A3103" s="2">
        <v>4102</v>
      </c>
      <c r="B3103" s="3">
        <v>45301</v>
      </c>
      <c r="C3103" s="2" t="s">
        <v>407</v>
      </c>
      <c r="D3103" s="2" t="s">
        <v>3934</v>
      </c>
      <c r="E3103" s="2" t="s">
        <v>20</v>
      </c>
      <c r="F3103" s="2" t="s">
        <v>21</v>
      </c>
      <c r="G3103" s="2" t="s">
        <v>40</v>
      </c>
      <c r="H3103" s="2" t="s">
        <v>41</v>
      </c>
      <c r="I3103" s="2" t="s">
        <v>24</v>
      </c>
      <c r="J3103" s="2">
        <v>6</v>
      </c>
      <c r="K3103" s="2">
        <v>15835</v>
      </c>
      <c r="L3103" s="2">
        <v>95010</v>
      </c>
      <c r="M3103" s="2">
        <v>81633.78</v>
      </c>
      <c r="N3103" s="2">
        <v>13376.22</v>
      </c>
      <c r="O3103" s="2">
        <v>49</v>
      </c>
      <c r="P3103" s="2">
        <v>74</v>
      </c>
      <c r="Q3103" s="2" t="s">
        <v>42</v>
      </c>
      <c r="R3103" s="2">
        <v>20</v>
      </c>
      <c r="S3103" s="5">
        <f>IFERROR(Table1[[#This Row],[Profit]]/Table1[[#This Row],[Sales]],0)</f>
        <v>0.14078749605304705</v>
      </c>
      <c r="T3103" s="2" t="str">
        <f t="shared" si="48"/>
        <v>Sufficient</v>
      </c>
    </row>
    <row r="3104" spans="1:20" x14ac:dyDescent="0.3">
      <c r="A3104" s="2">
        <v>4103</v>
      </c>
      <c r="B3104" s="3">
        <v>45428</v>
      </c>
      <c r="C3104" s="2" t="s">
        <v>303</v>
      </c>
      <c r="D3104" s="2" t="s">
        <v>3935</v>
      </c>
      <c r="E3104" s="2" t="s">
        <v>28</v>
      </c>
      <c r="F3104" s="2" t="s">
        <v>29</v>
      </c>
      <c r="G3104" s="2" t="s">
        <v>75</v>
      </c>
      <c r="H3104" s="2" t="s">
        <v>76</v>
      </c>
      <c r="I3104" s="2" t="s">
        <v>77</v>
      </c>
      <c r="J3104" s="2">
        <v>9</v>
      </c>
      <c r="K3104" s="2">
        <v>45246</v>
      </c>
      <c r="L3104" s="2">
        <v>407214</v>
      </c>
      <c r="M3104" s="2">
        <v>270330.89</v>
      </c>
      <c r="N3104" s="2">
        <v>136883.10999999999</v>
      </c>
      <c r="O3104" s="2">
        <v>500</v>
      </c>
      <c r="P3104" s="2">
        <v>19</v>
      </c>
      <c r="Q3104" s="2" t="s">
        <v>78</v>
      </c>
      <c r="R3104" s="2">
        <v>0</v>
      </c>
      <c r="S3104" s="5">
        <f>IFERROR(Table1[[#This Row],[Profit]]/Table1[[#This Row],[Sales]],0)</f>
        <v>0.33614539284012823</v>
      </c>
      <c r="T3104" s="2" t="str">
        <f t="shared" si="48"/>
        <v>Reorder Needed</v>
      </c>
    </row>
    <row r="3105" spans="1:20" x14ac:dyDescent="0.3">
      <c r="A3105" s="2">
        <v>4104</v>
      </c>
      <c r="B3105" s="3">
        <v>45583</v>
      </c>
      <c r="C3105" s="2" t="s">
        <v>1449</v>
      </c>
      <c r="D3105" s="2" t="s">
        <v>3936</v>
      </c>
      <c r="E3105" s="2" t="s">
        <v>20</v>
      </c>
      <c r="F3105" s="2" t="s">
        <v>21</v>
      </c>
      <c r="G3105" s="2" t="s">
        <v>55</v>
      </c>
      <c r="H3105" s="2" t="s">
        <v>56</v>
      </c>
      <c r="I3105" s="2" t="s">
        <v>32</v>
      </c>
      <c r="J3105" s="2">
        <v>6</v>
      </c>
      <c r="K3105" s="2">
        <v>59793</v>
      </c>
      <c r="L3105" s="2">
        <v>358758</v>
      </c>
      <c r="M3105" s="2">
        <v>269528.31</v>
      </c>
      <c r="N3105" s="2">
        <v>89229.69</v>
      </c>
      <c r="O3105" s="2">
        <v>75</v>
      </c>
      <c r="P3105" s="2">
        <v>21</v>
      </c>
      <c r="Q3105" s="2" t="s">
        <v>57</v>
      </c>
      <c r="R3105" s="2">
        <v>0</v>
      </c>
      <c r="S3105" s="5">
        <f>IFERROR(Table1[[#This Row],[Profit]]/Table1[[#This Row],[Sales]],0)</f>
        <v>0.24871832823240178</v>
      </c>
      <c r="T3105" s="2" t="str">
        <f t="shared" si="48"/>
        <v>Reorder Needed</v>
      </c>
    </row>
    <row r="3106" spans="1:20" x14ac:dyDescent="0.3">
      <c r="A3106" s="2">
        <v>4105</v>
      </c>
      <c r="B3106" s="3">
        <v>45570</v>
      </c>
      <c r="C3106" s="2" t="s">
        <v>106</v>
      </c>
      <c r="D3106" s="2" t="s">
        <v>3937</v>
      </c>
      <c r="E3106" s="2" t="s">
        <v>20</v>
      </c>
      <c r="F3106" s="2" t="s">
        <v>21</v>
      </c>
      <c r="G3106" s="2" t="s">
        <v>22</v>
      </c>
      <c r="H3106" s="2" t="s">
        <v>23</v>
      </c>
      <c r="I3106" s="2" t="s">
        <v>24</v>
      </c>
      <c r="J3106" s="2">
        <v>3</v>
      </c>
      <c r="K3106" s="2">
        <v>43137</v>
      </c>
      <c r="L3106" s="2">
        <v>129411</v>
      </c>
      <c r="M3106" s="2">
        <v>103393.54</v>
      </c>
      <c r="N3106" s="2">
        <v>26017.46</v>
      </c>
      <c r="O3106" s="2">
        <v>272</v>
      </c>
      <c r="P3106" s="2">
        <v>83</v>
      </c>
      <c r="Q3106" s="2" t="s">
        <v>25</v>
      </c>
      <c r="R3106" s="2">
        <v>5</v>
      </c>
      <c r="S3106" s="5">
        <f>IFERROR(Table1[[#This Row],[Profit]]/Table1[[#This Row],[Sales]],0)</f>
        <v>0.20104519708525551</v>
      </c>
      <c r="T3106" s="2" t="str">
        <f t="shared" si="48"/>
        <v>Reorder Needed</v>
      </c>
    </row>
    <row r="3107" spans="1:20" x14ac:dyDescent="0.3">
      <c r="A3107" s="2">
        <v>4106</v>
      </c>
      <c r="B3107" s="3">
        <v>45530</v>
      </c>
      <c r="C3107" s="2" t="s">
        <v>902</v>
      </c>
      <c r="D3107" s="2" t="s">
        <v>3938</v>
      </c>
      <c r="E3107" s="2" t="s">
        <v>45</v>
      </c>
      <c r="F3107" s="2" t="s">
        <v>46</v>
      </c>
      <c r="G3107" s="2" t="s">
        <v>30</v>
      </c>
      <c r="H3107" s="2" t="s">
        <v>31</v>
      </c>
      <c r="I3107" s="2" t="s">
        <v>32</v>
      </c>
      <c r="J3107" s="2">
        <v>8</v>
      </c>
      <c r="K3107" s="2">
        <v>13382</v>
      </c>
      <c r="L3107" s="2">
        <v>107056</v>
      </c>
      <c r="M3107" s="2">
        <v>73073.61</v>
      </c>
      <c r="N3107" s="2">
        <v>33982.39</v>
      </c>
      <c r="O3107" s="2">
        <v>432</v>
      </c>
      <c r="P3107" s="2">
        <v>94</v>
      </c>
      <c r="Q3107" s="2" t="s">
        <v>33</v>
      </c>
      <c r="R3107" s="2">
        <v>0</v>
      </c>
      <c r="S3107" s="5">
        <f>IFERROR(Table1[[#This Row],[Profit]]/Table1[[#This Row],[Sales]],0)</f>
        <v>0.31742630025407265</v>
      </c>
      <c r="T3107" s="2" t="str">
        <f t="shared" si="48"/>
        <v>Reorder Needed</v>
      </c>
    </row>
    <row r="3108" spans="1:20" x14ac:dyDescent="0.3">
      <c r="A3108" s="2">
        <v>4107</v>
      </c>
      <c r="B3108" s="3">
        <v>45358</v>
      </c>
      <c r="C3108" s="2" t="s">
        <v>1621</v>
      </c>
      <c r="D3108" s="2" t="s">
        <v>3939</v>
      </c>
      <c r="E3108" s="2" t="s">
        <v>28</v>
      </c>
      <c r="F3108" s="2" t="s">
        <v>29</v>
      </c>
      <c r="G3108" s="2" t="s">
        <v>49</v>
      </c>
      <c r="H3108" s="2" t="s">
        <v>50</v>
      </c>
      <c r="I3108" s="2" t="s">
        <v>51</v>
      </c>
      <c r="J3108" s="2">
        <v>9</v>
      </c>
      <c r="K3108" s="2">
        <v>47945</v>
      </c>
      <c r="L3108" s="2">
        <v>431505</v>
      </c>
      <c r="M3108" s="2">
        <v>378335.53</v>
      </c>
      <c r="N3108" s="2">
        <v>53169.47</v>
      </c>
      <c r="O3108" s="2">
        <v>80</v>
      </c>
      <c r="P3108" s="2">
        <v>12</v>
      </c>
      <c r="Q3108" s="2" t="s">
        <v>52</v>
      </c>
      <c r="R3108" s="2">
        <v>15</v>
      </c>
      <c r="S3108" s="5">
        <f>IFERROR(Table1[[#This Row],[Profit]]/Table1[[#This Row],[Sales]],0)</f>
        <v>0.12321866490538928</v>
      </c>
      <c r="T3108" s="2" t="str">
        <f t="shared" si="48"/>
        <v>Reorder Needed</v>
      </c>
    </row>
    <row r="3109" spans="1:20" x14ac:dyDescent="0.3">
      <c r="A3109" s="2">
        <v>4108</v>
      </c>
      <c r="B3109" s="3">
        <v>45613</v>
      </c>
      <c r="C3109" s="2" t="s">
        <v>755</v>
      </c>
      <c r="D3109" s="2" t="s">
        <v>3940</v>
      </c>
      <c r="E3109" s="2" t="s">
        <v>28</v>
      </c>
      <c r="F3109" s="2" t="s">
        <v>29</v>
      </c>
      <c r="G3109" s="2" t="s">
        <v>30</v>
      </c>
      <c r="H3109" s="2" t="s">
        <v>31</v>
      </c>
      <c r="I3109" s="2" t="s">
        <v>32</v>
      </c>
      <c r="J3109" s="2">
        <v>2</v>
      </c>
      <c r="K3109" s="2">
        <v>17786</v>
      </c>
      <c r="L3109" s="2">
        <v>35572</v>
      </c>
      <c r="M3109" s="2">
        <v>27498.33</v>
      </c>
      <c r="N3109" s="2">
        <v>8073.67</v>
      </c>
      <c r="O3109" s="2">
        <v>262</v>
      </c>
      <c r="P3109" s="2">
        <v>35</v>
      </c>
      <c r="Q3109" s="2" t="s">
        <v>33</v>
      </c>
      <c r="R3109" s="2">
        <v>20</v>
      </c>
      <c r="S3109" s="5">
        <f>IFERROR(Table1[[#This Row],[Profit]]/Table1[[#This Row],[Sales]],0)</f>
        <v>0.22696699651411223</v>
      </c>
      <c r="T3109" s="2" t="str">
        <f t="shared" si="48"/>
        <v>Reorder Needed</v>
      </c>
    </row>
    <row r="3110" spans="1:20" x14ac:dyDescent="0.3">
      <c r="A3110" s="2">
        <v>4109</v>
      </c>
      <c r="B3110" s="3">
        <v>45334</v>
      </c>
      <c r="C3110" s="2" t="s">
        <v>69</v>
      </c>
      <c r="D3110" s="2" t="s">
        <v>3941</v>
      </c>
      <c r="E3110" s="2" t="s">
        <v>20</v>
      </c>
      <c r="F3110" s="2" t="s">
        <v>21</v>
      </c>
      <c r="G3110" s="2" t="s">
        <v>75</v>
      </c>
      <c r="H3110" s="2" t="s">
        <v>76</v>
      </c>
      <c r="I3110" s="2" t="s">
        <v>77</v>
      </c>
      <c r="J3110" s="2">
        <v>10</v>
      </c>
      <c r="K3110" s="2">
        <v>36530</v>
      </c>
      <c r="L3110" s="2">
        <v>365300</v>
      </c>
      <c r="M3110" s="2">
        <v>309287.95</v>
      </c>
      <c r="N3110" s="2">
        <v>56012.05</v>
      </c>
      <c r="O3110" s="2">
        <v>16</v>
      </c>
      <c r="P3110" s="2">
        <v>87</v>
      </c>
      <c r="Q3110" s="2" t="s">
        <v>78</v>
      </c>
      <c r="R3110" s="2">
        <v>15</v>
      </c>
      <c r="S3110" s="5">
        <f>IFERROR(Table1[[#This Row],[Profit]]/Table1[[#This Row],[Sales]],0)</f>
        <v>0.1533316452231043</v>
      </c>
      <c r="T3110" s="2" t="str">
        <f t="shared" si="48"/>
        <v>Sufficient</v>
      </c>
    </row>
    <row r="3111" spans="1:20" x14ac:dyDescent="0.3">
      <c r="A3111" s="2">
        <v>4110</v>
      </c>
      <c r="B3111" s="3">
        <v>45454</v>
      </c>
      <c r="C3111" s="2" t="s">
        <v>1284</v>
      </c>
      <c r="D3111" s="2" t="s">
        <v>3942</v>
      </c>
      <c r="E3111" s="2" t="s">
        <v>36</v>
      </c>
      <c r="F3111" s="2" t="s">
        <v>37</v>
      </c>
      <c r="G3111" s="2" t="s">
        <v>30</v>
      </c>
      <c r="H3111" s="2" t="s">
        <v>31</v>
      </c>
      <c r="I3111" s="2" t="s">
        <v>32</v>
      </c>
      <c r="J3111" s="2">
        <v>2</v>
      </c>
      <c r="K3111" s="2">
        <v>51207</v>
      </c>
      <c r="L3111" s="2">
        <v>102414</v>
      </c>
      <c r="M3111" s="2">
        <v>83833.13</v>
      </c>
      <c r="N3111" s="2">
        <v>18580.87</v>
      </c>
      <c r="O3111" s="2">
        <v>100</v>
      </c>
      <c r="P3111" s="2">
        <v>44</v>
      </c>
      <c r="Q3111" s="2" t="s">
        <v>33</v>
      </c>
      <c r="R3111" s="2">
        <v>15</v>
      </c>
      <c r="S3111" s="5">
        <f>IFERROR(Table1[[#This Row],[Profit]]/Table1[[#This Row],[Sales]],0)</f>
        <v>0.18142900384713026</v>
      </c>
      <c r="T3111" s="2" t="str">
        <f t="shared" si="48"/>
        <v>Reorder Needed</v>
      </c>
    </row>
    <row r="3112" spans="1:20" x14ac:dyDescent="0.3">
      <c r="A3112" s="2">
        <v>4111</v>
      </c>
      <c r="B3112" s="3">
        <v>45298</v>
      </c>
      <c r="C3112" s="2" t="s">
        <v>3943</v>
      </c>
      <c r="D3112" s="2" t="s">
        <v>3944</v>
      </c>
      <c r="E3112" s="2" t="s">
        <v>28</v>
      </c>
      <c r="F3112" s="2" t="s">
        <v>29</v>
      </c>
      <c r="G3112" s="2" t="s">
        <v>55</v>
      </c>
      <c r="H3112" s="2" t="s">
        <v>56</v>
      </c>
      <c r="I3112" s="2" t="s">
        <v>32</v>
      </c>
      <c r="J3112" s="2">
        <v>2</v>
      </c>
      <c r="K3112" s="2">
        <v>27550</v>
      </c>
      <c r="L3112" s="2">
        <v>55100</v>
      </c>
      <c r="M3112" s="2">
        <v>46011.22</v>
      </c>
      <c r="N3112" s="2">
        <v>9088.7800000000007</v>
      </c>
      <c r="O3112" s="2">
        <v>402</v>
      </c>
      <c r="P3112" s="2">
        <v>53</v>
      </c>
      <c r="Q3112" s="2" t="s">
        <v>57</v>
      </c>
      <c r="R3112" s="2">
        <v>20</v>
      </c>
      <c r="S3112" s="5">
        <f>IFERROR(Table1[[#This Row],[Profit]]/Table1[[#This Row],[Sales]],0)</f>
        <v>0.16495063520871145</v>
      </c>
      <c r="T3112" s="2" t="str">
        <f t="shared" si="48"/>
        <v>Reorder Needed</v>
      </c>
    </row>
    <row r="3113" spans="1:20" x14ac:dyDescent="0.3">
      <c r="A3113" s="2">
        <v>4112</v>
      </c>
      <c r="B3113" s="3">
        <v>45652</v>
      </c>
      <c r="C3113" s="2" t="s">
        <v>2160</v>
      </c>
      <c r="D3113" s="2" t="s">
        <v>3945</v>
      </c>
      <c r="E3113" s="2" t="s">
        <v>20</v>
      </c>
      <c r="F3113" s="2" t="s">
        <v>21</v>
      </c>
      <c r="G3113" s="2" t="s">
        <v>22</v>
      </c>
      <c r="H3113" s="2" t="s">
        <v>23</v>
      </c>
      <c r="I3113" s="2" t="s">
        <v>24</v>
      </c>
      <c r="J3113" s="2">
        <v>6</v>
      </c>
      <c r="K3113" s="2">
        <v>48615</v>
      </c>
      <c r="L3113" s="2">
        <v>291690</v>
      </c>
      <c r="M3113" s="2">
        <v>189267.73</v>
      </c>
      <c r="N3113" s="2">
        <v>102422.27</v>
      </c>
      <c r="O3113" s="2">
        <v>492</v>
      </c>
      <c r="P3113" s="2">
        <v>29</v>
      </c>
      <c r="Q3113" s="2" t="s">
        <v>25</v>
      </c>
      <c r="R3113" s="2">
        <v>0</v>
      </c>
      <c r="S3113" s="5">
        <f>IFERROR(Table1[[#This Row],[Profit]]/Table1[[#This Row],[Sales]],0)</f>
        <v>0.35113397785320033</v>
      </c>
      <c r="T3113" s="2" t="str">
        <f t="shared" si="48"/>
        <v>Reorder Needed</v>
      </c>
    </row>
    <row r="3114" spans="1:20" x14ac:dyDescent="0.3">
      <c r="A3114" s="2">
        <v>4113</v>
      </c>
      <c r="B3114" s="3">
        <v>45296</v>
      </c>
      <c r="C3114" s="2" t="s">
        <v>1989</v>
      </c>
      <c r="D3114" s="2" t="s">
        <v>3946</v>
      </c>
      <c r="E3114" s="2" t="s">
        <v>28</v>
      </c>
      <c r="F3114" s="2" t="s">
        <v>29</v>
      </c>
      <c r="G3114" s="2" t="s">
        <v>67</v>
      </c>
      <c r="H3114" s="2" t="s">
        <v>68</v>
      </c>
      <c r="I3114" s="2" t="s">
        <v>24</v>
      </c>
      <c r="J3114" s="2">
        <v>2</v>
      </c>
      <c r="K3114" s="2">
        <v>24179</v>
      </c>
      <c r="L3114" s="2">
        <v>48358</v>
      </c>
      <c r="M3114" s="2">
        <v>36545.57</v>
      </c>
      <c r="N3114" s="2">
        <v>11812.43</v>
      </c>
      <c r="O3114" s="2">
        <v>212</v>
      </c>
      <c r="P3114" s="2">
        <v>73</v>
      </c>
      <c r="Q3114" s="2" t="s">
        <v>42</v>
      </c>
      <c r="R3114" s="2">
        <v>15</v>
      </c>
      <c r="S3114" s="5">
        <f>IFERROR(Table1[[#This Row],[Profit]]/Table1[[#This Row],[Sales]],0)</f>
        <v>0.24427044129203029</v>
      </c>
      <c r="T3114" s="2" t="str">
        <f t="shared" si="48"/>
        <v>Reorder Needed</v>
      </c>
    </row>
    <row r="3115" spans="1:20" x14ac:dyDescent="0.3">
      <c r="A3115" s="2">
        <v>4114</v>
      </c>
      <c r="B3115" s="3">
        <v>45547</v>
      </c>
      <c r="C3115" s="2" t="s">
        <v>79</v>
      </c>
      <c r="D3115" s="2" t="s">
        <v>3947</v>
      </c>
      <c r="E3115" s="2" t="s">
        <v>36</v>
      </c>
      <c r="F3115" s="2" t="s">
        <v>37</v>
      </c>
      <c r="G3115" s="2" t="s">
        <v>22</v>
      </c>
      <c r="H3115" s="2" t="s">
        <v>23</v>
      </c>
      <c r="I3115" s="2" t="s">
        <v>24</v>
      </c>
      <c r="J3115" s="2">
        <v>10</v>
      </c>
      <c r="K3115" s="2">
        <v>56215</v>
      </c>
      <c r="L3115" s="2">
        <v>562150</v>
      </c>
      <c r="M3115" s="2">
        <v>447119.93</v>
      </c>
      <c r="N3115" s="2">
        <v>115030.07</v>
      </c>
      <c r="O3115" s="2">
        <v>174</v>
      </c>
      <c r="P3115" s="2">
        <v>12</v>
      </c>
      <c r="Q3115" s="2" t="s">
        <v>25</v>
      </c>
      <c r="R3115" s="2">
        <v>20</v>
      </c>
      <c r="S3115" s="5">
        <f>IFERROR(Table1[[#This Row],[Profit]]/Table1[[#This Row],[Sales]],0)</f>
        <v>0.20462522458418572</v>
      </c>
      <c r="T3115" s="2" t="str">
        <f t="shared" si="48"/>
        <v>Reorder Needed</v>
      </c>
    </row>
    <row r="3116" spans="1:20" x14ac:dyDescent="0.3">
      <c r="A3116" s="2">
        <v>4115</v>
      </c>
      <c r="B3116" s="3">
        <v>45405</v>
      </c>
      <c r="C3116" s="2" t="s">
        <v>1410</v>
      </c>
      <c r="D3116" s="2" t="s">
        <v>3948</v>
      </c>
      <c r="E3116" s="2" t="s">
        <v>20</v>
      </c>
      <c r="F3116" s="2" t="s">
        <v>21</v>
      </c>
      <c r="G3116" s="2" t="s">
        <v>60</v>
      </c>
      <c r="H3116" s="2" t="s">
        <v>61</v>
      </c>
      <c r="I3116" s="2" t="s">
        <v>32</v>
      </c>
      <c r="J3116" s="2">
        <v>4</v>
      </c>
      <c r="K3116" s="2">
        <v>46241</v>
      </c>
      <c r="L3116" s="2">
        <v>184964</v>
      </c>
      <c r="M3116" s="2">
        <v>114626.84</v>
      </c>
      <c r="N3116" s="2">
        <v>70337.16</v>
      </c>
      <c r="O3116" s="2">
        <v>399</v>
      </c>
      <c r="P3116" s="2">
        <v>83</v>
      </c>
      <c r="Q3116" s="2" t="s">
        <v>62</v>
      </c>
      <c r="R3116" s="2">
        <v>15</v>
      </c>
      <c r="S3116" s="5">
        <f>IFERROR(Table1[[#This Row],[Profit]]/Table1[[#This Row],[Sales]],0)</f>
        <v>0.38027486429791746</v>
      </c>
      <c r="T3116" s="2" t="str">
        <f t="shared" si="48"/>
        <v>Reorder Needed</v>
      </c>
    </row>
    <row r="3117" spans="1:20" x14ac:dyDescent="0.3">
      <c r="A3117" s="2">
        <v>4116</v>
      </c>
      <c r="B3117" s="3">
        <v>45654</v>
      </c>
      <c r="C3117" s="2" t="s">
        <v>617</v>
      </c>
      <c r="D3117" s="2" t="s">
        <v>3949</v>
      </c>
      <c r="E3117" s="2" t="s">
        <v>45</v>
      </c>
      <c r="F3117" s="2" t="s">
        <v>46</v>
      </c>
      <c r="G3117" s="2" t="s">
        <v>60</v>
      </c>
      <c r="H3117" s="2" t="s">
        <v>61</v>
      </c>
      <c r="I3117" s="2" t="s">
        <v>32</v>
      </c>
      <c r="J3117" s="2">
        <v>3</v>
      </c>
      <c r="K3117" s="2">
        <v>13036</v>
      </c>
      <c r="L3117" s="2">
        <v>39108</v>
      </c>
      <c r="M3117" s="2">
        <v>33181.33</v>
      </c>
      <c r="N3117" s="2">
        <v>5926.67</v>
      </c>
      <c r="O3117" s="2">
        <v>71</v>
      </c>
      <c r="P3117" s="2">
        <v>41</v>
      </c>
      <c r="Q3117" s="2" t="s">
        <v>62</v>
      </c>
      <c r="R3117" s="2">
        <v>5</v>
      </c>
      <c r="S3117" s="5">
        <f>IFERROR(Table1[[#This Row],[Profit]]/Table1[[#This Row],[Sales]],0)</f>
        <v>0.15154623095018921</v>
      </c>
      <c r="T3117" s="2" t="str">
        <f t="shared" si="48"/>
        <v>Reorder Needed</v>
      </c>
    </row>
    <row r="3118" spans="1:20" x14ac:dyDescent="0.3">
      <c r="A3118" s="2">
        <v>4117</v>
      </c>
      <c r="B3118" s="3">
        <v>45407</v>
      </c>
      <c r="C3118" s="2" t="s">
        <v>1479</v>
      </c>
      <c r="D3118" s="2" t="s">
        <v>3950</v>
      </c>
      <c r="E3118" s="2" t="s">
        <v>28</v>
      </c>
      <c r="F3118" s="2" t="s">
        <v>29</v>
      </c>
      <c r="G3118" s="2" t="s">
        <v>60</v>
      </c>
      <c r="H3118" s="2" t="s">
        <v>61</v>
      </c>
      <c r="I3118" s="2" t="s">
        <v>32</v>
      </c>
      <c r="J3118" s="2">
        <v>1</v>
      </c>
      <c r="K3118" s="2">
        <v>34211</v>
      </c>
      <c r="L3118" s="2">
        <v>34211</v>
      </c>
      <c r="M3118" s="2">
        <v>27805.39</v>
      </c>
      <c r="N3118" s="2">
        <v>6405.61</v>
      </c>
      <c r="O3118" s="2">
        <v>451</v>
      </c>
      <c r="P3118" s="2">
        <v>14</v>
      </c>
      <c r="Q3118" s="2" t="s">
        <v>62</v>
      </c>
      <c r="R3118" s="2">
        <v>5</v>
      </c>
      <c r="S3118" s="5">
        <f>IFERROR(Table1[[#This Row],[Profit]]/Table1[[#This Row],[Sales]],0)</f>
        <v>0.18723831516179007</v>
      </c>
      <c r="T3118" s="2" t="str">
        <f t="shared" si="48"/>
        <v>Reorder Needed</v>
      </c>
    </row>
    <row r="3119" spans="1:20" x14ac:dyDescent="0.3">
      <c r="A3119" s="2">
        <v>4118</v>
      </c>
      <c r="B3119" s="3">
        <v>45373</v>
      </c>
      <c r="C3119" s="2" t="s">
        <v>1186</v>
      </c>
      <c r="D3119" s="2" t="s">
        <v>3951</v>
      </c>
      <c r="E3119" s="2" t="s">
        <v>45</v>
      </c>
      <c r="F3119" s="2" t="s">
        <v>46</v>
      </c>
      <c r="G3119" s="2" t="s">
        <v>75</v>
      </c>
      <c r="H3119" s="2" t="s">
        <v>76</v>
      </c>
      <c r="I3119" s="2" t="s">
        <v>77</v>
      </c>
      <c r="J3119" s="2">
        <v>5</v>
      </c>
      <c r="K3119" s="2">
        <v>50151</v>
      </c>
      <c r="L3119" s="2">
        <v>250755</v>
      </c>
      <c r="M3119" s="2">
        <v>166297.22</v>
      </c>
      <c r="N3119" s="2">
        <v>84457.78</v>
      </c>
      <c r="O3119" s="2">
        <v>262</v>
      </c>
      <c r="P3119" s="2">
        <v>38</v>
      </c>
      <c r="Q3119" s="2" t="s">
        <v>78</v>
      </c>
      <c r="R3119" s="2">
        <v>5</v>
      </c>
      <c r="S3119" s="5">
        <f>IFERROR(Table1[[#This Row],[Profit]]/Table1[[#This Row],[Sales]],0)</f>
        <v>0.33681394189547564</v>
      </c>
      <c r="T3119" s="2" t="str">
        <f t="shared" si="48"/>
        <v>Reorder Needed</v>
      </c>
    </row>
    <row r="3120" spans="1:20" x14ac:dyDescent="0.3">
      <c r="A3120" s="2">
        <v>4119</v>
      </c>
      <c r="B3120" s="3">
        <v>45301</v>
      </c>
      <c r="C3120" s="2" t="s">
        <v>491</v>
      </c>
      <c r="D3120" s="2" t="s">
        <v>3952</v>
      </c>
      <c r="E3120" s="2" t="s">
        <v>36</v>
      </c>
      <c r="F3120" s="2" t="s">
        <v>37</v>
      </c>
      <c r="G3120" s="2" t="s">
        <v>30</v>
      </c>
      <c r="H3120" s="2" t="s">
        <v>31</v>
      </c>
      <c r="I3120" s="2" t="s">
        <v>32</v>
      </c>
      <c r="J3120" s="2">
        <v>4</v>
      </c>
      <c r="K3120" s="2">
        <v>13181</v>
      </c>
      <c r="L3120" s="2">
        <v>52724</v>
      </c>
      <c r="M3120" s="2">
        <v>38733.06</v>
      </c>
      <c r="N3120" s="2">
        <v>13990.94</v>
      </c>
      <c r="O3120" s="2">
        <v>390</v>
      </c>
      <c r="P3120" s="2">
        <v>29</v>
      </c>
      <c r="Q3120" s="2" t="s">
        <v>33</v>
      </c>
      <c r="R3120" s="2">
        <v>10</v>
      </c>
      <c r="S3120" s="5">
        <f>IFERROR(Table1[[#This Row],[Profit]]/Table1[[#This Row],[Sales]],0)</f>
        <v>0.26536188453076398</v>
      </c>
      <c r="T3120" s="2" t="str">
        <f t="shared" si="48"/>
        <v>Reorder Needed</v>
      </c>
    </row>
    <row r="3121" spans="1:20" x14ac:dyDescent="0.3">
      <c r="A3121" s="2">
        <v>4120</v>
      </c>
      <c r="B3121" s="3">
        <v>45466</v>
      </c>
      <c r="C3121" s="2" t="s">
        <v>3384</v>
      </c>
      <c r="D3121" s="2" t="s">
        <v>3953</v>
      </c>
      <c r="E3121" s="2" t="s">
        <v>36</v>
      </c>
      <c r="F3121" s="2" t="s">
        <v>37</v>
      </c>
      <c r="G3121" s="2" t="s">
        <v>22</v>
      </c>
      <c r="H3121" s="2" t="s">
        <v>23</v>
      </c>
      <c r="I3121" s="2" t="s">
        <v>24</v>
      </c>
      <c r="J3121" s="2">
        <v>1</v>
      </c>
      <c r="K3121" s="2">
        <v>35906</v>
      </c>
      <c r="L3121" s="2">
        <v>35906</v>
      </c>
      <c r="M3121" s="2">
        <v>24314.560000000001</v>
      </c>
      <c r="N3121" s="2">
        <v>11591.44</v>
      </c>
      <c r="O3121" s="2">
        <v>261</v>
      </c>
      <c r="P3121" s="2">
        <v>28</v>
      </c>
      <c r="Q3121" s="2" t="s">
        <v>25</v>
      </c>
      <c r="R3121" s="2">
        <v>0</v>
      </c>
      <c r="S3121" s="5">
        <f>IFERROR(Table1[[#This Row],[Profit]]/Table1[[#This Row],[Sales]],0)</f>
        <v>0.32282738261014876</v>
      </c>
      <c r="T3121" s="2" t="str">
        <f t="shared" si="48"/>
        <v>Reorder Needed</v>
      </c>
    </row>
    <row r="3122" spans="1:20" x14ac:dyDescent="0.3">
      <c r="A3122" s="2">
        <v>4121</v>
      </c>
      <c r="B3122" s="3">
        <v>45504</v>
      </c>
      <c r="C3122" s="2" t="s">
        <v>2609</v>
      </c>
      <c r="D3122" s="2" t="s">
        <v>3954</v>
      </c>
      <c r="E3122" s="2" t="s">
        <v>36</v>
      </c>
      <c r="F3122" s="2" t="s">
        <v>37</v>
      </c>
      <c r="G3122" s="2" t="s">
        <v>40</v>
      </c>
      <c r="H3122" s="2" t="s">
        <v>41</v>
      </c>
      <c r="I3122" s="2" t="s">
        <v>24</v>
      </c>
      <c r="J3122" s="2">
        <v>3</v>
      </c>
      <c r="K3122" s="2">
        <v>35119</v>
      </c>
      <c r="L3122" s="2">
        <v>105357</v>
      </c>
      <c r="M3122" s="2">
        <v>64551.63</v>
      </c>
      <c r="N3122" s="2">
        <v>40805.370000000003</v>
      </c>
      <c r="O3122" s="2">
        <v>171</v>
      </c>
      <c r="P3122" s="2">
        <v>29</v>
      </c>
      <c r="Q3122" s="2" t="s">
        <v>42</v>
      </c>
      <c r="R3122" s="2">
        <v>0</v>
      </c>
      <c r="S3122" s="5">
        <f>IFERROR(Table1[[#This Row],[Profit]]/Table1[[#This Row],[Sales]],0)</f>
        <v>0.38730573193997553</v>
      </c>
      <c r="T3122" s="2" t="str">
        <f t="shared" si="48"/>
        <v>Reorder Needed</v>
      </c>
    </row>
    <row r="3123" spans="1:20" x14ac:dyDescent="0.3">
      <c r="A3123" s="2">
        <v>4122</v>
      </c>
      <c r="B3123" s="3">
        <v>45389</v>
      </c>
      <c r="C3123" s="2" t="s">
        <v>276</v>
      </c>
      <c r="D3123" s="2" t="s">
        <v>3955</v>
      </c>
      <c r="E3123" s="2" t="s">
        <v>36</v>
      </c>
      <c r="F3123" s="2" t="s">
        <v>37</v>
      </c>
      <c r="G3123" s="2" t="s">
        <v>30</v>
      </c>
      <c r="H3123" s="2" t="s">
        <v>31</v>
      </c>
      <c r="I3123" s="2" t="s">
        <v>32</v>
      </c>
      <c r="J3123" s="2">
        <v>7</v>
      </c>
      <c r="K3123" s="2">
        <v>14977</v>
      </c>
      <c r="L3123" s="2">
        <v>104839</v>
      </c>
      <c r="M3123" s="2">
        <v>85691.22</v>
      </c>
      <c r="N3123" s="2">
        <v>19147.78</v>
      </c>
      <c r="O3123" s="2">
        <v>483</v>
      </c>
      <c r="P3123" s="2">
        <v>87</v>
      </c>
      <c r="Q3123" s="2" t="s">
        <v>33</v>
      </c>
      <c r="R3123" s="2">
        <v>5</v>
      </c>
      <c r="S3123" s="5">
        <f>IFERROR(Table1[[#This Row],[Profit]]/Table1[[#This Row],[Sales]],0)</f>
        <v>0.18263985730501053</v>
      </c>
      <c r="T3123" s="2" t="str">
        <f t="shared" si="48"/>
        <v>Reorder Needed</v>
      </c>
    </row>
    <row r="3124" spans="1:20" x14ac:dyDescent="0.3">
      <c r="A3124" s="2">
        <v>4123</v>
      </c>
      <c r="B3124" s="3">
        <v>45498</v>
      </c>
      <c r="C3124" s="2" t="s">
        <v>567</v>
      </c>
      <c r="D3124" s="2" t="s">
        <v>3956</v>
      </c>
      <c r="E3124" s="2" t="s">
        <v>36</v>
      </c>
      <c r="F3124" s="2" t="s">
        <v>37</v>
      </c>
      <c r="G3124" s="2" t="s">
        <v>55</v>
      </c>
      <c r="H3124" s="2" t="s">
        <v>56</v>
      </c>
      <c r="I3124" s="2" t="s">
        <v>32</v>
      </c>
      <c r="J3124" s="2">
        <v>2</v>
      </c>
      <c r="K3124" s="2">
        <v>3450</v>
      </c>
      <c r="L3124" s="2">
        <v>6900</v>
      </c>
      <c r="M3124" s="2">
        <v>6126.93</v>
      </c>
      <c r="N3124" s="2">
        <v>773.07</v>
      </c>
      <c r="O3124" s="2">
        <v>276</v>
      </c>
      <c r="P3124" s="2">
        <v>68</v>
      </c>
      <c r="Q3124" s="2" t="s">
        <v>57</v>
      </c>
      <c r="R3124" s="2">
        <v>5</v>
      </c>
      <c r="S3124" s="5">
        <f>IFERROR(Table1[[#This Row],[Profit]]/Table1[[#This Row],[Sales]],0)</f>
        <v>0.11203913043478261</v>
      </c>
      <c r="T3124" s="2" t="str">
        <f t="shared" si="48"/>
        <v>Reorder Needed</v>
      </c>
    </row>
    <row r="3125" spans="1:20" x14ac:dyDescent="0.3">
      <c r="A3125" s="2">
        <v>4124</v>
      </c>
      <c r="B3125" s="3">
        <v>45411</v>
      </c>
      <c r="C3125" s="2" t="s">
        <v>722</v>
      </c>
      <c r="D3125" s="2" t="s">
        <v>3957</v>
      </c>
      <c r="E3125" s="2" t="s">
        <v>45</v>
      </c>
      <c r="F3125" s="2" t="s">
        <v>46</v>
      </c>
      <c r="G3125" s="2" t="s">
        <v>49</v>
      </c>
      <c r="H3125" s="2" t="s">
        <v>50</v>
      </c>
      <c r="I3125" s="2" t="s">
        <v>51</v>
      </c>
      <c r="J3125" s="2">
        <v>6</v>
      </c>
      <c r="K3125" s="2">
        <v>54535</v>
      </c>
      <c r="L3125" s="2">
        <v>327210</v>
      </c>
      <c r="M3125" s="2">
        <v>202844.78</v>
      </c>
      <c r="N3125" s="2">
        <v>124365.22</v>
      </c>
      <c r="O3125" s="2">
        <v>349</v>
      </c>
      <c r="P3125" s="2">
        <v>90</v>
      </c>
      <c r="Q3125" s="2" t="s">
        <v>52</v>
      </c>
      <c r="R3125" s="2">
        <v>15</v>
      </c>
      <c r="S3125" s="5">
        <f>IFERROR(Table1[[#This Row],[Profit]]/Table1[[#This Row],[Sales]],0)</f>
        <v>0.38007768711225209</v>
      </c>
      <c r="T3125" s="2" t="str">
        <f t="shared" si="48"/>
        <v>Reorder Needed</v>
      </c>
    </row>
    <row r="3126" spans="1:20" x14ac:dyDescent="0.3">
      <c r="A3126" s="2">
        <v>4125</v>
      </c>
      <c r="B3126" s="3">
        <v>45565</v>
      </c>
      <c r="C3126" s="2" t="s">
        <v>1868</v>
      </c>
      <c r="D3126" s="2" t="s">
        <v>3958</v>
      </c>
      <c r="E3126" s="2" t="s">
        <v>45</v>
      </c>
      <c r="F3126" s="2" t="s">
        <v>46</v>
      </c>
      <c r="G3126" s="2" t="s">
        <v>97</v>
      </c>
      <c r="H3126" s="2" t="s">
        <v>98</v>
      </c>
      <c r="I3126" s="2" t="s">
        <v>32</v>
      </c>
      <c r="J3126" s="2">
        <v>9</v>
      </c>
      <c r="K3126" s="2">
        <v>10148</v>
      </c>
      <c r="L3126" s="2">
        <v>91332</v>
      </c>
      <c r="M3126" s="2">
        <v>65081.17</v>
      </c>
      <c r="N3126" s="2">
        <v>26250.83</v>
      </c>
      <c r="O3126" s="2">
        <v>358</v>
      </c>
      <c r="P3126" s="2">
        <v>59</v>
      </c>
      <c r="Q3126" s="2" t="s">
        <v>99</v>
      </c>
      <c r="R3126" s="2">
        <v>15</v>
      </c>
      <c r="S3126" s="5">
        <f>IFERROR(Table1[[#This Row],[Profit]]/Table1[[#This Row],[Sales]],0)</f>
        <v>0.28742204265755705</v>
      </c>
      <c r="T3126" s="2" t="str">
        <f t="shared" si="48"/>
        <v>Reorder Needed</v>
      </c>
    </row>
    <row r="3127" spans="1:20" x14ac:dyDescent="0.3">
      <c r="A3127" s="2">
        <v>4126</v>
      </c>
      <c r="B3127" s="3">
        <v>45486</v>
      </c>
      <c r="C3127" s="2" t="s">
        <v>63</v>
      </c>
      <c r="D3127" s="2" t="s">
        <v>3959</v>
      </c>
      <c r="E3127" s="2" t="s">
        <v>20</v>
      </c>
      <c r="F3127" s="2" t="s">
        <v>21</v>
      </c>
      <c r="G3127" s="2" t="s">
        <v>22</v>
      </c>
      <c r="H3127" s="2" t="s">
        <v>23</v>
      </c>
      <c r="I3127" s="2" t="s">
        <v>24</v>
      </c>
      <c r="J3127" s="2">
        <v>8</v>
      </c>
      <c r="K3127" s="2">
        <v>16627</v>
      </c>
      <c r="L3127" s="2">
        <v>133016</v>
      </c>
      <c r="M3127" s="2">
        <v>114577.1</v>
      </c>
      <c r="N3127" s="2">
        <v>18438.900000000001</v>
      </c>
      <c r="O3127" s="2">
        <v>191</v>
      </c>
      <c r="P3127" s="2">
        <v>94</v>
      </c>
      <c r="Q3127" s="2" t="s">
        <v>25</v>
      </c>
      <c r="R3127" s="2">
        <v>20</v>
      </c>
      <c r="S3127" s="5">
        <f>IFERROR(Table1[[#This Row],[Profit]]/Table1[[#This Row],[Sales]],0)</f>
        <v>0.13862166957358515</v>
      </c>
      <c r="T3127" s="2" t="str">
        <f t="shared" si="48"/>
        <v>Reorder Needed</v>
      </c>
    </row>
    <row r="3128" spans="1:20" x14ac:dyDescent="0.3">
      <c r="A3128" s="2">
        <v>4127</v>
      </c>
      <c r="B3128" s="3">
        <v>45624</v>
      </c>
      <c r="C3128" s="2" t="s">
        <v>446</v>
      </c>
      <c r="D3128" s="2" t="s">
        <v>3960</v>
      </c>
      <c r="E3128" s="2" t="s">
        <v>20</v>
      </c>
      <c r="F3128" s="2" t="s">
        <v>21</v>
      </c>
      <c r="G3128" s="2" t="s">
        <v>40</v>
      </c>
      <c r="H3128" s="2" t="s">
        <v>41</v>
      </c>
      <c r="I3128" s="2" t="s">
        <v>24</v>
      </c>
      <c r="J3128" s="2">
        <v>1</v>
      </c>
      <c r="K3128" s="2">
        <v>38113</v>
      </c>
      <c r="L3128" s="2">
        <v>38113</v>
      </c>
      <c r="M3128" s="2">
        <v>24549.34</v>
      </c>
      <c r="N3128" s="2">
        <v>13563.66</v>
      </c>
      <c r="O3128" s="2">
        <v>50</v>
      </c>
      <c r="P3128" s="2">
        <v>28</v>
      </c>
      <c r="Q3128" s="2" t="s">
        <v>42</v>
      </c>
      <c r="R3128" s="2">
        <v>0</v>
      </c>
      <c r="S3128" s="5">
        <f>IFERROR(Table1[[#This Row],[Profit]]/Table1[[#This Row],[Sales]],0)</f>
        <v>0.35588014588198252</v>
      </c>
      <c r="T3128" s="2" t="str">
        <f t="shared" si="48"/>
        <v>Reorder Needed</v>
      </c>
    </row>
    <row r="3129" spans="1:20" x14ac:dyDescent="0.3">
      <c r="A3129" s="2">
        <v>4128</v>
      </c>
      <c r="B3129" s="3">
        <v>45550</v>
      </c>
      <c r="C3129" s="2" t="s">
        <v>1186</v>
      </c>
      <c r="D3129" s="2" t="s">
        <v>3961</v>
      </c>
      <c r="E3129" s="2" t="s">
        <v>45</v>
      </c>
      <c r="F3129" s="2" t="s">
        <v>46</v>
      </c>
      <c r="G3129" s="2" t="s">
        <v>97</v>
      </c>
      <c r="H3129" s="2" t="s">
        <v>98</v>
      </c>
      <c r="I3129" s="2" t="s">
        <v>32</v>
      </c>
      <c r="J3129" s="2">
        <v>8</v>
      </c>
      <c r="K3129" s="2">
        <v>28136</v>
      </c>
      <c r="L3129" s="2">
        <v>225088</v>
      </c>
      <c r="M3129" s="2">
        <v>140946.76999999999</v>
      </c>
      <c r="N3129" s="2">
        <v>84141.23</v>
      </c>
      <c r="O3129" s="2">
        <v>361</v>
      </c>
      <c r="P3129" s="2">
        <v>95</v>
      </c>
      <c r="Q3129" s="2" t="s">
        <v>99</v>
      </c>
      <c r="R3129" s="2">
        <v>10</v>
      </c>
      <c r="S3129" s="5">
        <f>IFERROR(Table1[[#This Row],[Profit]]/Table1[[#This Row],[Sales]],0)</f>
        <v>0.37381481909297692</v>
      </c>
      <c r="T3129" s="2" t="str">
        <f t="shared" si="48"/>
        <v>Reorder Needed</v>
      </c>
    </row>
    <row r="3130" spans="1:20" x14ac:dyDescent="0.3">
      <c r="A3130" s="2">
        <v>4129</v>
      </c>
      <c r="B3130" s="3">
        <v>45448</v>
      </c>
      <c r="C3130" s="2" t="s">
        <v>1464</v>
      </c>
      <c r="D3130" s="2" t="s">
        <v>3881</v>
      </c>
      <c r="E3130" s="2" t="s">
        <v>20</v>
      </c>
      <c r="F3130" s="2" t="s">
        <v>21</v>
      </c>
      <c r="G3130" s="2" t="s">
        <v>81</v>
      </c>
      <c r="H3130" s="2" t="s">
        <v>82</v>
      </c>
      <c r="I3130" s="2" t="s">
        <v>24</v>
      </c>
      <c r="J3130" s="2">
        <v>8</v>
      </c>
      <c r="K3130" s="2">
        <v>47963</v>
      </c>
      <c r="L3130" s="2">
        <v>383704</v>
      </c>
      <c r="M3130" s="2">
        <v>278324.17</v>
      </c>
      <c r="N3130" s="2">
        <v>105379.83</v>
      </c>
      <c r="O3130" s="2">
        <v>408</v>
      </c>
      <c r="P3130" s="2">
        <v>56</v>
      </c>
      <c r="Q3130" s="2" t="s">
        <v>42</v>
      </c>
      <c r="R3130" s="2">
        <v>20</v>
      </c>
      <c r="S3130" s="5">
        <f>IFERROR(Table1[[#This Row],[Profit]]/Table1[[#This Row],[Sales]],0)</f>
        <v>0.27463834101286411</v>
      </c>
      <c r="T3130" s="2" t="str">
        <f t="shared" si="48"/>
        <v>Reorder Needed</v>
      </c>
    </row>
    <row r="3131" spans="1:20" x14ac:dyDescent="0.3">
      <c r="A3131" s="2">
        <v>4130</v>
      </c>
      <c r="B3131" s="3">
        <v>45623</v>
      </c>
      <c r="C3131" s="2" t="s">
        <v>1908</v>
      </c>
      <c r="D3131" s="2" t="s">
        <v>3962</v>
      </c>
      <c r="E3131" s="2" t="s">
        <v>20</v>
      </c>
      <c r="F3131" s="2" t="s">
        <v>21</v>
      </c>
      <c r="G3131" s="2" t="s">
        <v>60</v>
      </c>
      <c r="H3131" s="2" t="s">
        <v>61</v>
      </c>
      <c r="I3131" s="2" t="s">
        <v>32</v>
      </c>
      <c r="J3131" s="2">
        <v>8</v>
      </c>
      <c r="K3131" s="2">
        <v>53976</v>
      </c>
      <c r="L3131" s="2">
        <v>431808</v>
      </c>
      <c r="M3131" s="2">
        <v>259993.52</v>
      </c>
      <c r="N3131" s="2">
        <v>171814.48</v>
      </c>
      <c r="O3131" s="2">
        <v>263</v>
      </c>
      <c r="P3131" s="2">
        <v>66</v>
      </c>
      <c r="Q3131" s="2" t="s">
        <v>62</v>
      </c>
      <c r="R3131" s="2">
        <v>10</v>
      </c>
      <c r="S3131" s="5">
        <f>IFERROR(Table1[[#This Row],[Profit]]/Table1[[#This Row],[Sales]],0)</f>
        <v>0.39789554616866757</v>
      </c>
      <c r="T3131" s="2" t="str">
        <f t="shared" si="48"/>
        <v>Reorder Needed</v>
      </c>
    </row>
    <row r="3132" spans="1:20" x14ac:dyDescent="0.3">
      <c r="A3132" s="2">
        <v>4131</v>
      </c>
      <c r="B3132" s="3">
        <v>45310</v>
      </c>
      <c r="C3132" s="2" t="s">
        <v>659</v>
      </c>
      <c r="D3132" s="2" t="s">
        <v>3963</v>
      </c>
      <c r="E3132" s="2" t="s">
        <v>45</v>
      </c>
      <c r="F3132" s="2" t="s">
        <v>46</v>
      </c>
      <c r="G3132" s="2" t="s">
        <v>22</v>
      </c>
      <c r="H3132" s="2" t="s">
        <v>23</v>
      </c>
      <c r="I3132" s="2" t="s">
        <v>24</v>
      </c>
      <c r="J3132" s="2">
        <v>5</v>
      </c>
      <c r="K3132" s="2">
        <v>28328</v>
      </c>
      <c r="L3132" s="2">
        <v>141640</v>
      </c>
      <c r="M3132" s="2">
        <v>85855.06</v>
      </c>
      <c r="N3132" s="2">
        <v>55784.94</v>
      </c>
      <c r="O3132" s="2">
        <v>66</v>
      </c>
      <c r="P3132" s="2">
        <v>45</v>
      </c>
      <c r="Q3132" s="2" t="s">
        <v>25</v>
      </c>
      <c r="R3132" s="2">
        <v>10</v>
      </c>
      <c r="S3132" s="5">
        <f>IFERROR(Table1[[#This Row],[Profit]]/Table1[[#This Row],[Sales]],0)</f>
        <v>0.39385018356396501</v>
      </c>
      <c r="T3132" s="2" t="str">
        <f t="shared" si="48"/>
        <v>Reorder Needed</v>
      </c>
    </row>
    <row r="3133" spans="1:20" x14ac:dyDescent="0.3">
      <c r="A3133" s="2">
        <v>4132</v>
      </c>
      <c r="B3133" s="3">
        <v>45330</v>
      </c>
      <c r="C3133" s="2" t="s">
        <v>186</v>
      </c>
      <c r="D3133" s="2" t="s">
        <v>3964</v>
      </c>
      <c r="E3133" s="2" t="s">
        <v>45</v>
      </c>
      <c r="F3133" s="2" t="s">
        <v>46</v>
      </c>
      <c r="G3133" s="2" t="s">
        <v>49</v>
      </c>
      <c r="H3133" s="2" t="s">
        <v>50</v>
      </c>
      <c r="I3133" s="2" t="s">
        <v>51</v>
      </c>
      <c r="J3133" s="2">
        <v>2</v>
      </c>
      <c r="K3133" s="2">
        <v>24246</v>
      </c>
      <c r="L3133" s="2">
        <v>48492</v>
      </c>
      <c r="M3133" s="2">
        <v>33296.53</v>
      </c>
      <c r="N3133" s="2">
        <v>15195.47</v>
      </c>
      <c r="O3133" s="2">
        <v>471</v>
      </c>
      <c r="P3133" s="2">
        <v>74</v>
      </c>
      <c r="Q3133" s="2" t="s">
        <v>52</v>
      </c>
      <c r="R3133" s="2">
        <v>15</v>
      </c>
      <c r="S3133" s="5">
        <f>IFERROR(Table1[[#This Row],[Profit]]/Table1[[#This Row],[Sales]],0)</f>
        <v>0.31336034809865543</v>
      </c>
      <c r="T3133" s="2" t="str">
        <f t="shared" si="48"/>
        <v>Reorder Needed</v>
      </c>
    </row>
    <row r="3134" spans="1:20" x14ac:dyDescent="0.3">
      <c r="A3134" s="2">
        <v>4133</v>
      </c>
      <c r="B3134" s="3">
        <v>45646</v>
      </c>
      <c r="C3134" s="2" t="s">
        <v>694</v>
      </c>
      <c r="D3134" s="2" t="s">
        <v>3965</v>
      </c>
      <c r="E3134" s="2" t="s">
        <v>20</v>
      </c>
      <c r="F3134" s="2" t="s">
        <v>21</v>
      </c>
      <c r="G3134" s="2" t="s">
        <v>40</v>
      </c>
      <c r="H3134" s="2" t="s">
        <v>41</v>
      </c>
      <c r="I3134" s="2" t="s">
        <v>24</v>
      </c>
      <c r="J3134" s="2">
        <v>7</v>
      </c>
      <c r="K3134" s="2">
        <v>26001</v>
      </c>
      <c r="L3134" s="2">
        <v>182007</v>
      </c>
      <c r="M3134" s="2">
        <v>138030.26999999999</v>
      </c>
      <c r="N3134" s="2">
        <v>43976.73</v>
      </c>
      <c r="O3134" s="2">
        <v>476</v>
      </c>
      <c r="P3134" s="2">
        <v>32</v>
      </c>
      <c r="Q3134" s="2" t="s">
        <v>42</v>
      </c>
      <c r="R3134" s="2">
        <v>5</v>
      </c>
      <c r="S3134" s="5">
        <f>IFERROR(Table1[[#This Row],[Profit]]/Table1[[#This Row],[Sales]],0)</f>
        <v>0.24162109149648092</v>
      </c>
      <c r="T3134" s="2" t="str">
        <f t="shared" si="48"/>
        <v>Reorder Needed</v>
      </c>
    </row>
    <row r="3135" spans="1:20" x14ac:dyDescent="0.3">
      <c r="A3135" s="2">
        <v>4134</v>
      </c>
      <c r="B3135" s="3">
        <v>45611</v>
      </c>
      <c r="C3135" s="2" t="s">
        <v>3113</v>
      </c>
      <c r="D3135" s="2" t="s">
        <v>3966</v>
      </c>
      <c r="E3135" s="2" t="s">
        <v>20</v>
      </c>
      <c r="F3135" s="2" t="s">
        <v>21</v>
      </c>
      <c r="G3135" s="2" t="s">
        <v>40</v>
      </c>
      <c r="H3135" s="2" t="s">
        <v>41</v>
      </c>
      <c r="I3135" s="2" t="s">
        <v>24</v>
      </c>
      <c r="J3135" s="2">
        <v>5</v>
      </c>
      <c r="K3135" s="2">
        <v>35464</v>
      </c>
      <c r="L3135" s="2">
        <v>177320</v>
      </c>
      <c r="M3135" s="2">
        <v>138697.65</v>
      </c>
      <c r="N3135" s="2">
        <v>38622.35</v>
      </c>
      <c r="O3135" s="2">
        <v>29</v>
      </c>
      <c r="P3135" s="2">
        <v>56</v>
      </c>
      <c r="Q3135" s="2" t="s">
        <v>42</v>
      </c>
      <c r="R3135" s="2">
        <v>20</v>
      </c>
      <c r="S3135" s="5">
        <f>IFERROR(Table1[[#This Row],[Profit]]/Table1[[#This Row],[Sales]],0)</f>
        <v>0.2178115835777126</v>
      </c>
      <c r="T3135" s="2" t="str">
        <f t="shared" si="48"/>
        <v>Sufficient</v>
      </c>
    </row>
    <row r="3136" spans="1:20" x14ac:dyDescent="0.3">
      <c r="A3136" s="2">
        <v>4135</v>
      </c>
      <c r="B3136" s="3">
        <v>45580</v>
      </c>
      <c r="C3136" s="2" t="s">
        <v>1297</v>
      </c>
      <c r="D3136" s="2" t="s">
        <v>3967</v>
      </c>
      <c r="E3136" s="2" t="s">
        <v>28</v>
      </c>
      <c r="F3136" s="2" t="s">
        <v>29</v>
      </c>
      <c r="G3136" s="2" t="s">
        <v>81</v>
      </c>
      <c r="H3136" s="2" t="s">
        <v>82</v>
      </c>
      <c r="I3136" s="2" t="s">
        <v>24</v>
      </c>
      <c r="J3136" s="2">
        <v>5</v>
      </c>
      <c r="K3136" s="2">
        <v>19941</v>
      </c>
      <c r="L3136" s="2">
        <v>99705</v>
      </c>
      <c r="M3136" s="2">
        <v>76539.25</v>
      </c>
      <c r="N3136" s="2">
        <v>23165.75</v>
      </c>
      <c r="O3136" s="2">
        <v>455</v>
      </c>
      <c r="P3136" s="2">
        <v>72</v>
      </c>
      <c r="Q3136" s="2" t="s">
        <v>42</v>
      </c>
      <c r="R3136" s="2">
        <v>5</v>
      </c>
      <c r="S3136" s="5">
        <f>IFERROR(Table1[[#This Row],[Profit]]/Table1[[#This Row],[Sales]],0)</f>
        <v>0.2323429115891881</v>
      </c>
      <c r="T3136" s="2" t="str">
        <f t="shared" si="48"/>
        <v>Reorder Needed</v>
      </c>
    </row>
    <row r="3137" spans="1:20" x14ac:dyDescent="0.3">
      <c r="A3137" s="2">
        <v>4136</v>
      </c>
      <c r="B3137" s="3">
        <v>45421</v>
      </c>
      <c r="C3137" s="2" t="s">
        <v>692</v>
      </c>
      <c r="D3137" s="2" t="s">
        <v>3968</v>
      </c>
      <c r="E3137" s="2" t="s">
        <v>20</v>
      </c>
      <c r="F3137" s="2" t="s">
        <v>21</v>
      </c>
      <c r="G3137" s="2" t="s">
        <v>49</v>
      </c>
      <c r="H3137" s="2" t="s">
        <v>50</v>
      </c>
      <c r="I3137" s="2" t="s">
        <v>51</v>
      </c>
      <c r="J3137" s="2">
        <v>9</v>
      </c>
      <c r="K3137" s="2">
        <v>18944</v>
      </c>
      <c r="L3137" s="2">
        <v>170496</v>
      </c>
      <c r="M3137" s="2">
        <v>152873.60999999999</v>
      </c>
      <c r="N3137" s="2">
        <v>17622.39</v>
      </c>
      <c r="O3137" s="2">
        <v>329</v>
      </c>
      <c r="P3137" s="2">
        <v>68</v>
      </c>
      <c r="Q3137" s="2" t="s">
        <v>52</v>
      </c>
      <c r="R3137" s="2">
        <v>15</v>
      </c>
      <c r="S3137" s="5">
        <f>IFERROR(Table1[[#This Row],[Profit]]/Table1[[#This Row],[Sales]],0)</f>
        <v>0.1033595509572072</v>
      </c>
      <c r="T3137" s="2" t="str">
        <f t="shared" si="48"/>
        <v>Reorder Needed</v>
      </c>
    </row>
    <row r="3138" spans="1:20" x14ac:dyDescent="0.3">
      <c r="A3138" s="2">
        <v>4137</v>
      </c>
      <c r="B3138" s="3">
        <v>45565</v>
      </c>
      <c r="C3138" s="2" t="s">
        <v>1040</v>
      </c>
      <c r="D3138" s="2" t="s">
        <v>3969</v>
      </c>
      <c r="E3138" s="2" t="s">
        <v>28</v>
      </c>
      <c r="F3138" s="2" t="s">
        <v>29</v>
      </c>
      <c r="G3138" s="2" t="s">
        <v>55</v>
      </c>
      <c r="H3138" s="2" t="s">
        <v>56</v>
      </c>
      <c r="I3138" s="2" t="s">
        <v>32</v>
      </c>
      <c r="J3138" s="2">
        <v>3</v>
      </c>
      <c r="K3138" s="2">
        <v>49198</v>
      </c>
      <c r="L3138" s="2">
        <v>147594</v>
      </c>
      <c r="M3138" s="2">
        <v>112978.45</v>
      </c>
      <c r="N3138" s="2">
        <v>34615.550000000003</v>
      </c>
      <c r="O3138" s="2">
        <v>188</v>
      </c>
      <c r="P3138" s="2">
        <v>44</v>
      </c>
      <c r="Q3138" s="2" t="s">
        <v>57</v>
      </c>
      <c r="R3138" s="2">
        <v>5</v>
      </c>
      <c r="S3138" s="5">
        <f>IFERROR(Table1[[#This Row],[Profit]]/Table1[[#This Row],[Sales]],0)</f>
        <v>0.23453223030746509</v>
      </c>
      <c r="T3138" s="2" t="str">
        <f t="shared" ref="T3138:T3201" si="49">IF(O3138&gt;P3138,"Reorder Needed","Sufficient")</f>
        <v>Reorder Needed</v>
      </c>
    </row>
    <row r="3139" spans="1:20" x14ac:dyDescent="0.3">
      <c r="A3139" s="2">
        <v>4138</v>
      </c>
      <c r="B3139" s="3">
        <v>45300</v>
      </c>
      <c r="C3139" s="2" t="s">
        <v>276</v>
      </c>
      <c r="D3139" s="2" t="s">
        <v>3970</v>
      </c>
      <c r="E3139" s="2" t="s">
        <v>28</v>
      </c>
      <c r="F3139" s="2" t="s">
        <v>29</v>
      </c>
      <c r="G3139" s="2" t="s">
        <v>81</v>
      </c>
      <c r="H3139" s="2" t="s">
        <v>82</v>
      </c>
      <c r="I3139" s="2" t="s">
        <v>24</v>
      </c>
      <c r="J3139" s="2">
        <v>8</v>
      </c>
      <c r="K3139" s="2">
        <v>40540</v>
      </c>
      <c r="L3139" s="2">
        <v>324320</v>
      </c>
      <c r="M3139" s="2">
        <v>213745.46</v>
      </c>
      <c r="N3139" s="2">
        <v>110574.54</v>
      </c>
      <c r="O3139" s="2">
        <v>340</v>
      </c>
      <c r="P3139" s="2">
        <v>65</v>
      </c>
      <c r="Q3139" s="2" t="s">
        <v>42</v>
      </c>
      <c r="R3139" s="2">
        <v>15</v>
      </c>
      <c r="S3139" s="5">
        <f>IFERROR(Table1[[#This Row],[Profit]]/Table1[[#This Row],[Sales]],0)</f>
        <v>0.34094271090281203</v>
      </c>
      <c r="T3139" s="2" t="str">
        <f t="shared" si="49"/>
        <v>Reorder Needed</v>
      </c>
    </row>
    <row r="3140" spans="1:20" x14ac:dyDescent="0.3">
      <c r="A3140" s="2">
        <v>4139</v>
      </c>
      <c r="B3140" s="3">
        <v>45537</v>
      </c>
      <c r="C3140" s="2" t="s">
        <v>162</v>
      </c>
      <c r="D3140" s="2" t="s">
        <v>3971</v>
      </c>
      <c r="E3140" s="2" t="s">
        <v>20</v>
      </c>
      <c r="F3140" s="2" t="s">
        <v>21</v>
      </c>
      <c r="G3140" s="2" t="s">
        <v>22</v>
      </c>
      <c r="H3140" s="2" t="s">
        <v>23</v>
      </c>
      <c r="I3140" s="2" t="s">
        <v>24</v>
      </c>
      <c r="J3140" s="2">
        <v>3</v>
      </c>
      <c r="K3140" s="2">
        <v>54602</v>
      </c>
      <c r="L3140" s="2">
        <v>163806</v>
      </c>
      <c r="M3140" s="2">
        <v>138769.47</v>
      </c>
      <c r="N3140" s="2">
        <v>25036.53</v>
      </c>
      <c r="O3140" s="2">
        <v>482</v>
      </c>
      <c r="P3140" s="2">
        <v>54</v>
      </c>
      <c r="Q3140" s="2" t="s">
        <v>25</v>
      </c>
      <c r="R3140" s="2">
        <v>5</v>
      </c>
      <c r="S3140" s="5">
        <f>IFERROR(Table1[[#This Row],[Profit]]/Table1[[#This Row],[Sales]],0)</f>
        <v>0.15284256986923556</v>
      </c>
      <c r="T3140" s="2" t="str">
        <f t="shared" si="49"/>
        <v>Reorder Needed</v>
      </c>
    </row>
    <row r="3141" spans="1:20" x14ac:dyDescent="0.3">
      <c r="A3141" s="2">
        <v>4140</v>
      </c>
      <c r="B3141" s="3">
        <v>45333</v>
      </c>
      <c r="C3141" s="2" t="s">
        <v>1662</v>
      </c>
      <c r="D3141" s="2" t="s">
        <v>3972</v>
      </c>
      <c r="E3141" s="2" t="s">
        <v>20</v>
      </c>
      <c r="F3141" s="2" t="s">
        <v>21</v>
      </c>
      <c r="G3141" s="2" t="s">
        <v>97</v>
      </c>
      <c r="H3141" s="2" t="s">
        <v>98</v>
      </c>
      <c r="I3141" s="2" t="s">
        <v>32</v>
      </c>
      <c r="J3141" s="2">
        <v>5</v>
      </c>
      <c r="K3141" s="2">
        <v>8004</v>
      </c>
      <c r="L3141" s="2">
        <v>40020</v>
      </c>
      <c r="M3141" s="2">
        <v>27842.560000000001</v>
      </c>
      <c r="N3141" s="2">
        <v>12177.44</v>
      </c>
      <c r="O3141" s="2">
        <v>11</v>
      </c>
      <c r="P3141" s="2">
        <v>94</v>
      </c>
      <c r="Q3141" s="2" t="s">
        <v>99</v>
      </c>
      <c r="R3141" s="2">
        <v>5</v>
      </c>
      <c r="S3141" s="5">
        <f>IFERROR(Table1[[#This Row],[Profit]]/Table1[[#This Row],[Sales]],0)</f>
        <v>0.30428385807096453</v>
      </c>
      <c r="T3141" s="2" t="str">
        <f t="shared" si="49"/>
        <v>Sufficient</v>
      </c>
    </row>
    <row r="3142" spans="1:20" x14ac:dyDescent="0.3">
      <c r="A3142" s="2">
        <v>4141</v>
      </c>
      <c r="B3142" s="3">
        <v>45476</v>
      </c>
      <c r="C3142" s="2" t="s">
        <v>116</v>
      </c>
      <c r="D3142" s="2" t="s">
        <v>3973</v>
      </c>
      <c r="E3142" s="2" t="s">
        <v>28</v>
      </c>
      <c r="F3142" s="2" t="s">
        <v>29</v>
      </c>
      <c r="G3142" s="2" t="s">
        <v>75</v>
      </c>
      <c r="H3142" s="2" t="s">
        <v>76</v>
      </c>
      <c r="I3142" s="2" t="s">
        <v>77</v>
      </c>
      <c r="J3142" s="2">
        <v>8</v>
      </c>
      <c r="K3142" s="2">
        <v>49215</v>
      </c>
      <c r="L3142" s="2">
        <v>393720</v>
      </c>
      <c r="M3142" s="2">
        <v>338422.55</v>
      </c>
      <c r="N3142" s="2">
        <v>55297.45</v>
      </c>
      <c r="O3142" s="2">
        <v>421</v>
      </c>
      <c r="P3142" s="2">
        <v>26</v>
      </c>
      <c r="Q3142" s="2" t="s">
        <v>78</v>
      </c>
      <c r="R3142" s="2">
        <v>15</v>
      </c>
      <c r="S3142" s="5">
        <f>IFERROR(Table1[[#This Row],[Profit]]/Table1[[#This Row],[Sales]],0)</f>
        <v>0.14044866910494766</v>
      </c>
      <c r="T3142" s="2" t="str">
        <f t="shared" si="49"/>
        <v>Reorder Needed</v>
      </c>
    </row>
    <row r="3143" spans="1:20" x14ac:dyDescent="0.3">
      <c r="A3143" s="2">
        <v>4142</v>
      </c>
      <c r="B3143" s="3">
        <v>45457</v>
      </c>
      <c r="C3143" s="2" t="s">
        <v>2303</v>
      </c>
      <c r="D3143" s="2" t="s">
        <v>3974</v>
      </c>
      <c r="E3143" s="2" t="s">
        <v>45</v>
      </c>
      <c r="F3143" s="2" t="s">
        <v>46</v>
      </c>
      <c r="G3143" s="2" t="s">
        <v>81</v>
      </c>
      <c r="H3143" s="2" t="s">
        <v>82</v>
      </c>
      <c r="I3143" s="2" t="s">
        <v>24</v>
      </c>
      <c r="J3143" s="2">
        <v>5</v>
      </c>
      <c r="K3143" s="2">
        <v>26923</v>
      </c>
      <c r="L3143" s="2">
        <v>134615</v>
      </c>
      <c r="M3143" s="2">
        <v>119053.88</v>
      </c>
      <c r="N3143" s="2">
        <v>15561.12</v>
      </c>
      <c r="O3143" s="2">
        <v>170</v>
      </c>
      <c r="P3143" s="2">
        <v>53</v>
      </c>
      <c r="Q3143" s="2" t="s">
        <v>42</v>
      </c>
      <c r="R3143" s="2">
        <v>20</v>
      </c>
      <c r="S3143" s="5">
        <f>IFERROR(Table1[[#This Row],[Profit]]/Table1[[#This Row],[Sales]],0)</f>
        <v>0.11559722170634774</v>
      </c>
      <c r="T3143" s="2" t="str">
        <f t="shared" si="49"/>
        <v>Reorder Needed</v>
      </c>
    </row>
    <row r="3144" spans="1:20" x14ac:dyDescent="0.3">
      <c r="A3144" s="2">
        <v>4143</v>
      </c>
      <c r="B3144" s="3">
        <v>45543</v>
      </c>
      <c r="C3144" s="2" t="s">
        <v>2515</v>
      </c>
      <c r="D3144" s="2" t="s">
        <v>3975</v>
      </c>
      <c r="E3144" s="2" t="s">
        <v>20</v>
      </c>
      <c r="F3144" s="2" t="s">
        <v>21</v>
      </c>
      <c r="G3144" s="2" t="s">
        <v>97</v>
      </c>
      <c r="H3144" s="2" t="s">
        <v>98</v>
      </c>
      <c r="I3144" s="2" t="s">
        <v>32</v>
      </c>
      <c r="J3144" s="2">
        <v>2</v>
      </c>
      <c r="K3144" s="2">
        <v>23796</v>
      </c>
      <c r="L3144" s="2">
        <v>47592</v>
      </c>
      <c r="M3144" s="2">
        <v>39336</v>
      </c>
      <c r="N3144" s="2">
        <v>8256</v>
      </c>
      <c r="O3144" s="2">
        <v>406</v>
      </c>
      <c r="P3144" s="2">
        <v>45</v>
      </c>
      <c r="Q3144" s="2" t="s">
        <v>99</v>
      </c>
      <c r="R3144" s="2">
        <v>15</v>
      </c>
      <c r="S3144" s="5">
        <f>IFERROR(Table1[[#This Row],[Profit]]/Table1[[#This Row],[Sales]],0)</f>
        <v>0.17347453353504791</v>
      </c>
      <c r="T3144" s="2" t="str">
        <f t="shared" si="49"/>
        <v>Reorder Needed</v>
      </c>
    </row>
    <row r="3145" spans="1:20" x14ac:dyDescent="0.3">
      <c r="A3145" s="2">
        <v>4144</v>
      </c>
      <c r="B3145" s="3">
        <v>45423</v>
      </c>
      <c r="C3145" s="2" t="s">
        <v>893</v>
      </c>
      <c r="D3145" s="2" t="s">
        <v>3976</v>
      </c>
      <c r="E3145" s="2" t="s">
        <v>28</v>
      </c>
      <c r="F3145" s="2" t="s">
        <v>29</v>
      </c>
      <c r="G3145" s="2" t="s">
        <v>97</v>
      </c>
      <c r="H3145" s="2" t="s">
        <v>98</v>
      </c>
      <c r="I3145" s="2" t="s">
        <v>32</v>
      </c>
      <c r="J3145" s="2">
        <v>1</v>
      </c>
      <c r="K3145" s="2">
        <v>47336</v>
      </c>
      <c r="L3145" s="2">
        <v>47336</v>
      </c>
      <c r="M3145" s="2">
        <v>29724.66</v>
      </c>
      <c r="N3145" s="2">
        <v>17611.34</v>
      </c>
      <c r="O3145" s="2">
        <v>141</v>
      </c>
      <c r="P3145" s="2">
        <v>82</v>
      </c>
      <c r="Q3145" s="2" t="s">
        <v>99</v>
      </c>
      <c r="R3145" s="2">
        <v>15</v>
      </c>
      <c r="S3145" s="5">
        <f>IFERROR(Table1[[#This Row],[Profit]]/Table1[[#This Row],[Sales]],0)</f>
        <v>0.37204960283927668</v>
      </c>
      <c r="T3145" s="2" t="str">
        <f t="shared" si="49"/>
        <v>Reorder Needed</v>
      </c>
    </row>
    <row r="3146" spans="1:20" x14ac:dyDescent="0.3">
      <c r="A3146" s="2">
        <v>4145</v>
      </c>
      <c r="B3146" s="3">
        <v>45458</v>
      </c>
      <c r="C3146" s="2" t="s">
        <v>314</v>
      </c>
      <c r="D3146" s="2" t="s">
        <v>3977</v>
      </c>
      <c r="E3146" s="2" t="s">
        <v>36</v>
      </c>
      <c r="F3146" s="2" t="s">
        <v>37</v>
      </c>
      <c r="G3146" s="2" t="s">
        <v>97</v>
      </c>
      <c r="H3146" s="2" t="s">
        <v>98</v>
      </c>
      <c r="I3146" s="2" t="s">
        <v>32</v>
      </c>
      <c r="J3146" s="2">
        <v>5</v>
      </c>
      <c r="K3146" s="2">
        <v>49991</v>
      </c>
      <c r="L3146" s="2">
        <v>249955</v>
      </c>
      <c r="M3146" s="2">
        <v>210692.76</v>
      </c>
      <c r="N3146" s="2">
        <v>39262.239999999998</v>
      </c>
      <c r="O3146" s="2">
        <v>62</v>
      </c>
      <c r="P3146" s="2">
        <v>50</v>
      </c>
      <c r="Q3146" s="2" t="s">
        <v>99</v>
      </c>
      <c r="R3146" s="2">
        <v>0</v>
      </c>
      <c r="S3146" s="5">
        <f>IFERROR(Table1[[#This Row],[Profit]]/Table1[[#This Row],[Sales]],0)</f>
        <v>0.15707723390210238</v>
      </c>
      <c r="T3146" s="2" t="str">
        <f t="shared" si="49"/>
        <v>Reorder Needed</v>
      </c>
    </row>
    <row r="3147" spans="1:20" x14ac:dyDescent="0.3">
      <c r="A3147" s="2">
        <v>4146</v>
      </c>
      <c r="B3147" s="3">
        <v>45359</v>
      </c>
      <c r="C3147" s="2" t="s">
        <v>1810</v>
      </c>
      <c r="D3147" s="2" t="s">
        <v>3978</v>
      </c>
      <c r="E3147" s="2" t="s">
        <v>36</v>
      </c>
      <c r="F3147" s="2" t="s">
        <v>37</v>
      </c>
      <c r="G3147" s="2" t="s">
        <v>49</v>
      </c>
      <c r="H3147" s="2" t="s">
        <v>50</v>
      </c>
      <c r="I3147" s="2" t="s">
        <v>51</v>
      </c>
      <c r="J3147" s="2">
        <v>5</v>
      </c>
      <c r="K3147" s="2">
        <v>44730</v>
      </c>
      <c r="L3147" s="2">
        <v>223650</v>
      </c>
      <c r="M3147" s="2">
        <v>196436.89</v>
      </c>
      <c r="N3147" s="2">
        <v>27213.11</v>
      </c>
      <c r="O3147" s="2">
        <v>21</v>
      </c>
      <c r="P3147" s="2">
        <v>18</v>
      </c>
      <c r="Q3147" s="2" t="s">
        <v>52</v>
      </c>
      <c r="R3147" s="2">
        <v>20</v>
      </c>
      <c r="S3147" s="5">
        <f>IFERROR(Table1[[#This Row],[Profit]]/Table1[[#This Row],[Sales]],0)</f>
        <v>0.12167721886876817</v>
      </c>
      <c r="T3147" s="2" t="str">
        <f t="shared" si="49"/>
        <v>Reorder Needed</v>
      </c>
    </row>
    <row r="3148" spans="1:20" x14ac:dyDescent="0.3">
      <c r="A3148" s="2">
        <v>4147</v>
      </c>
      <c r="B3148" s="3">
        <v>45347</v>
      </c>
      <c r="C3148" s="2" t="s">
        <v>2212</v>
      </c>
      <c r="D3148" s="2" t="s">
        <v>3979</v>
      </c>
      <c r="E3148" s="2" t="s">
        <v>45</v>
      </c>
      <c r="F3148" s="2" t="s">
        <v>46</v>
      </c>
      <c r="G3148" s="2" t="s">
        <v>22</v>
      </c>
      <c r="H3148" s="2" t="s">
        <v>23</v>
      </c>
      <c r="I3148" s="2" t="s">
        <v>24</v>
      </c>
      <c r="J3148" s="2">
        <v>5</v>
      </c>
      <c r="K3148" s="2">
        <v>48260</v>
      </c>
      <c r="L3148" s="2">
        <v>241300</v>
      </c>
      <c r="M3148" s="2">
        <v>187318.52</v>
      </c>
      <c r="N3148" s="2">
        <v>53981.48</v>
      </c>
      <c r="O3148" s="2">
        <v>406</v>
      </c>
      <c r="P3148" s="2">
        <v>30</v>
      </c>
      <c r="Q3148" s="2" t="s">
        <v>25</v>
      </c>
      <c r="R3148" s="2">
        <v>10</v>
      </c>
      <c r="S3148" s="5">
        <f>IFERROR(Table1[[#This Row],[Profit]]/Table1[[#This Row],[Sales]],0)</f>
        <v>0.22371106506423541</v>
      </c>
      <c r="T3148" s="2" t="str">
        <f t="shared" si="49"/>
        <v>Reorder Needed</v>
      </c>
    </row>
    <row r="3149" spans="1:20" x14ac:dyDescent="0.3">
      <c r="A3149" s="2">
        <v>4148</v>
      </c>
      <c r="B3149" s="3">
        <v>45407</v>
      </c>
      <c r="C3149" s="2" t="s">
        <v>1170</v>
      </c>
      <c r="D3149" s="2" t="s">
        <v>3980</v>
      </c>
      <c r="E3149" s="2" t="s">
        <v>36</v>
      </c>
      <c r="F3149" s="2" t="s">
        <v>37</v>
      </c>
      <c r="G3149" s="2" t="s">
        <v>22</v>
      </c>
      <c r="H3149" s="2" t="s">
        <v>23</v>
      </c>
      <c r="I3149" s="2" t="s">
        <v>24</v>
      </c>
      <c r="J3149" s="2">
        <v>4</v>
      </c>
      <c r="K3149" s="2">
        <v>36233</v>
      </c>
      <c r="L3149" s="2">
        <v>144932</v>
      </c>
      <c r="M3149" s="2">
        <v>111499.31</v>
      </c>
      <c r="N3149" s="2">
        <v>33432.69</v>
      </c>
      <c r="O3149" s="2">
        <v>112</v>
      </c>
      <c r="P3149" s="2">
        <v>80</v>
      </c>
      <c r="Q3149" s="2" t="s">
        <v>25</v>
      </c>
      <c r="R3149" s="2">
        <v>15</v>
      </c>
      <c r="S3149" s="5">
        <f>IFERROR(Table1[[#This Row],[Profit]]/Table1[[#This Row],[Sales]],0)</f>
        <v>0.23067845610355203</v>
      </c>
      <c r="T3149" s="2" t="str">
        <f t="shared" si="49"/>
        <v>Reorder Needed</v>
      </c>
    </row>
    <row r="3150" spans="1:20" x14ac:dyDescent="0.3">
      <c r="A3150" s="2">
        <v>4149</v>
      </c>
      <c r="B3150" s="3">
        <v>45423</v>
      </c>
      <c r="C3150" s="2" t="s">
        <v>3565</v>
      </c>
      <c r="D3150" s="2" t="s">
        <v>3981</v>
      </c>
      <c r="E3150" s="2" t="s">
        <v>28</v>
      </c>
      <c r="F3150" s="2" t="s">
        <v>29</v>
      </c>
      <c r="G3150" s="2" t="s">
        <v>67</v>
      </c>
      <c r="H3150" s="2" t="s">
        <v>68</v>
      </c>
      <c r="I3150" s="2" t="s">
        <v>24</v>
      </c>
      <c r="J3150" s="2">
        <v>10</v>
      </c>
      <c r="K3150" s="2">
        <v>39090</v>
      </c>
      <c r="L3150" s="2">
        <v>390900</v>
      </c>
      <c r="M3150" s="2">
        <v>340794.44</v>
      </c>
      <c r="N3150" s="2">
        <v>50105.56</v>
      </c>
      <c r="O3150" s="2">
        <v>111</v>
      </c>
      <c r="P3150" s="2">
        <v>48</v>
      </c>
      <c r="Q3150" s="2" t="s">
        <v>42</v>
      </c>
      <c r="R3150" s="2">
        <v>5</v>
      </c>
      <c r="S3150" s="5">
        <f>IFERROR(Table1[[#This Row],[Profit]]/Table1[[#This Row],[Sales]],0)</f>
        <v>0.12817999488360193</v>
      </c>
      <c r="T3150" s="2" t="str">
        <f t="shared" si="49"/>
        <v>Reorder Needed</v>
      </c>
    </row>
    <row r="3151" spans="1:20" x14ac:dyDescent="0.3">
      <c r="A3151" s="2">
        <v>4150</v>
      </c>
      <c r="B3151" s="3">
        <v>45530</v>
      </c>
      <c r="C3151" s="2" t="s">
        <v>1898</v>
      </c>
      <c r="D3151" s="2" t="s">
        <v>3982</v>
      </c>
      <c r="E3151" s="2" t="s">
        <v>36</v>
      </c>
      <c r="F3151" s="2" t="s">
        <v>37</v>
      </c>
      <c r="G3151" s="2" t="s">
        <v>49</v>
      </c>
      <c r="H3151" s="2" t="s">
        <v>50</v>
      </c>
      <c r="I3151" s="2" t="s">
        <v>51</v>
      </c>
      <c r="J3151" s="2">
        <v>1</v>
      </c>
      <c r="K3151" s="2">
        <v>49240</v>
      </c>
      <c r="L3151" s="2">
        <v>49240</v>
      </c>
      <c r="M3151" s="2">
        <v>33389.519999999997</v>
      </c>
      <c r="N3151" s="2">
        <v>15850.48</v>
      </c>
      <c r="O3151" s="2">
        <v>273</v>
      </c>
      <c r="P3151" s="2">
        <v>29</v>
      </c>
      <c r="Q3151" s="2" t="s">
        <v>52</v>
      </c>
      <c r="R3151" s="2">
        <v>10</v>
      </c>
      <c r="S3151" s="5">
        <f>IFERROR(Table1[[#This Row],[Profit]]/Table1[[#This Row],[Sales]],0)</f>
        <v>0.3219025182778229</v>
      </c>
      <c r="T3151" s="2" t="str">
        <f t="shared" si="49"/>
        <v>Reorder Needed</v>
      </c>
    </row>
    <row r="3152" spans="1:20" x14ac:dyDescent="0.3">
      <c r="A3152" s="2">
        <v>4151</v>
      </c>
      <c r="B3152" s="3">
        <v>45563</v>
      </c>
      <c r="C3152" s="2" t="s">
        <v>663</v>
      </c>
      <c r="D3152" s="2" t="s">
        <v>3983</v>
      </c>
      <c r="E3152" s="2" t="s">
        <v>45</v>
      </c>
      <c r="F3152" s="2" t="s">
        <v>46</v>
      </c>
      <c r="G3152" s="2" t="s">
        <v>40</v>
      </c>
      <c r="H3152" s="2" t="s">
        <v>41</v>
      </c>
      <c r="I3152" s="2" t="s">
        <v>24</v>
      </c>
      <c r="J3152" s="2">
        <v>10</v>
      </c>
      <c r="K3152" s="2">
        <v>14603</v>
      </c>
      <c r="L3152" s="2">
        <v>146030</v>
      </c>
      <c r="M3152" s="2">
        <v>113329.12</v>
      </c>
      <c r="N3152" s="2">
        <v>32700.880000000001</v>
      </c>
      <c r="O3152" s="2">
        <v>444</v>
      </c>
      <c r="P3152" s="2">
        <v>51</v>
      </c>
      <c r="Q3152" s="2" t="s">
        <v>42</v>
      </c>
      <c r="R3152" s="2">
        <v>10</v>
      </c>
      <c r="S3152" s="5">
        <f>IFERROR(Table1[[#This Row],[Profit]]/Table1[[#This Row],[Sales]],0)</f>
        <v>0.2239326165856331</v>
      </c>
      <c r="T3152" s="2" t="str">
        <f t="shared" si="49"/>
        <v>Reorder Needed</v>
      </c>
    </row>
    <row r="3153" spans="1:20" x14ac:dyDescent="0.3">
      <c r="A3153" s="2">
        <v>4152</v>
      </c>
      <c r="B3153" s="3">
        <v>45337</v>
      </c>
      <c r="C3153" s="2" t="s">
        <v>431</v>
      </c>
      <c r="D3153" s="2" t="s">
        <v>3984</v>
      </c>
      <c r="E3153" s="2" t="s">
        <v>28</v>
      </c>
      <c r="F3153" s="2" t="s">
        <v>29</v>
      </c>
      <c r="G3153" s="2" t="s">
        <v>49</v>
      </c>
      <c r="H3153" s="2" t="s">
        <v>50</v>
      </c>
      <c r="I3153" s="2" t="s">
        <v>51</v>
      </c>
      <c r="J3153" s="2">
        <v>10</v>
      </c>
      <c r="K3153" s="2">
        <v>29213</v>
      </c>
      <c r="L3153" s="2">
        <v>292130</v>
      </c>
      <c r="M3153" s="2">
        <v>194313.01</v>
      </c>
      <c r="N3153" s="2">
        <v>97816.99</v>
      </c>
      <c r="O3153" s="2">
        <v>256</v>
      </c>
      <c r="P3153" s="2">
        <v>25</v>
      </c>
      <c r="Q3153" s="2" t="s">
        <v>52</v>
      </c>
      <c r="R3153" s="2">
        <v>5</v>
      </c>
      <c r="S3153" s="5">
        <f>IFERROR(Table1[[#This Row],[Profit]]/Table1[[#This Row],[Sales]],0)</f>
        <v>0.33484061890254341</v>
      </c>
      <c r="T3153" s="2" t="str">
        <f t="shared" si="49"/>
        <v>Reorder Needed</v>
      </c>
    </row>
    <row r="3154" spans="1:20" x14ac:dyDescent="0.3">
      <c r="A3154" s="2">
        <v>4153</v>
      </c>
      <c r="B3154" s="3">
        <v>45395</v>
      </c>
      <c r="C3154" s="2" t="s">
        <v>563</v>
      </c>
      <c r="D3154" s="2" t="s">
        <v>3985</v>
      </c>
      <c r="E3154" s="2" t="s">
        <v>45</v>
      </c>
      <c r="F3154" s="2" t="s">
        <v>46</v>
      </c>
      <c r="G3154" s="2" t="s">
        <v>97</v>
      </c>
      <c r="H3154" s="2" t="s">
        <v>98</v>
      </c>
      <c r="I3154" s="2" t="s">
        <v>32</v>
      </c>
      <c r="J3154" s="2">
        <v>4</v>
      </c>
      <c r="K3154" s="2">
        <v>51722</v>
      </c>
      <c r="L3154" s="2">
        <v>206888</v>
      </c>
      <c r="M3154" s="2">
        <v>130979.96</v>
      </c>
      <c r="N3154" s="2">
        <v>75908.039999999994</v>
      </c>
      <c r="O3154" s="2">
        <v>372</v>
      </c>
      <c r="P3154" s="2">
        <v>58</v>
      </c>
      <c r="Q3154" s="2" t="s">
        <v>99</v>
      </c>
      <c r="R3154" s="2">
        <v>20</v>
      </c>
      <c r="S3154" s="5">
        <f>IFERROR(Table1[[#This Row],[Profit]]/Table1[[#This Row],[Sales]],0)</f>
        <v>0.36690402536638178</v>
      </c>
      <c r="T3154" s="2" t="str">
        <f t="shared" si="49"/>
        <v>Reorder Needed</v>
      </c>
    </row>
    <row r="3155" spans="1:20" x14ac:dyDescent="0.3">
      <c r="A3155" s="2">
        <v>4154</v>
      </c>
      <c r="B3155" s="3">
        <v>45457</v>
      </c>
      <c r="C3155" s="2" t="s">
        <v>483</v>
      </c>
      <c r="D3155" s="2" t="s">
        <v>3986</v>
      </c>
      <c r="E3155" s="2" t="s">
        <v>28</v>
      </c>
      <c r="F3155" s="2" t="s">
        <v>29</v>
      </c>
      <c r="G3155" s="2" t="s">
        <v>40</v>
      </c>
      <c r="H3155" s="2" t="s">
        <v>41</v>
      </c>
      <c r="I3155" s="2" t="s">
        <v>24</v>
      </c>
      <c r="J3155" s="2">
        <v>10</v>
      </c>
      <c r="K3155" s="2">
        <v>3999</v>
      </c>
      <c r="L3155" s="2">
        <v>39990</v>
      </c>
      <c r="M3155" s="2">
        <v>29703.9</v>
      </c>
      <c r="N3155" s="2">
        <v>10286.1</v>
      </c>
      <c r="O3155" s="2">
        <v>97</v>
      </c>
      <c r="P3155" s="2">
        <v>57</v>
      </c>
      <c r="Q3155" s="2" t="s">
        <v>42</v>
      </c>
      <c r="R3155" s="2">
        <v>0</v>
      </c>
      <c r="S3155" s="5">
        <f>IFERROR(Table1[[#This Row],[Profit]]/Table1[[#This Row],[Sales]],0)</f>
        <v>0.25721680420105025</v>
      </c>
      <c r="T3155" s="2" t="str">
        <f t="shared" si="49"/>
        <v>Reorder Needed</v>
      </c>
    </row>
    <row r="3156" spans="1:20" x14ac:dyDescent="0.3">
      <c r="A3156" s="2">
        <v>4155</v>
      </c>
      <c r="B3156" s="3">
        <v>45382</v>
      </c>
      <c r="C3156" s="2" t="s">
        <v>653</v>
      </c>
      <c r="D3156" s="2" t="s">
        <v>3987</v>
      </c>
      <c r="E3156" s="2" t="s">
        <v>20</v>
      </c>
      <c r="F3156" s="2" t="s">
        <v>21</v>
      </c>
      <c r="G3156" s="2" t="s">
        <v>22</v>
      </c>
      <c r="H3156" s="2" t="s">
        <v>23</v>
      </c>
      <c r="I3156" s="2" t="s">
        <v>24</v>
      </c>
      <c r="J3156" s="2">
        <v>2</v>
      </c>
      <c r="K3156" s="2">
        <v>3129</v>
      </c>
      <c r="L3156" s="2">
        <v>6258</v>
      </c>
      <c r="M3156" s="2">
        <v>5355.62</v>
      </c>
      <c r="N3156" s="2">
        <v>902.38</v>
      </c>
      <c r="O3156" s="2">
        <v>478</v>
      </c>
      <c r="P3156" s="2">
        <v>20</v>
      </c>
      <c r="Q3156" s="2" t="s">
        <v>25</v>
      </c>
      <c r="R3156" s="2">
        <v>15</v>
      </c>
      <c r="S3156" s="5">
        <f>IFERROR(Table1[[#This Row],[Profit]]/Table1[[#This Row],[Sales]],0)</f>
        <v>0.14419622882710131</v>
      </c>
      <c r="T3156" s="2" t="str">
        <f t="shared" si="49"/>
        <v>Reorder Needed</v>
      </c>
    </row>
    <row r="3157" spans="1:20" x14ac:dyDescent="0.3">
      <c r="A3157" s="2">
        <v>4156</v>
      </c>
      <c r="B3157" s="3">
        <v>45457</v>
      </c>
      <c r="C3157" s="2" t="s">
        <v>1050</v>
      </c>
      <c r="D3157" s="2" t="s">
        <v>3988</v>
      </c>
      <c r="E3157" s="2" t="s">
        <v>45</v>
      </c>
      <c r="F3157" s="2" t="s">
        <v>46</v>
      </c>
      <c r="G3157" s="2" t="s">
        <v>67</v>
      </c>
      <c r="H3157" s="2" t="s">
        <v>68</v>
      </c>
      <c r="I3157" s="2" t="s">
        <v>24</v>
      </c>
      <c r="J3157" s="2">
        <v>2</v>
      </c>
      <c r="K3157" s="2">
        <v>37831</v>
      </c>
      <c r="L3157" s="2">
        <v>75662</v>
      </c>
      <c r="M3157" s="2">
        <v>58451.03</v>
      </c>
      <c r="N3157" s="2">
        <v>17210.97</v>
      </c>
      <c r="O3157" s="2">
        <v>11</v>
      </c>
      <c r="P3157" s="2">
        <v>30</v>
      </c>
      <c r="Q3157" s="2" t="s">
        <v>42</v>
      </c>
      <c r="R3157" s="2">
        <v>15</v>
      </c>
      <c r="S3157" s="5">
        <f>IFERROR(Table1[[#This Row],[Profit]]/Table1[[#This Row],[Sales]],0)</f>
        <v>0.2274717824006767</v>
      </c>
      <c r="T3157" s="2" t="str">
        <f t="shared" si="49"/>
        <v>Sufficient</v>
      </c>
    </row>
    <row r="3158" spans="1:20" x14ac:dyDescent="0.3">
      <c r="A3158" s="2">
        <v>4157</v>
      </c>
      <c r="B3158" s="3">
        <v>45530</v>
      </c>
      <c r="C3158" s="2" t="s">
        <v>2631</v>
      </c>
      <c r="D3158" s="2" t="s">
        <v>3989</v>
      </c>
      <c r="E3158" s="2" t="s">
        <v>20</v>
      </c>
      <c r="F3158" s="2" t="s">
        <v>21</v>
      </c>
      <c r="G3158" s="2" t="s">
        <v>49</v>
      </c>
      <c r="H3158" s="2" t="s">
        <v>50</v>
      </c>
      <c r="I3158" s="2" t="s">
        <v>51</v>
      </c>
      <c r="J3158" s="2">
        <v>6</v>
      </c>
      <c r="K3158" s="2">
        <v>42136</v>
      </c>
      <c r="L3158" s="2">
        <v>252816</v>
      </c>
      <c r="M3158" s="2">
        <v>168049.5</v>
      </c>
      <c r="N3158" s="2">
        <v>84766.5</v>
      </c>
      <c r="O3158" s="2">
        <v>296</v>
      </c>
      <c r="P3158" s="2">
        <v>15</v>
      </c>
      <c r="Q3158" s="2" t="s">
        <v>52</v>
      </c>
      <c r="R3158" s="2">
        <v>0</v>
      </c>
      <c r="S3158" s="5">
        <f>IFERROR(Table1[[#This Row],[Profit]]/Table1[[#This Row],[Sales]],0)</f>
        <v>0.33528930131004364</v>
      </c>
      <c r="T3158" s="2" t="str">
        <f t="shared" si="49"/>
        <v>Reorder Needed</v>
      </c>
    </row>
    <row r="3159" spans="1:20" x14ac:dyDescent="0.3">
      <c r="A3159" s="2">
        <v>4158</v>
      </c>
      <c r="B3159" s="3">
        <v>45570</v>
      </c>
      <c r="C3159" s="2" t="s">
        <v>1608</v>
      </c>
      <c r="D3159" s="2" t="s">
        <v>2398</v>
      </c>
      <c r="E3159" s="2" t="s">
        <v>36</v>
      </c>
      <c r="F3159" s="2" t="s">
        <v>37</v>
      </c>
      <c r="G3159" s="2" t="s">
        <v>75</v>
      </c>
      <c r="H3159" s="2" t="s">
        <v>76</v>
      </c>
      <c r="I3159" s="2" t="s">
        <v>77</v>
      </c>
      <c r="J3159" s="2">
        <v>1</v>
      </c>
      <c r="K3159" s="2">
        <v>41681</v>
      </c>
      <c r="L3159" s="2">
        <v>41681</v>
      </c>
      <c r="M3159" s="2">
        <v>36066.17</v>
      </c>
      <c r="N3159" s="2">
        <v>5614.83</v>
      </c>
      <c r="O3159" s="2">
        <v>481</v>
      </c>
      <c r="P3159" s="2">
        <v>12</v>
      </c>
      <c r="Q3159" s="2" t="s">
        <v>78</v>
      </c>
      <c r="R3159" s="2">
        <v>0</v>
      </c>
      <c r="S3159" s="5">
        <f>IFERROR(Table1[[#This Row],[Profit]]/Table1[[#This Row],[Sales]],0)</f>
        <v>0.13470957990451285</v>
      </c>
      <c r="T3159" s="2" t="str">
        <f t="shared" si="49"/>
        <v>Reorder Needed</v>
      </c>
    </row>
    <row r="3160" spans="1:20" x14ac:dyDescent="0.3">
      <c r="A3160" s="2">
        <v>4159</v>
      </c>
      <c r="B3160" s="3">
        <v>45589</v>
      </c>
      <c r="C3160" s="2" t="s">
        <v>333</v>
      </c>
      <c r="D3160" s="2" t="s">
        <v>3990</v>
      </c>
      <c r="E3160" s="2" t="s">
        <v>20</v>
      </c>
      <c r="F3160" s="2" t="s">
        <v>21</v>
      </c>
      <c r="G3160" s="2" t="s">
        <v>49</v>
      </c>
      <c r="H3160" s="2" t="s">
        <v>50</v>
      </c>
      <c r="I3160" s="2" t="s">
        <v>51</v>
      </c>
      <c r="J3160" s="2">
        <v>2</v>
      </c>
      <c r="K3160" s="2">
        <v>29819</v>
      </c>
      <c r="L3160" s="2">
        <v>59638</v>
      </c>
      <c r="M3160" s="2">
        <v>47835.99</v>
      </c>
      <c r="N3160" s="2">
        <v>11802.01</v>
      </c>
      <c r="O3160" s="2">
        <v>169</v>
      </c>
      <c r="P3160" s="2">
        <v>56</v>
      </c>
      <c r="Q3160" s="2" t="s">
        <v>52</v>
      </c>
      <c r="R3160" s="2">
        <v>5</v>
      </c>
      <c r="S3160" s="5">
        <f>IFERROR(Table1[[#This Row],[Profit]]/Table1[[#This Row],[Sales]],0)</f>
        <v>0.197894127905027</v>
      </c>
      <c r="T3160" s="2" t="str">
        <f t="shared" si="49"/>
        <v>Reorder Needed</v>
      </c>
    </row>
    <row r="3161" spans="1:20" x14ac:dyDescent="0.3">
      <c r="A3161" s="2">
        <v>4160</v>
      </c>
      <c r="B3161" s="3">
        <v>45473</v>
      </c>
      <c r="C3161" s="2" t="s">
        <v>2727</v>
      </c>
      <c r="D3161" s="2" t="s">
        <v>3991</v>
      </c>
      <c r="E3161" s="2" t="s">
        <v>45</v>
      </c>
      <c r="F3161" s="2" t="s">
        <v>46</v>
      </c>
      <c r="G3161" s="2" t="s">
        <v>81</v>
      </c>
      <c r="H3161" s="2" t="s">
        <v>82</v>
      </c>
      <c r="I3161" s="2" t="s">
        <v>24</v>
      </c>
      <c r="J3161" s="2">
        <v>5</v>
      </c>
      <c r="K3161" s="2">
        <v>39062</v>
      </c>
      <c r="L3161" s="2">
        <v>195310</v>
      </c>
      <c r="M3161" s="2">
        <v>169906.37</v>
      </c>
      <c r="N3161" s="2">
        <v>25403.63</v>
      </c>
      <c r="O3161" s="2">
        <v>494</v>
      </c>
      <c r="P3161" s="2">
        <v>55</v>
      </c>
      <c r="Q3161" s="2" t="s">
        <v>42</v>
      </c>
      <c r="R3161" s="2">
        <v>10</v>
      </c>
      <c r="S3161" s="5">
        <f>IFERROR(Table1[[#This Row],[Profit]]/Table1[[#This Row],[Sales]],0)</f>
        <v>0.13006825047360607</v>
      </c>
      <c r="T3161" s="2" t="str">
        <f t="shared" si="49"/>
        <v>Reorder Needed</v>
      </c>
    </row>
    <row r="3162" spans="1:20" x14ac:dyDescent="0.3">
      <c r="A3162" s="2">
        <v>4161</v>
      </c>
      <c r="B3162" s="3">
        <v>45550</v>
      </c>
      <c r="C3162" s="2" t="s">
        <v>1553</v>
      </c>
      <c r="D3162" s="2" t="s">
        <v>3992</v>
      </c>
      <c r="E3162" s="2" t="s">
        <v>45</v>
      </c>
      <c r="F3162" s="2" t="s">
        <v>46</v>
      </c>
      <c r="G3162" s="2" t="s">
        <v>97</v>
      </c>
      <c r="H3162" s="2" t="s">
        <v>98</v>
      </c>
      <c r="I3162" s="2" t="s">
        <v>32</v>
      </c>
      <c r="J3162" s="2">
        <v>10</v>
      </c>
      <c r="K3162" s="2">
        <v>53636</v>
      </c>
      <c r="L3162" s="2">
        <v>536360</v>
      </c>
      <c r="M3162" s="2">
        <v>359118.85</v>
      </c>
      <c r="N3162" s="2">
        <v>177241.15</v>
      </c>
      <c r="O3162" s="2">
        <v>370</v>
      </c>
      <c r="P3162" s="2">
        <v>81</v>
      </c>
      <c r="Q3162" s="2" t="s">
        <v>99</v>
      </c>
      <c r="R3162" s="2">
        <v>0</v>
      </c>
      <c r="S3162" s="5">
        <f>IFERROR(Table1[[#This Row],[Profit]]/Table1[[#This Row],[Sales]],0)</f>
        <v>0.33045184204638672</v>
      </c>
      <c r="T3162" s="2" t="str">
        <f t="shared" si="49"/>
        <v>Reorder Needed</v>
      </c>
    </row>
    <row r="3163" spans="1:20" x14ac:dyDescent="0.3">
      <c r="A3163" s="2">
        <v>4162</v>
      </c>
      <c r="B3163" s="3">
        <v>45603</v>
      </c>
      <c r="C3163" s="2" t="s">
        <v>331</v>
      </c>
      <c r="D3163" s="2" t="s">
        <v>3993</v>
      </c>
      <c r="E3163" s="2" t="s">
        <v>28</v>
      </c>
      <c r="F3163" s="2" t="s">
        <v>29</v>
      </c>
      <c r="G3163" s="2" t="s">
        <v>30</v>
      </c>
      <c r="H3163" s="2" t="s">
        <v>31</v>
      </c>
      <c r="I3163" s="2" t="s">
        <v>32</v>
      </c>
      <c r="J3163" s="2">
        <v>3</v>
      </c>
      <c r="K3163" s="2">
        <v>7145</v>
      </c>
      <c r="L3163" s="2">
        <v>21435</v>
      </c>
      <c r="M3163" s="2">
        <v>13006.72</v>
      </c>
      <c r="N3163" s="2">
        <v>8428.2800000000007</v>
      </c>
      <c r="O3163" s="2">
        <v>380</v>
      </c>
      <c r="P3163" s="2">
        <v>11</v>
      </c>
      <c r="Q3163" s="2" t="s">
        <v>33</v>
      </c>
      <c r="R3163" s="2">
        <v>10</v>
      </c>
      <c r="S3163" s="5">
        <f>IFERROR(Table1[[#This Row],[Profit]]/Table1[[#This Row],[Sales]],0)</f>
        <v>0.39320177280149293</v>
      </c>
      <c r="T3163" s="2" t="str">
        <f t="shared" si="49"/>
        <v>Reorder Needed</v>
      </c>
    </row>
    <row r="3164" spans="1:20" x14ac:dyDescent="0.3">
      <c r="A3164" s="2">
        <v>4163</v>
      </c>
      <c r="B3164" s="3">
        <v>45482</v>
      </c>
      <c r="C3164" s="2" t="s">
        <v>450</v>
      </c>
      <c r="D3164" s="2" t="s">
        <v>3994</v>
      </c>
      <c r="E3164" s="2" t="s">
        <v>36</v>
      </c>
      <c r="F3164" s="2" t="s">
        <v>37</v>
      </c>
      <c r="G3164" s="2" t="s">
        <v>81</v>
      </c>
      <c r="H3164" s="2" t="s">
        <v>82</v>
      </c>
      <c r="I3164" s="2" t="s">
        <v>24</v>
      </c>
      <c r="J3164" s="2">
        <v>9</v>
      </c>
      <c r="K3164" s="2">
        <v>36849</v>
      </c>
      <c r="L3164" s="2">
        <v>331641</v>
      </c>
      <c r="M3164" s="2">
        <v>236726.98</v>
      </c>
      <c r="N3164" s="2">
        <v>94914.02</v>
      </c>
      <c r="O3164" s="2">
        <v>281</v>
      </c>
      <c r="P3164" s="2">
        <v>39</v>
      </c>
      <c r="Q3164" s="2" t="s">
        <v>42</v>
      </c>
      <c r="R3164" s="2">
        <v>15</v>
      </c>
      <c r="S3164" s="5">
        <f>IFERROR(Table1[[#This Row],[Profit]]/Table1[[#This Row],[Sales]],0)</f>
        <v>0.28619507238248587</v>
      </c>
      <c r="T3164" s="2" t="str">
        <f t="shared" si="49"/>
        <v>Reorder Needed</v>
      </c>
    </row>
    <row r="3165" spans="1:20" x14ac:dyDescent="0.3">
      <c r="A3165" s="2">
        <v>4164</v>
      </c>
      <c r="B3165" s="3">
        <v>45334</v>
      </c>
      <c r="C3165" s="2" t="s">
        <v>1284</v>
      </c>
      <c r="D3165" s="2" t="s">
        <v>3995</v>
      </c>
      <c r="E3165" s="2" t="s">
        <v>45</v>
      </c>
      <c r="F3165" s="2" t="s">
        <v>46</v>
      </c>
      <c r="G3165" s="2" t="s">
        <v>30</v>
      </c>
      <c r="H3165" s="2" t="s">
        <v>31</v>
      </c>
      <c r="I3165" s="2" t="s">
        <v>32</v>
      </c>
      <c r="J3165" s="2">
        <v>4</v>
      </c>
      <c r="K3165" s="2">
        <v>10697</v>
      </c>
      <c r="L3165" s="2">
        <v>42788</v>
      </c>
      <c r="M3165" s="2">
        <v>30532.62</v>
      </c>
      <c r="N3165" s="2">
        <v>12255.38</v>
      </c>
      <c r="O3165" s="2">
        <v>295</v>
      </c>
      <c r="P3165" s="2">
        <v>59</v>
      </c>
      <c r="Q3165" s="2" t="s">
        <v>33</v>
      </c>
      <c r="R3165" s="2">
        <v>5</v>
      </c>
      <c r="S3165" s="5">
        <f>IFERROR(Table1[[#This Row],[Profit]]/Table1[[#This Row],[Sales]],0)</f>
        <v>0.28642095914742449</v>
      </c>
      <c r="T3165" s="2" t="str">
        <f t="shared" si="49"/>
        <v>Reorder Needed</v>
      </c>
    </row>
    <row r="3166" spans="1:20" x14ac:dyDescent="0.3">
      <c r="A3166" s="2">
        <v>4165</v>
      </c>
      <c r="B3166" s="3">
        <v>45483</v>
      </c>
      <c r="C3166" s="2" t="s">
        <v>2291</v>
      </c>
      <c r="D3166" s="2" t="s">
        <v>3996</v>
      </c>
      <c r="E3166" s="2" t="s">
        <v>45</v>
      </c>
      <c r="F3166" s="2" t="s">
        <v>46</v>
      </c>
      <c r="G3166" s="2" t="s">
        <v>30</v>
      </c>
      <c r="H3166" s="2" t="s">
        <v>31</v>
      </c>
      <c r="I3166" s="2" t="s">
        <v>32</v>
      </c>
      <c r="J3166" s="2">
        <v>9</v>
      </c>
      <c r="K3166" s="2">
        <v>59167</v>
      </c>
      <c r="L3166" s="2">
        <v>532503</v>
      </c>
      <c r="M3166" s="2">
        <v>443908.58</v>
      </c>
      <c r="N3166" s="2">
        <v>88594.42</v>
      </c>
      <c r="O3166" s="2">
        <v>152</v>
      </c>
      <c r="P3166" s="2">
        <v>63</v>
      </c>
      <c r="Q3166" s="2" t="s">
        <v>33</v>
      </c>
      <c r="R3166" s="2">
        <v>15</v>
      </c>
      <c r="S3166" s="5">
        <f>IFERROR(Table1[[#This Row],[Profit]]/Table1[[#This Row],[Sales]],0)</f>
        <v>0.16637356033674927</v>
      </c>
      <c r="T3166" s="2" t="str">
        <f t="shared" si="49"/>
        <v>Reorder Needed</v>
      </c>
    </row>
    <row r="3167" spans="1:20" x14ac:dyDescent="0.3">
      <c r="A3167" s="2">
        <v>4166</v>
      </c>
      <c r="B3167" s="3">
        <v>45350</v>
      </c>
      <c r="C3167" s="2" t="s">
        <v>740</v>
      </c>
      <c r="D3167" s="2" t="s">
        <v>3997</v>
      </c>
      <c r="E3167" s="2" t="s">
        <v>45</v>
      </c>
      <c r="F3167" s="2" t="s">
        <v>46</v>
      </c>
      <c r="G3167" s="2" t="s">
        <v>30</v>
      </c>
      <c r="H3167" s="2" t="s">
        <v>31</v>
      </c>
      <c r="I3167" s="2" t="s">
        <v>32</v>
      </c>
      <c r="J3167" s="2">
        <v>10</v>
      </c>
      <c r="K3167" s="2">
        <v>4978</v>
      </c>
      <c r="L3167" s="2">
        <v>49780</v>
      </c>
      <c r="M3167" s="2">
        <v>44397.97</v>
      </c>
      <c r="N3167" s="2">
        <v>5382.03</v>
      </c>
      <c r="O3167" s="2">
        <v>98</v>
      </c>
      <c r="P3167" s="2">
        <v>13</v>
      </c>
      <c r="Q3167" s="2" t="s">
        <v>33</v>
      </c>
      <c r="R3167" s="2">
        <v>20</v>
      </c>
      <c r="S3167" s="5">
        <f>IFERROR(Table1[[#This Row],[Profit]]/Table1[[#This Row],[Sales]],0)</f>
        <v>0.1081163117717959</v>
      </c>
      <c r="T3167" s="2" t="str">
        <f t="shared" si="49"/>
        <v>Reorder Needed</v>
      </c>
    </row>
    <row r="3168" spans="1:20" x14ac:dyDescent="0.3">
      <c r="A3168" s="2">
        <v>4167</v>
      </c>
      <c r="B3168" s="3">
        <v>45586</v>
      </c>
      <c r="C3168" s="2" t="s">
        <v>3565</v>
      </c>
      <c r="D3168" s="2" t="s">
        <v>3998</v>
      </c>
      <c r="E3168" s="2" t="s">
        <v>45</v>
      </c>
      <c r="F3168" s="2" t="s">
        <v>46</v>
      </c>
      <c r="G3168" s="2" t="s">
        <v>67</v>
      </c>
      <c r="H3168" s="2" t="s">
        <v>68</v>
      </c>
      <c r="I3168" s="2" t="s">
        <v>24</v>
      </c>
      <c r="J3168" s="2">
        <v>7</v>
      </c>
      <c r="K3168" s="2">
        <v>59487</v>
      </c>
      <c r="L3168" s="2">
        <v>416409</v>
      </c>
      <c r="M3168" s="2">
        <v>260391.34</v>
      </c>
      <c r="N3168" s="2">
        <v>156017.66</v>
      </c>
      <c r="O3168" s="2">
        <v>232</v>
      </c>
      <c r="P3168" s="2">
        <v>91</v>
      </c>
      <c r="Q3168" s="2" t="s">
        <v>42</v>
      </c>
      <c r="R3168" s="2">
        <v>5</v>
      </c>
      <c r="S3168" s="5">
        <f>IFERROR(Table1[[#This Row],[Profit]]/Table1[[#This Row],[Sales]],0)</f>
        <v>0.37467408245258871</v>
      </c>
      <c r="T3168" s="2" t="str">
        <f t="shared" si="49"/>
        <v>Reorder Needed</v>
      </c>
    </row>
    <row r="3169" spans="1:20" x14ac:dyDescent="0.3">
      <c r="A3169" s="2">
        <v>4168</v>
      </c>
      <c r="B3169" s="3">
        <v>45523</v>
      </c>
      <c r="C3169" s="2" t="s">
        <v>921</v>
      </c>
      <c r="D3169" s="2" t="s">
        <v>3999</v>
      </c>
      <c r="E3169" s="2" t="s">
        <v>28</v>
      </c>
      <c r="F3169" s="2" t="s">
        <v>29</v>
      </c>
      <c r="G3169" s="2" t="s">
        <v>55</v>
      </c>
      <c r="H3169" s="2" t="s">
        <v>56</v>
      </c>
      <c r="I3169" s="2" t="s">
        <v>32</v>
      </c>
      <c r="J3169" s="2">
        <v>9</v>
      </c>
      <c r="K3169" s="2">
        <v>55220</v>
      </c>
      <c r="L3169" s="2">
        <v>496980</v>
      </c>
      <c r="M3169" s="2">
        <v>397080.88</v>
      </c>
      <c r="N3169" s="2">
        <v>99899.12</v>
      </c>
      <c r="O3169" s="2">
        <v>443</v>
      </c>
      <c r="P3169" s="2">
        <v>70</v>
      </c>
      <c r="Q3169" s="2" t="s">
        <v>57</v>
      </c>
      <c r="R3169" s="2">
        <v>20</v>
      </c>
      <c r="S3169" s="5">
        <f>IFERROR(Table1[[#This Row],[Profit]]/Table1[[#This Row],[Sales]],0)</f>
        <v>0.20101235462191636</v>
      </c>
      <c r="T3169" s="2" t="str">
        <f t="shared" si="49"/>
        <v>Reorder Needed</v>
      </c>
    </row>
    <row r="3170" spans="1:20" x14ac:dyDescent="0.3">
      <c r="A3170" s="2">
        <v>4169</v>
      </c>
      <c r="B3170" s="3">
        <v>45292</v>
      </c>
      <c r="C3170" s="2" t="s">
        <v>1060</v>
      </c>
      <c r="D3170" s="2" t="s">
        <v>4000</v>
      </c>
      <c r="E3170" s="2" t="s">
        <v>36</v>
      </c>
      <c r="F3170" s="2" t="s">
        <v>37</v>
      </c>
      <c r="G3170" s="2" t="s">
        <v>49</v>
      </c>
      <c r="H3170" s="2" t="s">
        <v>50</v>
      </c>
      <c r="I3170" s="2" t="s">
        <v>51</v>
      </c>
      <c r="J3170" s="2">
        <v>7</v>
      </c>
      <c r="K3170" s="2">
        <v>26994</v>
      </c>
      <c r="L3170" s="2">
        <v>188958</v>
      </c>
      <c r="M3170" s="2">
        <v>137036.01999999999</v>
      </c>
      <c r="N3170" s="2">
        <v>51921.98</v>
      </c>
      <c r="O3170" s="2">
        <v>138</v>
      </c>
      <c r="P3170" s="2">
        <v>50</v>
      </c>
      <c r="Q3170" s="2" t="s">
        <v>52</v>
      </c>
      <c r="R3170" s="2">
        <v>10</v>
      </c>
      <c r="S3170" s="5">
        <f>IFERROR(Table1[[#This Row],[Profit]]/Table1[[#This Row],[Sales]],0)</f>
        <v>0.27478053324019097</v>
      </c>
      <c r="T3170" s="2" t="str">
        <f t="shared" si="49"/>
        <v>Reorder Needed</v>
      </c>
    </row>
    <row r="3171" spans="1:20" x14ac:dyDescent="0.3">
      <c r="A3171" s="2">
        <v>4170</v>
      </c>
      <c r="B3171" s="3">
        <v>45614</v>
      </c>
      <c r="C3171" s="2" t="s">
        <v>2883</v>
      </c>
      <c r="D3171" s="2" t="s">
        <v>4001</v>
      </c>
      <c r="E3171" s="2" t="s">
        <v>45</v>
      </c>
      <c r="F3171" s="2" t="s">
        <v>46</v>
      </c>
      <c r="G3171" s="2" t="s">
        <v>49</v>
      </c>
      <c r="H3171" s="2" t="s">
        <v>50</v>
      </c>
      <c r="I3171" s="2" t="s">
        <v>51</v>
      </c>
      <c r="J3171" s="2">
        <v>8</v>
      </c>
      <c r="K3171" s="2">
        <v>42570</v>
      </c>
      <c r="L3171" s="2">
        <v>340560</v>
      </c>
      <c r="M3171" s="2">
        <v>225524</v>
      </c>
      <c r="N3171" s="2">
        <v>115036</v>
      </c>
      <c r="O3171" s="2">
        <v>445</v>
      </c>
      <c r="P3171" s="2">
        <v>64</v>
      </c>
      <c r="Q3171" s="2" t="s">
        <v>52</v>
      </c>
      <c r="R3171" s="2">
        <v>20</v>
      </c>
      <c r="S3171" s="5">
        <f>IFERROR(Table1[[#This Row],[Profit]]/Table1[[#This Row],[Sales]],0)</f>
        <v>0.33778482499412732</v>
      </c>
      <c r="T3171" s="2" t="str">
        <f t="shared" si="49"/>
        <v>Reorder Needed</v>
      </c>
    </row>
    <row r="3172" spans="1:20" x14ac:dyDescent="0.3">
      <c r="A3172" s="2">
        <v>4171</v>
      </c>
      <c r="B3172" s="3">
        <v>45456</v>
      </c>
      <c r="C3172" s="2" t="s">
        <v>1651</v>
      </c>
      <c r="D3172" s="2" t="s">
        <v>4002</v>
      </c>
      <c r="E3172" s="2" t="s">
        <v>36</v>
      </c>
      <c r="F3172" s="2" t="s">
        <v>37</v>
      </c>
      <c r="G3172" s="2" t="s">
        <v>97</v>
      </c>
      <c r="H3172" s="2" t="s">
        <v>98</v>
      </c>
      <c r="I3172" s="2" t="s">
        <v>32</v>
      </c>
      <c r="J3172" s="2">
        <v>6</v>
      </c>
      <c r="K3172" s="2">
        <v>2067</v>
      </c>
      <c r="L3172" s="2">
        <v>12402</v>
      </c>
      <c r="M3172" s="2">
        <v>11098.79</v>
      </c>
      <c r="N3172" s="2">
        <v>1303.21</v>
      </c>
      <c r="O3172" s="2">
        <v>357</v>
      </c>
      <c r="P3172" s="2">
        <v>21</v>
      </c>
      <c r="Q3172" s="2" t="s">
        <v>99</v>
      </c>
      <c r="R3172" s="2">
        <v>15</v>
      </c>
      <c r="S3172" s="5">
        <f>IFERROR(Table1[[#This Row],[Profit]]/Table1[[#This Row],[Sales]],0)</f>
        <v>0.10508063215610386</v>
      </c>
      <c r="T3172" s="2" t="str">
        <f t="shared" si="49"/>
        <v>Reorder Needed</v>
      </c>
    </row>
    <row r="3173" spans="1:20" x14ac:dyDescent="0.3">
      <c r="A3173" s="2">
        <v>4172</v>
      </c>
      <c r="B3173" s="3">
        <v>45479</v>
      </c>
      <c r="C3173" s="2" t="s">
        <v>329</v>
      </c>
      <c r="D3173" s="2" t="s">
        <v>4003</v>
      </c>
      <c r="E3173" s="2" t="s">
        <v>28</v>
      </c>
      <c r="F3173" s="2" t="s">
        <v>29</v>
      </c>
      <c r="G3173" s="2" t="s">
        <v>55</v>
      </c>
      <c r="H3173" s="2" t="s">
        <v>56</v>
      </c>
      <c r="I3173" s="2" t="s">
        <v>32</v>
      </c>
      <c r="J3173" s="2">
        <v>7</v>
      </c>
      <c r="K3173" s="2">
        <v>52147</v>
      </c>
      <c r="L3173" s="2">
        <v>365029</v>
      </c>
      <c r="M3173" s="2">
        <v>281365.39</v>
      </c>
      <c r="N3173" s="2">
        <v>83663.61</v>
      </c>
      <c r="O3173" s="2">
        <v>272</v>
      </c>
      <c r="P3173" s="2">
        <v>52</v>
      </c>
      <c r="Q3173" s="2" t="s">
        <v>57</v>
      </c>
      <c r="R3173" s="2">
        <v>5</v>
      </c>
      <c r="S3173" s="5">
        <f>IFERROR(Table1[[#This Row],[Profit]]/Table1[[#This Row],[Sales]],0)</f>
        <v>0.22919715967772425</v>
      </c>
      <c r="T3173" s="2" t="str">
        <f t="shared" si="49"/>
        <v>Reorder Needed</v>
      </c>
    </row>
    <row r="3174" spans="1:20" x14ac:dyDescent="0.3">
      <c r="A3174" s="2">
        <v>4173</v>
      </c>
      <c r="B3174" s="3">
        <v>45506</v>
      </c>
      <c r="C3174" s="2" t="s">
        <v>943</v>
      </c>
      <c r="D3174" s="2" t="s">
        <v>4004</v>
      </c>
      <c r="E3174" s="2" t="s">
        <v>20</v>
      </c>
      <c r="F3174" s="2" t="s">
        <v>21</v>
      </c>
      <c r="G3174" s="2" t="s">
        <v>40</v>
      </c>
      <c r="H3174" s="2" t="s">
        <v>41</v>
      </c>
      <c r="I3174" s="2" t="s">
        <v>24</v>
      </c>
      <c r="J3174" s="2">
        <v>8</v>
      </c>
      <c r="K3174" s="2">
        <v>32871</v>
      </c>
      <c r="L3174" s="2">
        <v>262968</v>
      </c>
      <c r="M3174" s="2">
        <v>160235.99</v>
      </c>
      <c r="N3174" s="2">
        <v>102732.01</v>
      </c>
      <c r="O3174" s="2">
        <v>457</v>
      </c>
      <c r="P3174" s="2">
        <v>47</v>
      </c>
      <c r="Q3174" s="2" t="s">
        <v>42</v>
      </c>
      <c r="R3174" s="2">
        <v>15</v>
      </c>
      <c r="S3174" s="5">
        <f>IFERROR(Table1[[#This Row],[Profit]]/Table1[[#This Row],[Sales]],0)</f>
        <v>0.39066354081104926</v>
      </c>
      <c r="T3174" s="2" t="str">
        <f t="shared" si="49"/>
        <v>Reorder Needed</v>
      </c>
    </row>
    <row r="3175" spans="1:20" x14ac:dyDescent="0.3">
      <c r="A3175" s="2">
        <v>4174</v>
      </c>
      <c r="B3175" s="3">
        <v>45311</v>
      </c>
      <c r="C3175" s="2" t="s">
        <v>206</v>
      </c>
      <c r="D3175" s="2" t="s">
        <v>4005</v>
      </c>
      <c r="E3175" s="2" t="s">
        <v>36</v>
      </c>
      <c r="F3175" s="2" t="s">
        <v>37</v>
      </c>
      <c r="G3175" s="2" t="s">
        <v>49</v>
      </c>
      <c r="H3175" s="2" t="s">
        <v>50</v>
      </c>
      <c r="I3175" s="2" t="s">
        <v>51</v>
      </c>
      <c r="J3175" s="2">
        <v>8</v>
      </c>
      <c r="K3175" s="2">
        <v>42607</v>
      </c>
      <c r="L3175" s="2">
        <v>340856</v>
      </c>
      <c r="M3175" s="2">
        <v>305471.40000000002</v>
      </c>
      <c r="N3175" s="2">
        <v>35384.6</v>
      </c>
      <c r="O3175" s="2">
        <v>150</v>
      </c>
      <c r="P3175" s="2">
        <v>99</v>
      </c>
      <c r="Q3175" s="2" t="s">
        <v>52</v>
      </c>
      <c r="R3175" s="2">
        <v>15</v>
      </c>
      <c r="S3175" s="5">
        <f>IFERROR(Table1[[#This Row],[Profit]]/Table1[[#This Row],[Sales]],0)</f>
        <v>0.10381099349872086</v>
      </c>
      <c r="T3175" s="2" t="str">
        <f t="shared" si="49"/>
        <v>Reorder Needed</v>
      </c>
    </row>
    <row r="3176" spans="1:20" x14ac:dyDescent="0.3">
      <c r="A3176" s="2">
        <v>4175</v>
      </c>
      <c r="B3176" s="3">
        <v>45569</v>
      </c>
      <c r="C3176" s="2" t="s">
        <v>3830</v>
      </c>
      <c r="D3176" s="2" t="s">
        <v>4006</v>
      </c>
      <c r="E3176" s="2" t="s">
        <v>20</v>
      </c>
      <c r="F3176" s="2" t="s">
        <v>21</v>
      </c>
      <c r="G3176" s="2" t="s">
        <v>49</v>
      </c>
      <c r="H3176" s="2" t="s">
        <v>50</v>
      </c>
      <c r="I3176" s="2" t="s">
        <v>51</v>
      </c>
      <c r="J3176" s="2">
        <v>10</v>
      </c>
      <c r="K3176" s="2">
        <v>26205</v>
      </c>
      <c r="L3176" s="2">
        <v>262050</v>
      </c>
      <c r="M3176" s="2">
        <v>227836.4</v>
      </c>
      <c r="N3176" s="2">
        <v>34213.599999999999</v>
      </c>
      <c r="O3176" s="2">
        <v>83</v>
      </c>
      <c r="P3176" s="2">
        <v>67</v>
      </c>
      <c r="Q3176" s="2" t="s">
        <v>52</v>
      </c>
      <c r="R3176" s="2">
        <v>0</v>
      </c>
      <c r="S3176" s="5">
        <f>IFERROR(Table1[[#This Row],[Profit]]/Table1[[#This Row],[Sales]],0)</f>
        <v>0.13056134325510399</v>
      </c>
      <c r="T3176" s="2" t="str">
        <f t="shared" si="49"/>
        <v>Reorder Needed</v>
      </c>
    </row>
    <row r="3177" spans="1:20" x14ac:dyDescent="0.3">
      <c r="A3177" s="2">
        <v>4176</v>
      </c>
      <c r="B3177" s="3">
        <v>45516</v>
      </c>
      <c r="C3177" s="2" t="s">
        <v>431</v>
      </c>
      <c r="D3177" s="2" t="s">
        <v>4007</v>
      </c>
      <c r="E3177" s="2" t="s">
        <v>20</v>
      </c>
      <c r="F3177" s="2" t="s">
        <v>21</v>
      </c>
      <c r="G3177" s="2" t="s">
        <v>75</v>
      </c>
      <c r="H3177" s="2" t="s">
        <v>76</v>
      </c>
      <c r="I3177" s="2" t="s">
        <v>77</v>
      </c>
      <c r="J3177" s="2">
        <v>8</v>
      </c>
      <c r="K3177" s="2">
        <v>52910</v>
      </c>
      <c r="L3177" s="2">
        <v>423280</v>
      </c>
      <c r="M3177" s="2">
        <v>260846.56</v>
      </c>
      <c r="N3177" s="2">
        <v>162433.44</v>
      </c>
      <c r="O3177" s="2">
        <v>194</v>
      </c>
      <c r="P3177" s="2">
        <v>84</v>
      </c>
      <c r="Q3177" s="2" t="s">
        <v>78</v>
      </c>
      <c r="R3177" s="2">
        <v>20</v>
      </c>
      <c r="S3177" s="5">
        <f>IFERROR(Table1[[#This Row],[Profit]]/Table1[[#This Row],[Sales]],0)</f>
        <v>0.38374938574938577</v>
      </c>
      <c r="T3177" s="2" t="str">
        <f t="shared" si="49"/>
        <v>Reorder Needed</v>
      </c>
    </row>
    <row r="3178" spans="1:20" x14ac:dyDescent="0.3">
      <c r="A3178" s="2">
        <v>4177</v>
      </c>
      <c r="B3178" s="3">
        <v>45317</v>
      </c>
      <c r="C3178" s="2" t="s">
        <v>2174</v>
      </c>
      <c r="D3178" s="2" t="s">
        <v>4008</v>
      </c>
      <c r="E3178" s="2" t="s">
        <v>45</v>
      </c>
      <c r="F3178" s="2" t="s">
        <v>46</v>
      </c>
      <c r="G3178" s="2" t="s">
        <v>60</v>
      </c>
      <c r="H3178" s="2" t="s">
        <v>61</v>
      </c>
      <c r="I3178" s="2" t="s">
        <v>32</v>
      </c>
      <c r="J3178" s="2">
        <v>8</v>
      </c>
      <c r="K3178" s="2">
        <v>30679</v>
      </c>
      <c r="L3178" s="2">
        <v>245432</v>
      </c>
      <c r="M3178" s="2">
        <v>214030.83</v>
      </c>
      <c r="N3178" s="2">
        <v>31401.17</v>
      </c>
      <c r="O3178" s="2">
        <v>125</v>
      </c>
      <c r="P3178" s="2">
        <v>50</v>
      </c>
      <c r="Q3178" s="2" t="s">
        <v>62</v>
      </c>
      <c r="R3178" s="2">
        <v>15</v>
      </c>
      <c r="S3178" s="5">
        <f>IFERROR(Table1[[#This Row],[Profit]]/Table1[[#This Row],[Sales]],0)</f>
        <v>0.12794244434303595</v>
      </c>
      <c r="T3178" s="2" t="str">
        <f t="shared" si="49"/>
        <v>Reorder Needed</v>
      </c>
    </row>
    <row r="3179" spans="1:20" x14ac:dyDescent="0.3">
      <c r="A3179" s="2">
        <v>4178</v>
      </c>
      <c r="B3179" s="3">
        <v>45636</v>
      </c>
      <c r="C3179" s="2" t="s">
        <v>1904</v>
      </c>
      <c r="D3179" s="2" t="s">
        <v>1957</v>
      </c>
      <c r="E3179" s="2" t="s">
        <v>20</v>
      </c>
      <c r="F3179" s="2" t="s">
        <v>21</v>
      </c>
      <c r="G3179" s="2" t="s">
        <v>81</v>
      </c>
      <c r="H3179" s="2" t="s">
        <v>82</v>
      </c>
      <c r="I3179" s="2" t="s">
        <v>24</v>
      </c>
      <c r="J3179" s="2">
        <v>8</v>
      </c>
      <c r="K3179" s="2">
        <v>20591</v>
      </c>
      <c r="L3179" s="2">
        <v>164728</v>
      </c>
      <c r="M3179" s="2">
        <v>146193.14000000001</v>
      </c>
      <c r="N3179" s="2">
        <v>18534.86</v>
      </c>
      <c r="O3179" s="2">
        <v>484</v>
      </c>
      <c r="P3179" s="2">
        <v>77</v>
      </c>
      <c r="Q3179" s="2" t="s">
        <v>42</v>
      </c>
      <c r="R3179" s="2">
        <v>5</v>
      </c>
      <c r="S3179" s="5">
        <f>IFERROR(Table1[[#This Row],[Profit]]/Table1[[#This Row],[Sales]],0)</f>
        <v>0.11251796901558934</v>
      </c>
      <c r="T3179" s="2" t="str">
        <f t="shared" si="49"/>
        <v>Reorder Needed</v>
      </c>
    </row>
    <row r="3180" spans="1:20" x14ac:dyDescent="0.3">
      <c r="A3180" s="2">
        <v>4179</v>
      </c>
      <c r="B3180" s="3">
        <v>45375</v>
      </c>
      <c r="C3180" s="2" t="s">
        <v>848</v>
      </c>
      <c r="D3180" s="2" t="s">
        <v>4009</v>
      </c>
      <c r="E3180" s="2" t="s">
        <v>20</v>
      </c>
      <c r="F3180" s="2" t="s">
        <v>21</v>
      </c>
      <c r="G3180" s="2" t="s">
        <v>97</v>
      </c>
      <c r="H3180" s="2" t="s">
        <v>98</v>
      </c>
      <c r="I3180" s="2" t="s">
        <v>32</v>
      </c>
      <c r="J3180" s="2">
        <v>3</v>
      </c>
      <c r="K3180" s="2">
        <v>16408</v>
      </c>
      <c r="L3180" s="2">
        <v>49224</v>
      </c>
      <c r="M3180" s="2">
        <v>41517.54</v>
      </c>
      <c r="N3180" s="2">
        <v>7706.46</v>
      </c>
      <c r="O3180" s="2">
        <v>42</v>
      </c>
      <c r="P3180" s="2">
        <v>10</v>
      </c>
      <c r="Q3180" s="2" t="s">
        <v>99</v>
      </c>
      <c r="R3180" s="2">
        <v>15</v>
      </c>
      <c r="S3180" s="5">
        <f>IFERROR(Table1[[#This Row],[Profit]]/Table1[[#This Row],[Sales]],0)</f>
        <v>0.15655899561189662</v>
      </c>
      <c r="T3180" s="2" t="str">
        <f t="shared" si="49"/>
        <v>Reorder Needed</v>
      </c>
    </row>
    <row r="3181" spans="1:20" x14ac:dyDescent="0.3">
      <c r="A3181" s="2">
        <v>4180</v>
      </c>
      <c r="B3181" s="3">
        <v>45521</v>
      </c>
      <c r="C3181" s="2" t="s">
        <v>1662</v>
      </c>
      <c r="D3181" s="2" t="s">
        <v>756</v>
      </c>
      <c r="E3181" s="2" t="s">
        <v>45</v>
      </c>
      <c r="F3181" s="2" t="s">
        <v>46</v>
      </c>
      <c r="G3181" s="2" t="s">
        <v>40</v>
      </c>
      <c r="H3181" s="2" t="s">
        <v>41</v>
      </c>
      <c r="I3181" s="2" t="s">
        <v>24</v>
      </c>
      <c r="J3181" s="2">
        <v>1</v>
      </c>
      <c r="K3181" s="2">
        <v>10039</v>
      </c>
      <c r="L3181" s="2">
        <v>10039</v>
      </c>
      <c r="M3181" s="2">
        <v>8809.6299999999992</v>
      </c>
      <c r="N3181" s="2">
        <v>1229.3699999999999</v>
      </c>
      <c r="O3181" s="2">
        <v>444</v>
      </c>
      <c r="P3181" s="2">
        <v>26</v>
      </c>
      <c r="Q3181" s="2" t="s">
        <v>42</v>
      </c>
      <c r="R3181" s="2">
        <v>20</v>
      </c>
      <c r="S3181" s="5">
        <f>IFERROR(Table1[[#This Row],[Profit]]/Table1[[#This Row],[Sales]],0)</f>
        <v>0.12245940830760035</v>
      </c>
      <c r="T3181" s="2" t="str">
        <f t="shared" si="49"/>
        <v>Reorder Needed</v>
      </c>
    </row>
    <row r="3182" spans="1:20" x14ac:dyDescent="0.3">
      <c r="A3182" s="2">
        <v>4181</v>
      </c>
      <c r="B3182" s="3">
        <v>45344</v>
      </c>
      <c r="C3182" s="2" t="s">
        <v>2647</v>
      </c>
      <c r="D3182" s="2" t="s">
        <v>4010</v>
      </c>
      <c r="E3182" s="2" t="s">
        <v>20</v>
      </c>
      <c r="F3182" s="2" t="s">
        <v>21</v>
      </c>
      <c r="G3182" s="2" t="s">
        <v>75</v>
      </c>
      <c r="H3182" s="2" t="s">
        <v>76</v>
      </c>
      <c r="I3182" s="2" t="s">
        <v>77</v>
      </c>
      <c r="J3182" s="2">
        <v>8</v>
      </c>
      <c r="K3182" s="2">
        <v>6758</v>
      </c>
      <c r="L3182" s="2">
        <v>54064</v>
      </c>
      <c r="M3182" s="2">
        <v>41810.449999999997</v>
      </c>
      <c r="N3182" s="2">
        <v>12253.55</v>
      </c>
      <c r="O3182" s="2">
        <v>33</v>
      </c>
      <c r="P3182" s="2">
        <v>46</v>
      </c>
      <c r="Q3182" s="2" t="s">
        <v>78</v>
      </c>
      <c r="R3182" s="2">
        <v>10</v>
      </c>
      <c r="S3182" s="5">
        <f>IFERROR(Table1[[#This Row],[Profit]]/Table1[[#This Row],[Sales]],0)</f>
        <v>0.22664897158922756</v>
      </c>
      <c r="T3182" s="2" t="str">
        <f t="shared" si="49"/>
        <v>Sufficient</v>
      </c>
    </row>
    <row r="3183" spans="1:20" x14ac:dyDescent="0.3">
      <c r="A3183" s="2">
        <v>4182</v>
      </c>
      <c r="B3183" s="3">
        <v>45653</v>
      </c>
      <c r="C3183" s="2" t="s">
        <v>2716</v>
      </c>
      <c r="D3183" s="2" t="s">
        <v>4011</v>
      </c>
      <c r="E3183" s="2" t="s">
        <v>36</v>
      </c>
      <c r="F3183" s="2" t="s">
        <v>37</v>
      </c>
      <c r="G3183" s="2" t="s">
        <v>60</v>
      </c>
      <c r="H3183" s="2" t="s">
        <v>61</v>
      </c>
      <c r="I3183" s="2" t="s">
        <v>32</v>
      </c>
      <c r="J3183" s="2">
        <v>3</v>
      </c>
      <c r="K3183" s="2">
        <v>11231</v>
      </c>
      <c r="L3183" s="2">
        <v>33693</v>
      </c>
      <c r="M3183" s="2">
        <v>30003.96</v>
      </c>
      <c r="N3183" s="2">
        <v>3689.04</v>
      </c>
      <c r="O3183" s="2">
        <v>69</v>
      </c>
      <c r="P3183" s="2">
        <v>99</v>
      </c>
      <c r="Q3183" s="2" t="s">
        <v>62</v>
      </c>
      <c r="R3183" s="2">
        <v>0</v>
      </c>
      <c r="S3183" s="5">
        <f>IFERROR(Table1[[#This Row],[Profit]]/Table1[[#This Row],[Sales]],0)</f>
        <v>0.10948980500400676</v>
      </c>
      <c r="T3183" s="2" t="str">
        <f t="shared" si="49"/>
        <v>Sufficient</v>
      </c>
    </row>
    <row r="3184" spans="1:20" x14ac:dyDescent="0.3">
      <c r="A3184" s="2">
        <v>4183</v>
      </c>
      <c r="B3184" s="3">
        <v>45303</v>
      </c>
      <c r="C3184" s="2" t="s">
        <v>1565</v>
      </c>
      <c r="D3184" s="2" t="s">
        <v>4012</v>
      </c>
      <c r="E3184" s="2" t="s">
        <v>45</v>
      </c>
      <c r="F3184" s="2" t="s">
        <v>46</v>
      </c>
      <c r="G3184" s="2" t="s">
        <v>97</v>
      </c>
      <c r="H3184" s="2" t="s">
        <v>98</v>
      </c>
      <c r="I3184" s="2" t="s">
        <v>32</v>
      </c>
      <c r="J3184" s="2">
        <v>3</v>
      </c>
      <c r="K3184" s="2">
        <v>53092</v>
      </c>
      <c r="L3184" s="2">
        <v>159276</v>
      </c>
      <c r="M3184" s="2">
        <v>109383.78</v>
      </c>
      <c r="N3184" s="2">
        <v>49892.22</v>
      </c>
      <c r="O3184" s="2">
        <v>360</v>
      </c>
      <c r="P3184" s="2">
        <v>22</v>
      </c>
      <c r="Q3184" s="2" t="s">
        <v>99</v>
      </c>
      <c r="R3184" s="2">
        <v>15</v>
      </c>
      <c r="S3184" s="5">
        <f>IFERROR(Table1[[#This Row],[Profit]]/Table1[[#This Row],[Sales]],0)</f>
        <v>0.31324380320952311</v>
      </c>
      <c r="T3184" s="2" t="str">
        <f t="shared" si="49"/>
        <v>Reorder Needed</v>
      </c>
    </row>
    <row r="3185" spans="1:20" x14ac:dyDescent="0.3">
      <c r="A3185" s="2">
        <v>4184</v>
      </c>
      <c r="B3185" s="3">
        <v>45397</v>
      </c>
      <c r="C3185" s="2" t="s">
        <v>201</v>
      </c>
      <c r="D3185" s="2" t="s">
        <v>4013</v>
      </c>
      <c r="E3185" s="2" t="s">
        <v>36</v>
      </c>
      <c r="F3185" s="2" t="s">
        <v>37</v>
      </c>
      <c r="G3185" s="2" t="s">
        <v>40</v>
      </c>
      <c r="H3185" s="2" t="s">
        <v>41</v>
      </c>
      <c r="I3185" s="2" t="s">
        <v>24</v>
      </c>
      <c r="J3185" s="2">
        <v>10</v>
      </c>
      <c r="K3185" s="2">
        <v>47583</v>
      </c>
      <c r="L3185" s="2">
        <v>475830</v>
      </c>
      <c r="M3185" s="2">
        <v>365390.38</v>
      </c>
      <c r="N3185" s="2">
        <v>110439.62</v>
      </c>
      <c r="O3185" s="2">
        <v>57</v>
      </c>
      <c r="P3185" s="2">
        <v>97</v>
      </c>
      <c r="Q3185" s="2" t="s">
        <v>42</v>
      </c>
      <c r="R3185" s="2">
        <v>20</v>
      </c>
      <c r="S3185" s="5">
        <f>IFERROR(Table1[[#This Row],[Profit]]/Table1[[#This Row],[Sales]],0)</f>
        <v>0.23209890086795704</v>
      </c>
      <c r="T3185" s="2" t="str">
        <f t="shared" si="49"/>
        <v>Sufficient</v>
      </c>
    </row>
    <row r="3186" spans="1:20" x14ac:dyDescent="0.3">
      <c r="A3186" s="2">
        <v>4185</v>
      </c>
      <c r="B3186" s="3">
        <v>45544</v>
      </c>
      <c r="C3186" s="2" t="s">
        <v>2945</v>
      </c>
      <c r="D3186" s="2" t="s">
        <v>4014</v>
      </c>
      <c r="E3186" s="2" t="s">
        <v>36</v>
      </c>
      <c r="F3186" s="2" t="s">
        <v>37</v>
      </c>
      <c r="G3186" s="2" t="s">
        <v>55</v>
      </c>
      <c r="H3186" s="2" t="s">
        <v>56</v>
      </c>
      <c r="I3186" s="2" t="s">
        <v>32</v>
      </c>
      <c r="J3186" s="2">
        <v>9</v>
      </c>
      <c r="K3186" s="2">
        <v>56356</v>
      </c>
      <c r="L3186" s="2">
        <v>507204</v>
      </c>
      <c r="M3186" s="2">
        <v>392849.26</v>
      </c>
      <c r="N3186" s="2">
        <v>114354.74</v>
      </c>
      <c r="O3186" s="2">
        <v>32</v>
      </c>
      <c r="P3186" s="2">
        <v>58</v>
      </c>
      <c r="Q3186" s="2" t="s">
        <v>57</v>
      </c>
      <c r="R3186" s="2">
        <v>20</v>
      </c>
      <c r="S3186" s="5">
        <f>IFERROR(Table1[[#This Row],[Profit]]/Table1[[#This Row],[Sales]],0)</f>
        <v>0.2254610373735223</v>
      </c>
      <c r="T3186" s="2" t="str">
        <f t="shared" si="49"/>
        <v>Sufficient</v>
      </c>
    </row>
    <row r="3187" spans="1:20" x14ac:dyDescent="0.3">
      <c r="A3187" s="2">
        <v>4186</v>
      </c>
      <c r="B3187" s="3">
        <v>45412</v>
      </c>
      <c r="C3187" s="2" t="s">
        <v>1670</v>
      </c>
      <c r="D3187" s="2" t="s">
        <v>4015</v>
      </c>
      <c r="E3187" s="2" t="s">
        <v>36</v>
      </c>
      <c r="F3187" s="2" t="s">
        <v>37</v>
      </c>
      <c r="G3187" s="2" t="s">
        <v>40</v>
      </c>
      <c r="H3187" s="2" t="s">
        <v>41</v>
      </c>
      <c r="I3187" s="2" t="s">
        <v>24</v>
      </c>
      <c r="J3187" s="2">
        <v>10</v>
      </c>
      <c r="K3187" s="2">
        <v>25414</v>
      </c>
      <c r="L3187" s="2">
        <v>254140</v>
      </c>
      <c r="M3187" s="2">
        <v>161124.45000000001</v>
      </c>
      <c r="N3187" s="2">
        <v>93015.55</v>
      </c>
      <c r="O3187" s="2">
        <v>186</v>
      </c>
      <c r="P3187" s="2">
        <v>66</v>
      </c>
      <c r="Q3187" s="2" t="s">
        <v>42</v>
      </c>
      <c r="R3187" s="2">
        <v>10</v>
      </c>
      <c r="S3187" s="5">
        <f>IFERROR(Table1[[#This Row],[Profit]]/Table1[[#This Row],[Sales]],0)</f>
        <v>0.36600121980011019</v>
      </c>
      <c r="T3187" s="2" t="str">
        <f t="shared" si="49"/>
        <v>Reorder Needed</v>
      </c>
    </row>
    <row r="3188" spans="1:20" x14ac:dyDescent="0.3">
      <c r="A3188" s="2">
        <v>4187</v>
      </c>
      <c r="B3188" s="3">
        <v>45460</v>
      </c>
      <c r="C3188" s="2" t="s">
        <v>276</v>
      </c>
      <c r="D3188" s="2" t="s">
        <v>4016</v>
      </c>
      <c r="E3188" s="2" t="s">
        <v>28</v>
      </c>
      <c r="F3188" s="2" t="s">
        <v>29</v>
      </c>
      <c r="G3188" s="2" t="s">
        <v>67</v>
      </c>
      <c r="H3188" s="2" t="s">
        <v>68</v>
      </c>
      <c r="I3188" s="2" t="s">
        <v>24</v>
      </c>
      <c r="J3188" s="2">
        <v>10</v>
      </c>
      <c r="K3188" s="2">
        <v>22674</v>
      </c>
      <c r="L3188" s="2">
        <v>226740</v>
      </c>
      <c r="M3188" s="2">
        <v>199361.26</v>
      </c>
      <c r="N3188" s="2">
        <v>27378.74</v>
      </c>
      <c r="O3188" s="2">
        <v>372</v>
      </c>
      <c r="P3188" s="2">
        <v>46</v>
      </c>
      <c r="Q3188" s="2" t="s">
        <v>42</v>
      </c>
      <c r="R3188" s="2">
        <v>15</v>
      </c>
      <c r="S3188" s="5">
        <f>IFERROR(Table1[[#This Row],[Profit]]/Table1[[#This Row],[Sales]],0)</f>
        <v>0.12074949281114934</v>
      </c>
      <c r="T3188" s="2" t="str">
        <f t="shared" si="49"/>
        <v>Reorder Needed</v>
      </c>
    </row>
    <row r="3189" spans="1:20" x14ac:dyDescent="0.3">
      <c r="A3189" s="2">
        <v>4188</v>
      </c>
      <c r="B3189" s="3">
        <v>45531</v>
      </c>
      <c r="C3189" s="2" t="s">
        <v>2738</v>
      </c>
      <c r="D3189" s="2" t="s">
        <v>4017</v>
      </c>
      <c r="E3189" s="2" t="s">
        <v>20</v>
      </c>
      <c r="F3189" s="2" t="s">
        <v>21</v>
      </c>
      <c r="G3189" s="2" t="s">
        <v>60</v>
      </c>
      <c r="H3189" s="2" t="s">
        <v>61</v>
      </c>
      <c r="I3189" s="2" t="s">
        <v>32</v>
      </c>
      <c r="J3189" s="2">
        <v>8</v>
      </c>
      <c r="K3189" s="2">
        <v>8227</v>
      </c>
      <c r="L3189" s="2">
        <v>65816</v>
      </c>
      <c r="M3189" s="2">
        <v>42916.89</v>
      </c>
      <c r="N3189" s="2">
        <v>22899.11</v>
      </c>
      <c r="O3189" s="2">
        <v>496</v>
      </c>
      <c r="P3189" s="2">
        <v>69</v>
      </c>
      <c r="Q3189" s="2" t="s">
        <v>62</v>
      </c>
      <c r="R3189" s="2">
        <v>20</v>
      </c>
      <c r="S3189" s="5">
        <f>IFERROR(Table1[[#This Row],[Profit]]/Table1[[#This Row],[Sales]],0)</f>
        <v>0.34792618816093351</v>
      </c>
      <c r="T3189" s="2" t="str">
        <f t="shared" si="49"/>
        <v>Reorder Needed</v>
      </c>
    </row>
    <row r="3190" spans="1:20" x14ac:dyDescent="0.3">
      <c r="A3190" s="2">
        <v>4189</v>
      </c>
      <c r="B3190" s="3">
        <v>45621</v>
      </c>
      <c r="C3190" s="2" t="s">
        <v>493</v>
      </c>
      <c r="D3190" s="2" t="s">
        <v>1347</v>
      </c>
      <c r="E3190" s="2" t="s">
        <v>45</v>
      </c>
      <c r="F3190" s="2" t="s">
        <v>46</v>
      </c>
      <c r="G3190" s="2" t="s">
        <v>22</v>
      </c>
      <c r="H3190" s="2" t="s">
        <v>23</v>
      </c>
      <c r="I3190" s="2" t="s">
        <v>24</v>
      </c>
      <c r="J3190" s="2">
        <v>7</v>
      </c>
      <c r="K3190" s="2">
        <v>57440</v>
      </c>
      <c r="L3190" s="2">
        <v>402080</v>
      </c>
      <c r="M3190" s="2">
        <v>275035.64</v>
      </c>
      <c r="N3190" s="2">
        <v>127044.36</v>
      </c>
      <c r="O3190" s="2">
        <v>202</v>
      </c>
      <c r="P3190" s="2">
        <v>26</v>
      </c>
      <c r="Q3190" s="2" t="s">
        <v>25</v>
      </c>
      <c r="R3190" s="2">
        <v>0</v>
      </c>
      <c r="S3190" s="5">
        <f>IFERROR(Table1[[#This Row],[Profit]]/Table1[[#This Row],[Sales]],0)</f>
        <v>0.31596786709112612</v>
      </c>
      <c r="T3190" s="2" t="str">
        <f t="shared" si="49"/>
        <v>Reorder Needed</v>
      </c>
    </row>
    <row r="3191" spans="1:20" x14ac:dyDescent="0.3">
      <c r="A3191" s="2">
        <v>4190</v>
      </c>
      <c r="B3191" s="3">
        <v>45514</v>
      </c>
      <c r="C3191" s="2" t="s">
        <v>904</v>
      </c>
      <c r="D3191" s="2" t="s">
        <v>4018</v>
      </c>
      <c r="E3191" s="2" t="s">
        <v>28</v>
      </c>
      <c r="F3191" s="2" t="s">
        <v>29</v>
      </c>
      <c r="G3191" s="2" t="s">
        <v>97</v>
      </c>
      <c r="H3191" s="2" t="s">
        <v>98</v>
      </c>
      <c r="I3191" s="2" t="s">
        <v>32</v>
      </c>
      <c r="J3191" s="2">
        <v>7</v>
      </c>
      <c r="K3191" s="2">
        <v>23204</v>
      </c>
      <c r="L3191" s="2">
        <v>162428</v>
      </c>
      <c r="M3191" s="2">
        <v>144550.81</v>
      </c>
      <c r="N3191" s="2">
        <v>17877.189999999999</v>
      </c>
      <c r="O3191" s="2">
        <v>241</v>
      </c>
      <c r="P3191" s="2">
        <v>66</v>
      </c>
      <c r="Q3191" s="2" t="s">
        <v>99</v>
      </c>
      <c r="R3191" s="2">
        <v>15</v>
      </c>
      <c r="S3191" s="5">
        <f>IFERROR(Table1[[#This Row],[Profit]]/Table1[[#This Row],[Sales]],0)</f>
        <v>0.11006224296303592</v>
      </c>
      <c r="T3191" s="2" t="str">
        <f t="shared" si="49"/>
        <v>Reorder Needed</v>
      </c>
    </row>
    <row r="3192" spans="1:20" x14ac:dyDescent="0.3">
      <c r="A3192" s="2">
        <v>4191</v>
      </c>
      <c r="B3192" s="3">
        <v>45438</v>
      </c>
      <c r="C3192" s="2" t="s">
        <v>1275</v>
      </c>
      <c r="D3192" s="2" t="s">
        <v>4019</v>
      </c>
      <c r="E3192" s="2" t="s">
        <v>20</v>
      </c>
      <c r="F3192" s="2" t="s">
        <v>21</v>
      </c>
      <c r="G3192" s="2" t="s">
        <v>60</v>
      </c>
      <c r="H3192" s="2" t="s">
        <v>61</v>
      </c>
      <c r="I3192" s="2" t="s">
        <v>32</v>
      </c>
      <c r="J3192" s="2">
        <v>3</v>
      </c>
      <c r="K3192" s="2">
        <v>41584</v>
      </c>
      <c r="L3192" s="2">
        <v>124752</v>
      </c>
      <c r="M3192" s="2">
        <v>96344.69</v>
      </c>
      <c r="N3192" s="2">
        <v>28407.31</v>
      </c>
      <c r="O3192" s="2">
        <v>99</v>
      </c>
      <c r="P3192" s="2">
        <v>41</v>
      </c>
      <c r="Q3192" s="2" t="s">
        <v>62</v>
      </c>
      <c r="R3192" s="2">
        <v>5</v>
      </c>
      <c r="S3192" s="5">
        <f>IFERROR(Table1[[#This Row],[Profit]]/Table1[[#This Row],[Sales]],0)</f>
        <v>0.22771025715018597</v>
      </c>
      <c r="T3192" s="2" t="str">
        <f t="shared" si="49"/>
        <v>Reorder Needed</v>
      </c>
    </row>
    <row r="3193" spans="1:20" x14ac:dyDescent="0.3">
      <c r="A3193" s="2">
        <v>4192</v>
      </c>
      <c r="B3193" s="3">
        <v>45293</v>
      </c>
      <c r="C3193" s="2" t="s">
        <v>1460</v>
      </c>
      <c r="D3193" s="2" t="s">
        <v>4020</v>
      </c>
      <c r="E3193" s="2" t="s">
        <v>20</v>
      </c>
      <c r="F3193" s="2" t="s">
        <v>21</v>
      </c>
      <c r="G3193" s="2" t="s">
        <v>30</v>
      </c>
      <c r="H3193" s="2" t="s">
        <v>31</v>
      </c>
      <c r="I3193" s="2" t="s">
        <v>32</v>
      </c>
      <c r="J3193" s="2">
        <v>4</v>
      </c>
      <c r="K3193" s="2">
        <v>36948</v>
      </c>
      <c r="L3193" s="2">
        <v>147792</v>
      </c>
      <c r="M3193" s="2">
        <v>127262.13</v>
      </c>
      <c r="N3193" s="2">
        <v>20529.87</v>
      </c>
      <c r="O3193" s="2">
        <v>434</v>
      </c>
      <c r="P3193" s="2">
        <v>62</v>
      </c>
      <c r="Q3193" s="2" t="s">
        <v>33</v>
      </c>
      <c r="R3193" s="2">
        <v>10</v>
      </c>
      <c r="S3193" s="5">
        <f>IFERROR(Table1[[#This Row],[Profit]]/Table1[[#This Row],[Sales]],0)</f>
        <v>0.13891056349464112</v>
      </c>
      <c r="T3193" s="2" t="str">
        <f t="shared" si="49"/>
        <v>Reorder Needed</v>
      </c>
    </row>
    <row r="3194" spans="1:20" x14ac:dyDescent="0.3">
      <c r="A3194" s="2">
        <v>4193</v>
      </c>
      <c r="B3194" s="3">
        <v>45543</v>
      </c>
      <c r="C3194" s="2" t="s">
        <v>1292</v>
      </c>
      <c r="D3194" s="2" t="s">
        <v>4021</v>
      </c>
      <c r="E3194" s="2" t="s">
        <v>36</v>
      </c>
      <c r="F3194" s="2" t="s">
        <v>37</v>
      </c>
      <c r="G3194" s="2" t="s">
        <v>81</v>
      </c>
      <c r="H3194" s="2" t="s">
        <v>82</v>
      </c>
      <c r="I3194" s="2" t="s">
        <v>24</v>
      </c>
      <c r="J3194" s="2">
        <v>9</v>
      </c>
      <c r="K3194" s="2">
        <v>9889</v>
      </c>
      <c r="L3194" s="2">
        <v>89001</v>
      </c>
      <c r="M3194" s="2">
        <v>70406.899999999994</v>
      </c>
      <c r="N3194" s="2">
        <v>18594.099999999999</v>
      </c>
      <c r="O3194" s="2">
        <v>304</v>
      </c>
      <c r="P3194" s="2">
        <v>47</v>
      </c>
      <c r="Q3194" s="2" t="s">
        <v>42</v>
      </c>
      <c r="R3194" s="2">
        <v>20</v>
      </c>
      <c r="S3194" s="5">
        <f>IFERROR(Table1[[#This Row],[Profit]]/Table1[[#This Row],[Sales]],0)</f>
        <v>0.20892012449298322</v>
      </c>
      <c r="T3194" s="2" t="str">
        <f t="shared" si="49"/>
        <v>Reorder Needed</v>
      </c>
    </row>
    <row r="3195" spans="1:20" x14ac:dyDescent="0.3">
      <c r="A3195" s="2">
        <v>4194</v>
      </c>
      <c r="B3195" s="3">
        <v>45320</v>
      </c>
      <c r="C3195" s="2" t="s">
        <v>1630</v>
      </c>
      <c r="D3195" s="2" t="s">
        <v>4022</v>
      </c>
      <c r="E3195" s="2" t="s">
        <v>20</v>
      </c>
      <c r="F3195" s="2" t="s">
        <v>21</v>
      </c>
      <c r="G3195" s="2" t="s">
        <v>40</v>
      </c>
      <c r="H3195" s="2" t="s">
        <v>41</v>
      </c>
      <c r="I3195" s="2" t="s">
        <v>24</v>
      </c>
      <c r="J3195" s="2">
        <v>9</v>
      </c>
      <c r="K3195" s="2">
        <v>3500</v>
      </c>
      <c r="L3195" s="2">
        <v>31500</v>
      </c>
      <c r="M3195" s="2">
        <v>23109.05</v>
      </c>
      <c r="N3195" s="2">
        <v>8390.9500000000007</v>
      </c>
      <c r="O3195" s="2">
        <v>95</v>
      </c>
      <c r="P3195" s="2">
        <v>54</v>
      </c>
      <c r="Q3195" s="2" t="s">
        <v>42</v>
      </c>
      <c r="R3195" s="2">
        <v>5</v>
      </c>
      <c r="S3195" s="5">
        <f>IFERROR(Table1[[#This Row],[Profit]]/Table1[[#This Row],[Sales]],0)</f>
        <v>0.2663793650793651</v>
      </c>
      <c r="T3195" s="2" t="str">
        <f t="shared" si="49"/>
        <v>Reorder Needed</v>
      </c>
    </row>
    <row r="3196" spans="1:20" x14ac:dyDescent="0.3">
      <c r="A3196" s="2">
        <v>4195</v>
      </c>
      <c r="B3196" s="3">
        <v>45399</v>
      </c>
      <c r="C3196" s="2" t="s">
        <v>219</v>
      </c>
      <c r="D3196" s="2" t="s">
        <v>4023</v>
      </c>
      <c r="E3196" s="2" t="s">
        <v>45</v>
      </c>
      <c r="F3196" s="2" t="s">
        <v>46</v>
      </c>
      <c r="G3196" s="2" t="s">
        <v>81</v>
      </c>
      <c r="H3196" s="2" t="s">
        <v>82</v>
      </c>
      <c r="I3196" s="2" t="s">
        <v>24</v>
      </c>
      <c r="J3196" s="2">
        <v>7</v>
      </c>
      <c r="K3196" s="2">
        <v>43458</v>
      </c>
      <c r="L3196" s="2">
        <v>304206</v>
      </c>
      <c r="M3196" s="2">
        <v>252429.28</v>
      </c>
      <c r="N3196" s="2">
        <v>51776.72</v>
      </c>
      <c r="O3196" s="2">
        <v>325</v>
      </c>
      <c r="P3196" s="2">
        <v>74</v>
      </c>
      <c r="Q3196" s="2" t="s">
        <v>42</v>
      </c>
      <c r="R3196" s="2">
        <v>0</v>
      </c>
      <c r="S3196" s="5">
        <f>IFERROR(Table1[[#This Row],[Profit]]/Table1[[#This Row],[Sales]],0)</f>
        <v>0.17020282308698712</v>
      </c>
      <c r="T3196" s="2" t="str">
        <f t="shared" si="49"/>
        <v>Reorder Needed</v>
      </c>
    </row>
    <row r="3197" spans="1:20" x14ac:dyDescent="0.3">
      <c r="A3197" s="2">
        <v>4196</v>
      </c>
      <c r="B3197" s="3">
        <v>45369</v>
      </c>
      <c r="C3197" s="2" t="s">
        <v>768</v>
      </c>
      <c r="D3197" s="2" t="s">
        <v>4024</v>
      </c>
      <c r="E3197" s="2" t="s">
        <v>20</v>
      </c>
      <c r="F3197" s="2" t="s">
        <v>21</v>
      </c>
      <c r="G3197" s="2" t="s">
        <v>30</v>
      </c>
      <c r="H3197" s="2" t="s">
        <v>31</v>
      </c>
      <c r="I3197" s="2" t="s">
        <v>32</v>
      </c>
      <c r="J3197" s="2">
        <v>3</v>
      </c>
      <c r="K3197" s="2">
        <v>10448</v>
      </c>
      <c r="L3197" s="2">
        <v>31344</v>
      </c>
      <c r="M3197" s="2">
        <v>19331.900000000001</v>
      </c>
      <c r="N3197" s="2">
        <v>12012.1</v>
      </c>
      <c r="O3197" s="2">
        <v>101</v>
      </c>
      <c r="P3197" s="2">
        <v>37</v>
      </c>
      <c r="Q3197" s="2" t="s">
        <v>33</v>
      </c>
      <c r="R3197" s="2">
        <v>5</v>
      </c>
      <c r="S3197" s="5">
        <f>IFERROR(Table1[[#This Row],[Profit]]/Table1[[#This Row],[Sales]],0)</f>
        <v>0.38323443083205716</v>
      </c>
      <c r="T3197" s="2" t="str">
        <f t="shared" si="49"/>
        <v>Reorder Needed</v>
      </c>
    </row>
    <row r="3198" spans="1:20" x14ac:dyDescent="0.3">
      <c r="A3198" s="2">
        <v>4197</v>
      </c>
      <c r="B3198" s="3">
        <v>45582</v>
      </c>
      <c r="C3198" s="2" t="s">
        <v>227</v>
      </c>
      <c r="D3198" s="2" t="s">
        <v>4025</v>
      </c>
      <c r="E3198" s="2" t="s">
        <v>36</v>
      </c>
      <c r="F3198" s="2" t="s">
        <v>37</v>
      </c>
      <c r="G3198" s="2" t="s">
        <v>67</v>
      </c>
      <c r="H3198" s="2" t="s">
        <v>68</v>
      </c>
      <c r="I3198" s="2" t="s">
        <v>24</v>
      </c>
      <c r="J3198" s="2">
        <v>8</v>
      </c>
      <c r="K3198" s="2">
        <v>43944</v>
      </c>
      <c r="L3198" s="2">
        <v>351552</v>
      </c>
      <c r="M3198" s="2">
        <v>244906.02</v>
      </c>
      <c r="N3198" s="2">
        <v>106645.98</v>
      </c>
      <c r="O3198" s="2">
        <v>237</v>
      </c>
      <c r="P3198" s="2">
        <v>47</v>
      </c>
      <c r="Q3198" s="2" t="s">
        <v>42</v>
      </c>
      <c r="R3198" s="2">
        <v>20</v>
      </c>
      <c r="S3198" s="5">
        <f>IFERROR(Table1[[#This Row],[Profit]]/Table1[[#This Row],[Sales]],0)</f>
        <v>0.30335762561441831</v>
      </c>
      <c r="T3198" s="2" t="str">
        <f t="shared" si="49"/>
        <v>Reorder Needed</v>
      </c>
    </row>
    <row r="3199" spans="1:20" x14ac:dyDescent="0.3">
      <c r="A3199" s="2">
        <v>4198</v>
      </c>
      <c r="B3199" s="3">
        <v>45513</v>
      </c>
      <c r="C3199" s="2" t="s">
        <v>2230</v>
      </c>
      <c r="D3199" s="2" t="s">
        <v>4026</v>
      </c>
      <c r="E3199" s="2" t="s">
        <v>45</v>
      </c>
      <c r="F3199" s="2" t="s">
        <v>46</v>
      </c>
      <c r="G3199" s="2" t="s">
        <v>40</v>
      </c>
      <c r="H3199" s="2" t="s">
        <v>41</v>
      </c>
      <c r="I3199" s="2" t="s">
        <v>24</v>
      </c>
      <c r="J3199" s="2">
        <v>5</v>
      </c>
      <c r="K3199" s="2">
        <v>18935</v>
      </c>
      <c r="L3199" s="2">
        <v>94675</v>
      </c>
      <c r="M3199" s="2">
        <v>58210.73</v>
      </c>
      <c r="N3199" s="2">
        <v>36464.269999999997</v>
      </c>
      <c r="O3199" s="2">
        <v>435</v>
      </c>
      <c r="P3199" s="2">
        <v>59</v>
      </c>
      <c r="Q3199" s="2" t="s">
        <v>42</v>
      </c>
      <c r="R3199" s="2">
        <v>20</v>
      </c>
      <c r="S3199" s="5">
        <f>IFERROR(Table1[[#This Row],[Profit]]/Table1[[#This Row],[Sales]],0)</f>
        <v>0.38515204647478213</v>
      </c>
      <c r="T3199" s="2" t="str">
        <f t="shared" si="49"/>
        <v>Reorder Needed</v>
      </c>
    </row>
    <row r="3200" spans="1:20" x14ac:dyDescent="0.3">
      <c r="A3200" s="2">
        <v>4199</v>
      </c>
      <c r="B3200" s="3">
        <v>45482</v>
      </c>
      <c r="C3200" s="2" t="s">
        <v>1878</v>
      </c>
      <c r="D3200" s="2" t="s">
        <v>4027</v>
      </c>
      <c r="E3200" s="2" t="s">
        <v>28</v>
      </c>
      <c r="F3200" s="2" t="s">
        <v>29</v>
      </c>
      <c r="G3200" s="2" t="s">
        <v>67</v>
      </c>
      <c r="H3200" s="2" t="s">
        <v>68</v>
      </c>
      <c r="I3200" s="2" t="s">
        <v>24</v>
      </c>
      <c r="J3200" s="2">
        <v>2</v>
      </c>
      <c r="K3200" s="2">
        <v>56180</v>
      </c>
      <c r="L3200" s="2">
        <v>112360</v>
      </c>
      <c r="M3200" s="2">
        <v>78950.38</v>
      </c>
      <c r="N3200" s="2">
        <v>33409.620000000003</v>
      </c>
      <c r="O3200" s="2">
        <v>455</v>
      </c>
      <c r="P3200" s="2">
        <v>54</v>
      </c>
      <c r="Q3200" s="2" t="s">
        <v>42</v>
      </c>
      <c r="R3200" s="2">
        <v>20</v>
      </c>
      <c r="S3200" s="5">
        <f>IFERROR(Table1[[#This Row],[Profit]]/Table1[[#This Row],[Sales]],0)</f>
        <v>0.29734442862228555</v>
      </c>
      <c r="T3200" s="2" t="str">
        <f t="shared" si="49"/>
        <v>Reorder Needed</v>
      </c>
    </row>
    <row r="3201" spans="1:20" x14ac:dyDescent="0.3">
      <c r="A3201" s="2">
        <v>4200</v>
      </c>
      <c r="B3201" s="3">
        <v>45492</v>
      </c>
      <c r="C3201" s="2" t="s">
        <v>2291</v>
      </c>
      <c r="D3201" s="2" t="s">
        <v>2658</v>
      </c>
      <c r="E3201" s="2" t="s">
        <v>28</v>
      </c>
      <c r="F3201" s="2" t="s">
        <v>29</v>
      </c>
      <c r="G3201" s="2" t="s">
        <v>81</v>
      </c>
      <c r="H3201" s="2" t="s">
        <v>82</v>
      </c>
      <c r="I3201" s="2" t="s">
        <v>24</v>
      </c>
      <c r="J3201" s="2">
        <v>6</v>
      </c>
      <c r="K3201" s="2">
        <v>53822</v>
      </c>
      <c r="L3201" s="2">
        <v>322932</v>
      </c>
      <c r="M3201" s="2">
        <v>263983.57</v>
      </c>
      <c r="N3201" s="2">
        <v>58948.43</v>
      </c>
      <c r="O3201" s="2">
        <v>81</v>
      </c>
      <c r="P3201" s="2">
        <v>51</v>
      </c>
      <c r="Q3201" s="2" t="s">
        <v>42</v>
      </c>
      <c r="R3201" s="2">
        <v>10</v>
      </c>
      <c r="S3201" s="5">
        <f>IFERROR(Table1[[#This Row],[Profit]]/Table1[[#This Row],[Sales]],0)</f>
        <v>0.18254130900623042</v>
      </c>
      <c r="T3201" s="2" t="str">
        <f t="shared" si="49"/>
        <v>Reorder Needed</v>
      </c>
    </row>
    <row r="3202" spans="1:20" x14ac:dyDescent="0.3">
      <c r="A3202" s="2">
        <v>4201</v>
      </c>
      <c r="B3202" s="3">
        <v>45488</v>
      </c>
      <c r="C3202" s="2" t="s">
        <v>577</v>
      </c>
      <c r="D3202" s="2" t="s">
        <v>4028</v>
      </c>
      <c r="E3202" s="2" t="s">
        <v>28</v>
      </c>
      <c r="F3202" s="2" t="s">
        <v>29</v>
      </c>
      <c r="G3202" s="2" t="s">
        <v>30</v>
      </c>
      <c r="H3202" s="2" t="s">
        <v>31</v>
      </c>
      <c r="I3202" s="2" t="s">
        <v>32</v>
      </c>
      <c r="J3202" s="2">
        <v>3</v>
      </c>
      <c r="K3202" s="2">
        <v>48446</v>
      </c>
      <c r="L3202" s="2">
        <v>145338</v>
      </c>
      <c r="M3202" s="2">
        <v>117935.32</v>
      </c>
      <c r="N3202" s="2">
        <v>27402.68</v>
      </c>
      <c r="O3202" s="2">
        <v>177</v>
      </c>
      <c r="P3202" s="2">
        <v>93</v>
      </c>
      <c r="Q3202" s="2" t="s">
        <v>33</v>
      </c>
      <c r="R3202" s="2">
        <v>20</v>
      </c>
      <c r="S3202" s="5">
        <f>IFERROR(Table1[[#This Row],[Profit]]/Table1[[#This Row],[Sales]],0)</f>
        <v>0.18854449627764247</v>
      </c>
      <c r="T3202" s="2" t="str">
        <f t="shared" ref="T3202:T3265" si="50">IF(O3202&gt;P3202,"Reorder Needed","Sufficient")</f>
        <v>Reorder Needed</v>
      </c>
    </row>
    <row r="3203" spans="1:20" x14ac:dyDescent="0.3">
      <c r="A3203" s="2">
        <v>4202</v>
      </c>
      <c r="B3203" s="3">
        <v>45648</v>
      </c>
      <c r="C3203" s="2" t="s">
        <v>58</v>
      </c>
      <c r="D3203" s="2" t="s">
        <v>4029</v>
      </c>
      <c r="E3203" s="2" t="s">
        <v>45</v>
      </c>
      <c r="F3203" s="2" t="s">
        <v>46</v>
      </c>
      <c r="G3203" s="2" t="s">
        <v>40</v>
      </c>
      <c r="H3203" s="2" t="s">
        <v>41</v>
      </c>
      <c r="I3203" s="2" t="s">
        <v>24</v>
      </c>
      <c r="J3203" s="2">
        <v>9</v>
      </c>
      <c r="K3203" s="2">
        <v>4980</v>
      </c>
      <c r="L3203" s="2">
        <v>44820</v>
      </c>
      <c r="M3203" s="2">
        <v>33223.64</v>
      </c>
      <c r="N3203" s="2">
        <v>11596.36</v>
      </c>
      <c r="O3203" s="2">
        <v>125</v>
      </c>
      <c r="P3203" s="2">
        <v>55</v>
      </c>
      <c r="Q3203" s="2" t="s">
        <v>42</v>
      </c>
      <c r="R3203" s="2">
        <v>10</v>
      </c>
      <c r="S3203" s="5">
        <f>IFERROR(Table1[[#This Row],[Profit]]/Table1[[#This Row],[Sales]],0)</f>
        <v>0.25873181615350294</v>
      </c>
      <c r="T3203" s="2" t="str">
        <f t="shared" si="50"/>
        <v>Reorder Needed</v>
      </c>
    </row>
    <row r="3204" spans="1:20" x14ac:dyDescent="0.3">
      <c r="A3204" s="2">
        <v>4203</v>
      </c>
      <c r="B3204" s="3">
        <v>45630</v>
      </c>
      <c r="C3204" s="2" t="s">
        <v>663</v>
      </c>
      <c r="D3204" s="2" t="s">
        <v>4030</v>
      </c>
      <c r="E3204" s="2" t="s">
        <v>20</v>
      </c>
      <c r="F3204" s="2" t="s">
        <v>21</v>
      </c>
      <c r="G3204" s="2" t="s">
        <v>30</v>
      </c>
      <c r="H3204" s="2" t="s">
        <v>31</v>
      </c>
      <c r="I3204" s="2" t="s">
        <v>32</v>
      </c>
      <c r="J3204" s="2">
        <v>9</v>
      </c>
      <c r="K3204" s="2">
        <v>27596</v>
      </c>
      <c r="L3204" s="2">
        <v>248364</v>
      </c>
      <c r="M3204" s="2">
        <v>157435.01999999999</v>
      </c>
      <c r="N3204" s="2">
        <v>90928.98</v>
      </c>
      <c r="O3204" s="2">
        <v>15</v>
      </c>
      <c r="P3204" s="2">
        <v>80</v>
      </c>
      <c r="Q3204" s="2" t="s">
        <v>33</v>
      </c>
      <c r="R3204" s="2">
        <v>5</v>
      </c>
      <c r="S3204" s="5">
        <f>IFERROR(Table1[[#This Row],[Profit]]/Table1[[#This Row],[Sales]],0)</f>
        <v>0.36611175532685897</v>
      </c>
      <c r="T3204" s="2" t="str">
        <f t="shared" si="50"/>
        <v>Sufficient</v>
      </c>
    </row>
    <row r="3205" spans="1:20" x14ac:dyDescent="0.3">
      <c r="A3205" s="2">
        <v>4204</v>
      </c>
      <c r="B3205" s="3">
        <v>45373</v>
      </c>
      <c r="C3205" s="2" t="s">
        <v>444</v>
      </c>
      <c r="D3205" s="2" t="s">
        <v>4031</v>
      </c>
      <c r="E3205" s="2" t="s">
        <v>28</v>
      </c>
      <c r="F3205" s="2" t="s">
        <v>29</v>
      </c>
      <c r="G3205" s="2" t="s">
        <v>49</v>
      </c>
      <c r="H3205" s="2" t="s">
        <v>50</v>
      </c>
      <c r="I3205" s="2" t="s">
        <v>51</v>
      </c>
      <c r="J3205" s="2">
        <v>8</v>
      </c>
      <c r="K3205" s="2">
        <v>1852</v>
      </c>
      <c r="L3205" s="2">
        <v>14816</v>
      </c>
      <c r="M3205" s="2">
        <v>12644.5</v>
      </c>
      <c r="N3205" s="2">
        <v>2171.5</v>
      </c>
      <c r="O3205" s="2">
        <v>406</v>
      </c>
      <c r="P3205" s="2">
        <v>34</v>
      </c>
      <c r="Q3205" s="2" t="s">
        <v>52</v>
      </c>
      <c r="R3205" s="2">
        <v>15</v>
      </c>
      <c r="S3205" s="5">
        <f>IFERROR(Table1[[#This Row],[Profit]]/Table1[[#This Row],[Sales]],0)</f>
        <v>0.14656452483801297</v>
      </c>
      <c r="T3205" s="2" t="str">
        <f t="shared" si="50"/>
        <v>Reorder Needed</v>
      </c>
    </row>
    <row r="3206" spans="1:20" x14ac:dyDescent="0.3">
      <c r="A3206" s="2">
        <v>4205</v>
      </c>
      <c r="B3206" s="3">
        <v>45515</v>
      </c>
      <c r="C3206" s="2" t="s">
        <v>150</v>
      </c>
      <c r="D3206" s="2" t="s">
        <v>4032</v>
      </c>
      <c r="E3206" s="2" t="s">
        <v>45</v>
      </c>
      <c r="F3206" s="2" t="s">
        <v>46</v>
      </c>
      <c r="G3206" s="2" t="s">
        <v>75</v>
      </c>
      <c r="H3206" s="2" t="s">
        <v>76</v>
      </c>
      <c r="I3206" s="2" t="s">
        <v>77</v>
      </c>
      <c r="J3206" s="2">
        <v>5</v>
      </c>
      <c r="K3206" s="2">
        <v>15082</v>
      </c>
      <c r="L3206" s="2">
        <v>75410</v>
      </c>
      <c r="M3206" s="2">
        <v>62953.75</v>
      </c>
      <c r="N3206" s="2">
        <v>12456.25</v>
      </c>
      <c r="O3206" s="2">
        <v>351</v>
      </c>
      <c r="P3206" s="2">
        <v>69</v>
      </c>
      <c r="Q3206" s="2" t="s">
        <v>78</v>
      </c>
      <c r="R3206" s="2">
        <v>10</v>
      </c>
      <c r="S3206" s="5">
        <f>IFERROR(Table1[[#This Row],[Profit]]/Table1[[#This Row],[Sales]],0)</f>
        <v>0.16518034743402732</v>
      </c>
      <c r="T3206" s="2" t="str">
        <f t="shared" si="50"/>
        <v>Reorder Needed</v>
      </c>
    </row>
    <row r="3207" spans="1:20" x14ac:dyDescent="0.3">
      <c r="A3207" s="2">
        <v>4206</v>
      </c>
      <c r="B3207" s="3">
        <v>45292</v>
      </c>
      <c r="C3207" s="2" t="s">
        <v>309</v>
      </c>
      <c r="D3207" s="2" t="s">
        <v>4033</v>
      </c>
      <c r="E3207" s="2" t="s">
        <v>45</v>
      </c>
      <c r="F3207" s="2" t="s">
        <v>46</v>
      </c>
      <c r="G3207" s="2" t="s">
        <v>67</v>
      </c>
      <c r="H3207" s="2" t="s">
        <v>68</v>
      </c>
      <c r="I3207" s="2" t="s">
        <v>24</v>
      </c>
      <c r="J3207" s="2">
        <v>7</v>
      </c>
      <c r="K3207" s="2">
        <v>27192</v>
      </c>
      <c r="L3207" s="2">
        <v>190344</v>
      </c>
      <c r="M3207" s="2">
        <v>170630.92</v>
      </c>
      <c r="N3207" s="2">
        <v>19713.080000000002</v>
      </c>
      <c r="O3207" s="2">
        <v>443</v>
      </c>
      <c r="P3207" s="2">
        <v>46</v>
      </c>
      <c r="Q3207" s="2" t="s">
        <v>42</v>
      </c>
      <c r="R3207" s="2">
        <v>10</v>
      </c>
      <c r="S3207" s="5">
        <f>IFERROR(Table1[[#This Row],[Profit]]/Table1[[#This Row],[Sales]],0)</f>
        <v>0.1035655444878746</v>
      </c>
      <c r="T3207" s="2" t="str">
        <f t="shared" si="50"/>
        <v>Reorder Needed</v>
      </c>
    </row>
    <row r="3208" spans="1:20" x14ac:dyDescent="0.3">
      <c r="A3208" s="2">
        <v>4207</v>
      </c>
      <c r="B3208" s="3">
        <v>45632</v>
      </c>
      <c r="C3208" s="2" t="s">
        <v>913</v>
      </c>
      <c r="D3208" s="2" t="s">
        <v>4034</v>
      </c>
      <c r="E3208" s="2" t="s">
        <v>45</v>
      </c>
      <c r="F3208" s="2" t="s">
        <v>46</v>
      </c>
      <c r="G3208" s="2" t="s">
        <v>75</v>
      </c>
      <c r="H3208" s="2" t="s">
        <v>76</v>
      </c>
      <c r="I3208" s="2" t="s">
        <v>77</v>
      </c>
      <c r="J3208" s="2">
        <v>5</v>
      </c>
      <c r="K3208" s="2">
        <v>59808</v>
      </c>
      <c r="L3208" s="2">
        <v>299040</v>
      </c>
      <c r="M3208" s="2">
        <v>263431.15000000002</v>
      </c>
      <c r="N3208" s="2">
        <v>35608.85</v>
      </c>
      <c r="O3208" s="2">
        <v>500</v>
      </c>
      <c r="P3208" s="2">
        <v>22</v>
      </c>
      <c r="Q3208" s="2" t="s">
        <v>78</v>
      </c>
      <c r="R3208" s="2">
        <v>10</v>
      </c>
      <c r="S3208" s="5">
        <f>IFERROR(Table1[[#This Row],[Profit]]/Table1[[#This Row],[Sales]],0)</f>
        <v>0.11907721375066881</v>
      </c>
      <c r="T3208" s="2" t="str">
        <f t="shared" si="50"/>
        <v>Reorder Needed</v>
      </c>
    </row>
    <row r="3209" spans="1:20" x14ac:dyDescent="0.3">
      <c r="A3209" s="2">
        <v>4208</v>
      </c>
      <c r="B3209" s="3">
        <v>45457</v>
      </c>
      <c r="C3209" s="2" t="s">
        <v>444</v>
      </c>
      <c r="D3209" s="2" t="s">
        <v>4035</v>
      </c>
      <c r="E3209" s="2" t="s">
        <v>45</v>
      </c>
      <c r="F3209" s="2" t="s">
        <v>46</v>
      </c>
      <c r="G3209" s="2" t="s">
        <v>81</v>
      </c>
      <c r="H3209" s="2" t="s">
        <v>82</v>
      </c>
      <c r="I3209" s="2" t="s">
        <v>24</v>
      </c>
      <c r="J3209" s="2">
        <v>1</v>
      </c>
      <c r="K3209" s="2">
        <v>10703</v>
      </c>
      <c r="L3209" s="2">
        <v>10703</v>
      </c>
      <c r="M3209" s="2">
        <v>8396.98</v>
      </c>
      <c r="N3209" s="2">
        <v>2306.02</v>
      </c>
      <c r="O3209" s="2">
        <v>336</v>
      </c>
      <c r="P3209" s="2">
        <v>48</v>
      </c>
      <c r="Q3209" s="2" t="s">
        <v>42</v>
      </c>
      <c r="R3209" s="2">
        <v>5</v>
      </c>
      <c r="S3209" s="5">
        <f>IFERROR(Table1[[#This Row],[Profit]]/Table1[[#This Row],[Sales]],0)</f>
        <v>0.21545547977202653</v>
      </c>
      <c r="T3209" s="2" t="str">
        <f t="shared" si="50"/>
        <v>Reorder Needed</v>
      </c>
    </row>
    <row r="3210" spans="1:20" x14ac:dyDescent="0.3">
      <c r="A3210" s="2">
        <v>4209</v>
      </c>
      <c r="B3210" s="3">
        <v>45650</v>
      </c>
      <c r="C3210" s="2" t="s">
        <v>651</v>
      </c>
      <c r="D3210" s="2" t="s">
        <v>4036</v>
      </c>
      <c r="E3210" s="2" t="s">
        <v>20</v>
      </c>
      <c r="F3210" s="2" t="s">
        <v>21</v>
      </c>
      <c r="G3210" s="2" t="s">
        <v>75</v>
      </c>
      <c r="H3210" s="2" t="s">
        <v>76</v>
      </c>
      <c r="I3210" s="2" t="s">
        <v>77</v>
      </c>
      <c r="J3210" s="2">
        <v>7</v>
      </c>
      <c r="K3210" s="2">
        <v>47683</v>
      </c>
      <c r="L3210" s="2">
        <v>333781</v>
      </c>
      <c r="M3210" s="2">
        <v>252529.98</v>
      </c>
      <c r="N3210" s="2">
        <v>81251.02</v>
      </c>
      <c r="O3210" s="2">
        <v>465</v>
      </c>
      <c r="P3210" s="2">
        <v>61</v>
      </c>
      <c r="Q3210" s="2" t="s">
        <v>78</v>
      </c>
      <c r="R3210" s="2">
        <v>0</v>
      </c>
      <c r="S3210" s="5">
        <f>IFERROR(Table1[[#This Row],[Profit]]/Table1[[#This Row],[Sales]],0)</f>
        <v>0.24342613869573165</v>
      </c>
      <c r="T3210" s="2" t="str">
        <f t="shared" si="50"/>
        <v>Reorder Needed</v>
      </c>
    </row>
    <row r="3211" spans="1:20" x14ac:dyDescent="0.3">
      <c r="A3211" s="2">
        <v>4210</v>
      </c>
      <c r="B3211" s="3">
        <v>45297</v>
      </c>
      <c r="C3211" s="2" t="s">
        <v>4037</v>
      </c>
      <c r="D3211" s="2" t="s">
        <v>4038</v>
      </c>
      <c r="E3211" s="2" t="s">
        <v>36</v>
      </c>
      <c r="F3211" s="2" t="s">
        <v>37</v>
      </c>
      <c r="G3211" s="2" t="s">
        <v>22</v>
      </c>
      <c r="H3211" s="2" t="s">
        <v>23</v>
      </c>
      <c r="I3211" s="2" t="s">
        <v>24</v>
      </c>
      <c r="J3211" s="2">
        <v>1</v>
      </c>
      <c r="K3211" s="2">
        <v>37549</v>
      </c>
      <c r="L3211" s="2">
        <v>37549</v>
      </c>
      <c r="M3211" s="2">
        <v>27950.65</v>
      </c>
      <c r="N3211" s="2">
        <v>9598.35</v>
      </c>
      <c r="O3211" s="2">
        <v>180</v>
      </c>
      <c r="P3211" s="2">
        <v>20</v>
      </c>
      <c r="Q3211" s="2" t="s">
        <v>25</v>
      </c>
      <c r="R3211" s="2">
        <v>15</v>
      </c>
      <c r="S3211" s="5">
        <f>IFERROR(Table1[[#This Row],[Profit]]/Table1[[#This Row],[Sales]],0)</f>
        <v>0.25562198726996727</v>
      </c>
      <c r="T3211" s="2" t="str">
        <f t="shared" si="50"/>
        <v>Reorder Needed</v>
      </c>
    </row>
    <row r="3212" spans="1:20" x14ac:dyDescent="0.3">
      <c r="A3212" s="2">
        <v>4211</v>
      </c>
      <c r="B3212" s="3">
        <v>45585</v>
      </c>
      <c r="C3212" s="2" t="s">
        <v>250</v>
      </c>
      <c r="D3212" s="2" t="s">
        <v>4039</v>
      </c>
      <c r="E3212" s="2" t="s">
        <v>45</v>
      </c>
      <c r="F3212" s="2" t="s">
        <v>46</v>
      </c>
      <c r="G3212" s="2" t="s">
        <v>97</v>
      </c>
      <c r="H3212" s="2" t="s">
        <v>98</v>
      </c>
      <c r="I3212" s="2" t="s">
        <v>32</v>
      </c>
      <c r="J3212" s="2">
        <v>1</v>
      </c>
      <c r="K3212" s="2">
        <v>45278</v>
      </c>
      <c r="L3212" s="2">
        <v>45278</v>
      </c>
      <c r="M3212" s="2">
        <v>36199.39</v>
      </c>
      <c r="N3212" s="2">
        <v>9078.61</v>
      </c>
      <c r="O3212" s="2">
        <v>129</v>
      </c>
      <c r="P3212" s="2">
        <v>13</v>
      </c>
      <c r="Q3212" s="2" t="s">
        <v>99</v>
      </c>
      <c r="R3212" s="2">
        <v>15</v>
      </c>
      <c r="S3212" s="5">
        <f>IFERROR(Table1[[#This Row],[Profit]]/Table1[[#This Row],[Sales]],0)</f>
        <v>0.20050819382481561</v>
      </c>
      <c r="T3212" s="2" t="str">
        <f t="shared" si="50"/>
        <v>Reorder Needed</v>
      </c>
    </row>
    <row r="3213" spans="1:20" x14ac:dyDescent="0.3">
      <c r="A3213" s="2">
        <v>4212</v>
      </c>
      <c r="B3213" s="3">
        <v>45416</v>
      </c>
      <c r="C3213" s="2" t="s">
        <v>1015</v>
      </c>
      <c r="D3213" s="2" t="s">
        <v>4040</v>
      </c>
      <c r="E3213" s="2" t="s">
        <v>36</v>
      </c>
      <c r="F3213" s="2" t="s">
        <v>37</v>
      </c>
      <c r="G3213" s="2" t="s">
        <v>30</v>
      </c>
      <c r="H3213" s="2" t="s">
        <v>31</v>
      </c>
      <c r="I3213" s="2" t="s">
        <v>32</v>
      </c>
      <c r="J3213" s="2">
        <v>3</v>
      </c>
      <c r="K3213" s="2">
        <v>51827</v>
      </c>
      <c r="L3213" s="2">
        <v>155481</v>
      </c>
      <c r="M3213" s="2">
        <v>118475.95</v>
      </c>
      <c r="N3213" s="2">
        <v>37005.050000000003</v>
      </c>
      <c r="O3213" s="2">
        <v>130</v>
      </c>
      <c r="P3213" s="2">
        <v>98</v>
      </c>
      <c r="Q3213" s="2" t="s">
        <v>33</v>
      </c>
      <c r="R3213" s="2">
        <v>20</v>
      </c>
      <c r="S3213" s="5">
        <f>IFERROR(Table1[[#This Row],[Profit]]/Table1[[#This Row],[Sales]],0)</f>
        <v>0.2380036789061043</v>
      </c>
      <c r="T3213" s="2" t="str">
        <f t="shared" si="50"/>
        <v>Reorder Needed</v>
      </c>
    </row>
    <row r="3214" spans="1:20" x14ac:dyDescent="0.3">
      <c r="A3214" s="2">
        <v>4213</v>
      </c>
      <c r="B3214" s="3">
        <v>45603</v>
      </c>
      <c r="C3214" s="2" t="s">
        <v>2945</v>
      </c>
      <c r="D3214" s="2" t="s">
        <v>4041</v>
      </c>
      <c r="E3214" s="2" t="s">
        <v>20</v>
      </c>
      <c r="F3214" s="2" t="s">
        <v>21</v>
      </c>
      <c r="G3214" s="2" t="s">
        <v>22</v>
      </c>
      <c r="H3214" s="2" t="s">
        <v>23</v>
      </c>
      <c r="I3214" s="2" t="s">
        <v>24</v>
      </c>
      <c r="J3214" s="2">
        <v>1</v>
      </c>
      <c r="K3214" s="2">
        <v>32908</v>
      </c>
      <c r="L3214" s="2">
        <v>32908</v>
      </c>
      <c r="M3214" s="2">
        <v>26313.59</v>
      </c>
      <c r="N3214" s="2">
        <v>6594.41</v>
      </c>
      <c r="O3214" s="2">
        <v>202</v>
      </c>
      <c r="P3214" s="2">
        <v>94</v>
      </c>
      <c r="Q3214" s="2" t="s">
        <v>25</v>
      </c>
      <c r="R3214" s="2">
        <v>20</v>
      </c>
      <c r="S3214" s="5">
        <f>IFERROR(Table1[[#This Row],[Profit]]/Table1[[#This Row],[Sales]],0)</f>
        <v>0.20038926704752644</v>
      </c>
      <c r="T3214" s="2" t="str">
        <f t="shared" si="50"/>
        <v>Reorder Needed</v>
      </c>
    </row>
    <row r="3215" spans="1:20" x14ac:dyDescent="0.3">
      <c r="A3215" s="2">
        <v>4214</v>
      </c>
      <c r="B3215" s="3">
        <v>45560</v>
      </c>
      <c r="C3215" s="2" t="s">
        <v>835</v>
      </c>
      <c r="D3215" s="2" t="s">
        <v>4042</v>
      </c>
      <c r="E3215" s="2" t="s">
        <v>36</v>
      </c>
      <c r="F3215" s="2" t="s">
        <v>37</v>
      </c>
      <c r="G3215" s="2" t="s">
        <v>67</v>
      </c>
      <c r="H3215" s="2" t="s">
        <v>68</v>
      </c>
      <c r="I3215" s="2" t="s">
        <v>24</v>
      </c>
      <c r="J3215" s="2">
        <v>9</v>
      </c>
      <c r="K3215" s="2">
        <v>59277</v>
      </c>
      <c r="L3215" s="2">
        <v>533493</v>
      </c>
      <c r="M3215" s="2">
        <v>417405.13</v>
      </c>
      <c r="N3215" s="2">
        <v>116087.87</v>
      </c>
      <c r="O3215" s="2">
        <v>91</v>
      </c>
      <c r="P3215" s="2">
        <v>22</v>
      </c>
      <c r="Q3215" s="2" t="s">
        <v>42</v>
      </c>
      <c r="R3215" s="2">
        <v>0</v>
      </c>
      <c r="S3215" s="5">
        <f>IFERROR(Table1[[#This Row],[Profit]]/Table1[[#This Row],[Sales]],0)</f>
        <v>0.21759961236604791</v>
      </c>
      <c r="T3215" s="2" t="str">
        <f t="shared" si="50"/>
        <v>Reorder Needed</v>
      </c>
    </row>
    <row r="3216" spans="1:20" x14ac:dyDescent="0.3">
      <c r="A3216" s="2">
        <v>4215</v>
      </c>
      <c r="B3216" s="3">
        <v>45452</v>
      </c>
      <c r="C3216" s="2" t="s">
        <v>1111</v>
      </c>
      <c r="D3216" s="2" t="s">
        <v>4043</v>
      </c>
      <c r="E3216" s="2" t="s">
        <v>20</v>
      </c>
      <c r="F3216" s="2" t="s">
        <v>21</v>
      </c>
      <c r="G3216" s="2" t="s">
        <v>55</v>
      </c>
      <c r="H3216" s="2" t="s">
        <v>56</v>
      </c>
      <c r="I3216" s="2" t="s">
        <v>32</v>
      </c>
      <c r="J3216" s="2">
        <v>10</v>
      </c>
      <c r="K3216" s="2">
        <v>37923</v>
      </c>
      <c r="L3216" s="2">
        <v>379230</v>
      </c>
      <c r="M3216" s="2">
        <v>280094.03000000003</v>
      </c>
      <c r="N3216" s="2">
        <v>99135.97</v>
      </c>
      <c r="O3216" s="2">
        <v>51</v>
      </c>
      <c r="P3216" s="2">
        <v>48</v>
      </c>
      <c r="Q3216" s="2" t="s">
        <v>57</v>
      </c>
      <c r="R3216" s="2">
        <v>10</v>
      </c>
      <c r="S3216" s="5">
        <f>IFERROR(Table1[[#This Row],[Profit]]/Table1[[#This Row],[Sales]],0)</f>
        <v>0.26141383856762385</v>
      </c>
      <c r="T3216" s="2" t="str">
        <f t="shared" si="50"/>
        <v>Reorder Needed</v>
      </c>
    </row>
    <row r="3217" spans="1:20" x14ac:dyDescent="0.3">
      <c r="A3217" s="2">
        <v>4216</v>
      </c>
      <c r="B3217" s="3">
        <v>45621</v>
      </c>
      <c r="C3217" s="2" t="s">
        <v>732</v>
      </c>
      <c r="D3217" s="2" t="s">
        <v>4044</v>
      </c>
      <c r="E3217" s="2" t="s">
        <v>28</v>
      </c>
      <c r="F3217" s="2" t="s">
        <v>29</v>
      </c>
      <c r="G3217" s="2" t="s">
        <v>40</v>
      </c>
      <c r="H3217" s="2" t="s">
        <v>41</v>
      </c>
      <c r="I3217" s="2" t="s">
        <v>24</v>
      </c>
      <c r="J3217" s="2">
        <v>1</v>
      </c>
      <c r="K3217" s="2">
        <v>30323</v>
      </c>
      <c r="L3217" s="2">
        <v>30323</v>
      </c>
      <c r="M3217" s="2">
        <v>23822.240000000002</v>
      </c>
      <c r="N3217" s="2">
        <v>6500.76</v>
      </c>
      <c r="O3217" s="2">
        <v>93</v>
      </c>
      <c r="P3217" s="2">
        <v>48</v>
      </c>
      <c r="Q3217" s="2" t="s">
        <v>42</v>
      </c>
      <c r="R3217" s="2">
        <v>0</v>
      </c>
      <c r="S3217" s="5">
        <f>IFERROR(Table1[[#This Row],[Profit]]/Table1[[#This Row],[Sales]],0)</f>
        <v>0.21438380107509153</v>
      </c>
      <c r="T3217" s="2" t="str">
        <f t="shared" si="50"/>
        <v>Reorder Needed</v>
      </c>
    </row>
    <row r="3218" spans="1:20" x14ac:dyDescent="0.3">
      <c r="A3218" s="2">
        <v>4217</v>
      </c>
      <c r="B3218" s="3">
        <v>45557</v>
      </c>
      <c r="C3218" s="2" t="s">
        <v>1032</v>
      </c>
      <c r="D3218" s="2" t="s">
        <v>4045</v>
      </c>
      <c r="E3218" s="2" t="s">
        <v>20</v>
      </c>
      <c r="F3218" s="2" t="s">
        <v>21</v>
      </c>
      <c r="G3218" s="2" t="s">
        <v>49</v>
      </c>
      <c r="H3218" s="2" t="s">
        <v>50</v>
      </c>
      <c r="I3218" s="2" t="s">
        <v>51</v>
      </c>
      <c r="J3218" s="2">
        <v>7</v>
      </c>
      <c r="K3218" s="2">
        <v>17910</v>
      </c>
      <c r="L3218" s="2">
        <v>125370</v>
      </c>
      <c r="M3218" s="2">
        <v>81081.94</v>
      </c>
      <c r="N3218" s="2">
        <v>44288.06</v>
      </c>
      <c r="O3218" s="2">
        <v>374</v>
      </c>
      <c r="P3218" s="2">
        <v>39</v>
      </c>
      <c r="Q3218" s="2" t="s">
        <v>52</v>
      </c>
      <c r="R3218" s="2">
        <v>10</v>
      </c>
      <c r="S3218" s="5">
        <f>IFERROR(Table1[[#This Row],[Profit]]/Table1[[#This Row],[Sales]],0)</f>
        <v>0.35325883385179868</v>
      </c>
      <c r="T3218" s="2" t="str">
        <f t="shared" si="50"/>
        <v>Reorder Needed</v>
      </c>
    </row>
    <row r="3219" spans="1:20" x14ac:dyDescent="0.3">
      <c r="A3219" s="2">
        <v>4218</v>
      </c>
      <c r="B3219" s="3">
        <v>45582</v>
      </c>
      <c r="C3219" s="2" t="s">
        <v>295</v>
      </c>
      <c r="D3219" s="2" t="s">
        <v>4046</v>
      </c>
      <c r="E3219" s="2" t="s">
        <v>36</v>
      </c>
      <c r="F3219" s="2" t="s">
        <v>37</v>
      </c>
      <c r="G3219" s="2" t="s">
        <v>97</v>
      </c>
      <c r="H3219" s="2" t="s">
        <v>98</v>
      </c>
      <c r="I3219" s="2" t="s">
        <v>32</v>
      </c>
      <c r="J3219" s="2">
        <v>10</v>
      </c>
      <c r="K3219" s="2">
        <v>59307</v>
      </c>
      <c r="L3219" s="2">
        <v>593070</v>
      </c>
      <c r="M3219" s="2">
        <v>387093.86</v>
      </c>
      <c r="N3219" s="2">
        <v>205976.14</v>
      </c>
      <c r="O3219" s="2">
        <v>137</v>
      </c>
      <c r="P3219" s="2">
        <v>30</v>
      </c>
      <c r="Q3219" s="2" t="s">
        <v>99</v>
      </c>
      <c r="R3219" s="2">
        <v>10</v>
      </c>
      <c r="S3219" s="5">
        <f>IFERROR(Table1[[#This Row],[Profit]]/Table1[[#This Row],[Sales]],0)</f>
        <v>0.34730493870875279</v>
      </c>
      <c r="T3219" s="2" t="str">
        <f t="shared" si="50"/>
        <v>Reorder Needed</v>
      </c>
    </row>
    <row r="3220" spans="1:20" x14ac:dyDescent="0.3">
      <c r="A3220" s="2">
        <v>4219</v>
      </c>
      <c r="B3220" s="3">
        <v>45519</v>
      </c>
      <c r="C3220" s="2" t="s">
        <v>321</v>
      </c>
      <c r="D3220" s="2" t="s">
        <v>4047</v>
      </c>
      <c r="E3220" s="2" t="s">
        <v>20</v>
      </c>
      <c r="F3220" s="2" t="s">
        <v>21</v>
      </c>
      <c r="G3220" s="2" t="s">
        <v>67</v>
      </c>
      <c r="H3220" s="2" t="s">
        <v>68</v>
      </c>
      <c r="I3220" s="2" t="s">
        <v>24</v>
      </c>
      <c r="J3220" s="2">
        <v>7</v>
      </c>
      <c r="K3220" s="2">
        <v>36050</v>
      </c>
      <c r="L3220" s="2">
        <v>252350</v>
      </c>
      <c r="M3220" s="2">
        <v>174456.72</v>
      </c>
      <c r="N3220" s="2">
        <v>77893.279999999999</v>
      </c>
      <c r="O3220" s="2">
        <v>184</v>
      </c>
      <c r="P3220" s="2">
        <v>26</v>
      </c>
      <c r="Q3220" s="2" t="s">
        <v>42</v>
      </c>
      <c r="R3220" s="2">
        <v>5</v>
      </c>
      <c r="S3220" s="5">
        <f>IFERROR(Table1[[#This Row],[Profit]]/Table1[[#This Row],[Sales]],0)</f>
        <v>0.30867160689518525</v>
      </c>
      <c r="T3220" s="2" t="str">
        <f t="shared" si="50"/>
        <v>Reorder Needed</v>
      </c>
    </row>
    <row r="3221" spans="1:20" x14ac:dyDescent="0.3">
      <c r="A3221" s="2">
        <v>4220</v>
      </c>
      <c r="B3221" s="3">
        <v>45305</v>
      </c>
      <c r="C3221" s="2" t="s">
        <v>837</v>
      </c>
      <c r="D3221" s="2" t="s">
        <v>4048</v>
      </c>
      <c r="E3221" s="2" t="s">
        <v>20</v>
      </c>
      <c r="F3221" s="2" t="s">
        <v>21</v>
      </c>
      <c r="G3221" s="2" t="s">
        <v>30</v>
      </c>
      <c r="H3221" s="2" t="s">
        <v>31</v>
      </c>
      <c r="I3221" s="2" t="s">
        <v>32</v>
      </c>
      <c r="J3221" s="2">
        <v>9</v>
      </c>
      <c r="K3221" s="2">
        <v>52544</v>
      </c>
      <c r="L3221" s="2">
        <v>472896</v>
      </c>
      <c r="M3221" s="2">
        <v>322071.11</v>
      </c>
      <c r="N3221" s="2">
        <v>150824.89000000001</v>
      </c>
      <c r="O3221" s="2">
        <v>374</v>
      </c>
      <c r="P3221" s="2">
        <v>53</v>
      </c>
      <c r="Q3221" s="2" t="s">
        <v>33</v>
      </c>
      <c r="R3221" s="2">
        <v>5</v>
      </c>
      <c r="S3221" s="5">
        <f>IFERROR(Table1[[#This Row],[Profit]]/Table1[[#This Row],[Sales]],0)</f>
        <v>0.31893881529976997</v>
      </c>
      <c r="T3221" s="2" t="str">
        <f t="shared" si="50"/>
        <v>Reorder Needed</v>
      </c>
    </row>
    <row r="3222" spans="1:20" x14ac:dyDescent="0.3">
      <c r="A3222" s="2">
        <v>4221</v>
      </c>
      <c r="B3222" s="3">
        <v>45375</v>
      </c>
      <c r="C3222" s="2" t="s">
        <v>1376</v>
      </c>
      <c r="D3222" s="2" t="s">
        <v>4049</v>
      </c>
      <c r="E3222" s="2" t="s">
        <v>20</v>
      </c>
      <c r="F3222" s="2" t="s">
        <v>21</v>
      </c>
      <c r="G3222" s="2" t="s">
        <v>30</v>
      </c>
      <c r="H3222" s="2" t="s">
        <v>31</v>
      </c>
      <c r="I3222" s="2" t="s">
        <v>32</v>
      </c>
      <c r="J3222" s="2">
        <v>6</v>
      </c>
      <c r="K3222" s="2">
        <v>3990</v>
      </c>
      <c r="L3222" s="2">
        <v>23940</v>
      </c>
      <c r="M3222" s="2">
        <v>15971.12</v>
      </c>
      <c r="N3222" s="2">
        <v>7968.88</v>
      </c>
      <c r="O3222" s="2">
        <v>242</v>
      </c>
      <c r="P3222" s="2">
        <v>78</v>
      </c>
      <c r="Q3222" s="2" t="s">
        <v>33</v>
      </c>
      <c r="R3222" s="2">
        <v>0</v>
      </c>
      <c r="S3222" s="5">
        <f>IFERROR(Table1[[#This Row],[Profit]]/Table1[[#This Row],[Sales]],0)</f>
        <v>0.33286883876357559</v>
      </c>
      <c r="T3222" s="2" t="str">
        <f t="shared" si="50"/>
        <v>Reorder Needed</v>
      </c>
    </row>
    <row r="3223" spans="1:20" x14ac:dyDescent="0.3">
      <c r="A3223" s="2">
        <v>4222</v>
      </c>
      <c r="B3223" s="3">
        <v>45327</v>
      </c>
      <c r="C3223" s="2" t="s">
        <v>309</v>
      </c>
      <c r="D3223" s="2" t="s">
        <v>4050</v>
      </c>
      <c r="E3223" s="2" t="s">
        <v>45</v>
      </c>
      <c r="F3223" s="2" t="s">
        <v>46</v>
      </c>
      <c r="G3223" s="2" t="s">
        <v>67</v>
      </c>
      <c r="H3223" s="2" t="s">
        <v>68</v>
      </c>
      <c r="I3223" s="2" t="s">
        <v>24</v>
      </c>
      <c r="J3223" s="2">
        <v>1</v>
      </c>
      <c r="K3223" s="2">
        <v>50619</v>
      </c>
      <c r="L3223" s="2">
        <v>50619</v>
      </c>
      <c r="M3223" s="2">
        <v>35400.83</v>
      </c>
      <c r="N3223" s="2">
        <v>15218.17</v>
      </c>
      <c r="O3223" s="2">
        <v>376</v>
      </c>
      <c r="P3223" s="2">
        <v>43</v>
      </c>
      <c r="Q3223" s="2" t="s">
        <v>42</v>
      </c>
      <c r="R3223" s="2">
        <v>10</v>
      </c>
      <c r="S3223" s="5">
        <f>IFERROR(Table1[[#This Row],[Profit]]/Table1[[#This Row],[Sales]],0)</f>
        <v>0.30064145874078901</v>
      </c>
      <c r="T3223" s="2" t="str">
        <f t="shared" si="50"/>
        <v>Reorder Needed</v>
      </c>
    </row>
    <row r="3224" spans="1:20" x14ac:dyDescent="0.3">
      <c r="A3224" s="2">
        <v>4223</v>
      </c>
      <c r="B3224" s="3">
        <v>45377</v>
      </c>
      <c r="C3224" s="2" t="s">
        <v>3229</v>
      </c>
      <c r="D3224" s="2" t="s">
        <v>4051</v>
      </c>
      <c r="E3224" s="2" t="s">
        <v>20</v>
      </c>
      <c r="F3224" s="2" t="s">
        <v>21</v>
      </c>
      <c r="G3224" s="2" t="s">
        <v>67</v>
      </c>
      <c r="H3224" s="2" t="s">
        <v>68</v>
      </c>
      <c r="I3224" s="2" t="s">
        <v>24</v>
      </c>
      <c r="J3224" s="2">
        <v>1</v>
      </c>
      <c r="K3224" s="2">
        <v>11605</v>
      </c>
      <c r="L3224" s="2">
        <v>11605</v>
      </c>
      <c r="M3224" s="2">
        <v>9021.41</v>
      </c>
      <c r="N3224" s="2">
        <v>2583.59</v>
      </c>
      <c r="O3224" s="2">
        <v>297</v>
      </c>
      <c r="P3224" s="2">
        <v>65</v>
      </c>
      <c r="Q3224" s="2" t="s">
        <v>42</v>
      </c>
      <c r="R3224" s="2">
        <v>15</v>
      </c>
      <c r="S3224" s="5">
        <f>IFERROR(Table1[[#This Row],[Profit]]/Table1[[#This Row],[Sales]],0)</f>
        <v>0.22262731581214995</v>
      </c>
      <c r="T3224" s="2" t="str">
        <f t="shared" si="50"/>
        <v>Reorder Needed</v>
      </c>
    </row>
    <row r="3225" spans="1:20" x14ac:dyDescent="0.3">
      <c r="A3225" s="2">
        <v>4224</v>
      </c>
      <c r="B3225" s="3">
        <v>45611</v>
      </c>
      <c r="C3225" s="2" t="s">
        <v>2727</v>
      </c>
      <c r="D3225" s="2" t="s">
        <v>4052</v>
      </c>
      <c r="E3225" s="2" t="s">
        <v>36</v>
      </c>
      <c r="F3225" s="2" t="s">
        <v>37</v>
      </c>
      <c r="G3225" s="2" t="s">
        <v>40</v>
      </c>
      <c r="H3225" s="2" t="s">
        <v>41</v>
      </c>
      <c r="I3225" s="2" t="s">
        <v>24</v>
      </c>
      <c r="J3225" s="2">
        <v>5</v>
      </c>
      <c r="K3225" s="2">
        <v>11021</v>
      </c>
      <c r="L3225" s="2">
        <v>55105</v>
      </c>
      <c r="M3225" s="2">
        <v>33370.86</v>
      </c>
      <c r="N3225" s="2">
        <v>21734.14</v>
      </c>
      <c r="O3225" s="2">
        <v>456</v>
      </c>
      <c r="P3225" s="2">
        <v>21</v>
      </c>
      <c r="Q3225" s="2" t="s">
        <v>42</v>
      </c>
      <c r="R3225" s="2">
        <v>20</v>
      </c>
      <c r="S3225" s="5">
        <f>IFERROR(Table1[[#This Row],[Profit]]/Table1[[#This Row],[Sales]],0)</f>
        <v>0.39441321114236455</v>
      </c>
      <c r="T3225" s="2" t="str">
        <f t="shared" si="50"/>
        <v>Reorder Needed</v>
      </c>
    </row>
    <row r="3226" spans="1:20" x14ac:dyDescent="0.3">
      <c r="A3226" s="2">
        <v>4225</v>
      </c>
      <c r="B3226" s="3">
        <v>45654</v>
      </c>
      <c r="C3226" s="2" t="s">
        <v>487</v>
      </c>
      <c r="D3226" s="2" t="s">
        <v>4053</v>
      </c>
      <c r="E3226" s="2" t="s">
        <v>28</v>
      </c>
      <c r="F3226" s="2" t="s">
        <v>29</v>
      </c>
      <c r="G3226" s="2" t="s">
        <v>67</v>
      </c>
      <c r="H3226" s="2" t="s">
        <v>68</v>
      </c>
      <c r="I3226" s="2" t="s">
        <v>24</v>
      </c>
      <c r="J3226" s="2">
        <v>4</v>
      </c>
      <c r="K3226" s="2">
        <v>38740</v>
      </c>
      <c r="L3226" s="2">
        <v>154960</v>
      </c>
      <c r="M3226" s="2">
        <v>117897.24</v>
      </c>
      <c r="N3226" s="2">
        <v>37062.76</v>
      </c>
      <c r="O3226" s="2">
        <v>92</v>
      </c>
      <c r="P3226" s="2">
        <v>61</v>
      </c>
      <c r="Q3226" s="2" t="s">
        <v>42</v>
      </c>
      <c r="R3226" s="2">
        <v>0</v>
      </c>
      <c r="S3226" s="5">
        <f>IFERROR(Table1[[#This Row],[Profit]]/Table1[[#This Row],[Sales]],0)</f>
        <v>0.23917630356220962</v>
      </c>
      <c r="T3226" s="2" t="str">
        <f t="shared" si="50"/>
        <v>Reorder Needed</v>
      </c>
    </row>
    <row r="3227" spans="1:20" x14ac:dyDescent="0.3">
      <c r="A3227" s="2">
        <v>4226</v>
      </c>
      <c r="B3227" s="3">
        <v>45426</v>
      </c>
      <c r="C3227" s="2" t="s">
        <v>1042</v>
      </c>
      <c r="D3227" s="2" t="s">
        <v>4054</v>
      </c>
      <c r="E3227" s="2" t="s">
        <v>36</v>
      </c>
      <c r="F3227" s="2" t="s">
        <v>37</v>
      </c>
      <c r="G3227" s="2" t="s">
        <v>75</v>
      </c>
      <c r="H3227" s="2" t="s">
        <v>76</v>
      </c>
      <c r="I3227" s="2" t="s">
        <v>77</v>
      </c>
      <c r="J3227" s="2">
        <v>5</v>
      </c>
      <c r="K3227" s="2">
        <v>29583</v>
      </c>
      <c r="L3227" s="2">
        <v>147915</v>
      </c>
      <c r="M3227" s="2">
        <v>111983.65</v>
      </c>
      <c r="N3227" s="2">
        <v>35931.35</v>
      </c>
      <c r="O3227" s="2">
        <v>47</v>
      </c>
      <c r="P3227" s="2">
        <v>98</v>
      </c>
      <c r="Q3227" s="2" t="s">
        <v>78</v>
      </c>
      <c r="R3227" s="2">
        <v>0</v>
      </c>
      <c r="S3227" s="5">
        <f>IFERROR(Table1[[#This Row],[Profit]]/Table1[[#This Row],[Sales]],0)</f>
        <v>0.24291890612851974</v>
      </c>
      <c r="T3227" s="2" t="str">
        <f t="shared" si="50"/>
        <v>Sufficient</v>
      </c>
    </row>
    <row r="3228" spans="1:20" x14ac:dyDescent="0.3">
      <c r="A3228" s="2">
        <v>4227</v>
      </c>
      <c r="B3228" s="3">
        <v>45495</v>
      </c>
      <c r="C3228" s="2" t="s">
        <v>69</v>
      </c>
      <c r="D3228" s="2" t="s">
        <v>4055</v>
      </c>
      <c r="E3228" s="2" t="s">
        <v>45</v>
      </c>
      <c r="F3228" s="2" t="s">
        <v>46</v>
      </c>
      <c r="G3228" s="2" t="s">
        <v>30</v>
      </c>
      <c r="H3228" s="2" t="s">
        <v>31</v>
      </c>
      <c r="I3228" s="2" t="s">
        <v>32</v>
      </c>
      <c r="J3228" s="2">
        <v>2</v>
      </c>
      <c r="K3228" s="2">
        <v>43589</v>
      </c>
      <c r="L3228" s="2">
        <v>87178</v>
      </c>
      <c r="M3228" s="2">
        <v>66176.759999999995</v>
      </c>
      <c r="N3228" s="2">
        <v>21001.24</v>
      </c>
      <c r="O3228" s="2">
        <v>137</v>
      </c>
      <c r="P3228" s="2">
        <v>12</v>
      </c>
      <c r="Q3228" s="2" t="s">
        <v>33</v>
      </c>
      <c r="R3228" s="2">
        <v>5</v>
      </c>
      <c r="S3228" s="5">
        <f>IFERROR(Table1[[#This Row],[Profit]]/Table1[[#This Row],[Sales]],0)</f>
        <v>0.24090068595287803</v>
      </c>
      <c r="T3228" s="2" t="str">
        <f t="shared" si="50"/>
        <v>Reorder Needed</v>
      </c>
    </row>
    <row r="3229" spans="1:20" x14ac:dyDescent="0.3">
      <c r="A3229" s="2">
        <v>4228</v>
      </c>
      <c r="B3229" s="3">
        <v>45532</v>
      </c>
      <c r="C3229" s="2" t="s">
        <v>427</v>
      </c>
      <c r="D3229" s="2" t="s">
        <v>4056</v>
      </c>
      <c r="E3229" s="2" t="s">
        <v>20</v>
      </c>
      <c r="F3229" s="2" t="s">
        <v>21</v>
      </c>
      <c r="G3229" s="2" t="s">
        <v>22</v>
      </c>
      <c r="H3229" s="2" t="s">
        <v>23</v>
      </c>
      <c r="I3229" s="2" t="s">
        <v>24</v>
      </c>
      <c r="J3229" s="2">
        <v>1</v>
      </c>
      <c r="K3229" s="2">
        <v>50625</v>
      </c>
      <c r="L3229" s="2">
        <v>50625</v>
      </c>
      <c r="M3229" s="2">
        <v>43005.34</v>
      </c>
      <c r="N3229" s="2">
        <v>7619.66</v>
      </c>
      <c r="O3229" s="2">
        <v>123</v>
      </c>
      <c r="P3229" s="2">
        <v>11</v>
      </c>
      <c r="Q3229" s="2" t="s">
        <v>25</v>
      </c>
      <c r="R3229" s="2">
        <v>10</v>
      </c>
      <c r="S3229" s="5">
        <f>IFERROR(Table1[[#This Row],[Profit]]/Table1[[#This Row],[Sales]],0)</f>
        <v>0.15051180246913579</v>
      </c>
      <c r="T3229" s="2" t="str">
        <f t="shared" si="50"/>
        <v>Reorder Needed</v>
      </c>
    </row>
    <row r="3230" spans="1:20" x14ac:dyDescent="0.3">
      <c r="A3230" s="2">
        <v>4229</v>
      </c>
      <c r="B3230" s="3">
        <v>45341</v>
      </c>
      <c r="C3230" s="2" t="s">
        <v>2727</v>
      </c>
      <c r="D3230" s="2" t="s">
        <v>4057</v>
      </c>
      <c r="E3230" s="2" t="s">
        <v>28</v>
      </c>
      <c r="F3230" s="2" t="s">
        <v>29</v>
      </c>
      <c r="G3230" s="2" t="s">
        <v>97</v>
      </c>
      <c r="H3230" s="2" t="s">
        <v>98</v>
      </c>
      <c r="I3230" s="2" t="s">
        <v>32</v>
      </c>
      <c r="J3230" s="2">
        <v>9</v>
      </c>
      <c r="K3230" s="2">
        <v>3597</v>
      </c>
      <c r="L3230" s="2">
        <v>32373</v>
      </c>
      <c r="M3230" s="2">
        <v>24299.02</v>
      </c>
      <c r="N3230" s="2">
        <v>8073.98</v>
      </c>
      <c r="O3230" s="2">
        <v>12</v>
      </c>
      <c r="P3230" s="2">
        <v>31</v>
      </c>
      <c r="Q3230" s="2" t="s">
        <v>99</v>
      </c>
      <c r="R3230" s="2">
        <v>0</v>
      </c>
      <c r="S3230" s="5">
        <f>IFERROR(Table1[[#This Row],[Profit]]/Table1[[#This Row],[Sales]],0)</f>
        <v>0.24940475087264077</v>
      </c>
      <c r="T3230" s="2" t="str">
        <f t="shared" si="50"/>
        <v>Sufficient</v>
      </c>
    </row>
    <row r="3231" spans="1:20" x14ac:dyDescent="0.3">
      <c r="A3231" s="2">
        <v>4230</v>
      </c>
      <c r="B3231" s="3">
        <v>45466</v>
      </c>
      <c r="C3231" s="2" t="s">
        <v>244</v>
      </c>
      <c r="D3231" s="2" t="s">
        <v>4058</v>
      </c>
      <c r="E3231" s="2" t="s">
        <v>20</v>
      </c>
      <c r="F3231" s="2" t="s">
        <v>21</v>
      </c>
      <c r="G3231" s="2" t="s">
        <v>49</v>
      </c>
      <c r="H3231" s="2" t="s">
        <v>50</v>
      </c>
      <c r="I3231" s="2" t="s">
        <v>51</v>
      </c>
      <c r="J3231" s="2">
        <v>8</v>
      </c>
      <c r="K3231" s="2">
        <v>51854</v>
      </c>
      <c r="L3231" s="2">
        <v>414832</v>
      </c>
      <c r="M3231" s="2">
        <v>357419.7</v>
      </c>
      <c r="N3231" s="2">
        <v>57412.3</v>
      </c>
      <c r="O3231" s="2">
        <v>259</v>
      </c>
      <c r="P3231" s="2">
        <v>85</v>
      </c>
      <c r="Q3231" s="2" t="s">
        <v>52</v>
      </c>
      <c r="R3231" s="2">
        <v>10</v>
      </c>
      <c r="S3231" s="5">
        <f>IFERROR(Table1[[#This Row],[Profit]]/Table1[[#This Row],[Sales]],0)</f>
        <v>0.13839891811624946</v>
      </c>
      <c r="T3231" s="2" t="str">
        <f t="shared" si="50"/>
        <v>Reorder Needed</v>
      </c>
    </row>
    <row r="3232" spans="1:20" x14ac:dyDescent="0.3">
      <c r="A3232" s="2">
        <v>4231</v>
      </c>
      <c r="B3232" s="3">
        <v>45513</v>
      </c>
      <c r="C3232" s="2" t="s">
        <v>533</v>
      </c>
      <c r="D3232" s="2" t="s">
        <v>4059</v>
      </c>
      <c r="E3232" s="2" t="s">
        <v>28</v>
      </c>
      <c r="F3232" s="2" t="s">
        <v>29</v>
      </c>
      <c r="G3232" s="2" t="s">
        <v>60</v>
      </c>
      <c r="H3232" s="2" t="s">
        <v>61</v>
      </c>
      <c r="I3232" s="2" t="s">
        <v>32</v>
      </c>
      <c r="J3232" s="2">
        <v>4</v>
      </c>
      <c r="K3232" s="2">
        <v>16161</v>
      </c>
      <c r="L3232" s="2">
        <v>64644</v>
      </c>
      <c r="M3232" s="2">
        <v>39615.22</v>
      </c>
      <c r="N3232" s="2">
        <v>25028.78</v>
      </c>
      <c r="O3232" s="2">
        <v>100</v>
      </c>
      <c r="P3232" s="2">
        <v>17</v>
      </c>
      <c r="Q3232" s="2" t="s">
        <v>62</v>
      </c>
      <c r="R3232" s="2">
        <v>5</v>
      </c>
      <c r="S3232" s="5">
        <f>IFERROR(Table1[[#This Row],[Profit]]/Table1[[#This Row],[Sales]],0)</f>
        <v>0.38717870181300662</v>
      </c>
      <c r="T3232" s="2" t="str">
        <f t="shared" si="50"/>
        <v>Reorder Needed</v>
      </c>
    </row>
    <row r="3233" spans="1:20" x14ac:dyDescent="0.3">
      <c r="A3233" s="2">
        <v>4232</v>
      </c>
      <c r="B3233" s="3">
        <v>45419</v>
      </c>
      <c r="C3233" s="2" t="s">
        <v>1645</v>
      </c>
      <c r="D3233" s="2" t="s">
        <v>4060</v>
      </c>
      <c r="E3233" s="2" t="s">
        <v>45</v>
      </c>
      <c r="F3233" s="2" t="s">
        <v>46</v>
      </c>
      <c r="G3233" s="2" t="s">
        <v>40</v>
      </c>
      <c r="H3233" s="2" t="s">
        <v>41</v>
      </c>
      <c r="I3233" s="2" t="s">
        <v>24</v>
      </c>
      <c r="J3233" s="2">
        <v>1</v>
      </c>
      <c r="K3233" s="2">
        <v>22039</v>
      </c>
      <c r="L3233" s="2">
        <v>22039</v>
      </c>
      <c r="M3233" s="2">
        <v>13921.94</v>
      </c>
      <c r="N3233" s="2">
        <v>8117.06</v>
      </c>
      <c r="O3233" s="2">
        <v>330</v>
      </c>
      <c r="P3233" s="2">
        <v>27</v>
      </c>
      <c r="Q3233" s="2" t="s">
        <v>42</v>
      </c>
      <c r="R3233" s="2">
        <v>5</v>
      </c>
      <c r="S3233" s="5">
        <f>IFERROR(Table1[[#This Row],[Profit]]/Table1[[#This Row],[Sales]],0)</f>
        <v>0.36830436952674805</v>
      </c>
      <c r="T3233" s="2" t="str">
        <f t="shared" si="50"/>
        <v>Reorder Needed</v>
      </c>
    </row>
    <row r="3234" spans="1:20" x14ac:dyDescent="0.3">
      <c r="A3234" s="2">
        <v>4233</v>
      </c>
      <c r="B3234" s="3">
        <v>45499</v>
      </c>
      <c r="C3234" s="2" t="s">
        <v>1431</v>
      </c>
      <c r="D3234" s="2" t="s">
        <v>4061</v>
      </c>
      <c r="E3234" s="2" t="s">
        <v>20</v>
      </c>
      <c r="F3234" s="2" t="s">
        <v>21</v>
      </c>
      <c r="G3234" s="2" t="s">
        <v>75</v>
      </c>
      <c r="H3234" s="2" t="s">
        <v>76</v>
      </c>
      <c r="I3234" s="2" t="s">
        <v>77</v>
      </c>
      <c r="J3234" s="2">
        <v>10</v>
      </c>
      <c r="K3234" s="2">
        <v>59895</v>
      </c>
      <c r="L3234" s="2">
        <v>598950</v>
      </c>
      <c r="M3234" s="2">
        <v>432900.42</v>
      </c>
      <c r="N3234" s="2">
        <v>166049.57999999999</v>
      </c>
      <c r="O3234" s="2">
        <v>320</v>
      </c>
      <c r="P3234" s="2">
        <v>75</v>
      </c>
      <c r="Q3234" s="2" t="s">
        <v>78</v>
      </c>
      <c r="R3234" s="2">
        <v>10</v>
      </c>
      <c r="S3234" s="5">
        <f>IFERROR(Table1[[#This Row],[Profit]]/Table1[[#This Row],[Sales]],0)</f>
        <v>0.27723446030553467</v>
      </c>
      <c r="T3234" s="2" t="str">
        <f t="shared" si="50"/>
        <v>Reorder Needed</v>
      </c>
    </row>
    <row r="3235" spans="1:20" x14ac:dyDescent="0.3">
      <c r="A3235" s="2">
        <v>4234</v>
      </c>
      <c r="B3235" s="3">
        <v>45463</v>
      </c>
      <c r="C3235" s="2" t="s">
        <v>1147</v>
      </c>
      <c r="D3235" s="2" t="s">
        <v>4062</v>
      </c>
      <c r="E3235" s="2" t="s">
        <v>36</v>
      </c>
      <c r="F3235" s="2" t="s">
        <v>37</v>
      </c>
      <c r="G3235" s="2" t="s">
        <v>40</v>
      </c>
      <c r="H3235" s="2" t="s">
        <v>41</v>
      </c>
      <c r="I3235" s="2" t="s">
        <v>24</v>
      </c>
      <c r="J3235" s="2">
        <v>6</v>
      </c>
      <c r="K3235" s="2">
        <v>41119</v>
      </c>
      <c r="L3235" s="2">
        <v>246714</v>
      </c>
      <c r="M3235" s="2">
        <v>190751.03</v>
      </c>
      <c r="N3235" s="2">
        <v>55962.97</v>
      </c>
      <c r="O3235" s="2">
        <v>35</v>
      </c>
      <c r="P3235" s="2">
        <v>40</v>
      </c>
      <c r="Q3235" s="2" t="s">
        <v>42</v>
      </c>
      <c r="R3235" s="2">
        <v>10</v>
      </c>
      <c r="S3235" s="5">
        <f>IFERROR(Table1[[#This Row],[Profit]]/Table1[[#This Row],[Sales]],0)</f>
        <v>0.22683337791937222</v>
      </c>
      <c r="T3235" s="2" t="str">
        <f t="shared" si="50"/>
        <v>Sufficient</v>
      </c>
    </row>
    <row r="3236" spans="1:20" x14ac:dyDescent="0.3">
      <c r="A3236" s="2">
        <v>4235</v>
      </c>
      <c r="B3236" s="3">
        <v>45307</v>
      </c>
      <c r="C3236" s="2" t="s">
        <v>2433</v>
      </c>
      <c r="D3236" s="2" t="s">
        <v>4063</v>
      </c>
      <c r="E3236" s="2" t="s">
        <v>36</v>
      </c>
      <c r="F3236" s="2" t="s">
        <v>37</v>
      </c>
      <c r="G3236" s="2" t="s">
        <v>67</v>
      </c>
      <c r="H3236" s="2" t="s">
        <v>68</v>
      </c>
      <c r="I3236" s="2" t="s">
        <v>24</v>
      </c>
      <c r="J3236" s="2">
        <v>6</v>
      </c>
      <c r="K3236" s="2">
        <v>21699</v>
      </c>
      <c r="L3236" s="2">
        <v>130194</v>
      </c>
      <c r="M3236" s="2">
        <v>93231.01</v>
      </c>
      <c r="N3236" s="2">
        <v>36962.99</v>
      </c>
      <c r="O3236" s="2">
        <v>462</v>
      </c>
      <c r="P3236" s="2">
        <v>17</v>
      </c>
      <c r="Q3236" s="2" t="s">
        <v>42</v>
      </c>
      <c r="R3236" s="2">
        <v>20</v>
      </c>
      <c r="S3236" s="5">
        <f>IFERROR(Table1[[#This Row],[Profit]]/Table1[[#This Row],[Sales]],0)</f>
        <v>0.2839070156842865</v>
      </c>
      <c r="T3236" s="2" t="str">
        <f t="shared" si="50"/>
        <v>Reorder Needed</v>
      </c>
    </row>
    <row r="3237" spans="1:20" x14ac:dyDescent="0.3">
      <c r="A3237" s="2">
        <v>4236</v>
      </c>
      <c r="B3237" s="3">
        <v>45504</v>
      </c>
      <c r="C3237" s="2" t="s">
        <v>4064</v>
      </c>
      <c r="D3237" s="2" t="s">
        <v>2965</v>
      </c>
      <c r="E3237" s="2" t="s">
        <v>45</v>
      </c>
      <c r="F3237" s="2" t="s">
        <v>46</v>
      </c>
      <c r="G3237" s="2" t="s">
        <v>60</v>
      </c>
      <c r="H3237" s="2" t="s">
        <v>61</v>
      </c>
      <c r="I3237" s="2" t="s">
        <v>32</v>
      </c>
      <c r="J3237" s="2">
        <v>9</v>
      </c>
      <c r="K3237" s="2">
        <v>49405</v>
      </c>
      <c r="L3237" s="2">
        <v>444645</v>
      </c>
      <c r="M3237" s="2">
        <v>390733.72</v>
      </c>
      <c r="N3237" s="2">
        <v>53911.28</v>
      </c>
      <c r="O3237" s="2">
        <v>458</v>
      </c>
      <c r="P3237" s="2">
        <v>28</v>
      </c>
      <c r="Q3237" s="2" t="s">
        <v>62</v>
      </c>
      <c r="R3237" s="2">
        <v>5</v>
      </c>
      <c r="S3237" s="5">
        <f>IFERROR(Table1[[#This Row],[Profit]]/Table1[[#This Row],[Sales]],0)</f>
        <v>0.12124566789236357</v>
      </c>
      <c r="T3237" s="2" t="str">
        <f t="shared" si="50"/>
        <v>Reorder Needed</v>
      </c>
    </row>
    <row r="3238" spans="1:20" x14ac:dyDescent="0.3">
      <c r="A3238" s="2">
        <v>4237</v>
      </c>
      <c r="B3238" s="3">
        <v>45298</v>
      </c>
      <c r="C3238" s="2" t="s">
        <v>757</v>
      </c>
      <c r="D3238" s="2" t="s">
        <v>4065</v>
      </c>
      <c r="E3238" s="2" t="s">
        <v>36</v>
      </c>
      <c r="F3238" s="2" t="s">
        <v>37</v>
      </c>
      <c r="G3238" s="2" t="s">
        <v>81</v>
      </c>
      <c r="H3238" s="2" t="s">
        <v>82</v>
      </c>
      <c r="I3238" s="2" t="s">
        <v>24</v>
      </c>
      <c r="J3238" s="2">
        <v>2</v>
      </c>
      <c r="K3238" s="2">
        <v>795</v>
      </c>
      <c r="L3238" s="2">
        <v>1590</v>
      </c>
      <c r="M3238" s="2">
        <v>1067.4000000000001</v>
      </c>
      <c r="N3238" s="2">
        <v>522.6</v>
      </c>
      <c r="O3238" s="2">
        <v>388</v>
      </c>
      <c r="P3238" s="2">
        <v>23</v>
      </c>
      <c r="Q3238" s="2" t="s">
        <v>42</v>
      </c>
      <c r="R3238" s="2">
        <v>0</v>
      </c>
      <c r="S3238" s="5">
        <f>IFERROR(Table1[[#This Row],[Profit]]/Table1[[#This Row],[Sales]],0)</f>
        <v>0.32867924528301889</v>
      </c>
      <c r="T3238" s="2" t="str">
        <f t="shared" si="50"/>
        <v>Reorder Needed</v>
      </c>
    </row>
    <row r="3239" spans="1:20" x14ac:dyDescent="0.3">
      <c r="A3239" s="2">
        <v>4238</v>
      </c>
      <c r="B3239" s="3">
        <v>45316</v>
      </c>
      <c r="C3239" s="2" t="s">
        <v>2716</v>
      </c>
      <c r="D3239" s="2" t="s">
        <v>4066</v>
      </c>
      <c r="E3239" s="2" t="s">
        <v>45</v>
      </c>
      <c r="F3239" s="2" t="s">
        <v>46</v>
      </c>
      <c r="G3239" s="2" t="s">
        <v>30</v>
      </c>
      <c r="H3239" s="2" t="s">
        <v>31</v>
      </c>
      <c r="I3239" s="2" t="s">
        <v>32</v>
      </c>
      <c r="J3239" s="2">
        <v>2</v>
      </c>
      <c r="K3239" s="2">
        <v>24665</v>
      </c>
      <c r="L3239" s="2">
        <v>49330</v>
      </c>
      <c r="M3239" s="2">
        <v>35848.15</v>
      </c>
      <c r="N3239" s="2">
        <v>13481.85</v>
      </c>
      <c r="O3239" s="2">
        <v>42</v>
      </c>
      <c r="P3239" s="2">
        <v>80</v>
      </c>
      <c r="Q3239" s="2" t="s">
        <v>33</v>
      </c>
      <c r="R3239" s="2">
        <v>20</v>
      </c>
      <c r="S3239" s="5">
        <f>IFERROR(Table1[[#This Row],[Profit]]/Table1[[#This Row],[Sales]],0)</f>
        <v>0.27329920940604097</v>
      </c>
      <c r="T3239" s="2" t="str">
        <f t="shared" si="50"/>
        <v>Sufficient</v>
      </c>
    </row>
    <row r="3240" spans="1:20" x14ac:dyDescent="0.3">
      <c r="A3240" s="2">
        <v>4239</v>
      </c>
      <c r="B3240" s="3">
        <v>45580</v>
      </c>
      <c r="C3240" s="2" t="s">
        <v>1698</v>
      </c>
      <c r="D3240" s="2" t="s">
        <v>4067</v>
      </c>
      <c r="E3240" s="2" t="s">
        <v>36</v>
      </c>
      <c r="F3240" s="2" t="s">
        <v>37</v>
      </c>
      <c r="G3240" s="2" t="s">
        <v>75</v>
      </c>
      <c r="H3240" s="2" t="s">
        <v>76</v>
      </c>
      <c r="I3240" s="2" t="s">
        <v>77</v>
      </c>
      <c r="J3240" s="2">
        <v>5</v>
      </c>
      <c r="K3240" s="2">
        <v>53881</v>
      </c>
      <c r="L3240" s="2">
        <v>269405</v>
      </c>
      <c r="M3240" s="2">
        <v>214250.68</v>
      </c>
      <c r="N3240" s="2">
        <v>55154.32</v>
      </c>
      <c r="O3240" s="2">
        <v>258</v>
      </c>
      <c r="P3240" s="2">
        <v>18</v>
      </c>
      <c r="Q3240" s="2" t="s">
        <v>78</v>
      </c>
      <c r="R3240" s="2">
        <v>15</v>
      </c>
      <c r="S3240" s="5">
        <f>IFERROR(Table1[[#This Row],[Profit]]/Table1[[#This Row],[Sales]],0)</f>
        <v>0.20472641561960617</v>
      </c>
      <c r="T3240" s="2" t="str">
        <f t="shared" si="50"/>
        <v>Reorder Needed</v>
      </c>
    </row>
    <row r="3241" spans="1:20" x14ac:dyDescent="0.3">
      <c r="A3241" s="2">
        <v>4240</v>
      </c>
      <c r="B3241" s="3">
        <v>45432</v>
      </c>
      <c r="C3241" s="2" t="s">
        <v>1904</v>
      </c>
      <c r="D3241" s="2" t="s">
        <v>4068</v>
      </c>
      <c r="E3241" s="2" t="s">
        <v>36</v>
      </c>
      <c r="F3241" s="2" t="s">
        <v>37</v>
      </c>
      <c r="G3241" s="2" t="s">
        <v>60</v>
      </c>
      <c r="H3241" s="2" t="s">
        <v>61</v>
      </c>
      <c r="I3241" s="2" t="s">
        <v>32</v>
      </c>
      <c r="J3241" s="2">
        <v>7</v>
      </c>
      <c r="K3241" s="2">
        <v>6814</v>
      </c>
      <c r="L3241" s="2">
        <v>47698</v>
      </c>
      <c r="M3241" s="2">
        <v>39486.6</v>
      </c>
      <c r="N3241" s="2">
        <v>8211.4</v>
      </c>
      <c r="O3241" s="2">
        <v>254</v>
      </c>
      <c r="P3241" s="2">
        <v>83</v>
      </c>
      <c r="Q3241" s="2" t="s">
        <v>62</v>
      </c>
      <c r="R3241" s="2">
        <v>0</v>
      </c>
      <c r="S3241" s="5">
        <f>IFERROR(Table1[[#This Row],[Profit]]/Table1[[#This Row],[Sales]],0)</f>
        <v>0.17215396871986247</v>
      </c>
      <c r="T3241" s="2" t="str">
        <f t="shared" si="50"/>
        <v>Reorder Needed</v>
      </c>
    </row>
    <row r="3242" spans="1:20" x14ac:dyDescent="0.3">
      <c r="A3242" s="2">
        <v>4241</v>
      </c>
      <c r="B3242" s="3">
        <v>45546</v>
      </c>
      <c r="C3242" s="2" t="s">
        <v>782</v>
      </c>
      <c r="D3242" s="2" t="s">
        <v>4069</v>
      </c>
      <c r="E3242" s="2" t="s">
        <v>45</v>
      </c>
      <c r="F3242" s="2" t="s">
        <v>46</v>
      </c>
      <c r="G3242" s="2" t="s">
        <v>97</v>
      </c>
      <c r="H3242" s="2" t="s">
        <v>98</v>
      </c>
      <c r="I3242" s="2" t="s">
        <v>32</v>
      </c>
      <c r="J3242" s="2">
        <v>6</v>
      </c>
      <c r="K3242" s="2">
        <v>55509</v>
      </c>
      <c r="L3242" s="2">
        <v>333054</v>
      </c>
      <c r="M3242" s="2">
        <v>272998.45</v>
      </c>
      <c r="N3242" s="2">
        <v>60055.55</v>
      </c>
      <c r="O3242" s="2">
        <v>188</v>
      </c>
      <c r="P3242" s="2">
        <v>89</v>
      </c>
      <c r="Q3242" s="2" t="s">
        <v>99</v>
      </c>
      <c r="R3242" s="2">
        <v>10</v>
      </c>
      <c r="S3242" s="5">
        <f>IFERROR(Table1[[#This Row],[Profit]]/Table1[[#This Row],[Sales]],0)</f>
        <v>0.18031775627976246</v>
      </c>
      <c r="T3242" s="2" t="str">
        <f t="shared" si="50"/>
        <v>Reorder Needed</v>
      </c>
    </row>
    <row r="3243" spans="1:20" x14ac:dyDescent="0.3">
      <c r="A3243" s="2">
        <v>4242</v>
      </c>
      <c r="B3243" s="3">
        <v>45308</v>
      </c>
      <c r="C3243" s="2" t="s">
        <v>1314</v>
      </c>
      <c r="D3243" s="2" t="s">
        <v>4070</v>
      </c>
      <c r="E3243" s="2" t="s">
        <v>20</v>
      </c>
      <c r="F3243" s="2" t="s">
        <v>21</v>
      </c>
      <c r="G3243" s="2" t="s">
        <v>55</v>
      </c>
      <c r="H3243" s="2" t="s">
        <v>56</v>
      </c>
      <c r="I3243" s="2" t="s">
        <v>32</v>
      </c>
      <c r="J3243" s="2">
        <v>3</v>
      </c>
      <c r="K3243" s="2">
        <v>1787</v>
      </c>
      <c r="L3243" s="2">
        <v>5361</v>
      </c>
      <c r="M3243" s="2">
        <v>3285.66</v>
      </c>
      <c r="N3243" s="2">
        <v>2075.34</v>
      </c>
      <c r="O3243" s="2">
        <v>461</v>
      </c>
      <c r="P3243" s="2">
        <v>62</v>
      </c>
      <c r="Q3243" s="2" t="s">
        <v>57</v>
      </c>
      <c r="R3243" s="2">
        <v>5</v>
      </c>
      <c r="S3243" s="5">
        <f>IFERROR(Table1[[#This Row],[Profit]]/Table1[[#This Row],[Sales]],0)</f>
        <v>0.38711807498601009</v>
      </c>
      <c r="T3243" s="2" t="str">
        <f t="shared" si="50"/>
        <v>Reorder Needed</v>
      </c>
    </row>
    <row r="3244" spans="1:20" x14ac:dyDescent="0.3">
      <c r="A3244" s="2">
        <v>4243</v>
      </c>
      <c r="B3244" s="3">
        <v>45473</v>
      </c>
      <c r="C3244" s="2" t="s">
        <v>2611</v>
      </c>
      <c r="D3244" s="2" t="s">
        <v>4071</v>
      </c>
      <c r="E3244" s="2" t="s">
        <v>28</v>
      </c>
      <c r="F3244" s="2" t="s">
        <v>29</v>
      </c>
      <c r="G3244" s="2" t="s">
        <v>67</v>
      </c>
      <c r="H3244" s="2" t="s">
        <v>68</v>
      </c>
      <c r="I3244" s="2" t="s">
        <v>24</v>
      </c>
      <c r="J3244" s="2">
        <v>2</v>
      </c>
      <c r="K3244" s="2">
        <v>27694</v>
      </c>
      <c r="L3244" s="2">
        <v>55388</v>
      </c>
      <c r="M3244" s="2">
        <v>36399.360000000001</v>
      </c>
      <c r="N3244" s="2">
        <v>18988.64</v>
      </c>
      <c r="O3244" s="2">
        <v>500</v>
      </c>
      <c r="P3244" s="2">
        <v>86</v>
      </c>
      <c r="Q3244" s="2" t="s">
        <v>42</v>
      </c>
      <c r="R3244" s="2">
        <v>10</v>
      </c>
      <c r="S3244" s="5">
        <f>IFERROR(Table1[[#This Row],[Profit]]/Table1[[#This Row],[Sales]],0)</f>
        <v>0.34282949375315952</v>
      </c>
      <c r="T3244" s="2" t="str">
        <f t="shared" si="50"/>
        <v>Reorder Needed</v>
      </c>
    </row>
    <row r="3245" spans="1:20" x14ac:dyDescent="0.3">
      <c r="A3245" s="2">
        <v>4244</v>
      </c>
      <c r="B3245" s="3">
        <v>45503</v>
      </c>
      <c r="C3245" s="2" t="s">
        <v>3478</v>
      </c>
      <c r="D3245" s="2" t="s">
        <v>2972</v>
      </c>
      <c r="E3245" s="2" t="s">
        <v>45</v>
      </c>
      <c r="F3245" s="2" t="s">
        <v>46</v>
      </c>
      <c r="G3245" s="2" t="s">
        <v>30</v>
      </c>
      <c r="H3245" s="2" t="s">
        <v>31</v>
      </c>
      <c r="I3245" s="2" t="s">
        <v>32</v>
      </c>
      <c r="J3245" s="2">
        <v>10</v>
      </c>
      <c r="K3245" s="2">
        <v>20682</v>
      </c>
      <c r="L3245" s="2">
        <v>206820</v>
      </c>
      <c r="M3245" s="2">
        <v>151578.48000000001</v>
      </c>
      <c r="N3245" s="2">
        <v>55241.52</v>
      </c>
      <c r="O3245" s="2">
        <v>67</v>
      </c>
      <c r="P3245" s="2">
        <v>88</v>
      </c>
      <c r="Q3245" s="2" t="s">
        <v>33</v>
      </c>
      <c r="R3245" s="2">
        <v>0</v>
      </c>
      <c r="S3245" s="5">
        <f>IFERROR(Table1[[#This Row],[Profit]]/Table1[[#This Row],[Sales]],0)</f>
        <v>0.26709950681752248</v>
      </c>
      <c r="T3245" s="2" t="str">
        <f t="shared" si="50"/>
        <v>Sufficient</v>
      </c>
    </row>
    <row r="3246" spans="1:20" x14ac:dyDescent="0.3">
      <c r="A3246" s="2">
        <v>4245</v>
      </c>
      <c r="B3246" s="3">
        <v>45339</v>
      </c>
      <c r="C3246" s="2" t="s">
        <v>3540</v>
      </c>
      <c r="D3246" s="2" t="s">
        <v>4072</v>
      </c>
      <c r="E3246" s="2" t="s">
        <v>36</v>
      </c>
      <c r="F3246" s="2" t="s">
        <v>37</v>
      </c>
      <c r="G3246" s="2" t="s">
        <v>49</v>
      </c>
      <c r="H3246" s="2" t="s">
        <v>50</v>
      </c>
      <c r="I3246" s="2" t="s">
        <v>51</v>
      </c>
      <c r="J3246" s="2">
        <v>7</v>
      </c>
      <c r="K3246" s="2">
        <v>25224</v>
      </c>
      <c r="L3246" s="2">
        <v>176568</v>
      </c>
      <c r="M3246" s="2">
        <v>142871.06</v>
      </c>
      <c r="N3246" s="2">
        <v>33696.94</v>
      </c>
      <c r="O3246" s="2">
        <v>70</v>
      </c>
      <c r="P3246" s="2">
        <v>53</v>
      </c>
      <c r="Q3246" s="2" t="s">
        <v>52</v>
      </c>
      <c r="R3246" s="2">
        <v>10</v>
      </c>
      <c r="S3246" s="5">
        <f>IFERROR(Table1[[#This Row],[Profit]]/Table1[[#This Row],[Sales]],0)</f>
        <v>0.19084398078927101</v>
      </c>
      <c r="T3246" s="2" t="str">
        <f t="shared" si="50"/>
        <v>Reorder Needed</v>
      </c>
    </row>
    <row r="3247" spans="1:20" x14ac:dyDescent="0.3">
      <c r="A3247" s="2">
        <v>4246</v>
      </c>
      <c r="B3247" s="3">
        <v>45422</v>
      </c>
      <c r="C3247" s="2" t="s">
        <v>123</v>
      </c>
      <c r="D3247" s="2" t="s">
        <v>4073</v>
      </c>
      <c r="E3247" s="2" t="s">
        <v>45</v>
      </c>
      <c r="F3247" s="2" t="s">
        <v>46</v>
      </c>
      <c r="G3247" s="2" t="s">
        <v>22</v>
      </c>
      <c r="H3247" s="2" t="s">
        <v>23</v>
      </c>
      <c r="I3247" s="2" t="s">
        <v>24</v>
      </c>
      <c r="J3247" s="2">
        <v>6</v>
      </c>
      <c r="K3247" s="2">
        <v>53190</v>
      </c>
      <c r="L3247" s="2">
        <v>319140</v>
      </c>
      <c r="M3247" s="2">
        <v>272729.77</v>
      </c>
      <c r="N3247" s="2">
        <v>46410.23</v>
      </c>
      <c r="O3247" s="2">
        <v>229</v>
      </c>
      <c r="P3247" s="2">
        <v>48</v>
      </c>
      <c r="Q3247" s="2" t="s">
        <v>25</v>
      </c>
      <c r="R3247" s="2">
        <v>10</v>
      </c>
      <c r="S3247" s="5">
        <f>IFERROR(Table1[[#This Row],[Profit]]/Table1[[#This Row],[Sales]],0)</f>
        <v>0.14542279250485682</v>
      </c>
      <c r="T3247" s="2" t="str">
        <f t="shared" si="50"/>
        <v>Reorder Needed</v>
      </c>
    </row>
    <row r="3248" spans="1:20" x14ac:dyDescent="0.3">
      <c r="A3248" s="2">
        <v>4247</v>
      </c>
      <c r="B3248" s="3">
        <v>45300</v>
      </c>
      <c r="C3248" s="2" t="s">
        <v>629</v>
      </c>
      <c r="D3248" s="2" t="s">
        <v>4074</v>
      </c>
      <c r="E3248" s="2" t="s">
        <v>20</v>
      </c>
      <c r="F3248" s="2" t="s">
        <v>21</v>
      </c>
      <c r="G3248" s="2" t="s">
        <v>22</v>
      </c>
      <c r="H3248" s="2" t="s">
        <v>23</v>
      </c>
      <c r="I3248" s="2" t="s">
        <v>24</v>
      </c>
      <c r="J3248" s="2">
        <v>8</v>
      </c>
      <c r="K3248" s="2">
        <v>39500</v>
      </c>
      <c r="L3248" s="2">
        <v>316000</v>
      </c>
      <c r="M3248" s="2">
        <v>283791.03000000003</v>
      </c>
      <c r="N3248" s="2">
        <v>32208.97</v>
      </c>
      <c r="O3248" s="2">
        <v>188</v>
      </c>
      <c r="P3248" s="2">
        <v>98</v>
      </c>
      <c r="Q3248" s="2" t="s">
        <v>25</v>
      </c>
      <c r="R3248" s="2">
        <v>0</v>
      </c>
      <c r="S3248" s="5">
        <f>IFERROR(Table1[[#This Row],[Profit]]/Table1[[#This Row],[Sales]],0)</f>
        <v>0.10192712025316455</v>
      </c>
      <c r="T3248" s="2" t="str">
        <f t="shared" si="50"/>
        <v>Reorder Needed</v>
      </c>
    </row>
    <row r="3249" spans="1:20" x14ac:dyDescent="0.3">
      <c r="A3249" s="2">
        <v>4248</v>
      </c>
      <c r="B3249" s="3">
        <v>45572</v>
      </c>
      <c r="C3249" s="2" t="s">
        <v>164</v>
      </c>
      <c r="D3249" s="2" t="s">
        <v>4075</v>
      </c>
      <c r="E3249" s="2" t="s">
        <v>20</v>
      </c>
      <c r="F3249" s="2" t="s">
        <v>21</v>
      </c>
      <c r="G3249" s="2" t="s">
        <v>67</v>
      </c>
      <c r="H3249" s="2" t="s">
        <v>68</v>
      </c>
      <c r="I3249" s="2" t="s">
        <v>24</v>
      </c>
      <c r="J3249" s="2">
        <v>7</v>
      </c>
      <c r="K3249" s="2">
        <v>30129</v>
      </c>
      <c r="L3249" s="2">
        <v>210903</v>
      </c>
      <c r="M3249" s="2">
        <v>178169.19</v>
      </c>
      <c r="N3249" s="2">
        <v>32733.81</v>
      </c>
      <c r="O3249" s="2">
        <v>104</v>
      </c>
      <c r="P3249" s="2">
        <v>58</v>
      </c>
      <c r="Q3249" s="2" t="s">
        <v>42</v>
      </c>
      <c r="R3249" s="2">
        <v>15</v>
      </c>
      <c r="S3249" s="5">
        <f>IFERROR(Table1[[#This Row],[Profit]]/Table1[[#This Row],[Sales]],0)</f>
        <v>0.15520789177963329</v>
      </c>
      <c r="T3249" s="2" t="str">
        <f t="shared" si="50"/>
        <v>Reorder Needed</v>
      </c>
    </row>
    <row r="3250" spans="1:20" x14ac:dyDescent="0.3">
      <c r="A3250" s="2">
        <v>4249</v>
      </c>
      <c r="B3250" s="3">
        <v>45390</v>
      </c>
      <c r="C3250" s="2" t="s">
        <v>607</v>
      </c>
      <c r="D3250" s="2" t="s">
        <v>4076</v>
      </c>
      <c r="E3250" s="2" t="s">
        <v>36</v>
      </c>
      <c r="F3250" s="2" t="s">
        <v>37</v>
      </c>
      <c r="G3250" s="2" t="s">
        <v>75</v>
      </c>
      <c r="H3250" s="2" t="s">
        <v>76</v>
      </c>
      <c r="I3250" s="2" t="s">
        <v>77</v>
      </c>
      <c r="J3250" s="2">
        <v>1</v>
      </c>
      <c r="K3250" s="2">
        <v>46338</v>
      </c>
      <c r="L3250" s="2">
        <v>46338</v>
      </c>
      <c r="M3250" s="2">
        <v>33837.129999999997</v>
      </c>
      <c r="N3250" s="2">
        <v>12500.87</v>
      </c>
      <c r="O3250" s="2">
        <v>170</v>
      </c>
      <c r="P3250" s="2">
        <v>92</v>
      </c>
      <c r="Q3250" s="2" t="s">
        <v>78</v>
      </c>
      <c r="R3250" s="2">
        <v>15</v>
      </c>
      <c r="S3250" s="5">
        <f>IFERROR(Table1[[#This Row],[Profit]]/Table1[[#This Row],[Sales]],0)</f>
        <v>0.26977577797919633</v>
      </c>
      <c r="T3250" s="2" t="str">
        <f t="shared" si="50"/>
        <v>Reorder Needed</v>
      </c>
    </row>
    <row r="3251" spans="1:20" x14ac:dyDescent="0.3">
      <c r="A3251" s="2">
        <v>4250</v>
      </c>
      <c r="B3251" s="3">
        <v>45310</v>
      </c>
      <c r="C3251" s="2" t="s">
        <v>909</v>
      </c>
      <c r="D3251" s="2" t="s">
        <v>4077</v>
      </c>
      <c r="E3251" s="2" t="s">
        <v>28</v>
      </c>
      <c r="F3251" s="2" t="s">
        <v>29</v>
      </c>
      <c r="G3251" s="2" t="s">
        <v>55</v>
      </c>
      <c r="H3251" s="2" t="s">
        <v>56</v>
      </c>
      <c r="I3251" s="2" t="s">
        <v>32</v>
      </c>
      <c r="J3251" s="2">
        <v>8</v>
      </c>
      <c r="K3251" s="2">
        <v>33040</v>
      </c>
      <c r="L3251" s="2">
        <v>264320</v>
      </c>
      <c r="M3251" s="2">
        <v>201952.4</v>
      </c>
      <c r="N3251" s="2">
        <v>62367.6</v>
      </c>
      <c r="O3251" s="2">
        <v>274</v>
      </c>
      <c r="P3251" s="2">
        <v>41</v>
      </c>
      <c r="Q3251" s="2" t="s">
        <v>57</v>
      </c>
      <c r="R3251" s="2">
        <v>10</v>
      </c>
      <c r="S3251" s="5">
        <f>IFERROR(Table1[[#This Row],[Profit]]/Table1[[#This Row],[Sales]],0)</f>
        <v>0.23595490314769976</v>
      </c>
      <c r="T3251" s="2" t="str">
        <f t="shared" si="50"/>
        <v>Reorder Needed</v>
      </c>
    </row>
    <row r="3252" spans="1:20" x14ac:dyDescent="0.3">
      <c r="A3252" s="2">
        <v>4251</v>
      </c>
      <c r="B3252" s="3">
        <v>45410</v>
      </c>
      <c r="C3252" s="2" t="s">
        <v>419</v>
      </c>
      <c r="D3252" s="2" t="s">
        <v>4078</v>
      </c>
      <c r="E3252" s="2" t="s">
        <v>36</v>
      </c>
      <c r="F3252" s="2" t="s">
        <v>37</v>
      </c>
      <c r="G3252" s="2" t="s">
        <v>55</v>
      </c>
      <c r="H3252" s="2" t="s">
        <v>56</v>
      </c>
      <c r="I3252" s="2" t="s">
        <v>32</v>
      </c>
      <c r="J3252" s="2">
        <v>7</v>
      </c>
      <c r="K3252" s="2">
        <v>17971</v>
      </c>
      <c r="L3252" s="2">
        <v>125797</v>
      </c>
      <c r="M3252" s="2">
        <v>96442.15</v>
      </c>
      <c r="N3252" s="2">
        <v>29354.85</v>
      </c>
      <c r="O3252" s="2">
        <v>199</v>
      </c>
      <c r="P3252" s="2">
        <v>54</v>
      </c>
      <c r="Q3252" s="2" t="s">
        <v>57</v>
      </c>
      <c r="R3252" s="2">
        <v>5</v>
      </c>
      <c r="S3252" s="5">
        <f>IFERROR(Table1[[#This Row],[Profit]]/Table1[[#This Row],[Sales]],0)</f>
        <v>0.23335095431528571</v>
      </c>
      <c r="T3252" s="2" t="str">
        <f t="shared" si="50"/>
        <v>Reorder Needed</v>
      </c>
    </row>
    <row r="3253" spans="1:20" x14ac:dyDescent="0.3">
      <c r="A3253" s="2">
        <v>4252</v>
      </c>
      <c r="B3253" s="3">
        <v>45384</v>
      </c>
      <c r="C3253" s="2" t="s">
        <v>252</v>
      </c>
      <c r="D3253" s="2" t="s">
        <v>4079</v>
      </c>
      <c r="E3253" s="2" t="s">
        <v>36</v>
      </c>
      <c r="F3253" s="2" t="s">
        <v>37</v>
      </c>
      <c r="G3253" s="2" t="s">
        <v>40</v>
      </c>
      <c r="H3253" s="2" t="s">
        <v>41</v>
      </c>
      <c r="I3253" s="2" t="s">
        <v>24</v>
      </c>
      <c r="J3253" s="2">
        <v>3</v>
      </c>
      <c r="K3253" s="2">
        <v>12160</v>
      </c>
      <c r="L3253" s="2">
        <v>36480</v>
      </c>
      <c r="M3253" s="2">
        <v>30724.63</v>
      </c>
      <c r="N3253" s="2">
        <v>5755.37</v>
      </c>
      <c r="O3253" s="2">
        <v>440</v>
      </c>
      <c r="P3253" s="2">
        <v>46</v>
      </c>
      <c r="Q3253" s="2" t="s">
        <v>42</v>
      </c>
      <c r="R3253" s="2">
        <v>0</v>
      </c>
      <c r="S3253" s="5">
        <f>IFERROR(Table1[[#This Row],[Profit]]/Table1[[#This Row],[Sales]],0)</f>
        <v>0.15776781798245615</v>
      </c>
      <c r="T3253" s="2" t="str">
        <f t="shared" si="50"/>
        <v>Reorder Needed</v>
      </c>
    </row>
    <row r="3254" spans="1:20" x14ac:dyDescent="0.3">
      <c r="A3254" s="2">
        <v>4253</v>
      </c>
      <c r="B3254" s="3">
        <v>45309</v>
      </c>
      <c r="C3254" s="2" t="s">
        <v>3530</v>
      </c>
      <c r="D3254" s="2" t="s">
        <v>4080</v>
      </c>
      <c r="E3254" s="2" t="s">
        <v>45</v>
      </c>
      <c r="F3254" s="2" t="s">
        <v>46</v>
      </c>
      <c r="G3254" s="2" t="s">
        <v>40</v>
      </c>
      <c r="H3254" s="2" t="s">
        <v>41</v>
      </c>
      <c r="I3254" s="2" t="s">
        <v>24</v>
      </c>
      <c r="J3254" s="2">
        <v>4</v>
      </c>
      <c r="K3254" s="2">
        <v>13122</v>
      </c>
      <c r="L3254" s="2">
        <v>52488</v>
      </c>
      <c r="M3254" s="2">
        <v>34846.32</v>
      </c>
      <c r="N3254" s="2">
        <v>17641.68</v>
      </c>
      <c r="O3254" s="2">
        <v>188</v>
      </c>
      <c r="P3254" s="2">
        <v>61</v>
      </c>
      <c r="Q3254" s="2" t="s">
        <v>42</v>
      </c>
      <c r="R3254" s="2">
        <v>20</v>
      </c>
      <c r="S3254" s="5">
        <f>IFERROR(Table1[[#This Row],[Profit]]/Table1[[#This Row],[Sales]],0)</f>
        <v>0.33610882487425697</v>
      </c>
      <c r="T3254" s="2" t="str">
        <f t="shared" si="50"/>
        <v>Reorder Needed</v>
      </c>
    </row>
    <row r="3255" spans="1:20" x14ac:dyDescent="0.3">
      <c r="A3255" s="2">
        <v>4254</v>
      </c>
      <c r="B3255" s="3">
        <v>45565</v>
      </c>
      <c r="C3255" s="2" t="s">
        <v>164</v>
      </c>
      <c r="D3255" s="2" t="s">
        <v>4081</v>
      </c>
      <c r="E3255" s="2" t="s">
        <v>20</v>
      </c>
      <c r="F3255" s="2" t="s">
        <v>21</v>
      </c>
      <c r="G3255" s="2" t="s">
        <v>81</v>
      </c>
      <c r="H3255" s="2" t="s">
        <v>82</v>
      </c>
      <c r="I3255" s="2" t="s">
        <v>24</v>
      </c>
      <c r="J3255" s="2">
        <v>9</v>
      </c>
      <c r="K3255" s="2">
        <v>55271</v>
      </c>
      <c r="L3255" s="2">
        <v>497439</v>
      </c>
      <c r="M3255" s="2">
        <v>443911.96</v>
      </c>
      <c r="N3255" s="2">
        <v>53527.040000000001</v>
      </c>
      <c r="O3255" s="2">
        <v>304</v>
      </c>
      <c r="P3255" s="2">
        <v>28</v>
      </c>
      <c r="Q3255" s="2" t="s">
        <v>42</v>
      </c>
      <c r="R3255" s="2">
        <v>5</v>
      </c>
      <c r="S3255" s="5">
        <f>IFERROR(Table1[[#This Row],[Profit]]/Table1[[#This Row],[Sales]],0)</f>
        <v>0.10760523400859201</v>
      </c>
      <c r="T3255" s="2" t="str">
        <f t="shared" si="50"/>
        <v>Reorder Needed</v>
      </c>
    </row>
    <row r="3256" spans="1:20" x14ac:dyDescent="0.3">
      <c r="A3256" s="2">
        <v>4255</v>
      </c>
      <c r="B3256" s="3">
        <v>45647</v>
      </c>
      <c r="C3256" s="2" t="s">
        <v>1948</v>
      </c>
      <c r="D3256" s="2" t="s">
        <v>4082</v>
      </c>
      <c r="E3256" s="2" t="s">
        <v>45</v>
      </c>
      <c r="F3256" s="2" t="s">
        <v>46</v>
      </c>
      <c r="G3256" s="2" t="s">
        <v>75</v>
      </c>
      <c r="H3256" s="2" t="s">
        <v>76</v>
      </c>
      <c r="I3256" s="2" t="s">
        <v>77</v>
      </c>
      <c r="J3256" s="2">
        <v>1</v>
      </c>
      <c r="K3256" s="2">
        <v>48663</v>
      </c>
      <c r="L3256" s="2">
        <v>48663</v>
      </c>
      <c r="M3256" s="2">
        <v>36088.269999999997</v>
      </c>
      <c r="N3256" s="2">
        <v>12574.73</v>
      </c>
      <c r="O3256" s="2">
        <v>25</v>
      </c>
      <c r="P3256" s="2">
        <v>42</v>
      </c>
      <c r="Q3256" s="2" t="s">
        <v>78</v>
      </c>
      <c r="R3256" s="2">
        <v>5</v>
      </c>
      <c r="S3256" s="5">
        <f>IFERROR(Table1[[#This Row],[Profit]]/Table1[[#This Row],[Sales]],0)</f>
        <v>0.25840433183322031</v>
      </c>
      <c r="T3256" s="2" t="str">
        <f t="shared" si="50"/>
        <v>Sufficient</v>
      </c>
    </row>
    <row r="3257" spans="1:20" x14ac:dyDescent="0.3">
      <c r="A3257" s="2">
        <v>4256</v>
      </c>
      <c r="B3257" s="3">
        <v>45619</v>
      </c>
      <c r="C3257" s="2" t="s">
        <v>3330</v>
      </c>
      <c r="D3257" s="2" t="s">
        <v>4083</v>
      </c>
      <c r="E3257" s="2" t="s">
        <v>28</v>
      </c>
      <c r="F3257" s="2" t="s">
        <v>29</v>
      </c>
      <c r="G3257" s="2" t="s">
        <v>60</v>
      </c>
      <c r="H3257" s="2" t="s">
        <v>61</v>
      </c>
      <c r="I3257" s="2" t="s">
        <v>32</v>
      </c>
      <c r="J3257" s="2">
        <v>3</v>
      </c>
      <c r="K3257" s="2">
        <v>37998</v>
      </c>
      <c r="L3257" s="2">
        <v>113994</v>
      </c>
      <c r="M3257" s="2">
        <v>92543.3</v>
      </c>
      <c r="N3257" s="2">
        <v>21450.7</v>
      </c>
      <c r="O3257" s="2">
        <v>296</v>
      </c>
      <c r="P3257" s="2">
        <v>29</v>
      </c>
      <c r="Q3257" s="2" t="s">
        <v>62</v>
      </c>
      <c r="R3257" s="2">
        <v>5</v>
      </c>
      <c r="S3257" s="5">
        <f>IFERROR(Table1[[#This Row],[Profit]]/Table1[[#This Row],[Sales]],0)</f>
        <v>0.18817393897924453</v>
      </c>
      <c r="T3257" s="2" t="str">
        <f t="shared" si="50"/>
        <v>Reorder Needed</v>
      </c>
    </row>
    <row r="3258" spans="1:20" x14ac:dyDescent="0.3">
      <c r="A3258" s="2">
        <v>4257</v>
      </c>
      <c r="B3258" s="3">
        <v>45574</v>
      </c>
      <c r="C3258" s="2" t="s">
        <v>1305</v>
      </c>
      <c r="D3258" s="2" t="s">
        <v>4084</v>
      </c>
      <c r="E3258" s="2" t="s">
        <v>45</v>
      </c>
      <c r="F3258" s="2" t="s">
        <v>46</v>
      </c>
      <c r="G3258" s="2" t="s">
        <v>49</v>
      </c>
      <c r="H3258" s="2" t="s">
        <v>50</v>
      </c>
      <c r="I3258" s="2" t="s">
        <v>51</v>
      </c>
      <c r="J3258" s="2">
        <v>6</v>
      </c>
      <c r="K3258" s="2">
        <v>8482</v>
      </c>
      <c r="L3258" s="2">
        <v>50892</v>
      </c>
      <c r="M3258" s="2">
        <v>43518.09</v>
      </c>
      <c r="N3258" s="2">
        <v>7373.91</v>
      </c>
      <c r="O3258" s="2">
        <v>34</v>
      </c>
      <c r="P3258" s="2">
        <v>48</v>
      </c>
      <c r="Q3258" s="2" t="s">
        <v>52</v>
      </c>
      <c r="R3258" s="2">
        <v>15</v>
      </c>
      <c r="S3258" s="5">
        <f>IFERROR(Table1[[#This Row],[Profit]]/Table1[[#This Row],[Sales]],0)</f>
        <v>0.14489330346616364</v>
      </c>
      <c r="T3258" s="2" t="str">
        <f t="shared" si="50"/>
        <v>Sufficient</v>
      </c>
    </row>
    <row r="3259" spans="1:20" x14ac:dyDescent="0.3">
      <c r="A3259" s="2">
        <v>4258</v>
      </c>
      <c r="B3259" s="3">
        <v>45525</v>
      </c>
      <c r="C3259" s="2" t="s">
        <v>525</v>
      </c>
      <c r="D3259" s="2" t="s">
        <v>4085</v>
      </c>
      <c r="E3259" s="2" t="s">
        <v>36</v>
      </c>
      <c r="F3259" s="2" t="s">
        <v>37</v>
      </c>
      <c r="G3259" s="2" t="s">
        <v>40</v>
      </c>
      <c r="H3259" s="2" t="s">
        <v>41</v>
      </c>
      <c r="I3259" s="2" t="s">
        <v>24</v>
      </c>
      <c r="J3259" s="2">
        <v>1</v>
      </c>
      <c r="K3259" s="2">
        <v>50734</v>
      </c>
      <c r="L3259" s="2">
        <v>50734</v>
      </c>
      <c r="M3259" s="2">
        <v>36023.58</v>
      </c>
      <c r="N3259" s="2">
        <v>14710.42</v>
      </c>
      <c r="O3259" s="2">
        <v>100</v>
      </c>
      <c r="P3259" s="2">
        <v>69</v>
      </c>
      <c r="Q3259" s="2" t="s">
        <v>42</v>
      </c>
      <c r="R3259" s="2">
        <v>20</v>
      </c>
      <c r="S3259" s="5">
        <f>IFERROR(Table1[[#This Row],[Profit]]/Table1[[#This Row],[Sales]],0)</f>
        <v>0.28995190601963183</v>
      </c>
      <c r="T3259" s="2" t="str">
        <f t="shared" si="50"/>
        <v>Reorder Needed</v>
      </c>
    </row>
    <row r="3260" spans="1:20" x14ac:dyDescent="0.3">
      <c r="A3260" s="2">
        <v>4259</v>
      </c>
      <c r="B3260" s="3">
        <v>45649</v>
      </c>
      <c r="C3260" s="2" t="s">
        <v>1744</v>
      </c>
      <c r="D3260" s="2" t="s">
        <v>4086</v>
      </c>
      <c r="E3260" s="2" t="s">
        <v>45</v>
      </c>
      <c r="F3260" s="2" t="s">
        <v>46</v>
      </c>
      <c r="G3260" s="2" t="s">
        <v>55</v>
      </c>
      <c r="H3260" s="2" t="s">
        <v>56</v>
      </c>
      <c r="I3260" s="2" t="s">
        <v>32</v>
      </c>
      <c r="J3260" s="2">
        <v>4</v>
      </c>
      <c r="K3260" s="2">
        <v>16588</v>
      </c>
      <c r="L3260" s="2">
        <v>66352</v>
      </c>
      <c r="M3260" s="2">
        <v>42957.22</v>
      </c>
      <c r="N3260" s="2">
        <v>23394.78</v>
      </c>
      <c r="O3260" s="2">
        <v>395</v>
      </c>
      <c r="P3260" s="2">
        <v>15</v>
      </c>
      <c r="Q3260" s="2" t="s">
        <v>57</v>
      </c>
      <c r="R3260" s="2">
        <v>15</v>
      </c>
      <c r="S3260" s="5">
        <f>IFERROR(Table1[[#This Row],[Profit]]/Table1[[#This Row],[Sales]],0)</f>
        <v>0.3525859054738365</v>
      </c>
      <c r="T3260" s="2" t="str">
        <f t="shared" si="50"/>
        <v>Reorder Needed</v>
      </c>
    </row>
    <row r="3261" spans="1:20" x14ac:dyDescent="0.3">
      <c r="A3261" s="2">
        <v>4260</v>
      </c>
      <c r="B3261" s="3">
        <v>45611</v>
      </c>
      <c r="C3261" s="2" t="s">
        <v>766</v>
      </c>
      <c r="D3261" s="2" t="s">
        <v>4087</v>
      </c>
      <c r="E3261" s="2" t="s">
        <v>36</v>
      </c>
      <c r="F3261" s="2" t="s">
        <v>37</v>
      </c>
      <c r="G3261" s="2" t="s">
        <v>67</v>
      </c>
      <c r="H3261" s="2" t="s">
        <v>68</v>
      </c>
      <c r="I3261" s="2" t="s">
        <v>24</v>
      </c>
      <c r="J3261" s="2">
        <v>7</v>
      </c>
      <c r="K3261" s="2">
        <v>57670</v>
      </c>
      <c r="L3261" s="2">
        <v>403690</v>
      </c>
      <c r="M3261" s="2">
        <v>242600.56</v>
      </c>
      <c r="N3261" s="2">
        <v>161089.44</v>
      </c>
      <c r="O3261" s="2">
        <v>272</v>
      </c>
      <c r="P3261" s="2">
        <v>87</v>
      </c>
      <c r="Q3261" s="2" t="s">
        <v>42</v>
      </c>
      <c r="R3261" s="2">
        <v>0</v>
      </c>
      <c r="S3261" s="5">
        <f>IFERROR(Table1[[#This Row],[Profit]]/Table1[[#This Row],[Sales]],0)</f>
        <v>0.39904243355049668</v>
      </c>
      <c r="T3261" s="2" t="str">
        <f t="shared" si="50"/>
        <v>Reorder Needed</v>
      </c>
    </row>
    <row r="3262" spans="1:20" x14ac:dyDescent="0.3">
      <c r="A3262" s="2">
        <v>4261</v>
      </c>
      <c r="B3262" s="3">
        <v>45384</v>
      </c>
      <c r="C3262" s="2" t="s">
        <v>487</v>
      </c>
      <c r="D3262" s="2" t="s">
        <v>4088</v>
      </c>
      <c r="E3262" s="2" t="s">
        <v>20</v>
      </c>
      <c r="F3262" s="2" t="s">
        <v>21</v>
      </c>
      <c r="G3262" s="2" t="s">
        <v>81</v>
      </c>
      <c r="H3262" s="2" t="s">
        <v>82</v>
      </c>
      <c r="I3262" s="2" t="s">
        <v>24</v>
      </c>
      <c r="J3262" s="2">
        <v>6</v>
      </c>
      <c r="K3262" s="2">
        <v>23158</v>
      </c>
      <c r="L3262" s="2">
        <v>138948</v>
      </c>
      <c r="M3262" s="2">
        <v>85620.14</v>
      </c>
      <c r="N3262" s="2">
        <v>53327.86</v>
      </c>
      <c r="O3262" s="2">
        <v>125</v>
      </c>
      <c r="P3262" s="2">
        <v>22</v>
      </c>
      <c r="Q3262" s="2" t="s">
        <v>42</v>
      </c>
      <c r="R3262" s="2">
        <v>10</v>
      </c>
      <c r="S3262" s="5">
        <f>IFERROR(Table1[[#This Row],[Profit]]/Table1[[#This Row],[Sales]],0)</f>
        <v>0.38379724789129749</v>
      </c>
      <c r="T3262" s="2" t="str">
        <f t="shared" si="50"/>
        <v>Reorder Needed</v>
      </c>
    </row>
    <row r="3263" spans="1:20" x14ac:dyDescent="0.3">
      <c r="A3263" s="2">
        <v>4262</v>
      </c>
      <c r="B3263" s="3">
        <v>45588</v>
      </c>
      <c r="C3263" s="2" t="s">
        <v>323</v>
      </c>
      <c r="D3263" s="2" t="s">
        <v>4089</v>
      </c>
      <c r="E3263" s="2" t="s">
        <v>28</v>
      </c>
      <c r="F3263" s="2" t="s">
        <v>29</v>
      </c>
      <c r="G3263" s="2" t="s">
        <v>97</v>
      </c>
      <c r="H3263" s="2" t="s">
        <v>98</v>
      </c>
      <c r="I3263" s="2" t="s">
        <v>32</v>
      </c>
      <c r="J3263" s="2">
        <v>3</v>
      </c>
      <c r="K3263" s="2">
        <v>7529</v>
      </c>
      <c r="L3263" s="2">
        <v>22587</v>
      </c>
      <c r="M3263" s="2">
        <v>19231.97</v>
      </c>
      <c r="N3263" s="2">
        <v>3355.03</v>
      </c>
      <c r="O3263" s="2">
        <v>463</v>
      </c>
      <c r="P3263" s="2">
        <v>70</v>
      </c>
      <c r="Q3263" s="2" t="s">
        <v>99</v>
      </c>
      <c r="R3263" s="2">
        <v>5</v>
      </c>
      <c r="S3263" s="5">
        <f>IFERROR(Table1[[#This Row],[Profit]]/Table1[[#This Row],[Sales]],0)</f>
        <v>0.14853809713552044</v>
      </c>
      <c r="T3263" s="2" t="str">
        <f t="shared" si="50"/>
        <v>Reorder Needed</v>
      </c>
    </row>
    <row r="3264" spans="1:20" x14ac:dyDescent="0.3">
      <c r="A3264" s="2">
        <v>4263</v>
      </c>
      <c r="B3264" s="3">
        <v>45504</v>
      </c>
      <c r="C3264" s="2" t="s">
        <v>2631</v>
      </c>
      <c r="D3264" s="2" t="s">
        <v>4090</v>
      </c>
      <c r="E3264" s="2" t="s">
        <v>45</v>
      </c>
      <c r="F3264" s="2" t="s">
        <v>46</v>
      </c>
      <c r="G3264" s="2" t="s">
        <v>97</v>
      </c>
      <c r="H3264" s="2" t="s">
        <v>98</v>
      </c>
      <c r="I3264" s="2" t="s">
        <v>32</v>
      </c>
      <c r="J3264" s="2">
        <v>2</v>
      </c>
      <c r="K3264" s="2">
        <v>528</v>
      </c>
      <c r="L3264" s="2">
        <v>1056</v>
      </c>
      <c r="M3264" s="2">
        <v>801.73</v>
      </c>
      <c r="N3264" s="2">
        <v>254.27</v>
      </c>
      <c r="O3264" s="2">
        <v>253</v>
      </c>
      <c r="P3264" s="2">
        <v>18</v>
      </c>
      <c r="Q3264" s="2" t="s">
        <v>99</v>
      </c>
      <c r="R3264" s="2">
        <v>15</v>
      </c>
      <c r="S3264" s="5">
        <f>IFERROR(Table1[[#This Row],[Profit]]/Table1[[#This Row],[Sales]],0)</f>
        <v>0.24078598484848485</v>
      </c>
      <c r="T3264" s="2" t="str">
        <f t="shared" si="50"/>
        <v>Reorder Needed</v>
      </c>
    </row>
    <row r="3265" spans="1:20" x14ac:dyDescent="0.3">
      <c r="A3265" s="2">
        <v>4264</v>
      </c>
      <c r="B3265" s="3">
        <v>45543</v>
      </c>
      <c r="C3265" s="2" t="s">
        <v>407</v>
      </c>
      <c r="D3265" s="2" t="s">
        <v>4091</v>
      </c>
      <c r="E3265" s="2" t="s">
        <v>28</v>
      </c>
      <c r="F3265" s="2" t="s">
        <v>29</v>
      </c>
      <c r="G3265" s="2" t="s">
        <v>30</v>
      </c>
      <c r="H3265" s="2" t="s">
        <v>31</v>
      </c>
      <c r="I3265" s="2" t="s">
        <v>32</v>
      </c>
      <c r="J3265" s="2">
        <v>2</v>
      </c>
      <c r="K3265" s="2">
        <v>26875</v>
      </c>
      <c r="L3265" s="2">
        <v>53750</v>
      </c>
      <c r="M3265" s="2">
        <v>37981.9</v>
      </c>
      <c r="N3265" s="2">
        <v>15768.1</v>
      </c>
      <c r="O3265" s="2">
        <v>486</v>
      </c>
      <c r="P3265" s="2">
        <v>18</v>
      </c>
      <c r="Q3265" s="2" t="s">
        <v>33</v>
      </c>
      <c r="R3265" s="2">
        <v>0</v>
      </c>
      <c r="S3265" s="5">
        <f>IFERROR(Table1[[#This Row],[Profit]]/Table1[[#This Row],[Sales]],0)</f>
        <v>0.29336000000000001</v>
      </c>
      <c r="T3265" s="2" t="str">
        <f t="shared" si="50"/>
        <v>Reorder Needed</v>
      </c>
    </row>
    <row r="3266" spans="1:20" x14ac:dyDescent="0.3">
      <c r="A3266" s="2">
        <v>4265</v>
      </c>
      <c r="B3266" s="3">
        <v>45464</v>
      </c>
      <c r="C3266" s="2" t="s">
        <v>1244</v>
      </c>
      <c r="D3266" s="2" t="s">
        <v>4092</v>
      </c>
      <c r="E3266" s="2" t="s">
        <v>28</v>
      </c>
      <c r="F3266" s="2" t="s">
        <v>29</v>
      </c>
      <c r="G3266" s="2" t="s">
        <v>75</v>
      </c>
      <c r="H3266" s="2" t="s">
        <v>76</v>
      </c>
      <c r="I3266" s="2" t="s">
        <v>77</v>
      </c>
      <c r="J3266" s="2">
        <v>1</v>
      </c>
      <c r="K3266" s="2">
        <v>44287</v>
      </c>
      <c r="L3266" s="2">
        <v>44287</v>
      </c>
      <c r="M3266" s="2">
        <v>27288.62</v>
      </c>
      <c r="N3266" s="2">
        <v>16998.38</v>
      </c>
      <c r="O3266" s="2">
        <v>42</v>
      </c>
      <c r="P3266" s="2">
        <v>70</v>
      </c>
      <c r="Q3266" s="2" t="s">
        <v>78</v>
      </c>
      <c r="R3266" s="2">
        <v>10</v>
      </c>
      <c r="S3266" s="5">
        <f>IFERROR(Table1[[#This Row],[Profit]]/Table1[[#This Row],[Sales]],0)</f>
        <v>0.38382324384130784</v>
      </c>
      <c r="T3266" s="2" t="str">
        <f t="shared" ref="T3266:T3329" si="51">IF(O3266&gt;P3266,"Reorder Needed","Sufficient")</f>
        <v>Sufficient</v>
      </c>
    </row>
    <row r="3267" spans="1:20" x14ac:dyDescent="0.3">
      <c r="A3267" s="2">
        <v>4266</v>
      </c>
      <c r="B3267" s="3">
        <v>45420</v>
      </c>
      <c r="C3267" s="2" t="s">
        <v>3183</v>
      </c>
      <c r="D3267" s="2" t="s">
        <v>2971</v>
      </c>
      <c r="E3267" s="2" t="s">
        <v>36</v>
      </c>
      <c r="F3267" s="2" t="s">
        <v>37</v>
      </c>
      <c r="G3267" s="2" t="s">
        <v>22</v>
      </c>
      <c r="H3267" s="2" t="s">
        <v>23</v>
      </c>
      <c r="I3267" s="2" t="s">
        <v>24</v>
      </c>
      <c r="J3267" s="2">
        <v>7</v>
      </c>
      <c r="K3267" s="2">
        <v>57414</v>
      </c>
      <c r="L3267" s="2">
        <v>401898</v>
      </c>
      <c r="M3267" s="2">
        <v>282048.11</v>
      </c>
      <c r="N3267" s="2">
        <v>119849.89</v>
      </c>
      <c r="O3267" s="2">
        <v>175</v>
      </c>
      <c r="P3267" s="2">
        <v>74</v>
      </c>
      <c r="Q3267" s="2" t="s">
        <v>25</v>
      </c>
      <c r="R3267" s="2">
        <v>20</v>
      </c>
      <c r="S3267" s="5">
        <f>IFERROR(Table1[[#This Row],[Profit]]/Table1[[#This Row],[Sales]],0)</f>
        <v>0.29820971987917333</v>
      </c>
      <c r="T3267" s="2" t="str">
        <f t="shared" si="51"/>
        <v>Reorder Needed</v>
      </c>
    </row>
    <row r="3268" spans="1:20" x14ac:dyDescent="0.3">
      <c r="A3268" s="2">
        <v>4267</v>
      </c>
      <c r="B3268" s="3">
        <v>45560</v>
      </c>
      <c r="C3268" s="2" t="s">
        <v>1517</v>
      </c>
      <c r="D3268" s="2" t="s">
        <v>4093</v>
      </c>
      <c r="E3268" s="2" t="s">
        <v>20</v>
      </c>
      <c r="F3268" s="2" t="s">
        <v>21</v>
      </c>
      <c r="G3268" s="2" t="s">
        <v>81</v>
      </c>
      <c r="H3268" s="2" t="s">
        <v>82</v>
      </c>
      <c r="I3268" s="2" t="s">
        <v>24</v>
      </c>
      <c r="J3268" s="2">
        <v>8</v>
      </c>
      <c r="K3268" s="2">
        <v>12688</v>
      </c>
      <c r="L3268" s="2">
        <v>101504</v>
      </c>
      <c r="M3268" s="2">
        <v>71650.179999999993</v>
      </c>
      <c r="N3268" s="2">
        <v>29853.82</v>
      </c>
      <c r="O3268" s="2">
        <v>358</v>
      </c>
      <c r="P3268" s="2">
        <v>43</v>
      </c>
      <c r="Q3268" s="2" t="s">
        <v>42</v>
      </c>
      <c r="R3268" s="2">
        <v>15</v>
      </c>
      <c r="S3268" s="5">
        <f>IFERROR(Table1[[#This Row],[Profit]]/Table1[[#This Row],[Sales]],0)</f>
        <v>0.29411471469104666</v>
      </c>
      <c r="T3268" s="2" t="str">
        <f t="shared" si="51"/>
        <v>Reorder Needed</v>
      </c>
    </row>
    <row r="3269" spans="1:20" x14ac:dyDescent="0.3">
      <c r="A3269" s="2">
        <v>4268</v>
      </c>
      <c r="B3269" s="3">
        <v>45448</v>
      </c>
      <c r="C3269" s="2" t="s">
        <v>844</v>
      </c>
      <c r="D3269" s="2" t="s">
        <v>4094</v>
      </c>
      <c r="E3269" s="2" t="s">
        <v>28</v>
      </c>
      <c r="F3269" s="2" t="s">
        <v>29</v>
      </c>
      <c r="G3269" s="2" t="s">
        <v>75</v>
      </c>
      <c r="H3269" s="2" t="s">
        <v>76</v>
      </c>
      <c r="I3269" s="2" t="s">
        <v>77</v>
      </c>
      <c r="J3269" s="2">
        <v>1</v>
      </c>
      <c r="K3269" s="2">
        <v>52448</v>
      </c>
      <c r="L3269" s="2">
        <v>52448</v>
      </c>
      <c r="M3269" s="2">
        <v>44192.68</v>
      </c>
      <c r="N3269" s="2">
        <v>8255.32</v>
      </c>
      <c r="O3269" s="2">
        <v>183</v>
      </c>
      <c r="P3269" s="2">
        <v>76</v>
      </c>
      <c r="Q3269" s="2" t="s">
        <v>78</v>
      </c>
      <c r="R3269" s="2">
        <v>10</v>
      </c>
      <c r="S3269" s="5">
        <f>IFERROR(Table1[[#This Row],[Profit]]/Table1[[#This Row],[Sales]],0)</f>
        <v>0.15740009151921902</v>
      </c>
      <c r="T3269" s="2" t="str">
        <f t="shared" si="51"/>
        <v>Reorder Needed</v>
      </c>
    </row>
    <row r="3270" spans="1:20" x14ac:dyDescent="0.3">
      <c r="A3270" s="2">
        <v>4269</v>
      </c>
      <c r="B3270" s="3">
        <v>45500</v>
      </c>
      <c r="C3270" s="2" t="s">
        <v>1518</v>
      </c>
      <c r="D3270" s="2" t="s">
        <v>4095</v>
      </c>
      <c r="E3270" s="2" t="s">
        <v>20</v>
      </c>
      <c r="F3270" s="2" t="s">
        <v>21</v>
      </c>
      <c r="G3270" s="2" t="s">
        <v>30</v>
      </c>
      <c r="H3270" s="2" t="s">
        <v>31</v>
      </c>
      <c r="I3270" s="2" t="s">
        <v>32</v>
      </c>
      <c r="J3270" s="2">
        <v>5</v>
      </c>
      <c r="K3270" s="2">
        <v>38094</v>
      </c>
      <c r="L3270" s="2">
        <v>190470</v>
      </c>
      <c r="M3270" s="2">
        <v>134612.44</v>
      </c>
      <c r="N3270" s="2">
        <v>55857.56</v>
      </c>
      <c r="O3270" s="2">
        <v>138</v>
      </c>
      <c r="P3270" s="2">
        <v>94</v>
      </c>
      <c r="Q3270" s="2" t="s">
        <v>33</v>
      </c>
      <c r="R3270" s="2">
        <v>20</v>
      </c>
      <c r="S3270" s="5">
        <f>IFERROR(Table1[[#This Row],[Profit]]/Table1[[#This Row],[Sales]],0)</f>
        <v>0.29326172100593267</v>
      </c>
      <c r="T3270" s="2" t="str">
        <f t="shared" si="51"/>
        <v>Reorder Needed</v>
      </c>
    </row>
    <row r="3271" spans="1:20" x14ac:dyDescent="0.3">
      <c r="A3271" s="2">
        <v>4270</v>
      </c>
      <c r="B3271" s="3">
        <v>45592</v>
      </c>
      <c r="C3271" s="2" t="s">
        <v>2360</v>
      </c>
      <c r="D3271" s="2" t="s">
        <v>4096</v>
      </c>
      <c r="E3271" s="2" t="s">
        <v>36</v>
      </c>
      <c r="F3271" s="2" t="s">
        <v>37</v>
      </c>
      <c r="G3271" s="2" t="s">
        <v>75</v>
      </c>
      <c r="H3271" s="2" t="s">
        <v>76</v>
      </c>
      <c r="I3271" s="2" t="s">
        <v>77</v>
      </c>
      <c r="J3271" s="2">
        <v>10</v>
      </c>
      <c r="K3271" s="2">
        <v>44620</v>
      </c>
      <c r="L3271" s="2">
        <v>446200</v>
      </c>
      <c r="M3271" s="2">
        <v>299711.02</v>
      </c>
      <c r="N3271" s="2">
        <v>146488.98000000001</v>
      </c>
      <c r="O3271" s="2">
        <v>361</v>
      </c>
      <c r="P3271" s="2">
        <v>33</v>
      </c>
      <c r="Q3271" s="2" t="s">
        <v>78</v>
      </c>
      <c r="R3271" s="2">
        <v>5</v>
      </c>
      <c r="S3271" s="5">
        <f>IFERROR(Table1[[#This Row],[Profit]]/Table1[[#This Row],[Sales]],0)</f>
        <v>0.32830340654415063</v>
      </c>
      <c r="T3271" s="2" t="str">
        <f t="shared" si="51"/>
        <v>Reorder Needed</v>
      </c>
    </row>
    <row r="3272" spans="1:20" x14ac:dyDescent="0.3">
      <c r="A3272" s="2">
        <v>4271</v>
      </c>
      <c r="B3272" s="3">
        <v>45502</v>
      </c>
      <c r="C3272" s="2" t="s">
        <v>1015</v>
      </c>
      <c r="D3272" s="2" t="s">
        <v>4097</v>
      </c>
      <c r="E3272" s="2" t="s">
        <v>45</v>
      </c>
      <c r="F3272" s="2" t="s">
        <v>46</v>
      </c>
      <c r="G3272" s="2" t="s">
        <v>67</v>
      </c>
      <c r="H3272" s="2" t="s">
        <v>68</v>
      </c>
      <c r="I3272" s="2" t="s">
        <v>24</v>
      </c>
      <c r="J3272" s="2">
        <v>7</v>
      </c>
      <c r="K3272" s="2">
        <v>9352</v>
      </c>
      <c r="L3272" s="2">
        <v>65464</v>
      </c>
      <c r="M3272" s="2">
        <v>44527.13</v>
      </c>
      <c r="N3272" s="2">
        <v>20936.87</v>
      </c>
      <c r="O3272" s="2">
        <v>193</v>
      </c>
      <c r="P3272" s="2">
        <v>12</v>
      </c>
      <c r="Q3272" s="2" t="s">
        <v>42</v>
      </c>
      <c r="R3272" s="2">
        <v>15</v>
      </c>
      <c r="S3272" s="5">
        <f>IFERROR(Table1[[#This Row],[Profit]]/Table1[[#This Row],[Sales]],0)</f>
        <v>0.31982265061713305</v>
      </c>
      <c r="T3272" s="2" t="str">
        <f t="shared" si="51"/>
        <v>Reorder Needed</v>
      </c>
    </row>
    <row r="3273" spans="1:20" x14ac:dyDescent="0.3">
      <c r="A3273" s="2">
        <v>4272</v>
      </c>
      <c r="B3273" s="3">
        <v>45562</v>
      </c>
      <c r="C3273" s="2" t="s">
        <v>206</v>
      </c>
      <c r="D3273" s="2" t="s">
        <v>4098</v>
      </c>
      <c r="E3273" s="2" t="s">
        <v>45</v>
      </c>
      <c r="F3273" s="2" t="s">
        <v>46</v>
      </c>
      <c r="G3273" s="2" t="s">
        <v>40</v>
      </c>
      <c r="H3273" s="2" t="s">
        <v>41</v>
      </c>
      <c r="I3273" s="2" t="s">
        <v>24</v>
      </c>
      <c r="J3273" s="2">
        <v>1</v>
      </c>
      <c r="K3273" s="2">
        <v>47775</v>
      </c>
      <c r="L3273" s="2">
        <v>47775</v>
      </c>
      <c r="M3273" s="2">
        <v>32023.35</v>
      </c>
      <c r="N3273" s="2">
        <v>15751.65</v>
      </c>
      <c r="O3273" s="2">
        <v>446</v>
      </c>
      <c r="P3273" s="2">
        <v>84</v>
      </c>
      <c r="Q3273" s="2" t="s">
        <v>42</v>
      </c>
      <c r="R3273" s="2">
        <v>20</v>
      </c>
      <c r="S3273" s="5">
        <f>IFERROR(Table1[[#This Row],[Profit]]/Table1[[#This Row],[Sales]],0)</f>
        <v>0.32970486656200942</v>
      </c>
      <c r="T3273" s="2" t="str">
        <f t="shared" si="51"/>
        <v>Reorder Needed</v>
      </c>
    </row>
    <row r="3274" spans="1:20" x14ac:dyDescent="0.3">
      <c r="A3274" s="2">
        <v>4273</v>
      </c>
      <c r="B3274" s="3">
        <v>45312</v>
      </c>
      <c r="C3274" s="2" t="s">
        <v>732</v>
      </c>
      <c r="D3274" s="2" t="s">
        <v>4099</v>
      </c>
      <c r="E3274" s="2" t="s">
        <v>28</v>
      </c>
      <c r="F3274" s="2" t="s">
        <v>29</v>
      </c>
      <c r="G3274" s="2" t="s">
        <v>60</v>
      </c>
      <c r="H3274" s="2" t="s">
        <v>61</v>
      </c>
      <c r="I3274" s="2" t="s">
        <v>32</v>
      </c>
      <c r="J3274" s="2">
        <v>5</v>
      </c>
      <c r="K3274" s="2">
        <v>53758</v>
      </c>
      <c r="L3274" s="2">
        <v>268790</v>
      </c>
      <c r="M3274" s="2">
        <v>214083</v>
      </c>
      <c r="N3274" s="2">
        <v>54707</v>
      </c>
      <c r="O3274" s="2">
        <v>176</v>
      </c>
      <c r="P3274" s="2">
        <v>84</v>
      </c>
      <c r="Q3274" s="2" t="s">
        <v>62</v>
      </c>
      <c r="R3274" s="2">
        <v>20</v>
      </c>
      <c r="S3274" s="5">
        <f>IFERROR(Table1[[#This Row],[Profit]]/Table1[[#This Row],[Sales]],0)</f>
        <v>0.20353063730049481</v>
      </c>
      <c r="T3274" s="2" t="str">
        <f t="shared" si="51"/>
        <v>Reorder Needed</v>
      </c>
    </row>
    <row r="3275" spans="1:20" x14ac:dyDescent="0.3">
      <c r="A3275" s="2">
        <v>4274</v>
      </c>
      <c r="B3275" s="3">
        <v>45324</v>
      </c>
      <c r="C3275" s="2" t="s">
        <v>2695</v>
      </c>
      <c r="D3275" s="2" t="s">
        <v>4100</v>
      </c>
      <c r="E3275" s="2" t="s">
        <v>45</v>
      </c>
      <c r="F3275" s="2" t="s">
        <v>46</v>
      </c>
      <c r="G3275" s="2" t="s">
        <v>40</v>
      </c>
      <c r="H3275" s="2" t="s">
        <v>41</v>
      </c>
      <c r="I3275" s="2" t="s">
        <v>24</v>
      </c>
      <c r="J3275" s="2">
        <v>6</v>
      </c>
      <c r="K3275" s="2">
        <v>54446</v>
      </c>
      <c r="L3275" s="2">
        <v>326676</v>
      </c>
      <c r="M3275" s="2">
        <v>243045.76000000001</v>
      </c>
      <c r="N3275" s="2">
        <v>83630.240000000005</v>
      </c>
      <c r="O3275" s="2">
        <v>40</v>
      </c>
      <c r="P3275" s="2">
        <v>59</v>
      </c>
      <c r="Q3275" s="2" t="s">
        <v>42</v>
      </c>
      <c r="R3275" s="2">
        <v>0</v>
      </c>
      <c r="S3275" s="5">
        <f>IFERROR(Table1[[#This Row],[Profit]]/Table1[[#This Row],[Sales]],0)</f>
        <v>0.25600362438624202</v>
      </c>
      <c r="T3275" s="2" t="str">
        <f t="shared" si="51"/>
        <v>Sufficient</v>
      </c>
    </row>
    <row r="3276" spans="1:20" x14ac:dyDescent="0.3">
      <c r="A3276" s="2">
        <v>4275</v>
      </c>
      <c r="B3276" s="3">
        <v>45588</v>
      </c>
      <c r="C3276" s="2" t="s">
        <v>1565</v>
      </c>
      <c r="D3276" s="2" t="s">
        <v>4101</v>
      </c>
      <c r="E3276" s="2" t="s">
        <v>20</v>
      </c>
      <c r="F3276" s="2" t="s">
        <v>21</v>
      </c>
      <c r="G3276" s="2" t="s">
        <v>75</v>
      </c>
      <c r="H3276" s="2" t="s">
        <v>76</v>
      </c>
      <c r="I3276" s="2" t="s">
        <v>77</v>
      </c>
      <c r="J3276" s="2">
        <v>7</v>
      </c>
      <c r="K3276" s="2">
        <v>3050</v>
      </c>
      <c r="L3276" s="2">
        <v>21350</v>
      </c>
      <c r="M3276" s="2">
        <v>17081.990000000002</v>
      </c>
      <c r="N3276" s="2">
        <v>4268.01</v>
      </c>
      <c r="O3276" s="2">
        <v>126</v>
      </c>
      <c r="P3276" s="2">
        <v>99</v>
      </c>
      <c r="Q3276" s="2" t="s">
        <v>78</v>
      </c>
      <c r="R3276" s="2">
        <v>0</v>
      </c>
      <c r="S3276" s="5">
        <f>IFERROR(Table1[[#This Row],[Profit]]/Table1[[#This Row],[Sales]],0)</f>
        <v>0.19990679156908667</v>
      </c>
      <c r="T3276" s="2" t="str">
        <f t="shared" si="51"/>
        <v>Reorder Needed</v>
      </c>
    </row>
    <row r="3277" spans="1:20" x14ac:dyDescent="0.3">
      <c r="A3277" s="2">
        <v>4276</v>
      </c>
      <c r="B3277" s="3">
        <v>45583</v>
      </c>
      <c r="C3277" s="2" t="s">
        <v>73</v>
      </c>
      <c r="D3277" s="2" t="s">
        <v>4102</v>
      </c>
      <c r="E3277" s="2" t="s">
        <v>28</v>
      </c>
      <c r="F3277" s="2" t="s">
        <v>29</v>
      </c>
      <c r="G3277" s="2" t="s">
        <v>49</v>
      </c>
      <c r="H3277" s="2" t="s">
        <v>50</v>
      </c>
      <c r="I3277" s="2" t="s">
        <v>51</v>
      </c>
      <c r="J3277" s="2">
        <v>4</v>
      </c>
      <c r="K3277" s="2">
        <v>57278</v>
      </c>
      <c r="L3277" s="2">
        <v>229112</v>
      </c>
      <c r="M3277" s="2">
        <v>192665.05</v>
      </c>
      <c r="N3277" s="2">
        <v>36446.949999999997</v>
      </c>
      <c r="O3277" s="2">
        <v>365</v>
      </c>
      <c r="P3277" s="2">
        <v>13</v>
      </c>
      <c r="Q3277" s="2" t="s">
        <v>52</v>
      </c>
      <c r="R3277" s="2">
        <v>0</v>
      </c>
      <c r="S3277" s="5">
        <f>IFERROR(Table1[[#This Row],[Profit]]/Table1[[#This Row],[Sales]],0)</f>
        <v>0.15907918397988755</v>
      </c>
      <c r="T3277" s="2" t="str">
        <f t="shared" si="51"/>
        <v>Reorder Needed</v>
      </c>
    </row>
    <row r="3278" spans="1:20" x14ac:dyDescent="0.3">
      <c r="A3278" s="2">
        <v>4277</v>
      </c>
      <c r="B3278" s="3">
        <v>45381</v>
      </c>
      <c r="C3278" s="2" t="s">
        <v>4103</v>
      </c>
      <c r="D3278" s="2" t="s">
        <v>4104</v>
      </c>
      <c r="E3278" s="2" t="s">
        <v>36</v>
      </c>
      <c r="F3278" s="2" t="s">
        <v>37</v>
      </c>
      <c r="G3278" s="2" t="s">
        <v>22</v>
      </c>
      <c r="H3278" s="2" t="s">
        <v>23</v>
      </c>
      <c r="I3278" s="2" t="s">
        <v>24</v>
      </c>
      <c r="J3278" s="2">
        <v>8</v>
      </c>
      <c r="K3278" s="2">
        <v>31705</v>
      </c>
      <c r="L3278" s="2">
        <v>253640</v>
      </c>
      <c r="M3278" s="2">
        <v>158691.45000000001</v>
      </c>
      <c r="N3278" s="2">
        <v>94948.55</v>
      </c>
      <c r="O3278" s="2">
        <v>261</v>
      </c>
      <c r="P3278" s="2">
        <v>74</v>
      </c>
      <c r="Q3278" s="2" t="s">
        <v>25</v>
      </c>
      <c r="R3278" s="2">
        <v>20</v>
      </c>
      <c r="S3278" s="5">
        <f>IFERROR(Table1[[#This Row],[Profit]]/Table1[[#This Row],[Sales]],0)</f>
        <v>0.37434375492824479</v>
      </c>
      <c r="T3278" s="2" t="str">
        <f t="shared" si="51"/>
        <v>Reorder Needed</v>
      </c>
    </row>
    <row r="3279" spans="1:20" x14ac:dyDescent="0.3">
      <c r="A3279" s="2">
        <v>4278</v>
      </c>
      <c r="B3279" s="3">
        <v>45499</v>
      </c>
      <c r="C3279" s="2" t="s">
        <v>2097</v>
      </c>
      <c r="D3279" s="2" t="s">
        <v>4105</v>
      </c>
      <c r="E3279" s="2" t="s">
        <v>45</v>
      </c>
      <c r="F3279" s="2" t="s">
        <v>46</v>
      </c>
      <c r="G3279" s="2" t="s">
        <v>22</v>
      </c>
      <c r="H3279" s="2" t="s">
        <v>23</v>
      </c>
      <c r="I3279" s="2" t="s">
        <v>24</v>
      </c>
      <c r="J3279" s="2">
        <v>6</v>
      </c>
      <c r="K3279" s="2">
        <v>54565</v>
      </c>
      <c r="L3279" s="2">
        <v>327390</v>
      </c>
      <c r="M3279" s="2">
        <v>283344.40000000002</v>
      </c>
      <c r="N3279" s="2">
        <v>44045.599999999999</v>
      </c>
      <c r="O3279" s="2">
        <v>262</v>
      </c>
      <c r="P3279" s="2">
        <v>73</v>
      </c>
      <c r="Q3279" s="2" t="s">
        <v>25</v>
      </c>
      <c r="R3279" s="2">
        <v>15</v>
      </c>
      <c r="S3279" s="5">
        <f>IFERROR(Table1[[#This Row],[Profit]]/Table1[[#This Row],[Sales]],0)</f>
        <v>0.13453556919881487</v>
      </c>
      <c r="T3279" s="2" t="str">
        <f t="shared" si="51"/>
        <v>Reorder Needed</v>
      </c>
    </row>
    <row r="3280" spans="1:20" x14ac:dyDescent="0.3">
      <c r="A3280" s="2">
        <v>4279</v>
      </c>
      <c r="B3280" s="3">
        <v>45591</v>
      </c>
      <c r="C3280" s="2" t="s">
        <v>1647</v>
      </c>
      <c r="D3280" s="2" t="s">
        <v>4106</v>
      </c>
      <c r="E3280" s="2" t="s">
        <v>45</v>
      </c>
      <c r="F3280" s="2" t="s">
        <v>46</v>
      </c>
      <c r="G3280" s="2" t="s">
        <v>49</v>
      </c>
      <c r="H3280" s="2" t="s">
        <v>50</v>
      </c>
      <c r="I3280" s="2" t="s">
        <v>51</v>
      </c>
      <c r="J3280" s="2">
        <v>3</v>
      </c>
      <c r="K3280" s="2">
        <v>9291</v>
      </c>
      <c r="L3280" s="2">
        <v>27873</v>
      </c>
      <c r="M3280" s="2">
        <v>18947.88</v>
      </c>
      <c r="N3280" s="2">
        <v>8925.1200000000008</v>
      </c>
      <c r="O3280" s="2">
        <v>17</v>
      </c>
      <c r="P3280" s="2">
        <v>99</v>
      </c>
      <c r="Q3280" s="2" t="s">
        <v>52</v>
      </c>
      <c r="R3280" s="2">
        <v>15</v>
      </c>
      <c r="S3280" s="5">
        <f>IFERROR(Table1[[#This Row],[Profit]]/Table1[[#This Row],[Sales]],0)</f>
        <v>0.32020665159832096</v>
      </c>
      <c r="T3280" s="2" t="str">
        <f t="shared" si="51"/>
        <v>Sufficient</v>
      </c>
    </row>
    <row r="3281" spans="1:20" x14ac:dyDescent="0.3">
      <c r="A3281" s="2">
        <v>4280</v>
      </c>
      <c r="B3281" s="3">
        <v>45377</v>
      </c>
      <c r="C3281" s="2" t="s">
        <v>2647</v>
      </c>
      <c r="D3281" s="2" t="s">
        <v>1650</v>
      </c>
      <c r="E3281" s="2" t="s">
        <v>45</v>
      </c>
      <c r="F3281" s="2" t="s">
        <v>46</v>
      </c>
      <c r="G3281" s="2" t="s">
        <v>30</v>
      </c>
      <c r="H3281" s="2" t="s">
        <v>31</v>
      </c>
      <c r="I3281" s="2" t="s">
        <v>32</v>
      </c>
      <c r="J3281" s="2">
        <v>1</v>
      </c>
      <c r="K3281" s="2">
        <v>56645</v>
      </c>
      <c r="L3281" s="2">
        <v>56645</v>
      </c>
      <c r="M3281" s="2">
        <v>40131.760000000002</v>
      </c>
      <c r="N3281" s="2">
        <v>16513.240000000002</v>
      </c>
      <c r="O3281" s="2">
        <v>231</v>
      </c>
      <c r="P3281" s="2">
        <v>13</v>
      </c>
      <c r="Q3281" s="2" t="s">
        <v>33</v>
      </c>
      <c r="R3281" s="2">
        <v>0</v>
      </c>
      <c r="S3281" s="5">
        <f>IFERROR(Table1[[#This Row],[Profit]]/Table1[[#This Row],[Sales]],0)</f>
        <v>0.29152158178126936</v>
      </c>
      <c r="T3281" s="2" t="str">
        <f t="shared" si="51"/>
        <v>Reorder Needed</v>
      </c>
    </row>
    <row r="3282" spans="1:20" x14ac:dyDescent="0.3">
      <c r="A3282" s="2">
        <v>4281</v>
      </c>
      <c r="B3282" s="3">
        <v>45381</v>
      </c>
      <c r="C3282" s="2" t="s">
        <v>615</v>
      </c>
      <c r="D3282" s="2" t="s">
        <v>3984</v>
      </c>
      <c r="E3282" s="2" t="s">
        <v>45</v>
      </c>
      <c r="F3282" s="2" t="s">
        <v>46</v>
      </c>
      <c r="G3282" s="2" t="s">
        <v>49</v>
      </c>
      <c r="H3282" s="2" t="s">
        <v>50</v>
      </c>
      <c r="I3282" s="2" t="s">
        <v>51</v>
      </c>
      <c r="J3282" s="2">
        <v>9</v>
      </c>
      <c r="K3282" s="2">
        <v>9253</v>
      </c>
      <c r="L3282" s="2">
        <v>83277</v>
      </c>
      <c r="M3282" s="2">
        <v>55533.82</v>
      </c>
      <c r="N3282" s="2">
        <v>27743.18</v>
      </c>
      <c r="O3282" s="2">
        <v>141</v>
      </c>
      <c r="P3282" s="2">
        <v>93</v>
      </c>
      <c r="Q3282" s="2" t="s">
        <v>52</v>
      </c>
      <c r="R3282" s="2">
        <v>15</v>
      </c>
      <c r="S3282" s="5">
        <f>IFERROR(Table1[[#This Row],[Profit]]/Table1[[#This Row],[Sales]],0)</f>
        <v>0.33314336491468233</v>
      </c>
      <c r="T3282" s="2" t="str">
        <f t="shared" si="51"/>
        <v>Reorder Needed</v>
      </c>
    </row>
    <row r="3283" spans="1:20" x14ac:dyDescent="0.3">
      <c r="A3283" s="2">
        <v>4282</v>
      </c>
      <c r="B3283" s="3">
        <v>45497</v>
      </c>
      <c r="C3283" s="2" t="s">
        <v>4107</v>
      </c>
      <c r="D3283" s="2" t="s">
        <v>4108</v>
      </c>
      <c r="E3283" s="2" t="s">
        <v>20</v>
      </c>
      <c r="F3283" s="2" t="s">
        <v>21</v>
      </c>
      <c r="G3283" s="2" t="s">
        <v>22</v>
      </c>
      <c r="H3283" s="2" t="s">
        <v>23</v>
      </c>
      <c r="I3283" s="2" t="s">
        <v>24</v>
      </c>
      <c r="J3283" s="2">
        <v>7</v>
      </c>
      <c r="K3283" s="2">
        <v>57796</v>
      </c>
      <c r="L3283" s="2">
        <v>404572</v>
      </c>
      <c r="M3283" s="2">
        <v>311518.01</v>
      </c>
      <c r="N3283" s="2">
        <v>93053.99</v>
      </c>
      <c r="O3283" s="2">
        <v>187</v>
      </c>
      <c r="P3283" s="2">
        <v>35</v>
      </c>
      <c r="Q3283" s="2" t="s">
        <v>25</v>
      </c>
      <c r="R3283" s="2">
        <v>10</v>
      </c>
      <c r="S3283" s="5">
        <f>IFERROR(Table1[[#This Row],[Profit]]/Table1[[#This Row],[Sales]],0)</f>
        <v>0.23000600634744867</v>
      </c>
      <c r="T3283" s="2" t="str">
        <f t="shared" si="51"/>
        <v>Reorder Needed</v>
      </c>
    </row>
    <row r="3284" spans="1:20" x14ac:dyDescent="0.3">
      <c r="A3284" s="2">
        <v>4283</v>
      </c>
      <c r="B3284" s="3">
        <v>45652</v>
      </c>
      <c r="C3284" s="2" t="s">
        <v>984</v>
      </c>
      <c r="D3284" s="2" t="s">
        <v>4109</v>
      </c>
      <c r="E3284" s="2" t="s">
        <v>36</v>
      </c>
      <c r="F3284" s="2" t="s">
        <v>37</v>
      </c>
      <c r="G3284" s="2" t="s">
        <v>97</v>
      </c>
      <c r="H3284" s="2" t="s">
        <v>98</v>
      </c>
      <c r="I3284" s="2" t="s">
        <v>32</v>
      </c>
      <c r="J3284" s="2">
        <v>8</v>
      </c>
      <c r="K3284" s="2">
        <v>11197</v>
      </c>
      <c r="L3284" s="2">
        <v>89576</v>
      </c>
      <c r="M3284" s="2">
        <v>67742.45</v>
      </c>
      <c r="N3284" s="2">
        <v>21833.55</v>
      </c>
      <c r="O3284" s="2">
        <v>439</v>
      </c>
      <c r="P3284" s="2">
        <v>87</v>
      </c>
      <c r="Q3284" s="2" t="s">
        <v>99</v>
      </c>
      <c r="R3284" s="2">
        <v>15</v>
      </c>
      <c r="S3284" s="5">
        <f>IFERROR(Table1[[#This Row],[Profit]]/Table1[[#This Row],[Sales]],0)</f>
        <v>0.24374330177726175</v>
      </c>
      <c r="T3284" s="2" t="str">
        <f t="shared" si="51"/>
        <v>Reorder Needed</v>
      </c>
    </row>
    <row r="3285" spans="1:20" x14ac:dyDescent="0.3">
      <c r="A3285" s="2">
        <v>4284</v>
      </c>
      <c r="B3285" s="3">
        <v>45479</v>
      </c>
      <c r="C3285" s="2" t="s">
        <v>4110</v>
      </c>
      <c r="D3285" s="2" t="s">
        <v>3350</v>
      </c>
      <c r="E3285" s="2" t="s">
        <v>36</v>
      </c>
      <c r="F3285" s="2" t="s">
        <v>37</v>
      </c>
      <c r="G3285" s="2" t="s">
        <v>55</v>
      </c>
      <c r="H3285" s="2" t="s">
        <v>56</v>
      </c>
      <c r="I3285" s="2" t="s">
        <v>32</v>
      </c>
      <c r="J3285" s="2">
        <v>1</v>
      </c>
      <c r="K3285" s="2">
        <v>55067</v>
      </c>
      <c r="L3285" s="2">
        <v>55067</v>
      </c>
      <c r="M3285" s="2">
        <v>49421.41</v>
      </c>
      <c r="N3285" s="2">
        <v>5645.59</v>
      </c>
      <c r="O3285" s="2">
        <v>479</v>
      </c>
      <c r="P3285" s="2">
        <v>55</v>
      </c>
      <c r="Q3285" s="2" t="s">
        <v>57</v>
      </c>
      <c r="R3285" s="2">
        <v>15</v>
      </c>
      <c r="S3285" s="5">
        <f>IFERROR(Table1[[#This Row],[Profit]]/Table1[[#This Row],[Sales]],0)</f>
        <v>0.10252220022881217</v>
      </c>
      <c r="T3285" s="2" t="str">
        <f t="shared" si="51"/>
        <v>Reorder Needed</v>
      </c>
    </row>
    <row r="3286" spans="1:20" x14ac:dyDescent="0.3">
      <c r="A3286" s="2">
        <v>4285</v>
      </c>
      <c r="B3286" s="3">
        <v>45341</v>
      </c>
      <c r="C3286" s="2" t="s">
        <v>1044</v>
      </c>
      <c r="D3286" s="2" t="s">
        <v>4111</v>
      </c>
      <c r="E3286" s="2" t="s">
        <v>20</v>
      </c>
      <c r="F3286" s="2" t="s">
        <v>21</v>
      </c>
      <c r="G3286" s="2" t="s">
        <v>97</v>
      </c>
      <c r="H3286" s="2" t="s">
        <v>98</v>
      </c>
      <c r="I3286" s="2" t="s">
        <v>32</v>
      </c>
      <c r="J3286" s="2">
        <v>9</v>
      </c>
      <c r="K3286" s="2">
        <v>45564</v>
      </c>
      <c r="L3286" s="2">
        <v>410076</v>
      </c>
      <c r="M3286" s="2">
        <v>348245.52</v>
      </c>
      <c r="N3286" s="2">
        <v>61830.48</v>
      </c>
      <c r="O3286" s="2">
        <v>296</v>
      </c>
      <c r="P3286" s="2">
        <v>89</v>
      </c>
      <c r="Q3286" s="2" t="s">
        <v>99</v>
      </c>
      <c r="R3286" s="2">
        <v>10</v>
      </c>
      <c r="S3286" s="5">
        <f>IFERROR(Table1[[#This Row],[Profit]]/Table1[[#This Row],[Sales]],0)</f>
        <v>0.15077809966932959</v>
      </c>
      <c r="T3286" s="2" t="str">
        <f t="shared" si="51"/>
        <v>Reorder Needed</v>
      </c>
    </row>
    <row r="3287" spans="1:20" x14ac:dyDescent="0.3">
      <c r="A3287" s="2">
        <v>4286</v>
      </c>
      <c r="B3287" s="3">
        <v>45515</v>
      </c>
      <c r="C3287" s="2" t="s">
        <v>1527</v>
      </c>
      <c r="D3287" s="2" t="s">
        <v>4112</v>
      </c>
      <c r="E3287" s="2" t="s">
        <v>28</v>
      </c>
      <c r="F3287" s="2" t="s">
        <v>29</v>
      </c>
      <c r="G3287" s="2" t="s">
        <v>97</v>
      </c>
      <c r="H3287" s="2" t="s">
        <v>98</v>
      </c>
      <c r="I3287" s="2" t="s">
        <v>32</v>
      </c>
      <c r="J3287" s="2">
        <v>5</v>
      </c>
      <c r="K3287" s="2">
        <v>47143</v>
      </c>
      <c r="L3287" s="2">
        <v>235715</v>
      </c>
      <c r="M3287" s="2">
        <v>207630.92</v>
      </c>
      <c r="N3287" s="2">
        <v>28084.080000000002</v>
      </c>
      <c r="O3287" s="2">
        <v>453</v>
      </c>
      <c r="P3287" s="2">
        <v>46</v>
      </c>
      <c r="Q3287" s="2" t="s">
        <v>99</v>
      </c>
      <c r="R3287" s="2">
        <v>10</v>
      </c>
      <c r="S3287" s="5">
        <f>IFERROR(Table1[[#This Row],[Profit]]/Table1[[#This Row],[Sales]],0)</f>
        <v>0.11914422077508857</v>
      </c>
      <c r="T3287" s="2" t="str">
        <f t="shared" si="51"/>
        <v>Reorder Needed</v>
      </c>
    </row>
    <row r="3288" spans="1:20" x14ac:dyDescent="0.3">
      <c r="A3288" s="2">
        <v>4287</v>
      </c>
      <c r="B3288" s="3">
        <v>45553</v>
      </c>
      <c r="C3288" s="2" t="s">
        <v>1201</v>
      </c>
      <c r="D3288" s="2" t="s">
        <v>4113</v>
      </c>
      <c r="E3288" s="2" t="s">
        <v>36</v>
      </c>
      <c r="F3288" s="2" t="s">
        <v>37</v>
      </c>
      <c r="G3288" s="2" t="s">
        <v>97</v>
      </c>
      <c r="H3288" s="2" t="s">
        <v>98</v>
      </c>
      <c r="I3288" s="2" t="s">
        <v>32</v>
      </c>
      <c r="J3288" s="2">
        <v>8</v>
      </c>
      <c r="K3288" s="2">
        <v>58465</v>
      </c>
      <c r="L3288" s="2">
        <v>467720</v>
      </c>
      <c r="M3288" s="2">
        <v>365933.09</v>
      </c>
      <c r="N3288" s="2">
        <v>101786.91</v>
      </c>
      <c r="O3288" s="2">
        <v>412</v>
      </c>
      <c r="P3288" s="2">
        <v>14</v>
      </c>
      <c r="Q3288" s="2" t="s">
        <v>99</v>
      </c>
      <c r="R3288" s="2">
        <v>15</v>
      </c>
      <c r="S3288" s="5">
        <f>IFERROR(Table1[[#This Row],[Profit]]/Table1[[#This Row],[Sales]],0)</f>
        <v>0.21762359958949801</v>
      </c>
      <c r="T3288" s="2" t="str">
        <f t="shared" si="51"/>
        <v>Reorder Needed</v>
      </c>
    </row>
    <row r="3289" spans="1:20" x14ac:dyDescent="0.3">
      <c r="A3289" s="2">
        <v>4288</v>
      </c>
      <c r="B3289" s="3">
        <v>45338</v>
      </c>
      <c r="C3289" s="2" t="s">
        <v>1550</v>
      </c>
      <c r="D3289" s="2" t="s">
        <v>4114</v>
      </c>
      <c r="E3289" s="2" t="s">
        <v>36</v>
      </c>
      <c r="F3289" s="2" t="s">
        <v>37</v>
      </c>
      <c r="G3289" s="2" t="s">
        <v>49</v>
      </c>
      <c r="H3289" s="2" t="s">
        <v>50</v>
      </c>
      <c r="I3289" s="2" t="s">
        <v>51</v>
      </c>
      <c r="J3289" s="2">
        <v>4</v>
      </c>
      <c r="K3289" s="2">
        <v>19101</v>
      </c>
      <c r="L3289" s="2">
        <v>76404</v>
      </c>
      <c r="M3289" s="2">
        <v>57731.040000000001</v>
      </c>
      <c r="N3289" s="2">
        <v>18672.96</v>
      </c>
      <c r="O3289" s="2">
        <v>194</v>
      </c>
      <c r="P3289" s="2">
        <v>89</v>
      </c>
      <c r="Q3289" s="2" t="s">
        <v>52</v>
      </c>
      <c r="R3289" s="2">
        <v>5</v>
      </c>
      <c r="S3289" s="5">
        <f>IFERROR(Table1[[#This Row],[Profit]]/Table1[[#This Row],[Sales]],0)</f>
        <v>0.24439767551437097</v>
      </c>
      <c r="T3289" s="2" t="str">
        <f t="shared" si="51"/>
        <v>Reorder Needed</v>
      </c>
    </row>
    <row r="3290" spans="1:20" x14ac:dyDescent="0.3">
      <c r="A3290" s="2">
        <v>4289</v>
      </c>
      <c r="B3290" s="3">
        <v>45471</v>
      </c>
      <c r="C3290" s="2" t="s">
        <v>1163</v>
      </c>
      <c r="D3290" s="2" t="s">
        <v>4115</v>
      </c>
      <c r="E3290" s="2" t="s">
        <v>20</v>
      </c>
      <c r="F3290" s="2" t="s">
        <v>21</v>
      </c>
      <c r="G3290" s="2" t="s">
        <v>67</v>
      </c>
      <c r="H3290" s="2" t="s">
        <v>68</v>
      </c>
      <c r="I3290" s="2" t="s">
        <v>24</v>
      </c>
      <c r="J3290" s="2">
        <v>6</v>
      </c>
      <c r="K3290" s="2">
        <v>32244</v>
      </c>
      <c r="L3290" s="2">
        <v>193464</v>
      </c>
      <c r="M3290" s="2">
        <v>120332.96</v>
      </c>
      <c r="N3290" s="2">
        <v>73131.039999999994</v>
      </c>
      <c r="O3290" s="2">
        <v>31</v>
      </c>
      <c r="P3290" s="2">
        <v>43</v>
      </c>
      <c r="Q3290" s="2" t="s">
        <v>42</v>
      </c>
      <c r="R3290" s="2">
        <v>15</v>
      </c>
      <c r="S3290" s="5">
        <f>IFERROR(Table1[[#This Row],[Profit]]/Table1[[#This Row],[Sales]],0)</f>
        <v>0.37800851838068061</v>
      </c>
      <c r="T3290" s="2" t="str">
        <f t="shared" si="51"/>
        <v>Sufficient</v>
      </c>
    </row>
    <row r="3291" spans="1:20" x14ac:dyDescent="0.3">
      <c r="A3291" s="2">
        <v>4290</v>
      </c>
      <c r="B3291" s="3">
        <v>45612</v>
      </c>
      <c r="C3291" s="2" t="s">
        <v>1959</v>
      </c>
      <c r="D3291" s="2" t="s">
        <v>4116</v>
      </c>
      <c r="E3291" s="2" t="s">
        <v>20</v>
      </c>
      <c r="F3291" s="2" t="s">
        <v>21</v>
      </c>
      <c r="G3291" s="2" t="s">
        <v>67</v>
      </c>
      <c r="H3291" s="2" t="s">
        <v>68</v>
      </c>
      <c r="I3291" s="2" t="s">
        <v>24</v>
      </c>
      <c r="J3291" s="2">
        <v>5</v>
      </c>
      <c r="K3291" s="2">
        <v>26984</v>
      </c>
      <c r="L3291" s="2">
        <v>134920</v>
      </c>
      <c r="M3291" s="2">
        <v>89831.84</v>
      </c>
      <c r="N3291" s="2">
        <v>45088.160000000003</v>
      </c>
      <c r="O3291" s="2">
        <v>427</v>
      </c>
      <c r="P3291" s="2">
        <v>29</v>
      </c>
      <c r="Q3291" s="2" t="s">
        <v>42</v>
      </c>
      <c r="R3291" s="2">
        <v>15</v>
      </c>
      <c r="S3291" s="5">
        <f>IFERROR(Table1[[#This Row],[Profit]]/Table1[[#This Row],[Sales]],0)</f>
        <v>0.33418440557367329</v>
      </c>
      <c r="T3291" s="2" t="str">
        <f t="shared" si="51"/>
        <v>Reorder Needed</v>
      </c>
    </row>
    <row r="3292" spans="1:20" x14ac:dyDescent="0.3">
      <c r="A3292" s="2">
        <v>4291</v>
      </c>
      <c r="B3292" s="3">
        <v>45619</v>
      </c>
      <c r="C3292" s="2" t="s">
        <v>774</v>
      </c>
      <c r="D3292" s="2" t="s">
        <v>4117</v>
      </c>
      <c r="E3292" s="2" t="s">
        <v>45</v>
      </c>
      <c r="F3292" s="2" t="s">
        <v>46</v>
      </c>
      <c r="G3292" s="2" t="s">
        <v>97</v>
      </c>
      <c r="H3292" s="2" t="s">
        <v>98</v>
      </c>
      <c r="I3292" s="2" t="s">
        <v>32</v>
      </c>
      <c r="J3292" s="2">
        <v>9</v>
      </c>
      <c r="K3292" s="2">
        <v>34175</v>
      </c>
      <c r="L3292" s="2">
        <v>307575</v>
      </c>
      <c r="M3292" s="2">
        <v>220729.22</v>
      </c>
      <c r="N3292" s="2">
        <v>86845.78</v>
      </c>
      <c r="O3292" s="2">
        <v>63</v>
      </c>
      <c r="P3292" s="2">
        <v>69</v>
      </c>
      <c r="Q3292" s="2" t="s">
        <v>99</v>
      </c>
      <c r="R3292" s="2">
        <v>5</v>
      </c>
      <c r="S3292" s="5">
        <f>IFERROR(Table1[[#This Row],[Profit]]/Table1[[#This Row],[Sales]],0)</f>
        <v>0.28235643339023003</v>
      </c>
      <c r="T3292" s="2" t="str">
        <f t="shared" si="51"/>
        <v>Sufficient</v>
      </c>
    </row>
    <row r="3293" spans="1:20" x14ac:dyDescent="0.3">
      <c r="A3293" s="2">
        <v>4292</v>
      </c>
      <c r="B3293" s="3">
        <v>45573</v>
      </c>
      <c r="C3293" s="2" t="s">
        <v>825</v>
      </c>
      <c r="D3293" s="2" t="s">
        <v>4118</v>
      </c>
      <c r="E3293" s="2" t="s">
        <v>36</v>
      </c>
      <c r="F3293" s="2" t="s">
        <v>37</v>
      </c>
      <c r="G3293" s="2" t="s">
        <v>22</v>
      </c>
      <c r="H3293" s="2" t="s">
        <v>23</v>
      </c>
      <c r="I3293" s="2" t="s">
        <v>24</v>
      </c>
      <c r="J3293" s="2">
        <v>2</v>
      </c>
      <c r="K3293" s="2">
        <v>15274</v>
      </c>
      <c r="L3293" s="2">
        <v>30548</v>
      </c>
      <c r="M3293" s="2">
        <v>24301.93</v>
      </c>
      <c r="N3293" s="2">
        <v>6246.07</v>
      </c>
      <c r="O3293" s="2">
        <v>39</v>
      </c>
      <c r="P3293" s="2">
        <v>81</v>
      </c>
      <c r="Q3293" s="2" t="s">
        <v>25</v>
      </c>
      <c r="R3293" s="2">
        <v>15</v>
      </c>
      <c r="S3293" s="5">
        <f>IFERROR(Table1[[#This Row],[Profit]]/Table1[[#This Row],[Sales]],0)</f>
        <v>0.20446739557417834</v>
      </c>
      <c r="T3293" s="2" t="str">
        <f t="shared" si="51"/>
        <v>Sufficient</v>
      </c>
    </row>
    <row r="3294" spans="1:20" x14ac:dyDescent="0.3">
      <c r="A3294" s="2">
        <v>4293</v>
      </c>
      <c r="B3294" s="3">
        <v>45599</v>
      </c>
      <c r="C3294" s="2" t="s">
        <v>106</v>
      </c>
      <c r="D3294" s="2" t="s">
        <v>4119</v>
      </c>
      <c r="E3294" s="2" t="s">
        <v>36</v>
      </c>
      <c r="F3294" s="2" t="s">
        <v>37</v>
      </c>
      <c r="G3294" s="2" t="s">
        <v>67</v>
      </c>
      <c r="H3294" s="2" t="s">
        <v>68</v>
      </c>
      <c r="I3294" s="2" t="s">
        <v>24</v>
      </c>
      <c r="J3294" s="2">
        <v>6</v>
      </c>
      <c r="K3294" s="2">
        <v>46245</v>
      </c>
      <c r="L3294" s="2">
        <v>277470</v>
      </c>
      <c r="M3294" s="2">
        <v>220020.21</v>
      </c>
      <c r="N3294" s="2">
        <v>57449.79</v>
      </c>
      <c r="O3294" s="2">
        <v>369</v>
      </c>
      <c r="P3294" s="2">
        <v>35</v>
      </c>
      <c r="Q3294" s="2" t="s">
        <v>42</v>
      </c>
      <c r="R3294" s="2">
        <v>5</v>
      </c>
      <c r="S3294" s="5">
        <f>IFERROR(Table1[[#This Row],[Profit]]/Table1[[#This Row],[Sales]],0)</f>
        <v>0.20704865390853067</v>
      </c>
      <c r="T3294" s="2" t="str">
        <f t="shared" si="51"/>
        <v>Reorder Needed</v>
      </c>
    </row>
    <row r="3295" spans="1:20" x14ac:dyDescent="0.3">
      <c r="A3295" s="2">
        <v>4294</v>
      </c>
      <c r="B3295" s="3">
        <v>45656</v>
      </c>
      <c r="C3295" s="2" t="s">
        <v>2061</v>
      </c>
      <c r="D3295" s="2" t="s">
        <v>4120</v>
      </c>
      <c r="E3295" s="2" t="s">
        <v>28</v>
      </c>
      <c r="F3295" s="2" t="s">
        <v>29</v>
      </c>
      <c r="G3295" s="2" t="s">
        <v>49</v>
      </c>
      <c r="H3295" s="2" t="s">
        <v>50</v>
      </c>
      <c r="I3295" s="2" t="s">
        <v>51</v>
      </c>
      <c r="J3295" s="2">
        <v>7</v>
      </c>
      <c r="K3295" s="2">
        <v>16506</v>
      </c>
      <c r="L3295" s="2">
        <v>115542</v>
      </c>
      <c r="M3295" s="2">
        <v>98616.19</v>
      </c>
      <c r="N3295" s="2">
        <v>16925.810000000001</v>
      </c>
      <c r="O3295" s="2">
        <v>30</v>
      </c>
      <c r="P3295" s="2">
        <v>62</v>
      </c>
      <c r="Q3295" s="2" t="s">
        <v>52</v>
      </c>
      <c r="R3295" s="2">
        <v>5</v>
      </c>
      <c r="S3295" s="5">
        <f>IFERROR(Table1[[#This Row],[Profit]]/Table1[[#This Row],[Sales]],0)</f>
        <v>0.14649054023645083</v>
      </c>
      <c r="T3295" s="2" t="str">
        <f t="shared" si="51"/>
        <v>Sufficient</v>
      </c>
    </row>
    <row r="3296" spans="1:20" x14ac:dyDescent="0.3">
      <c r="A3296" s="2">
        <v>4295</v>
      </c>
      <c r="B3296" s="3">
        <v>45370</v>
      </c>
      <c r="C3296" s="2" t="s">
        <v>2443</v>
      </c>
      <c r="D3296" s="2" t="s">
        <v>4121</v>
      </c>
      <c r="E3296" s="2" t="s">
        <v>45</v>
      </c>
      <c r="F3296" s="2" t="s">
        <v>46</v>
      </c>
      <c r="G3296" s="2" t="s">
        <v>55</v>
      </c>
      <c r="H3296" s="2" t="s">
        <v>56</v>
      </c>
      <c r="I3296" s="2" t="s">
        <v>32</v>
      </c>
      <c r="J3296" s="2">
        <v>1</v>
      </c>
      <c r="K3296" s="2">
        <v>17749</v>
      </c>
      <c r="L3296" s="2">
        <v>17749</v>
      </c>
      <c r="M3296" s="2">
        <v>14076.87</v>
      </c>
      <c r="N3296" s="2">
        <v>3672.13</v>
      </c>
      <c r="O3296" s="2">
        <v>21</v>
      </c>
      <c r="P3296" s="2">
        <v>80</v>
      </c>
      <c r="Q3296" s="2" t="s">
        <v>57</v>
      </c>
      <c r="R3296" s="2">
        <v>0</v>
      </c>
      <c r="S3296" s="5">
        <f>IFERROR(Table1[[#This Row],[Profit]]/Table1[[#This Row],[Sales]],0)</f>
        <v>0.20689221927995943</v>
      </c>
      <c r="T3296" s="2" t="str">
        <f t="shared" si="51"/>
        <v>Sufficient</v>
      </c>
    </row>
    <row r="3297" spans="1:20" x14ac:dyDescent="0.3">
      <c r="A3297" s="2">
        <v>4296</v>
      </c>
      <c r="B3297" s="3">
        <v>45547</v>
      </c>
      <c r="C3297" s="2" t="s">
        <v>842</v>
      </c>
      <c r="D3297" s="2" t="s">
        <v>4122</v>
      </c>
      <c r="E3297" s="2" t="s">
        <v>20</v>
      </c>
      <c r="F3297" s="2" t="s">
        <v>21</v>
      </c>
      <c r="G3297" s="2" t="s">
        <v>40</v>
      </c>
      <c r="H3297" s="2" t="s">
        <v>41</v>
      </c>
      <c r="I3297" s="2" t="s">
        <v>24</v>
      </c>
      <c r="J3297" s="2">
        <v>6</v>
      </c>
      <c r="K3297" s="2">
        <v>21670</v>
      </c>
      <c r="L3297" s="2">
        <v>130020</v>
      </c>
      <c r="M3297" s="2">
        <v>100621.87</v>
      </c>
      <c r="N3297" s="2">
        <v>29398.13</v>
      </c>
      <c r="O3297" s="2">
        <v>287</v>
      </c>
      <c r="P3297" s="2">
        <v>60</v>
      </c>
      <c r="Q3297" s="2" t="s">
        <v>42</v>
      </c>
      <c r="R3297" s="2">
        <v>0</v>
      </c>
      <c r="S3297" s="5">
        <f>IFERROR(Table1[[#This Row],[Profit]]/Table1[[#This Row],[Sales]],0)</f>
        <v>0.22610467620366098</v>
      </c>
      <c r="T3297" s="2" t="str">
        <f t="shared" si="51"/>
        <v>Reorder Needed</v>
      </c>
    </row>
    <row r="3298" spans="1:20" x14ac:dyDescent="0.3">
      <c r="A3298" s="2">
        <v>4297</v>
      </c>
      <c r="B3298" s="3">
        <v>45448</v>
      </c>
      <c r="C3298" s="2" t="s">
        <v>2542</v>
      </c>
      <c r="D3298" s="2" t="s">
        <v>4123</v>
      </c>
      <c r="E3298" s="2" t="s">
        <v>36</v>
      </c>
      <c r="F3298" s="2" t="s">
        <v>37</v>
      </c>
      <c r="G3298" s="2" t="s">
        <v>67</v>
      </c>
      <c r="H3298" s="2" t="s">
        <v>68</v>
      </c>
      <c r="I3298" s="2" t="s">
        <v>24</v>
      </c>
      <c r="J3298" s="2">
        <v>5</v>
      </c>
      <c r="K3298" s="2">
        <v>29451</v>
      </c>
      <c r="L3298" s="2">
        <v>147255</v>
      </c>
      <c r="M3298" s="2">
        <v>100838.43</v>
      </c>
      <c r="N3298" s="2">
        <v>46416.57</v>
      </c>
      <c r="O3298" s="2">
        <v>465</v>
      </c>
      <c r="P3298" s="2">
        <v>95</v>
      </c>
      <c r="Q3298" s="2" t="s">
        <v>42</v>
      </c>
      <c r="R3298" s="2">
        <v>20</v>
      </c>
      <c r="S3298" s="5">
        <f>IFERROR(Table1[[#This Row],[Profit]]/Table1[[#This Row],[Sales]],0)</f>
        <v>0.31521218294794745</v>
      </c>
      <c r="T3298" s="2" t="str">
        <f t="shared" si="51"/>
        <v>Reorder Needed</v>
      </c>
    </row>
    <row r="3299" spans="1:20" x14ac:dyDescent="0.3">
      <c r="A3299" s="2">
        <v>4298</v>
      </c>
      <c r="B3299" s="3">
        <v>45371</v>
      </c>
      <c r="C3299" s="2" t="s">
        <v>1117</v>
      </c>
      <c r="D3299" s="2" t="s">
        <v>4124</v>
      </c>
      <c r="E3299" s="2" t="s">
        <v>28</v>
      </c>
      <c r="F3299" s="2" t="s">
        <v>29</v>
      </c>
      <c r="G3299" s="2" t="s">
        <v>60</v>
      </c>
      <c r="H3299" s="2" t="s">
        <v>61</v>
      </c>
      <c r="I3299" s="2" t="s">
        <v>32</v>
      </c>
      <c r="J3299" s="2">
        <v>5</v>
      </c>
      <c r="K3299" s="2">
        <v>5259</v>
      </c>
      <c r="L3299" s="2">
        <v>26295</v>
      </c>
      <c r="M3299" s="2">
        <v>16578.61</v>
      </c>
      <c r="N3299" s="2">
        <v>9716.39</v>
      </c>
      <c r="O3299" s="2">
        <v>407</v>
      </c>
      <c r="P3299" s="2">
        <v>26</v>
      </c>
      <c r="Q3299" s="2" t="s">
        <v>62</v>
      </c>
      <c r="R3299" s="2">
        <v>15</v>
      </c>
      <c r="S3299" s="5">
        <f>IFERROR(Table1[[#This Row],[Profit]]/Table1[[#This Row],[Sales]],0)</f>
        <v>0.36951473664194712</v>
      </c>
      <c r="T3299" s="2" t="str">
        <f t="shared" si="51"/>
        <v>Reorder Needed</v>
      </c>
    </row>
    <row r="3300" spans="1:20" x14ac:dyDescent="0.3">
      <c r="A3300" s="2">
        <v>4299</v>
      </c>
      <c r="B3300" s="3">
        <v>45604</v>
      </c>
      <c r="C3300" s="2" t="s">
        <v>1152</v>
      </c>
      <c r="D3300" s="2" t="s">
        <v>4125</v>
      </c>
      <c r="E3300" s="2" t="s">
        <v>36</v>
      </c>
      <c r="F3300" s="2" t="s">
        <v>37</v>
      </c>
      <c r="G3300" s="2" t="s">
        <v>40</v>
      </c>
      <c r="H3300" s="2" t="s">
        <v>41</v>
      </c>
      <c r="I3300" s="2" t="s">
        <v>24</v>
      </c>
      <c r="J3300" s="2">
        <v>9</v>
      </c>
      <c r="K3300" s="2">
        <v>9285</v>
      </c>
      <c r="L3300" s="2">
        <v>83565</v>
      </c>
      <c r="M3300" s="2">
        <v>59640.56</v>
      </c>
      <c r="N3300" s="2">
        <v>23924.44</v>
      </c>
      <c r="O3300" s="2">
        <v>233</v>
      </c>
      <c r="P3300" s="2">
        <v>35</v>
      </c>
      <c r="Q3300" s="2" t="s">
        <v>42</v>
      </c>
      <c r="R3300" s="2">
        <v>5</v>
      </c>
      <c r="S3300" s="5">
        <f>IFERROR(Table1[[#This Row],[Profit]]/Table1[[#This Row],[Sales]],0)</f>
        <v>0.28629737330221983</v>
      </c>
      <c r="T3300" s="2" t="str">
        <f t="shared" si="51"/>
        <v>Reorder Needed</v>
      </c>
    </row>
    <row r="3301" spans="1:20" x14ac:dyDescent="0.3">
      <c r="A3301" s="2">
        <v>4300</v>
      </c>
      <c r="B3301" s="3">
        <v>45430</v>
      </c>
      <c r="C3301" s="2" t="s">
        <v>926</v>
      </c>
      <c r="D3301" s="2" t="s">
        <v>4126</v>
      </c>
      <c r="E3301" s="2" t="s">
        <v>36</v>
      </c>
      <c r="F3301" s="2" t="s">
        <v>37</v>
      </c>
      <c r="G3301" s="2" t="s">
        <v>49</v>
      </c>
      <c r="H3301" s="2" t="s">
        <v>50</v>
      </c>
      <c r="I3301" s="2" t="s">
        <v>51</v>
      </c>
      <c r="J3301" s="2">
        <v>2</v>
      </c>
      <c r="K3301" s="2">
        <v>50885</v>
      </c>
      <c r="L3301" s="2">
        <v>101770</v>
      </c>
      <c r="M3301" s="2">
        <v>69265.56</v>
      </c>
      <c r="N3301" s="2">
        <v>32504.44</v>
      </c>
      <c r="O3301" s="2">
        <v>360</v>
      </c>
      <c r="P3301" s="2">
        <v>81</v>
      </c>
      <c r="Q3301" s="2" t="s">
        <v>52</v>
      </c>
      <c r="R3301" s="2">
        <v>15</v>
      </c>
      <c r="S3301" s="5">
        <f>IFERROR(Table1[[#This Row],[Profit]]/Table1[[#This Row],[Sales]],0)</f>
        <v>0.31939117618158591</v>
      </c>
      <c r="T3301" s="2" t="str">
        <f t="shared" si="51"/>
        <v>Reorder Needed</v>
      </c>
    </row>
    <row r="3302" spans="1:20" x14ac:dyDescent="0.3">
      <c r="A3302" s="2">
        <v>4301</v>
      </c>
      <c r="B3302" s="3">
        <v>45374</v>
      </c>
      <c r="C3302" s="2" t="s">
        <v>1966</v>
      </c>
      <c r="D3302" s="2" t="s">
        <v>4127</v>
      </c>
      <c r="E3302" s="2" t="s">
        <v>45</v>
      </c>
      <c r="F3302" s="2" t="s">
        <v>46</v>
      </c>
      <c r="G3302" s="2" t="s">
        <v>75</v>
      </c>
      <c r="H3302" s="2" t="s">
        <v>76</v>
      </c>
      <c r="I3302" s="2" t="s">
        <v>77</v>
      </c>
      <c r="J3302" s="2">
        <v>9</v>
      </c>
      <c r="K3302" s="2">
        <v>3843</v>
      </c>
      <c r="L3302" s="2">
        <v>34587</v>
      </c>
      <c r="M3302" s="2">
        <v>23644.85</v>
      </c>
      <c r="N3302" s="2">
        <v>10942.15</v>
      </c>
      <c r="O3302" s="2">
        <v>244</v>
      </c>
      <c r="P3302" s="2">
        <v>43</v>
      </c>
      <c r="Q3302" s="2" t="s">
        <v>78</v>
      </c>
      <c r="R3302" s="2">
        <v>20</v>
      </c>
      <c r="S3302" s="5">
        <f>IFERROR(Table1[[#This Row],[Profit]]/Table1[[#This Row],[Sales]],0)</f>
        <v>0.31636597565559316</v>
      </c>
      <c r="T3302" s="2" t="str">
        <f t="shared" si="51"/>
        <v>Reorder Needed</v>
      </c>
    </row>
    <row r="3303" spans="1:20" x14ac:dyDescent="0.3">
      <c r="A3303" s="2">
        <v>4302</v>
      </c>
      <c r="B3303" s="3">
        <v>45409</v>
      </c>
      <c r="C3303" s="2" t="s">
        <v>3330</v>
      </c>
      <c r="D3303" s="2" t="s">
        <v>4128</v>
      </c>
      <c r="E3303" s="2" t="s">
        <v>45</v>
      </c>
      <c r="F3303" s="2" t="s">
        <v>46</v>
      </c>
      <c r="G3303" s="2" t="s">
        <v>97</v>
      </c>
      <c r="H3303" s="2" t="s">
        <v>98</v>
      </c>
      <c r="I3303" s="2" t="s">
        <v>32</v>
      </c>
      <c r="J3303" s="2">
        <v>6</v>
      </c>
      <c r="K3303" s="2">
        <v>24246</v>
      </c>
      <c r="L3303" s="2">
        <v>145476</v>
      </c>
      <c r="M3303" s="2">
        <v>110994.93</v>
      </c>
      <c r="N3303" s="2">
        <v>34481.07</v>
      </c>
      <c r="O3303" s="2">
        <v>370</v>
      </c>
      <c r="P3303" s="2">
        <v>91</v>
      </c>
      <c r="Q3303" s="2" t="s">
        <v>99</v>
      </c>
      <c r="R3303" s="2">
        <v>15</v>
      </c>
      <c r="S3303" s="5">
        <f>IFERROR(Table1[[#This Row],[Profit]]/Table1[[#This Row],[Sales]],0)</f>
        <v>0.23702239544667161</v>
      </c>
      <c r="T3303" s="2" t="str">
        <f t="shared" si="51"/>
        <v>Reorder Needed</v>
      </c>
    </row>
    <row r="3304" spans="1:20" x14ac:dyDescent="0.3">
      <c r="A3304" s="2">
        <v>4303</v>
      </c>
      <c r="B3304" s="3">
        <v>45631</v>
      </c>
      <c r="C3304" s="2" t="s">
        <v>2727</v>
      </c>
      <c r="D3304" s="2" t="s">
        <v>4129</v>
      </c>
      <c r="E3304" s="2" t="s">
        <v>36</v>
      </c>
      <c r="F3304" s="2" t="s">
        <v>37</v>
      </c>
      <c r="G3304" s="2" t="s">
        <v>81</v>
      </c>
      <c r="H3304" s="2" t="s">
        <v>82</v>
      </c>
      <c r="I3304" s="2" t="s">
        <v>24</v>
      </c>
      <c r="J3304" s="2">
        <v>8</v>
      </c>
      <c r="K3304" s="2">
        <v>59136</v>
      </c>
      <c r="L3304" s="2">
        <v>473088</v>
      </c>
      <c r="M3304" s="2">
        <v>284116.90999999997</v>
      </c>
      <c r="N3304" s="2">
        <v>188971.09</v>
      </c>
      <c r="O3304" s="2">
        <v>245</v>
      </c>
      <c r="P3304" s="2">
        <v>83</v>
      </c>
      <c r="Q3304" s="2" t="s">
        <v>42</v>
      </c>
      <c r="R3304" s="2">
        <v>20</v>
      </c>
      <c r="S3304" s="5">
        <f>IFERROR(Table1[[#This Row],[Profit]]/Table1[[#This Row],[Sales]],0)</f>
        <v>0.39944173177083331</v>
      </c>
      <c r="T3304" s="2" t="str">
        <f t="shared" si="51"/>
        <v>Reorder Needed</v>
      </c>
    </row>
    <row r="3305" spans="1:20" x14ac:dyDescent="0.3">
      <c r="A3305" s="2">
        <v>4304</v>
      </c>
      <c r="B3305" s="3">
        <v>45481</v>
      </c>
      <c r="C3305" s="2" t="s">
        <v>1138</v>
      </c>
      <c r="D3305" s="2" t="s">
        <v>4130</v>
      </c>
      <c r="E3305" s="2" t="s">
        <v>20</v>
      </c>
      <c r="F3305" s="2" t="s">
        <v>21</v>
      </c>
      <c r="G3305" s="2" t="s">
        <v>67</v>
      </c>
      <c r="H3305" s="2" t="s">
        <v>68</v>
      </c>
      <c r="I3305" s="2" t="s">
        <v>24</v>
      </c>
      <c r="J3305" s="2">
        <v>3</v>
      </c>
      <c r="K3305" s="2">
        <v>46340</v>
      </c>
      <c r="L3305" s="2">
        <v>139020</v>
      </c>
      <c r="M3305" s="2">
        <v>85441.06</v>
      </c>
      <c r="N3305" s="2">
        <v>53578.94</v>
      </c>
      <c r="O3305" s="2">
        <v>203</v>
      </c>
      <c r="P3305" s="2">
        <v>54</v>
      </c>
      <c r="Q3305" s="2" t="s">
        <v>42</v>
      </c>
      <c r="R3305" s="2">
        <v>0</v>
      </c>
      <c r="S3305" s="5">
        <f>IFERROR(Table1[[#This Row],[Profit]]/Table1[[#This Row],[Sales]],0)</f>
        <v>0.38540454610847363</v>
      </c>
      <c r="T3305" s="2" t="str">
        <f t="shared" si="51"/>
        <v>Reorder Needed</v>
      </c>
    </row>
    <row r="3306" spans="1:20" x14ac:dyDescent="0.3">
      <c r="A3306" s="2">
        <v>4305</v>
      </c>
      <c r="B3306" s="3">
        <v>45420</v>
      </c>
      <c r="C3306" s="2" t="s">
        <v>1080</v>
      </c>
      <c r="D3306" s="2" t="s">
        <v>4131</v>
      </c>
      <c r="E3306" s="2" t="s">
        <v>36</v>
      </c>
      <c r="F3306" s="2" t="s">
        <v>37</v>
      </c>
      <c r="G3306" s="2" t="s">
        <v>75</v>
      </c>
      <c r="H3306" s="2" t="s">
        <v>76</v>
      </c>
      <c r="I3306" s="2" t="s">
        <v>77</v>
      </c>
      <c r="J3306" s="2">
        <v>10</v>
      </c>
      <c r="K3306" s="2">
        <v>10914</v>
      </c>
      <c r="L3306" s="2">
        <v>109140</v>
      </c>
      <c r="M3306" s="2">
        <v>75939.75</v>
      </c>
      <c r="N3306" s="2">
        <v>33200.25</v>
      </c>
      <c r="O3306" s="2">
        <v>224</v>
      </c>
      <c r="P3306" s="2">
        <v>71</v>
      </c>
      <c r="Q3306" s="2" t="s">
        <v>78</v>
      </c>
      <c r="R3306" s="2">
        <v>5</v>
      </c>
      <c r="S3306" s="5">
        <f>IFERROR(Table1[[#This Row],[Profit]]/Table1[[#This Row],[Sales]],0)</f>
        <v>0.30419873556899396</v>
      </c>
      <c r="T3306" s="2" t="str">
        <f t="shared" si="51"/>
        <v>Reorder Needed</v>
      </c>
    </row>
    <row r="3307" spans="1:20" x14ac:dyDescent="0.3">
      <c r="A3307" s="2">
        <v>4306</v>
      </c>
      <c r="B3307" s="3">
        <v>45627</v>
      </c>
      <c r="C3307" s="2" t="s">
        <v>319</v>
      </c>
      <c r="D3307" s="2" t="s">
        <v>3842</v>
      </c>
      <c r="E3307" s="2" t="s">
        <v>45</v>
      </c>
      <c r="F3307" s="2" t="s">
        <v>46</v>
      </c>
      <c r="G3307" s="2" t="s">
        <v>22</v>
      </c>
      <c r="H3307" s="2" t="s">
        <v>23</v>
      </c>
      <c r="I3307" s="2" t="s">
        <v>24</v>
      </c>
      <c r="J3307" s="2">
        <v>7</v>
      </c>
      <c r="K3307" s="2">
        <v>46847</v>
      </c>
      <c r="L3307" s="2">
        <v>327929</v>
      </c>
      <c r="M3307" s="2">
        <v>243800</v>
      </c>
      <c r="N3307" s="2">
        <v>84129</v>
      </c>
      <c r="O3307" s="2">
        <v>231</v>
      </c>
      <c r="P3307" s="2">
        <v>42</v>
      </c>
      <c r="Q3307" s="2" t="s">
        <v>25</v>
      </c>
      <c r="R3307" s="2">
        <v>5</v>
      </c>
      <c r="S3307" s="5">
        <f>IFERROR(Table1[[#This Row],[Profit]]/Table1[[#This Row],[Sales]],0)</f>
        <v>0.25654638656538459</v>
      </c>
      <c r="T3307" s="2" t="str">
        <f t="shared" si="51"/>
        <v>Reorder Needed</v>
      </c>
    </row>
    <row r="3308" spans="1:20" x14ac:dyDescent="0.3">
      <c r="A3308" s="2">
        <v>4307</v>
      </c>
      <c r="B3308" s="3">
        <v>45454</v>
      </c>
      <c r="C3308" s="2" t="s">
        <v>2018</v>
      </c>
      <c r="D3308" s="2" t="s">
        <v>4132</v>
      </c>
      <c r="E3308" s="2" t="s">
        <v>20</v>
      </c>
      <c r="F3308" s="2" t="s">
        <v>21</v>
      </c>
      <c r="G3308" s="2" t="s">
        <v>60</v>
      </c>
      <c r="H3308" s="2" t="s">
        <v>61</v>
      </c>
      <c r="I3308" s="2" t="s">
        <v>32</v>
      </c>
      <c r="J3308" s="2">
        <v>5</v>
      </c>
      <c r="K3308" s="2">
        <v>7506</v>
      </c>
      <c r="L3308" s="2">
        <v>37530</v>
      </c>
      <c r="M3308" s="2">
        <v>23122.51</v>
      </c>
      <c r="N3308" s="2">
        <v>14407.49</v>
      </c>
      <c r="O3308" s="2">
        <v>408</v>
      </c>
      <c r="P3308" s="2">
        <v>56</v>
      </c>
      <c r="Q3308" s="2" t="s">
        <v>62</v>
      </c>
      <c r="R3308" s="2">
        <v>20</v>
      </c>
      <c r="S3308" s="5">
        <f>IFERROR(Table1[[#This Row],[Profit]]/Table1[[#This Row],[Sales]],0)</f>
        <v>0.38389261923794299</v>
      </c>
      <c r="T3308" s="2" t="str">
        <f t="shared" si="51"/>
        <v>Reorder Needed</v>
      </c>
    </row>
    <row r="3309" spans="1:20" x14ac:dyDescent="0.3">
      <c r="A3309" s="2">
        <v>4308</v>
      </c>
      <c r="B3309" s="3">
        <v>45530</v>
      </c>
      <c r="C3309" s="2" t="s">
        <v>295</v>
      </c>
      <c r="D3309" s="2" t="s">
        <v>4133</v>
      </c>
      <c r="E3309" s="2" t="s">
        <v>45</v>
      </c>
      <c r="F3309" s="2" t="s">
        <v>46</v>
      </c>
      <c r="G3309" s="2" t="s">
        <v>81</v>
      </c>
      <c r="H3309" s="2" t="s">
        <v>82</v>
      </c>
      <c r="I3309" s="2" t="s">
        <v>24</v>
      </c>
      <c r="J3309" s="2">
        <v>3</v>
      </c>
      <c r="K3309" s="2">
        <v>50539</v>
      </c>
      <c r="L3309" s="2">
        <v>151617</v>
      </c>
      <c r="M3309" s="2">
        <v>113780.08</v>
      </c>
      <c r="N3309" s="2">
        <v>37836.92</v>
      </c>
      <c r="O3309" s="2">
        <v>373</v>
      </c>
      <c r="P3309" s="2">
        <v>83</v>
      </c>
      <c r="Q3309" s="2" t="s">
        <v>42</v>
      </c>
      <c r="R3309" s="2">
        <v>0</v>
      </c>
      <c r="S3309" s="5">
        <f>IFERROR(Table1[[#This Row],[Profit]]/Table1[[#This Row],[Sales]],0)</f>
        <v>0.24955592051023301</v>
      </c>
      <c r="T3309" s="2" t="str">
        <f t="shared" si="51"/>
        <v>Reorder Needed</v>
      </c>
    </row>
    <row r="3310" spans="1:20" x14ac:dyDescent="0.3">
      <c r="A3310" s="2">
        <v>4309</v>
      </c>
      <c r="B3310" s="3">
        <v>45652</v>
      </c>
      <c r="C3310" s="2" t="s">
        <v>590</v>
      </c>
      <c r="D3310" s="2" t="s">
        <v>4134</v>
      </c>
      <c r="E3310" s="2" t="s">
        <v>20</v>
      </c>
      <c r="F3310" s="2" t="s">
        <v>21</v>
      </c>
      <c r="G3310" s="2" t="s">
        <v>30</v>
      </c>
      <c r="H3310" s="2" t="s">
        <v>31</v>
      </c>
      <c r="I3310" s="2" t="s">
        <v>32</v>
      </c>
      <c r="J3310" s="2">
        <v>9</v>
      </c>
      <c r="K3310" s="2">
        <v>7246</v>
      </c>
      <c r="L3310" s="2">
        <v>65214</v>
      </c>
      <c r="M3310" s="2">
        <v>40450.589999999997</v>
      </c>
      <c r="N3310" s="2">
        <v>24763.41</v>
      </c>
      <c r="O3310" s="2">
        <v>394</v>
      </c>
      <c r="P3310" s="2">
        <v>47</v>
      </c>
      <c r="Q3310" s="2" t="s">
        <v>33</v>
      </c>
      <c r="R3310" s="2">
        <v>5</v>
      </c>
      <c r="S3310" s="5">
        <f>IFERROR(Table1[[#This Row],[Profit]]/Table1[[#This Row],[Sales]],0)</f>
        <v>0.37972536571901738</v>
      </c>
      <c r="T3310" s="2" t="str">
        <f t="shared" si="51"/>
        <v>Reorder Needed</v>
      </c>
    </row>
    <row r="3311" spans="1:20" x14ac:dyDescent="0.3">
      <c r="A3311" s="2">
        <v>4310</v>
      </c>
      <c r="B3311" s="3">
        <v>45553</v>
      </c>
      <c r="C3311" s="2" t="s">
        <v>1093</v>
      </c>
      <c r="D3311" s="2" t="s">
        <v>4135</v>
      </c>
      <c r="E3311" s="2" t="s">
        <v>28</v>
      </c>
      <c r="F3311" s="2" t="s">
        <v>29</v>
      </c>
      <c r="G3311" s="2" t="s">
        <v>55</v>
      </c>
      <c r="H3311" s="2" t="s">
        <v>56</v>
      </c>
      <c r="I3311" s="2" t="s">
        <v>32</v>
      </c>
      <c r="J3311" s="2">
        <v>10</v>
      </c>
      <c r="K3311" s="2">
        <v>35050</v>
      </c>
      <c r="L3311" s="2">
        <v>350500</v>
      </c>
      <c r="M3311" s="2">
        <v>309313.05</v>
      </c>
      <c r="N3311" s="2">
        <v>41186.949999999997</v>
      </c>
      <c r="O3311" s="2">
        <v>442</v>
      </c>
      <c r="P3311" s="2">
        <v>37</v>
      </c>
      <c r="Q3311" s="2" t="s">
        <v>57</v>
      </c>
      <c r="R3311" s="2">
        <v>10</v>
      </c>
      <c r="S3311" s="5">
        <f>IFERROR(Table1[[#This Row],[Profit]]/Table1[[#This Row],[Sales]],0)</f>
        <v>0.11750912981455064</v>
      </c>
      <c r="T3311" s="2" t="str">
        <f t="shared" si="51"/>
        <v>Reorder Needed</v>
      </c>
    </row>
    <row r="3312" spans="1:20" x14ac:dyDescent="0.3">
      <c r="A3312" s="2">
        <v>4311</v>
      </c>
      <c r="B3312" s="3">
        <v>45493</v>
      </c>
      <c r="C3312" s="2" t="s">
        <v>462</v>
      </c>
      <c r="D3312" s="2" t="s">
        <v>4136</v>
      </c>
      <c r="E3312" s="2" t="s">
        <v>20</v>
      </c>
      <c r="F3312" s="2" t="s">
        <v>21</v>
      </c>
      <c r="G3312" s="2" t="s">
        <v>49</v>
      </c>
      <c r="H3312" s="2" t="s">
        <v>50</v>
      </c>
      <c r="I3312" s="2" t="s">
        <v>51</v>
      </c>
      <c r="J3312" s="2">
        <v>6</v>
      </c>
      <c r="K3312" s="2">
        <v>22508</v>
      </c>
      <c r="L3312" s="2">
        <v>135048</v>
      </c>
      <c r="M3312" s="2">
        <v>104438.6</v>
      </c>
      <c r="N3312" s="2">
        <v>30609.4</v>
      </c>
      <c r="O3312" s="2">
        <v>324</v>
      </c>
      <c r="P3312" s="2">
        <v>82</v>
      </c>
      <c r="Q3312" s="2" t="s">
        <v>52</v>
      </c>
      <c r="R3312" s="2">
        <v>15</v>
      </c>
      <c r="S3312" s="5">
        <f>IFERROR(Table1[[#This Row],[Profit]]/Table1[[#This Row],[Sales]],0)</f>
        <v>0.22665570760026066</v>
      </c>
      <c r="T3312" s="2" t="str">
        <f t="shared" si="51"/>
        <v>Reorder Needed</v>
      </c>
    </row>
    <row r="3313" spans="1:20" x14ac:dyDescent="0.3">
      <c r="A3313" s="2">
        <v>4312</v>
      </c>
      <c r="B3313" s="3">
        <v>45417</v>
      </c>
      <c r="C3313" s="2" t="s">
        <v>2571</v>
      </c>
      <c r="D3313" s="2" t="s">
        <v>4137</v>
      </c>
      <c r="E3313" s="2" t="s">
        <v>28</v>
      </c>
      <c r="F3313" s="2" t="s">
        <v>29</v>
      </c>
      <c r="G3313" s="2" t="s">
        <v>40</v>
      </c>
      <c r="H3313" s="2" t="s">
        <v>41</v>
      </c>
      <c r="I3313" s="2" t="s">
        <v>24</v>
      </c>
      <c r="J3313" s="2">
        <v>1</v>
      </c>
      <c r="K3313" s="2">
        <v>3749</v>
      </c>
      <c r="L3313" s="2">
        <v>3749</v>
      </c>
      <c r="M3313" s="2">
        <v>3345.13</v>
      </c>
      <c r="N3313" s="2">
        <v>403.87</v>
      </c>
      <c r="O3313" s="2">
        <v>278</v>
      </c>
      <c r="P3313" s="2">
        <v>41</v>
      </c>
      <c r="Q3313" s="2" t="s">
        <v>42</v>
      </c>
      <c r="R3313" s="2">
        <v>10</v>
      </c>
      <c r="S3313" s="5">
        <f>IFERROR(Table1[[#This Row],[Profit]]/Table1[[#This Row],[Sales]],0)</f>
        <v>0.1077273939717258</v>
      </c>
      <c r="T3313" s="2" t="str">
        <f t="shared" si="51"/>
        <v>Reorder Needed</v>
      </c>
    </row>
    <row r="3314" spans="1:20" x14ac:dyDescent="0.3">
      <c r="A3314" s="2">
        <v>4313</v>
      </c>
      <c r="B3314" s="3">
        <v>45620</v>
      </c>
      <c r="C3314" s="2" t="s">
        <v>2550</v>
      </c>
      <c r="D3314" s="2" t="s">
        <v>4138</v>
      </c>
      <c r="E3314" s="2" t="s">
        <v>28</v>
      </c>
      <c r="F3314" s="2" t="s">
        <v>29</v>
      </c>
      <c r="G3314" s="2" t="s">
        <v>60</v>
      </c>
      <c r="H3314" s="2" t="s">
        <v>61</v>
      </c>
      <c r="I3314" s="2" t="s">
        <v>32</v>
      </c>
      <c r="J3314" s="2">
        <v>8</v>
      </c>
      <c r="K3314" s="2">
        <v>32247</v>
      </c>
      <c r="L3314" s="2">
        <v>257976</v>
      </c>
      <c r="M3314" s="2">
        <v>179388.05</v>
      </c>
      <c r="N3314" s="2">
        <v>78587.95</v>
      </c>
      <c r="O3314" s="2">
        <v>73</v>
      </c>
      <c r="P3314" s="2">
        <v>20</v>
      </c>
      <c r="Q3314" s="2" t="s">
        <v>62</v>
      </c>
      <c r="R3314" s="2">
        <v>15</v>
      </c>
      <c r="S3314" s="5">
        <f>IFERROR(Table1[[#This Row],[Profit]]/Table1[[#This Row],[Sales]],0)</f>
        <v>0.30463279529878745</v>
      </c>
      <c r="T3314" s="2" t="str">
        <f t="shared" si="51"/>
        <v>Reorder Needed</v>
      </c>
    </row>
    <row r="3315" spans="1:20" x14ac:dyDescent="0.3">
      <c r="A3315" s="2">
        <v>4314</v>
      </c>
      <c r="B3315" s="3">
        <v>45442</v>
      </c>
      <c r="C3315" s="2" t="s">
        <v>1003</v>
      </c>
      <c r="D3315" s="2" t="s">
        <v>4139</v>
      </c>
      <c r="E3315" s="2" t="s">
        <v>28</v>
      </c>
      <c r="F3315" s="2" t="s">
        <v>29</v>
      </c>
      <c r="G3315" s="2" t="s">
        <v>30</v>
      </c>
      <c r="H3315" s="2" t="s">
        <v>31</v>
      </c>
      <c r="I3315" s="2" t="s">
        <v>32</v>
      </c>
      <c r="J3315" s="2">
        <v>3</v>
      </c>
      <c r="K3315" s="2">
        <v>13059</v>
      </c>
      <c r="L3315" s="2">
        <v>39177</v>
      </c>
      <c r="M3315" s="2">
        <v>25844</v>
      </c>
      <c r="N3315" s="2">
        <v>13333</v>
      </c>
      <c r="O3315" s="2">
        <v>323</v>
      </c>
      <c r="P3315" s="2">
        <v>63</v>
      </c>
      <c r="Q3315" s="2" t="s">
        <v>33</v>
      </c>
      <c r="R3315" s="2">
        <v>5</v>
      </c>
      <c r="S3315" s="5">
        <f>IFERROR(Table1[[#This Row],[Profit]]/Table1[[#This Row],[Sales]],0)</f>
        <v>0.34032723281517219</v>
      </c>
      <c r="T3315" s="2" t="str">
        <f t="shared" si="51"/>
        <v>Reorder Needed</v>
      </c>
    </row>
    <row r="3316" spans="1:20" x14ac:dyDescent="0.3">
      <c r="A3316" s="2">
        <v>4315</v>
      </c>
      <c r="B3316" s="3">
        <v>45544</v>
      </c>
      <c r="C3316" s="2" t="s">
        <v>2324</v>
      </c>
      <c r="D3316" s="2" t="s">
        <v>4140</v>
      </c>
      <c r="E3316" s="2" t="s">
        <v>28</v>
      </c>
      <c r="F3316" s="2" t="s">
        <v>29</v>
      </c>
      <c r="G3316" s="2" t="s">
        <v>60</v>
      </c>
      <c r="H3316" s="2" t="s">
        <v>61</v>
      </c>
      <c r="I3316" s="2" t="s">
        <v>32</v>
      </c>
      <c r="J3316" s="2">
        <v>1</v>
      </c>
      <c r="K3316" s="2">
        <v>40367</v>
      </c>
      <c r="L3316" s="2">
        <v>40367</v>
      </c>
      <c r="M3316" s="2">
        <v>34994.9</v>
      </c>
      <c r="N3316" s="2">
        <v>5372.1</v>
      </c>
      <c r="O3316" s="2">
        <v>356</v>
      </c>
      <c r="P3316" s="2">
        <v>93</v>
      </c>
      <c r="Q3316" s="2" t="s">
        <v>62</v>
      </c>
      <c r="R3316" s="2">
        <v>20</v>
      </c>
      <c r="S3316" s="5">
        <f>IFERROR(Table1[[#This Row],[Profit]]/Table1[[#This Row],[Sales]],0)</f>
        <v>0.1330814774444472</v>
      </c>
      <c r="T3316" s="2" t="str">
        <f t="shared" si="51"/>
        <v>Reorder Needed</v>
      </c>
    </row>
    <row r="3317" spans="1:20" x14ac:dyDescent="0.3">
      <c r="A3317" s="2">
        <v>4316</v>
      </c>
      <c r="B3317" s="3">
        <v>45514</v>
      </c>
      <c r="C3317" s="2" t="s">
        <v>1356</v>
      </c>
      <c r="D3317" s="2" t="s">
        <v>4141</v>
      </c>
      <c r="E3317" s="2" t="s">
        <v>28</v>
      </c>
      <c r="F3317" s="2" t="s">
        <v>29</v>
      </c>
      <c r="G3317" s="2" t="s">
        <v>81</v>
      </c>
      <c r="H3317" s="2" t="s">
        <v>82</v>
      </c>
      <c r="I3317" s="2" t="s">
        <v>24</v>
      </c>
      <c r="J3317" s="2">
        <v>3</v>
      </c>
      <c r="K3317" s="2">
        <v>49296</v>
      </c>
      <c r="L3317" s="2">
        <v>147888</v>
      </c>
      <c r="M3317" s="2">
        <v>127325.25</v>
      </c>
      <c r="N3317" s="2">
        <v>20562.75</v>
      </c>
      <c r="O3317" s="2">
        <v>84</v>
      </c>
      <c r="P3317" s="2">
        <v>49</v>
      </c>
      <c r="Q3317" s="2" t="s">
        <v>42</v>
      </c>
      <c r="R3317" s="2">
        <v>5</v>
      </c>
      <c r="S3317" s="5">
        <f>IFERROR(Table1[[#This Row],[Profit]]/Table1[[#This Row],[Sales]],0)</f>
        <v>0.13904272151898733</v>
      </c>
      <c r="T3317" s="2" t="str">
        <f t="shared" si="51"/>
        <v>Reorder Needed</v>
      </c>
    </row>
    <row r="3318" spans="1:20" x14ac:dyDescent="0.3">
      <c r="A3318" s="2">
        <v>4317</v>
      </c>
      <c r="B3318" s="3">
        <v>45469</v>
      </c>
      <c r="C3318" s="2" t="s">
        <v>996</v>
      </c>
      <c r="D3318" s="2" t="s">
        <v>4142</v>
      </c>
      <c r="E3318" s="2" t="s">
        <v>36</v>
      </c>
      <c r="F3318" s="2" t="s">
        <v>37</v>
      </c>
      <c r="G3318" s="2" t="s">
        <v>81</v>
      </c>
      <c r="H3318" s="2" t="s">
        <v>82</v>
      </c>
      <c r="I3318" s="2" t="s">
        <v>24</v>
      </c>
      <c r="J3318" s="2">
        <v>10</v>
      </c>
      <c r="K3318" s="2">
        <v>50743</v>
      </c>
      <c r="L3318" s="2">
        <v>507430</v>
      </c>
      <c r="M3318" s="2">
        <v>391887.81</v>
      </c>
      <c r="N3318" s="2">
        <v>115542.19</v>
      </c>
      <c r="O3318" s="2">
        <v>409</v>
      </c>
      <c r="P3318" s="2">
        <v>77</v>
      </c>
      <c r="Q3318" s="2" t="s">
        <v>42</v>
      </c>
      <c r="R3318" s="2">
        <v>5</v>
      </c>
      <c r="S3318" s="5">
        <f>IFERROR(Table1[[#This Row],[Profit]]/Table1[[#This Row],[Sales]],0)</f>
        <v>0.22770074690105038</v>
      </c>
      <c r="T3318" s="2" t="str">
        <f t="shared" si="51"/>
        <v>Reorder Needed</v>
      </c>
    </row>
    <row r="3319" spans="1:20" x14ac:dyDescent="0.3">
      <c r="A3319" s="2">
        <v>4318</v>
      </c>
      <c r="B3319" s="3">
        <v>45334</v>
      </c>
      <c r="C3319" s="2" t="s">
        <v>559</v>
      </c>
      <c r="D3319" s="2" t="s">
        <v>4143</v>
      </c>
      <c r="E3319" s="2" t="s">
        <v>36</v>
      </c>
      <c r="F3319" s="2" t="s">
        <v>37</v>
      </c>
      <c r="G3319" s="2" t="s">
        <v>97</v>
      </c>
      <c r="H3319" s="2" t="s">
        <v>98</v>
      </c>
      <c r="I3319" s="2" t="s">
        <v>32</v>
      </c>
      <c r="J3319" s="2">
        <v>7</v>
      </c>
      <c r="K3319" s="2">
        <v>19732</v>
      </c>
      <c r="L3319" s="2">
        <v>138124</v>
      </c>
      <c r="M3319" s="2">
        <v>118613.71</v>
      </c>
      <c r="N3319" s="2">
        <v>19510.29</v>
      </c>
      <c r="O3319" s="2">
        <v>427</v>
      </c>
      <c r="P3319" s="2">
        <v>60</v>
      </c>
      <c r="Q3319" s="2" t="s">
        <v>99</v>
      </c>
      <c r="R3319" s="2">
        <v>0</v>
      </c>
      <c r="S3319" s="5">
        <f>IFERROR(Table1[[#This Row],[Profit]]/Table1[[#This Row],[Sales]],0)</f>
        <v>0.14125199096464047</v>
      </c>
      <c r="T3319" s="2" t="str">
        <f t="shared" si="51"/>
        <v>Reorder Needed</v>
      </c>
    </row>
    <row r="3320" spans="1:20" x14ac:dyDescent="0.3">
      <c r="A3320" s="2">
        <v>4319</v>
      </c>
      <c r="B3320" s="3">
        <v>45331</v>
      </c>
      <c r="C3320" s="2" t="s">
        <v>1833</v>
      </c>
      <c r="D3320" s="2" t="s">
        <v>4144</v>
      </c>
      <c r="E3320" s="2" t="s">
        <v>36</v>
      </c>
      <c r="F3320" s="2" t="s">
        <v>37</v>
      </c>
      <c r="G3320" s="2" t="s">
        <v>60</v>
      </c>
      <c r="H3320" s="2" t="s">
        <v>61</v>
      </c>
      <c r="I3320" s="2" t="s">
        <v>32</v>
      </c>
      <c r="J3320" s="2">
        <v>9</v>
      </c>
      <c r="K3320" s="2">
        <v>45658</v>
      </c>
      <c r="L3320" s="2">
        <v>410922</v>
      </c>
      <c r="M3320" s="2">
        <v>362347.92</v>
      </c>
      <c r="N3320" s="2">
        <v>48574.080000000002</v>
      </c>
      <c r="O3320" s="2">
        <v>220</v>
      </c>
      <c r="P3320" s="2">
        <v>11</v>
      </c>
      <c r="Q3320" s="2" t="s">
        <v>62</v>
      </c>
      <c r="R3320" s="2">
        <v>20</v>
      </c>
      <c r="S3320" s="5">
        <f>IFERROR(Table1[[#This Row],[Profit]]/Table1[[#This Row],[Sales]],0)</f>
        <v>0.11820754303736476</v>
      </c>
      <c r="T3320" s="2" t="str">
        <f t="shared" si="51"/>
        <v>Reorder Needed</v>
      </c>
    </row>
    <row r="3321" spans="1:20" x14ac:dyDescent="0.3">
      <c r="A3321" s="2">
        <v>4320</v>
      </c>
      <c r="B3321" s="3">
        <v>45619</v>
      </c>
      <c r="C3321" s="2" t="s">
        <v>419</v>
      </c>
      <c r="D3321" s="2" t="s">
        <v>4145</v>
      </c>
      <c r="E3321" s="2" t="s">
        <v>45</v>
      </c>
      <c r="F3321" s="2" t="s">
        <v>46</v>
      </c>
      <c r="G3321" s="2" t="s">
        <v>40</v>
      </c>
      <c r="H3321" s="2" t="s">
        <v>41</v>
      </c>
      <c r="I3321" s="2" t="s">
        <v>24</v>
      </c>
      <c r="J3321" s="2">
        <v>8</v>
      </c>
      <c r="K3321" s="2">
        <v>55319</v>
      </c>
      <c r="L3321" s="2">
        <v>442552</v>
      </c>
      <c r="M3321" s="2">
        <v>304319.93</v>
      </c>
      <c r="N3321" s="2">
        <v>138232.07</v>
      </c>
      <c r="O3321" s="2">
        <v>188</v>
      </c>
      <c r="P3321" s="2">
        <v>28</v>
      </c>
      <c r="Q3321" s="2" t="s">
        <v>42</v>
      </c>
      <c r="R3321" s="2">
        <v>20</v>
      </c>
      <c r="S3321" s="5">
        <f>IFERROR(Table1[[#This Row],[Profit]]/Table1[[#This Row],[Sales]],0)</f>
        <v>0.31235215296733493</v>
      </c>
      <c r="T3321" s="2" t="str">
        <f t="shared" si="51"/>
        <v>Reorder Needed</v>
      </c>
    </row>
    <row r="3322" spans="1:20" x14ac:dyDescent="0.3">
      <c r="A3322" s="2">
        <v>4321</v>
      </c>
      <c r="B3322" s="3">
        <v>45578</v>
      </c>
      <c r="C3322" s="2" t="s">
        <v>1005</v>
      </c>
      <c r="D3322" s="2" t="s">
        <v>4146</v>
      </c>
      <c r="E3322" s="2" t="s">
        <v>36</v>
      </c>
      <c r="F3322" s="2" t="s">
        <v>37</v>
      </c>
      <c r="G3322" s="2" t="s">
        <v>40</v>
      </c>
      <c r="H3322" s="2" t="s">
        <v>41</v>
      </c>
      <c r="I3322" s="2" t="s">
        <v>24</v>
      </c>
      <c r="J3322" s="2">
        <v>6</v>
      </c>
      <c r="K3322" s="2">
        <v>11062</v>
      </c>
      <c r="L3322" s="2">
        <v>66372</v>
      </c>
      <c r="M3322" s="2">
        <v>54114.58</v>
      </c>
      <c r="N3322" s="2">
        <v>12257.42</v>
      </c>
      <c r="O3322" s="2">
        <v>424</v>
      </c>
      <c r="P3322" s="2">
        <v>67</v>
      </c>
      <c r="Q3322" s="2" t="s">
        <v>42</v>
      </c>
      <c r="R3322" s="2">
        <v>20</v>
      </c>
      <c r="S3322" s="5">
        <f>IFERROR(Table1[[#This Row],[Profit]]/Table1[[#This Row],[Sales]],0)</f>
        <v>0.18467757488097392</v>
      </c>
      <c r="T3322" s="2" t="str">
        <f t="shared" si="51"/>
        <v>Reorder Needed</v>
      </c>
    </row>
    <row r="3323" spans="1:20" x14ac:dyDescent="0.3">
      <c r="A3323" s="2">
        <v>4322</v>
      </c>
      <c r="B3323" s="3">
        <v>45323</v>
      </c>
      <c r="C3323" s="2" t="s">
        <v>323</v>
      </c>
      <c r="D3323" s="2" t="s">
        <v>4147</v>
      </c>
      <c r="E3323" s="2" t="s">
        <v>28</v>
      </c>
      <c r="F3323" s="2" t="s">
        <v>29</v>
      </c>
      <c r="G3323" s="2" t="s">
        <v>30</v>
      </c>
      <c r="H3323" s="2" t="s">
        <v>31</v>
      </c>
      <c r="I3323" s="2" t="s">
        <v>32</v>
      </c>
      <c r="J3323" s="2">
        <v>10</v>
      </c>
      <c r="K3323" s="2">
        <v>18129</v>
      </c>
      <c r="L3323" s="2">
        <v>181290</v>
      </c>
      <c r="M3323" s="2">
        <v>142614.32</v>
      </c>
      <c r="N3323" s="2">
        <v>38675.68</v>
      </c>
      <c r="O3323" s="2">
        <v>156</v>
      </c>
      <c r="P3323" s="2">
        <v>78</v>
      </c>
      <c r="Q3323" s="2" t="s">
        <v>33</v>
      </c>
      <c r="R3323" s="2">
        <v>0</v>
      </c>
      <c r="S3323" s="5">
        <f>IFERROR(Table1[[#This Row],[Profit]]/Table1[[#This Row],[Sales]],0)</f>
        <v>0.21333598102487727</v>
      </c>
      <c r="T3323" s="2" t="str">
        <f t="shared" si="51"/>
        <v>Reorder Needed</v>
      </c>
    </row>
    <row r="3324" spans="1:20" x14ac:dyDescent="0.3">
      <c r="A3324" s="2">
        <v>4323</v>
      </c>
      <c r="B3324" s="3">
        <v>45583</v>
      </c>
      <c r="C3324" s="2" t="s">
        <v>346</v>
      </c>
      <c r="D3324" s="2" t="s">
        <v>3834</v>
      </c>
      <c r="E3324" s="2" t="s">
        <v>45</v>
      </c>
      <c r="F3324" s="2" t="s">
        <v>46</v>
      </c>
      <c r="G3324" s="2" t="s">
        <v>55</v>
      </c>
      <c r="H3324" s="2" t="s">
        <v>56</v>
      </c>
      <c r="I3324" s="2" t="s">
        <v>32</v>
      </c>
      <c r="J3324" s="2">
        <v>6</v>
      </c>
      <c r="K3324" s="2">
        <v>36374</v>
      </c>
      <c r="L3324" s="2">
        <v>218244</v>
      </c>
      <c r="M3324" s="2">
        <v>131321.84</v>
      </c>
      <c r="N3324" s="2">
        <v>86922.16</v>
      </c>
      <c r="O3324" s="2">
        <v>140</v>
      </c>
      <c r="P3324" s="2">
        <v>48</v>
      </c>
      <c r="Q3324" s="2" t="s">
        <v>57</v>
      </c>
      <c r="R3324" s="2">
        <v>20</v>
      </c>
      <c r="S3324" s="5">
        <f>IFERROR(Table1[[#This Row],[Profit]]/Table1[[#This Row],[Sales]],0)</f>
        <v>0.3982797236121039</v>
      </c>
      <c r="T3324" s="2" t="str">
        <f t="shared" si="51"/>
        <v>Reorder Needed</v>
      </c>
    </row>
    <row r="3325" spans="1:20" x14ac:dyDescent="0.3">
      <c r="A3325" s="2">
        <v>4324</v>
      </c>
      <c r="B3325" s="3">
        <v>45364</v>
      </c>
      <c r="C3325" s="2" t="s">
        <v>427</v>
      </c>
      <c r="D3325" s="2" t="s">
        <v>4148</v>
      </c>
      <c r="E3325" s="2" t="s">
        <v>45</v>
      </c>
      <c r="F3325" s="2" t="s">
        <v>46</v>
      </c>
      <c r="G3325" s="2" t="s">
        <v>60</v>
      </c>
      <c r="H3325" s="2" t="s">
        <v>61</v>
      </c>
      <c r="I3325" s="2" t="s">
        <v>32</v>
      </c>
      <c r="J3325" s="2">
        <v>1</v>
      </c>
      <c r="K3325" s="2">
        <v>44155</v>
      </c>
      <c r="L3325" s="2">
        <v>44155</v>
      </c>
      <c r="M3325" s="2">
        <v>28263.13</v>
      </c>
      <c r="N3325" s="2">
        <v>15891.87</v>
      </c>
      <c r="O3325" s="2">
        <v>357</v>
      </c>
      <c r="P3325" s="2">
        <v>57</v>
      </c>
      <c r="Q3325" s="2" t="s">
        <v>62</v>
      </c>
      <c r="R3325" s="2">
        <v>20</v>
      </c>
      <c r="S3325" s="5">
        <f>IFERROR(Table1[[#This Row],[Profit]]/Table1[[#This Row],[Sales]],0)</f>
        <v>0.35991099535726417</v>
      </c>
      <c r="T3325" s="2" t="str">
        <f t="shared" si="51"/>
        <v>Reorder Needed</v>
      </c>
    </row>
    <row r="3326" spans="1:20" x14ac:dyDescent="0.3">
      <c r="A3326" s="2">
        <v>4325</v>
      </c>
      <c r="B3326" s="3">
        <v>45342</v>
      </c>
      <c r="C3326" s="2" t="s">
        <v>609</v>
      </c>
      <c r="D3326" s="2" t="s">
        <v>4149</v>
      </c>
      <c r="E3326" s="2" t="s">
        <v>20</v>
      </c>
      <c r="F3326" s="2" t="s">
        <v>21</v>
      </c>
      <c r="G3326" s="2" t="s">
        <v>97</v>
      </c>
      <c r="H3326" s="2" t="s">
        <v>98</v>
      </c>
      <c r="I3326" s="2" t="s">
        <v>32</v>
      </c>
      <c r="J3326" s="2">
        <v>3</v>
      </c>
      <c r="K3326" s="2">
        <v>7157</v>
      </c>
      <c r="L3326" s="2">
        <v>21471</v>
      </c>
      <c r="M3326" s="2">
        <v>16562.55</v>
      </c>
      <c r="N3326" s="2">
        <v>4908.45</v>
      </c>
      <c r="O3326" s="2">
        <v>99</v>
      </c>
      <c r="P3326" s="2">
        <v>94</v>
      </c>
      <c r="Q3326" s="2" t="s">
        <v>99</v>
      </c>
      <c r="R3326" s="2">
        <v>15</v>
      </c>
      <c r="S3326" s="5">
        <f>IFERROR(Table1[[#This Row],[Profit]]/Table1[[#This Row],[Sales]],0)</f>
        <v>0.22860835545619673</v>
      </c>
      <c r="T3326" s="2" t="str">
        <f t="shared" si="51"/>
        <v>Reorder Needed</v>
      </c>
    </row>
    <row r="3327" spans="1:20" x14ac:dyDescent="0.3">
      <c r="A3327" s="2">
        <v>4326</v>
      </c>
      <c r="B3327" s="3">
        <v>45577</v>
      </c>
      <c r="C3327" s="2" t="s">
        <v>116</v>
      </c>
      <c r="D3327" s="2" t="s">
        <v>4150</v>
      </c>
      <c r="E3327" s="2" t="s">
        <v>36</v>
      </c>
      <c r="F3327" s="2" t="s">
        <v>37</v>
      </c>
      <c r="G3327" s="2" t="s">
        <v>55</v>
      </c>
      <c r="H3327" s="2" t="s">
        <v>56</v>
      </c>
      <c r="I3327" s="2" t="s">
        <v>32</v>
      </c>
      <c r="J3327" s="2">
        <v>3</v>
      </c>
      <c r="K3327" s="2">
        <v>44783</v>
      </c>
      <c r="L3327" s="2">
        <v>134349</v>
      </c>
      <c r="M3327" s="2">
        <v>117019.12</v>
      </c>
      <c r="N3327" s="2">
        <v>17329.88</v>
      </c>
      <c r="O3327" s="2">
        <v>281</v>
      </c>
      <c r="P3327" s="2">
        <v>22</v>
      </c>
      <c r="Q3327" s="2" t="s">
        <v>57</v>
      </c>
      <c r="R3327" s="2">
        <v>0</v>
      </c>
      <c r="S3327" s="5">
        <f>IFERROR(Table1[[#This Row],[Profit]]/Table1[[#This Row],[Sales]],0)</f>
        <v>0.12899150719395008</v>
      </c>
      <c r="T3327" s="2" t="str">
        <f t="shared" si="51"/>
        <v>Reorder Needed</v>
      </c>
    </row>
    <row r="3328" spans="1:20" x14ac:dyDescent="0.3">
      <c r="A3328" s="2">
        <v>4327</v>
      </c>
      <c r="B3328" s="3">
        <v>45563</v>
      </c>
      <c r="C3328" s="2" t="s">
        <v>840</v>
      </c>
      <c r="D3328" s="2" t="s">
        <v>4151</v>
      </c>
      <c r="E3328" s="2" t="s">
        <v>28</v>
      </c>
      <c r="F3328" s="2" t="s">
        <v>29</v>
      </c>
      <c r="G3328" s="2" t="s">
        <v>97</v>
      </c>
      <c r="H3328" s="2" t="s">
        <v>98</v>
      </c>
      <c r="I3328" s="2" t="s">
        <v>32</v>
      </c>
      <c r="J3328" s="2">
        <v>9</v>
      </c>
      <c r="K3328" s="2">
        <v>53399</v>
      </c>
      <c r="L3328" s="2">
        <v>480591</v>
      </c>
      <c r="M3328" s="2">
        <v>417472.88</v>
      </c>
      <c r="N3328" s="2">
        <v>63118.12</v>
      </c>
      <c r="O3328" s="2">
        <v>436</v>
      </c>
      <c r="P3328" s="2">
        <v>52</v>
      </c>
      <c r="Q3328" s="2" t="s">
        <v>99</v>
      </c>
      <c r="R3328" s="2">
        <v>0</v>
      </c>
      <c r="S3328" s="5">
        <f>IFERROR(Table1[[#This Row],[Profit]]/Table1[[#This Row],[Sales]],0)</f>
        <v>0.1313343778805679</v>
      </c>
      <c r="T3328" s="2" t="str">
        <f t="shared" si="51"/>
        <v>Reorder Needed</v>
      </c>
    </row>
    <row r="3329" spans="1:20" x14ac:dyDescent="0.3">
      <c r="A3329" s="2">
        <v>4328</v>
      </c>
      <c r="B3329" s="3">
        <v>45492</v>
      </c>
      <c r="C3329" s="2" t="s">
        <v>264</v>
      </c>
      <c r="D3329" s="2" t="s">
        <v>4152</v>
      </c>
      <c r="E3329" s="2" t="s">
        <v>36</v>
      </c>
      <c r="F3329" s="2" t="s">
        <v>37</v>
      </c>
      <c r="G3329" s="2" t="s">
        <v>75</v>
      </c>
      <c r="H3329" s="2" t="s">
        <v>76</v>
      </c>
      <c r="I3329" s="2" t="s">
        <v>77</v>
      </c>
      <c r="J3329" s="2">
        <v>5</v>
      </c>
      <c r="K3329" s="2">
        <v>39684</v>
      </c>
      <c r="L3329" s="2">
        <v>198420</v>
      </c>
      <c r="M3329" s="2">
        <v>158566.54999999999</v>
      </c>
      <c r="N3329" s="2">
        <v>39853.449999999997</v>
      </c>
      <c r="O3329" s="2">
        <v>438</v>
      </c>
      <c r="P3329" s="2">
        <v>67</v>
      </c>
      <c r="Q3329" s="2" t="s">
        <v>78</v>
      </c>
      <c r="R3329" s="2">
        <v>10</v>
      </c>
      <c r="S3329" s="5">
        <f>IFERROR(Table1[[#This Row],[Profit]]/Table1[[#This Row],[Sales]],0)</f>
        <v>0.2008539965729261</v>
      </c>
      <c r="T3329" s="2" t="str">
        <f t="shared" si="51"/>
        <v>Reorder Needed</v>
      </c>
    </row>
    <row r="3330" spans="1:20" x14ac:dyDescent="0.3">
      <c r="A3330" s="2">
        <v>4329</v>
      </c>
      <c r="B3330" s="3">
        <v>45493</v>
      </c>
      <c r="C3330" s="2" t="s">
        <v>1416</v>
      </c>
      <c r="D3330" s="2" t="s">
        <v>4153</v>
      </c>
      <c r="E3330" s="2" t="s">
        <v>36</v>
      </c>
      <c r="F3330" s="2" t="s">
        <v>37</v>
      </c>
      <c r="G3330" s="2" t="s">
        <v>55</v>
      </c>
      <c r="H3330" s="2" t="s">
        <v>56</v>
      </c>
      <c r="I3330" s="2" t="s">
        <v>32</v>
      </c>
      <c r="J3330" s="2">
        <v>5</v>
      </c>
      <c r="K3330" s="2">
        <v>51715</v>
      </c>
      <c r="L3330" s="2">
        <v>258575</v>
      </c>
      <c r="M3330" s="2">
        <v>200298.26</v>
      </c>
      <c r="N3330" s="2">
        <v>58276.74</v>
      </c>
      <c r="O3330" s="2">
        <v>363</v>
      </c>
      <c r="P3330" s="2">
        <v>51</v>
      </c>
      <c r="Q3330" s="2" t="s">
        <v>57</v>
      </c>
      <c r="R3330" s="2">
        <v>0</v>
      </c>
      <c r="S3330" s="5">
        <f>IFERROR(Table1[[#This Row],[Profit]]/Table1[[#This Row],[Sales]],0)</f>
        <v>0.22537654452286571</v>
      </c>
      <c r="T3330" s="2" t="str">
        <f t="shared" ref="T3330:T3393" si="52">IF(O3330&gt;P3330,"Reorder Needed","Sufficient")</f>
        <v>Reorder Needed</v>
      </c>
    </row>
    <row r="3331" spans="1:20" x14ac:dyDescent="0.3">
      <c r="A3331" s="2">
        <v>4330</v>
      </c>
      <c r="B3331" s="3">
        <v>45441</v>
      </c>
      <c r="C3331" s="2" t="s">
        <v>1416</v>
      </c>
      <c r="D3331" s="2" t="s">
        <v>4154</v>
      </c>
      <c r="E3331" s="2" t="s">
        <v>45</v>
      </c>
      <c r="F3331" s="2" t="s">
        <v>46</v>
      </c>
      <c r="G3331" s="2" t="s">
        <v>60</v>
      </c>
      <c r="H3331" s="2" t="s">
        <v>61</v>
      </c>
      <c r="I3331" s="2" t="s">
        <v>32</v>
      </c>
      <c r="J3331" s="2">
        <v>6</v>
      </c>
      <c r="K3331" s="2">
        <v>53603</v>
      </c>
      <c r="L3331" s="2">
        <v>321618</v>
      </c>
      <c r="M3331" s="2">
        <v>271839.02</v>
      </c>
      <c r="N3331" s="2">
        <v>49778.98</v>
      </c>
      <c r="O3331" s="2">
        <v>176</v>
      </c>
      <c r="P3331" s="2">
        <v>66</v>
      </c>
      <c r="Q3331" s="2" t="s">
        <v>62</v>
      </c>
      <c r="R3331" s="2">
        <v>5</v>
      </c>
      <c r="S3331" s="5">
        <f>IFERROR(Table1[[#This Row],[Profit]]/Table1[[#This Row],[Sales]],0)</f>
        <v>0.15477672269586903</v>
      </c>
      <c r="T3331" s="2" t="str">
        <f t="shared" si="52"/>
        <v>Reorder Needed</v>
      </c>
    </row>
    <row r="3332" spans="1:20" x14ac:dyDescent="0.3">
      <c r="A3332" s="2">
        <v>4331</v>
      </c>
      <c r="B3332" s="3">
        <v>45560</v>
      </c>
      <c r="C3332" s="2" t="s">
        <v>387</v>
      </c>
      <c r="D3332" s="2" t="s">
        <v>4155</v>
      </c>
      <c r="E3332" s="2" t="s">
        <v>36</v>
      </c>
      <c r="F3332" s="2" t="s">
        <v>37</v>
      </c>
      <c r="G3332" s="2" t="s">
        <v>60</v>
      </c>
      <c r="H3332" s="2" t="s">
        <v>61</v>
      </c>
      <c r="I3332" s="2" t="s">
        <v>32</v>
      </c>
      <c r="J3332" s="2">
        <v>8</v>
      </c>
      <c r="K3332" s="2">
        <v>51724</v>
      </c>
      <c r="L3332" s="2">
        <v>413792</v>
      </c>
      <c r="M3332" s="2">
        <v>261221.4</v>
      </c>
      <c r="N3332" s="2">
        <v>152570.6</v>
      </c>
      <c r="O3332" s="2">
        <v>295</v>
      </c>
      <c r="P3332" s="2">
        <v>22</v>
      </c>
      <c r="Q3332" s="2" t="s">
        <v>62</v>
      </c>
      <c r="R3332" s="2">
        <v>20</v>
      </c>
      <c r="S3332" s="5">
        <f>IFERROR(Table1[[#This Row],[Profit]]/Table1[[#This Row],[Sales]],0)</f>
        <v>0.36871326656871084</v>
      </c>
      <c r="T3332" s="2" t="str">
        <f t="shared" si="52"/>
        <v>Reorder Needed</v>
      </c>
    </row>
    <row r="3333" spans="1:20" x14ac:dyDescent="0.3">
      <c r="A3333" s="2">
        <v>4332</v>
      </c>
      <c r="B3333" s="3">
        <v>45475</v>
      </c>
      <c r="C3333" s="2" t="s">
        <v>1310</v>
      </c>
      <c r="D3333" s="2" t="s">
        <v>4156</v>
      </c>
      <c r="E3333" s="2" t="s">
        <v>36</v>
      </c>
      <c r="F3333" s="2" t="s">
        <v>37</v>
      </c>
      <c r="G3333" s="2" t="s">
        <v>40</v>
      </c>
      <c r="H3333" s="2" t="s">
        <v>41</v>
      </c>
      <c r="I3333" s="2" t="s">
        <v>24</v>
      </c>
      <c r="J3333" s="2">
        <v>4</v>
      </c>
      <c r="K3333" s="2">
        <v>37680</v>
      </c>
      <c r="L3333" s="2">
        <v>150720</v>
      </c>
      <c r="M3333" s="2">
        <v>128222.88</v>
      </c>
      <c r="N3333" s="2">
        <v>22497.119999999999</v>
      </c>
      <c r="O3333" s="2">
        <v>221</v>
      </c>
      <c r="P3333" s="2">
        <v>97</v>
      </c>
      <c r="Q3333" s="2" t="s">
        <v>42</v>
      </c>
      <c r="R3333" s="2">
        <v>10</v>
      </c>
      <c r="S3333" s="5">
        <f>IFERROR(Table1[[#This Row],[Profit]]/Table1[[#This Row],[Sales]],0)</f>
        <v>0.14926433121019109</v>
      </c>
      <c r="T3333" s="2" t="str">
        <f t="shared" si="52"/>
        <v>Reorder Needed</v>
      </c>
    </row>
    <row r="3334" spans="1:20" x14ac:dyDescent="0.3">
      <c r="A3334" s="2">
        <v>4333</v>
      </c>
      <c r="B3334" s="3">
        <v>45482</v>
      </c>
      <c r="C3334" s="2" t="s">
        <v>1904</v>
      </c>
      <c r="D3334" s="2" t="s">
        <v>4157</v>
      </c>
      <c r="E3334" s="2" t="s">
        <v>45</v>
      </c>
      <c r="F3334" s="2" t="s">
        <v>46</v>
      </c>
      <c r="G3334" s="2" t="s">
        <v>97</v>
      </c>
      <c r="H3334" s="2" t="s">
        <v>98</v>
      </c>
      <c r="I3334" s="2" t="s">
        <v>32</v>
      </c>
      <c r="J3334" s="2">
        <v>3</v>
      </c>
      <c r="K3334" s="2">
        <v>37409</v>
      </c>
      <c r="L3334" s="2">
        <v>112227</v>
      </c>
      <c r="M3334" s="2">
        <v>99080.57</v>
      </c>
      <c r="N3334" s="2">
        <v>13146.43</v>
      </c>
      <c r="O3334" s="2">
        <v>418</v>
      </c>
      <c r="P3334" s="2">
        <v>63</v>
      </c>
      <c r="Q3334" s="2" t="s">
        <v>99</v>
      </c>
      <c r="R3334" s="2">
        <v>20</v>
      </c>
      <c r="S3334" s="5">
        <f>IFERROR(Table1[[#This Row],[Profit]]/Table1[[#This Row],[Sales]],0)</f>
        <v>0.11714141873167776</v>
      </c>
      <c r="T3334" s="2" t="str">
        <f t="shared" si="52"/>
        <v>Reorder Needed</v>
      </c>
    </row>
    <row r="3335" spans="1:20" x14ac:dyDescent="0.3">
      <c r="A3335" s="2">
        <v>4334</v>
      </c>
      <c r="B3335" s="3">
        <v>45560</v>
      </c>
      <c r="C3335" s="2" t="s">
        <v>403</v>
      </c>
      <c r="D3335" s="2" t="s">
        <v>4158</v>
      </c>
      <c r="E3335" s="2" t="s">
        <v>36</v>
      </c>
      <c r="F3335" s="2" t="s">
        <v>37</v>
      </c>
      <c r="G3335" s="2" t="s">
        <v>97</v>
      </c>
      <c r="H3335" s="2" t="s">
        <v>98</v>
      </c>
      <c r="I3335" s="2" t="s">
        <v>32</v>
      </c>
      <c r="J3335" s="2">
        <v>2</v>
      </c>
      <c r="K3335" s="2">
        <v>20028</v>
      </c>
      <c r="L3335" s="2">
        <v>40056</v>
      </c>
      <c r="M3335" s="2">
        <v>32201.3</v>
      </c>
      <c r="N3335" s="2">
        <v>7854.7</v>
      </c>
      <c r="O3335" s="2">
        <v>453</v>
      </c>
      <c r="P3335" s="2">
        <v>64</v>
      </c>
      <c r="Q3335" s="2" t="s">
        <v>99</v>
      </c>
      <c r="R3335" s="2">
        <v>0</v>
      </c>
      <c r="S3335" s="5">
        <f>IFERROR(Table1[[#This Row],[Profit]]/Table1[[#This Row],[Sales]],0)</f>
        <v>0.19609296984222088</v>
      </c>
      <c r="T3335" s="2" t="str">
        <f t="shared" si="52"/>
        <v>Reorder Needed</v>
      </c>
    </row>
    <row r="3336" spans="1:20" x14ac:dyDescent="0.3">
      <c r="A3336" s="2">
        <v>4335</v>
      </c>
      <c r="B3336" s="3">
        <v>45475</v>
      </c>
      <c r="C3336" s="2" t="s">
        <v>1788</v>
      </c>
      <c r="D3336" s="2" t="s">
        <v>4159</v>
      </c>
      <c r="E3336" s="2" t="s">
        <v>20</v>
      </c>
      <c r="F3336" s="2" t="s">
        <v>21</v>
      </c>
      <c r="G3336" s="2" t="s">
        <v>30</v>
      </c>
      <c r="H3336" s="2" t="s">
        <v>31</v>
      </c>
      <c r="I3336" s="2" t="s">
        <v>32</v>
      </c>
      <c r="J3336" s="2">
        <v>2</v>
      </c>
      <c r="K3336" s="2">
        <v>29350</v>
      </c>
      <c r="L3336" s="2">
        <v>58700</v>
      </c>
      <c r="M3336" s="2">
        <v>52104.65</v>
      </c>
      <c r="N3336" s="2">
        <v>6595.35</v>
      </c>
      <c r="O3336" s="2">
        <v>69</v>
      </c>
      <c r="P3336" s="2">
        <v>75</v>
      </c>
      <c r="Q3336" s="2" t="s">
        <v>33</v>
      </c>
      <c r="R3336" s="2">
        <v>20</v>
      </c>
      <c r="S3336" s="5">
        <f>IFERROR(Table1[[#This Row],[Profit]]/Table1[[#This Row],[Sales]],0)</f>
        <v>0.11235689948892676</v>
      </c>
      <c r="T3336" s="2" t="str">
        <f t="shared" si="52"/>
        <v>Sufficient</v>
      </c>
    </row>
    <row r="3337" spans="1:20" x14ac:dyDescent="0.3">
      <c r="A3337" s="2">
        <v>4336</v>
      </c>
      <c r="B3337" s="3">
        <v>45450</v>
      </c>
      <c r="C3337" s="2" t="s">
        <v>708</v>
      </c>
      <c r="D3337" s="2" t="s">
        <v>4160</v>
      </c>
      <c r="E3337" s="2" t="s">
        <v>20</v>
      </c>
      <c r="F3337" s="2" t="s">
        <v>21</v>
      </c>
      <c r="G3337" s="2" t="s">
        <v>55</v>
      </c>
      <c r="H3337" s="2" t="s">
        <v>56</v>
      </c>
      <c r="I3337" s="2" t="s">
        <v>32</v>
      </c>
      <c r="J3337" s="2">
        <v>7</v>
      </c>
      <c r="K3337" s="2">
        <v>49617</v>
      </c>
      <c r="L3337" s="2">
        <v>347319</v>
      </c>
      <c r="M3337" s="2">
        <v>262782.61</v>
      </c>
      <c r="N3337" s="2">
        <v>84536.39</v>
      </c>
      <c r="O3337" s="2">
        <v>237</v>
      </c>
      <c r="P3337" s="2">
        <v>55</v>
      </c>
      <c r="Q3337" s="2" t="s">
        <v>57</v>
      </c>
      <c r="R3337" s="2">
        <v>15</v>
      </c>
      <c r="S3337" s="5">
        <f>IFERROR(Table1[[#This Row],[Profit]]/Table1[[#This Row],[Sales]],0)</f>
        <v>0.24339696359830587</v>
      </c>
      <c r="T3337" s="2" t="str">
        <f t="shared" si="52"/>
        <v>Reorder Needed</v>
      </c>
    </row>
    <row r="3338" spans="1:20" x14ac:dyDescent="0.3">
      <c r="A3338" s="2">
        <v>4337</v>
      </c>
      <c r="B3338" s="3">
        <v>45631</v>
      </c>
      <c r="C3338" s="2" t="s">
        <v>409</v>
      </c>
      <c r="D3338" s="2" t="s">
        <v>4161</v>
      </c>
      <c r="E3338" s="2" t="s">
        <v>45</v>
      </c>
      <c r="F3338" s="2" t="s">
        <v>46</v>
      </c>
      <c r="G3338" s="2" t="s">
        <v>60</v>
      </c>
      <c r="H3338" s="2" t="s">
        <v>61</v>
      </c>
      <c r="I3338" s="2" t="s">
        <v>32</v>
      </c>
      <c r="J3338" s="2">
        <v>8</v>
      </c>
      <c r="K3338" s="2">
        <v>52312</v>
      </c>
      <c r="L3338" s="2">
        <v>418496</v>
      </c>
      <c r="M3338" s="2">
        <v>263353.71999999997</v>
      </c>
      <c r="N3338" s="2">
        <v>155142.28</v>
      </c>
      <c r="O3338" s="2">
        <v>77</v>
      </c>
      <c r="P3338" s="2">
        <v>60</v>
      </c>
      <c r="Q3338" s="2" t="s">
        <v>62</v>
      </c>
      <c r="R3338" s="2">
        <v>20</v>
      </c>
      <c r="S3338" s="5">
        <f>IFERROR(Table1[[#This Row],[Profit]]/Table1[[#This Row],[Sales]],0)</f>
        <v>0.37071388973849212</v>
      </c>
      <c r="T3338" s="2" t="str">
        <f t="shared" si="52"/>
        <v>Reorder Needed</v>
      </c>
    </row>
    <row r="3339" spans="1:20" x14ac:dyDescent="0.3">
      <c r="A3339" s="2">
        <v>4338</v>
      </c>
      <c r="B3339" s="3">
        <v>45390</v>
      </c>
      <c r="C3339" s="2" t="s">
        <v>692</v>
      </c>
      <c r="D3339" s="2" t="s">
        <v>4162</v>
      </c>
      <c r="E3339" s="2" t="s">
        <v>36</v>
      </c>
      <c r="F3339" s="2" t="s">
        <v>37</v>
      </c>
      <c r="G3339" s="2" t="s">
        <v>67</v>
      </c>
      <c r="H3339" s="2" t="s">
        <v>68</v>
      </c>
      <c r="I3339" s="2" t="s">
        <v>24</v>
      </c>
      <c r="J3339" s="2">
        <v>10</v>
      </c>
      <c r="K3339" s="2">
        <v>54277</v>
      </c>
      <c r="L3339" s="2">
        <v>542770</v>
      </c>
      <c r="M3339" s="2">
        <v>440295.57</v>
      </c>
      <c r="N3339" s="2">
        <v>102474.43</v>
      </c>
      <c r="O3339" s="2">
        <v>297</v>
      </c>
      <c r="P3339" s="2">
        <v>71</v>
      </c>
      <c r="Q3339" s="2" t="s">
        <v>42</v>
      </c>
      <c r="R3339" s="2">
        <v>5</v>
      </c>
      <c r="S3339" s="5">
        <f>IFERROR(Table1[[#This Row],[Profit]]/Table1[[#This Row],[Sales]],0)</f>
        <v>0.18879899404904471</v>
      </c>
      <c r="T3339" s="2" t="str">
        <f t="shared" si="52"/>
        <v>Reorder Needed</v>
      </c>
    </row>
    <row r="3340" spans="1:20" x14ac:dyDescent="0.3">
      <c r="A3340" s="2">
        <v>4339</v>
      </c>
      <c r="B3340" s="3">
        <v>45512</v>
      </c>
      <c r="C3340" s="2" t="s">
        <v>1138</v>
      </c>
      <c r="D3340" s="2" t="s">
        <v>624</v>
      </c>
      <c r="E3340" s="2" t="s">
        <v>45</v>
      </c>
      <c r="F3340" s="2" t="s">
        <v>46</v>
      </c>
      <c r="G3340" s="2" t="s">
        <v>30</v>
      </c>
      <c r="H3340" s="2" t="s">
        <v>31</v>
      </c>
      <c r="I3340" s="2" t="s">
        <v>32</v>
      </c>
      <c r="J3340" s="2">
        <v>4</v>
      </c>
      <c r="K3340" s="2">
        <v>42534</v>
      </c>
      <c r="L3340" s="2">
        <v>170136</v>
      </c>
      <c r="M3340" s="2">
        <v>143856.22</v>
      </c>
      <c r="N3340" s="2">
        <v>26279.78</v>
      </c>
      <c r="O3340" s="2">
        <v>11</v>
      </c>
      <c r="P3340" s="2">
        <v>72</v>
      </c>
      <c r="Q3340" s="2" t="s">
        <v>33</v>
      </c>
      <c r="R3340" s="2">
        <v>20</v>
      </c>
      <c r="S3340" s="5">
        <f>IFERROR(Table1[[#This Row],[Profit]]/Table1[[#This Row],[Sales]],0)</f>
        <v>0.15446337048008651</v>
      </c>
      <c r="T3340" s="2" t="str">
        <f t="shared" si="52"/>
        <v>Sufficient</v>
      </c>
    </row>
    <row r="3341" spans="1:20" x14ac:dyDescent="0.3">
      <c r="A3341" s="2">
        <v>4340</v>
      </c>
      <c r="B3341" s="3">
        <v>45335</v>
      </c>
      <c r="C3341" s="2" t="s">
        <v>1682</v>
      </c>
      <c r="D3341" s="2" t="s">
        <v>4163</v>
      </c>
      <c r="E3341" s="2" t="s">
        <v>45</v>
      </c>
      <c r="F3341" s="2" t="s">
        <v>46</v>
      </c>
      <c r="G3341" s="2" t="s">
        <v>81</v>
      </c>
      <c r="H3341" s="2" t="s">
        <v>82</v>
      </c>
      <c r="I3341" s="2" t="s">
        <v>24</v>
      </c>
      <c r="J3341" s="2">
        <v>9</v>
      </c>
      <c r="K3341" s="2">
        <v>3952</v>
      </c>
      <c r="L3341" s="2">
        <v>35568</v>
      </c>
      <c r="M3341" s="2">
        <v>29594.47</v>
      </c>
      <c r="N3341" s="2">
        <v>5973.53</v>
      </c>
      <c r="O3341" s="2">
        <v>72</v>
      </c>
      <c r="P3341" s="2">
        <v>54</v>
      </c>
      <c r="Q3341" s="2" t="s">
        <v>42</v>
      </c>
      <c r="R3341" s="2">
        <v>0</v>
      </c>
      <c r="S3341" s="5">
        <f>IFERROR(Table1[[#This Row],[Profit]]/Table1[[#This Row],[Sales]],0)</f>
        <v>0.16794674988753935</v>
      </c>
      <c r="T3341" s="2" t="str">
        <f t="shared" si="52"/>
        <v>Reorder Needed</v>
      </c>
    </row>
    <row r="3342" spans="1:20" x14ac:dyDescent="0.3">
      <c r="A3342" s="2">
        <v>4341</v>
      </c>
      <c r="B3342" s="3">
        <v>45537</v>
      </c>
      <c r="C3342" s="2" t="s">
        <v>1624</v>
      </c>
      <c r="D3342" s="2" t="s">
        <v>4164</v>
      </c>
      <c r="E3342" s="2" t="s">
        <v>20</v>
      </c>
      <c r="F3342" s="2" t="s">
        <v>21</v>
      </c>
      <c r="G3342" s="2" t="s">
        <v>55</v>
      </c>
      <c r="H3342" s="2" t="s">
        <v>56</v>
      </c>
      <c r="I3342" s="2" t="s">
        <v>32</v>
      </c>
      <c r="J3342" s="2">
        <v>7</v>
      </c>
      <c r="K3342" s="2">
        <v>41607</v>
      </c>
      <c r="L3342" s="2">
        <v>291249</v>
      </c>
      <c r="M3342" s="2">
        <v>208980.7</v>
      </c>
      <c r="N3342" s="2">
        <v>82268.3</v>
      </c>
      <c r="O3342" s="2">
        <v>20</v>
      </c>
      <c r="P3342" s="2">
        <v>91</v>
      </c>
      <c r="Q3342" s="2" t="s">
        <v>57</v>
      </c>
      <c r="R3342" s="2">
        <v>0</v>
      </c>
      <c r="S3342" s="5">
        <f>IFERROR(Table1[[#This Row],[Profit]]/Table1[[#This Row],[Sales]],0)</f>
        <v>0.28246723593900752</v>
      </c>
      <c r="T3342" s="2" t="str">
        <f t="shared" si="52"/>
        <v>Sufficient</v>
      </c>
    </row>
    <row r="3343" spans="1:20" x14ac:dyDescent="0.3">
      <c r="A3343" s="2">
        <v>4342</v>
      </c>
      <c r="B3343" s="3">
        <v>45315</v>
      </c>
      <c r="C3343" s="2" t="s">
        <v>909</v>
      </c>
      <c r="D3343" s="2" t="s">
        <v>4165</v>
      </c>
      <c r="E3343" s="2" t="s">
        <v>20</v>
      </c>
      <c r="F3343" s="2" t="s">
        <v>21</v>
      </c>
      <c r="G3343" s="2" t="s">
        <v>22</v>
      </c>
      <c r="H3343" s="2" t="s">
        <v>23</v>
      </c>
      <c r="I3343" s="2" t="s">
        <v>24</v>
      </c>
      <c r="J3343" s="2">
        <v>8</v>
      </c>
      <c r="K3343" s="2">
        <v>40288</v>
      </c>
      <c r="L3343" s="2">
        <v>322304</v>
      </c>
      <c r="M3343" s="2">
        <v>197803.47</v>
      </c>
      <c r="N3343" s="2">
        <v>124500.53</v>
      </c>
      <c r="O3343" s="2">
        <v>248</v>
      </c>
      <c r="P3343" s="2">
        <v>97</v>
      </c>
      <c r="Q3343" s="2" t="s">
        <v>25</v>
      </c>
      <c r="R3343" s="2">
        <v>20</v>
      </c>
      <c r="S3343" s="5">
        <f>IFERROR(Table1[[#This Row],[Profit]]/Table1[[#This Row],[Sales]],0)</f>
        <v>0.38628291923153296</v>
      </c>
      <c r="T3343" s="2" t="str">
        <f t="shared" si="52"/>
        <v>Reorder Needed</v>
      </c>
    </row>
    <row r="3344" spans="1:20" x14ac:dyDescent="0.3">
      <c r="A3344" s="2">
        <v>4343</v>
      </c>
      <c r="B3344" s="3">
        <v>45372</v>
      </c>
      <c r="C3344" s="2" t="s">
        <v>1493</v>
      </c>
      <c r="D3344" s="2" t="s">
        <v>4166</v>
      </c>
      <c r="E3344" s="2" t="s">
        <v>28</v>
      </c>
      <c r="F3344" s="2" t="s">
        <v>29</v>
      </c>
      <c r="G3344" s="2" t="s">
        <v>40</v>
      </c>
      <c r="H3344" s="2" t="s">
        <v>41</v>
      </c>
      <c r="I3344" s="2" t="s">
        <v>24</v>
      </c>
      <c r="J3344" s="2">
        <v>7</v>
      </c>
      <c r="K3344" s="2">
        <v>36827</v>
      </c>
      <c r="L3344" s="2">
        <v>257789</v>
      </c>
      <c r="M3344" s="2">
        <v>163734.28</v>
      </c>
      <c r="N3344" s="2">
        <v>94054.720000000001</v>
      </c>
      <c r="O3344" s="2">
        <v>112</v>
      </c>
      <c r="P3344" s="2">
        <v>68</v>
      </c>
      <c r="Q3344" s="2" t="s">
        <v>42</v>
      </c>
      <c r="R3344" s="2">
        <v>0</v>
      </c>
      <c r="S3344" s="5">
        <f>IFERROR(Table1[[#This Row],[Profit]]/Table1[[#This Row],[Sales]],0)</f>
        <v>0.36485156465171131</v>
      </c>
      <c r="T3344" s="2" t="str">
        <f t="shared" si="52"/>
        <v>Reorder Needed</v>
      </c>
    </row>
    <row r="3345" spans="1:20" x14ac:dyDescent="0.3">
      <c r="A3345" s="2">
        <v>4344</v>
      </c>
      <c r="B3345" s="3">
        <v>45348</v>
      </c>
      <c r="C3345" s="2" t="s">
        <v>2635</v>
      </c>
      <c r="D3345" s="2" t="s">
        <v>4167</v>
      </c>
      <c r="E3345" s="2" t="s">
        <v>45</v>
      </c>
      <c r="F3345" s="2" t="s">
        <v>46</v>
      </c>
      <c r="G3345" s="2" t="s">
        <v>75</v>
      </c>
      <c r="H3345" s="2" t="s">
        <v>76</v>
      </c>
      <c r="I3345" s="2" t="s">
        <v>77</v>
      </c>
      <c r="J3345" s="2">
        <v>8</v>
      </c>
      <c r="K3345" s="2">
        <v>10189</v>
      </c>
      <c r="L3345" s="2">
        <v>81512</v>
      </c>
      <c r="M3345" s="2">
        <v>65980.77</v>
      </c>
      <c r="N3345" s="2">
        <v>15531.23</v>
      </c>
      <c r="O3345" s="2">
        <v>365</v>
      </c>
      <c r="P3345" s="2">
        <v>14</v>
      </c>
      <c r="Q3345" s="2" t="s">
        <v>78</v>
      </c>
      <c r="R3345" s="2">
        <v>0</v>
      </c>
      <c r="S3345" s="5">
        <f>IFERROR(Table1[[#This Row],[Profit]]/Table1[[#This Row],[Sales]],0)</f>
        <v>0.19053918441456472</v>
      </c>
      <c r="T3345" s="2" t="str">
        <f t="shared" si="52"/>
        <v>Reorder Needed</v>
      </c>
    </row>
    <row r="3346" spans="1:20" x14ac:dyDescent="0.3">
      <c r="A3346" s="2">
        <v>4345</v>
      </c>
      <c r="B3346" s="3">
        <v>45598</v>
      </c>
      <c r="C3346" s="2" t="s">
        <v>1605</v>
      </c>
      <c r="D3346" s="2" t="s">
        <v>4168</v>
      </c>
      <c r="E3346" s="2" t="s">
        <v>20</v>
      </c>
      <c r="F3346" s="2" t="s">
        <v>21</v>
      </c>
      <c r="G3346" s="2" t="s">
        <v>67</v>
      </c>
      <c r="H3346" s="2" t="s">
        <v>68</v>
      </c>
      <c r="I3346" s="2" t="s">
        <v>24</v>
      </c>
      <c r="J3346" s="2">
        <v>5</v>
      </c>
      <c r="K3346" s="2">
        <v>3949</v>
      </c>
      <c r="L3346" s="2">
        <v>19745</v>
      </c>
      <c r="M3346" s="2">
        <v>12893.62</v>
      </c>
      <c r="N3346" s="2">
        <v>6851.38</v>
      </c>
      <c r="O3346" s="2">
        <v>41</v>
      </c>
      <c r="P3346" s="2">
        <v>69</v>
      </c>
      <c r="Q3346" s="2" t="s">
        <v>42</v>
      </c>
      <c r="R3346" s="2">
        <v>20</v>
      </c>
      <c r="S3346" s="5">
        <f>IFERROR(Table1[[#This Row],[Profit]]/Table1[[#This Row],[Sales]],0)</f>
        <v>0.34699316282603193</v>
      </c>
      <c r="T3346" s="2" t="str">
        <f t="shared" si="52"/>
        <v>Sufficient</v>
      </c>
    </row>
    <row r="3347" spans="1:20" x14ac:dyDescent="0.3">
      <c r="A3347" s="2">
        <v>4346</v>
      </c>
      <c r="B3347" s="3">
        <v>45371</v>
      </c>
      <c r="C3347" s="2" t="s">
        <v>344</v>
      </c>
      <c r="D3347" s="2" t="s">
        <v>4169</v>
      </c>
      <c r="E3347" s="2" t="s">
        <v>20</v>
      </c>
      <c r="F3347" s="2" t="s">
        <v>21</v>
      </c>
      <c r="G3347" s="2" t="s">
        <v>55</v>
      </c>
      <c r="H3347" s="2" t="s">
        <v>56</v>
      </c>
      <c r="I3347" s="2" t="s">
        <v>32</v>
      </c>
      <c r="J3347" s="2">
        <v>1</v>
      </c>
      <c r="K3347" s="2">
        <v>8207</v>
      </c>
      <c r="L3347" s="2">
        <v>8207</v>
      </c>
      <c r="M3347" s="2">
        <v>6403.71</v>
      </c>
      <c r="N3347" s="2">
        <v>1803.29</v>
      </c>
      <c r="O3347" s="2">
        <v>488</v>
      </c>
      <c r="P3347" s="2">
        <v>100</v>
      </c>
      <c r="Q3347" s="2" t="s">
        <v>57</v>
      </c>
      <c r="R3347" s="2">
        <v>10</v>
      </c>
      <c r="S3347" s="5">
        <f>IFERROR(Table1[[#This Row],[Profit]]/Table1[[#This Row],[Sales]],0)</f>
        <v>0.21972584379188498</v>
      </c>
      <c r="T3347" s="2" t="str">
        <f t="shared" si="52"/>
        <v>Reorder Needed</v>
      </c>
    </row>
    <row r="3348" spans="1:20" x14ac:dyDescent="0.3">
      <c r="A3348" s="2">
        <v>4347</v>
      </c>
      <c r="B3348" s="3">
        <v>45541</v>
      </c>
      <c r="C3348" s="2" t="s">
        <v>533</v>
      </c>
      <c r="D3348" s="2" t="s">
        <v>4170</v>
      </c>
      <c r="E3348" s="2" t="s">
        <v>20</v>
      </c>
      <c r="F3348" s="2" t="s">
        <v>21</v>
      </c>
      <c r="G3348" s="2" t="s">
        <v>60</v>
      </c>
      <c r="H3348" s="2" t="s">
        <v>61</v>
      </c>
      <c r="I3348" s="2" t="s">
        <v>32</v>
      </c>
      <c r="J3348" s="2">
        <v>9</v>
      </c>
      <c r="K3348" s="2">
        <v>1010</v>
      </c>
      <c r="L3348" s="2">
        <v>9090</v>
      </c>
      <c r="M3348" s="2">
        <v>7032.11</v>
      </c>
      <c r="N3348" s="2">
        <v>2057.89</v>
      </c>
      <c r="O3348" s="2">
        <v>254</v>
      </c>
      <c r="P3348" s="2">
        <v>27</v>
      </c>
      <c r="Q3348" s="2" t="s">
        <v>62</v>
      </c>
      <c r="R3348" s="2">
        <v>20</v>
      </c>
      <c r="S3348" s="5">
        <f>IFERROR(Table1[[#This Row],[Profit]]/Table1[[#This Row],[Sales]],0)</f>
        <v>0.22639053905390538</v>
      </c>
      <c r="T3348" s="2" t="str">
        <f t="shared" si="52"/>
        <v>Reorder Needed</v>
      </c>
    </row>
    <row r="3349" spans="1:20" x14ac:dyDescent="0.3">
      <c r="A3349" s="2">
        <v>4348</v>
      </c>
      <c r="B3349" s="3">
        <v>45315</v>
      </c>
      <c r="C3349" s="2" t="s">
        <v>657</v>
      </c>
      <c r="D3349" s="2" t="s">
        <v>4171</v>
      </c>
      <c r="E3349" s="2" t="s">
        <v>20</v>
      </c>
      <c r="F3349" s="2" t="s">
        <v>21</v>
      </c>
      <c r="G3349" s="2" t="s">
        <v>40</v>
      </c>
      <c r="H3349" s="2" t="s">
        <v>41</v>
      </c>
      <c r="I3349" s="2" t="s">
        <v>24</v>
      </c>
      <c r="J3349" s="2">
        <v>10</v>
      </c>
      <c r="K3349" s="2">
        <v>7831</v>
      </c>
      <c r="L3349" s="2">
        <v>78310</v>
      </c>
      <c r="M3349" s="2">
        <v>63306.28</v>
      </c>
      <c r="N3349" s="2">
        <v>15003.72</v>
      </c>
      <c r="O3349" s="2">
        <v>147</v>
      </c>
      <c r="P3349" s="2">
        <v>11</v>
      </c>
      <c r="Q3349" s="2" t="s">
        <v>42</v>
      </c>
      <c r="R3349" s="2">
        <v>10</v>
      </c>
      <c r="S3349" s="5">
        <f>IFERROR(Table1[[#This Row],[Profit]]/Table1[[#This Row],[Sales]],0)</f>
        <v>0.1915939215936662</v>
      </c>
      <c r="T3349" s="2" t="str">
        <f t="shared" si="52"/>
        <v>Reorder Needed</v>
      </c>
    </row>
    <row r="3350" spans="1:20" x14ac:dyDescent="0.3">
      <c r="A3350" s="2">
        <v>4349</v>
      </c>
      <c r="B3350" s="3">
        <v>45623</v>
      </c>
      <c r="C3350" s="2" t="s">
        <v>3271</v>
      </c>
      <c r="D3350" s="2" t="s">
        <v>4172</v>
      </c>
      <c r="E3350" s="2" t="s">
        <v>36</v>
      </c>
      <c r="F3350" s="2" t="s">
        <v>37</v>
      </c>
      <c r="G3350" s="2" t="s">
        <v>67</v>
      </c>
      <c r="H3350" s="2" t="s">
        <v>68</v>
      </c>
      <c r="I3350" s="2" t="s">
        <v>24</v>
      </c>
      <c r="J3350" s="2">
        <v>5</v>
      </c>
      <c r="K3350" s="2">
        <v>53542</v>
      </c>
      <c r="L3350" s="2">
        <v>267710</v>
      </c>
      <c r="M3350" s="2">
        <v>194997.05</v>
      </c>
      <c r="N3350" s="2">
        <v>72712.95</v>
      </c>
      <c r="O3350" s="2">
        <v>191</v>
      </c>
      <c r="P3350" s="2">
        <v>33</v>
      </c>
      <c r="Q3350" s="2" t="s">
        <v>42</v>
      </c>
      <c r="R3350" s="2">
        <v>0</v>
      </c>
      <c r="S3350" s="5">
        <f>IFERROR(Table1[[#This Row],[Profit]]/Table1[[#This Row],[Sales]],0)</f>
        <v>0.27161088491277874</v>
      </c>
      <c r="T3350" s="2" t="str">
        <f t="shared" si="52"/>
        <v>Reorder Needed</v>
      </c>
    </row>
    <row r="3351" spans="1:20" x14ac:dyDescent="0.3">
      <c r="A3351" s="2">
        <v>4350</v>
      </c>
      <c r="B3351" s="3">
        <v>45443</v>
      </c>
      <c r="C3351" s="2" t="s">
        <v>270</v>
      </c>
      <c r="D3351" s="2" t="s">
        <v>4173</v>
      </c>
      <c r="E3351" s="2" t="s">
        <v>20</v>
      </c>
      <c r="F3351" s="2" t="s">
        <v>21</v>
      </c>
      <c r="G3351" s="2" t="s">
        <v>75</v>
      </c>
      <c r="H3351" s="2" t="s">
        <v>76</v>
      </c>
      <c r="I3351" s="2" t="s">
        <v>77</v>
      </c>
      <c r="J3351" s="2">
        <v>1</v>
      </c>
      <c r="K3351" s="2">
        <v>5932</v>
      </c>
      <c r="L3351" s="2">
        <v>5932</v>
      </c>
      <c r="M3351" s="2">
        <v>5302.43</v>
      </c>
      <c r="N3351" s="2">
        <v>629.57000000000005</v>
      </c>
      <c r="O3351" s="2">
        <v>102</v>
      </c>
      <c r="P3351" s="2">
        <v>99</v>
      </c>
      <c r="Q3351" s="2" t="s">
        <v>78</v>
      </c>
      <c r="R3351" s="2">
        <v>20</v>
      </c>
      <c r="S3351" s="5">
        <f>IFERROR(Table1[[#This Row],[Profit]]/Table1[[#This Row],[Sales]],0)</f>
        <v>0.10613115306810519</v>
      </c>
      <c r="T3351" s="2" t="str">
        <f t="shared" si="52"/>
        <v>Reorder Needed</v>
      </c>
    </row>
    <row r="3352" spans="1:20" x14ac:dyDescent="0.3">
      <c r="A3352" s="2">
        <v>4351</v>
      </c>
      <c r="B3352" s="3">
        <v>45367</v>
      </c>
      <c r="C3352" s="2" t="s">
        <v>401</v>
      </c>
      <c r="D3352" s="2" t="s">
        <v>4174</v>
      </c>
      <c r="E3352" s="2" t="s">
        <v>36</v>
      </c>
      <c r="F3352" s="2" t="s">
        <v>37</v>
      </c>
      <c r="G3352" s="2" t="s">
        <v>40</v>
      </c>
      <c r="H3352" s="2" t="s">
        <v>41</v>
      </c>
      <c r="I3352" s="2" t="s">
        <v>24</v>
      </c>
      <c r="J3352" s="2">
        <v>5</v>
      </c>
      <c r="K3352" s="2">
        <v>57207</v>
      </c>
      <c r="L3352" s="2">
        <v>286035</v>
      </c>
      <c r="M3352" s="2">
        <v>186551.02</v>
      </c>
      <c r="N3352" s="2">
        <v>99483.98</v>
      </c>
      <c r="O3352" s="2">
        <v>363</v>
      </c>
      <c r="P3352" s="2">
        <v>87</v>
      </c>
      <c r="Q3352" s="2" t="s">
        <v>42</v>
      </c>
      <c r="R3352" s="2">
        <v>10</v>
      </c>
      <c r="S3352" s="5">
        <f>IFERROR(Table1[[#This Row],[Profit]]/Table1[[#This Row],[Sales]],0)</f>
        <v>0.34780352054818464</v>
      </c>
      <c r="T3352" s="2" t="str">
        <f t="shared" si="52"/>
        <v>Reorder Needed</v>
      </c>
    </row>
    <row r="3353" spans="1:20" x14ac:dyDescent="0.3">
      <c r="A3353" s="2">
        <v>4352</v>
      </c>
      <c r="B3353" s="3">
        <v>45521</v>
      </c>
      <c r="C3353" s="2" t="s">
        <v>323</v>
      </c>
      <c r="D3353" s="2" t="s">
        <v>4175</v>
      </c>
      <c r="E3353" s="2" t="s">
        <v>28</v>
      </c>
      <c r="F3353" s="2" t="s">
        <v>29</v>
      </c>
      <c r="G3353" s="2" t="s">
        <v>22</v>
      </c>
      <c r="H3353" s="2" t="s">
        <v>23</v>
      </c>
      <c r="I3353" s="2" t="s">
        <v>24</v>
      </c>
      <c r="J3353" s="2">
        <v>3</v>
      </c>
      <c r="K3353" s="2">
        <v>23174</v>
      </c>
      <c r="L3353" s="2">
        <v>69522</v>
      </c>
      <c r="M3353" s="2">
        <v>57469.85</v>
      </c>
      <c r="N3353" s="2">
        <v>12052.15</v>
      </c>
      <c r="O3353" s="2">
        <v>478</v>
      </c>
      <c r="P3353" s="2">
        <v>91</v>
      </c>
      <c r="Q3353" s="2" t="s">
        <v>25</v>
      </c>
      <c r="R3353" s="2">
        <v>20</v>
      </c>
      <c r="S3353" s="5">
        <f>IFERROR(Table1[[#This Row],[Profit]]/Table1[[#This Row],[Sales]],0)</f>
        <v>0.17335735450648715</v>
      </c>
      <c r="T3353" s="2" t="str">
        <f t="shared" si="52"/>
        <v>Reorder Needed</v>
      </c>
    </row>
    <row r="3354" spans="1:20" x14ac:dyDescent="0.3">
      <c r="A3354" s="2">
        <v>4353</v>
      </c>
      <c r="B3354" s="3">
        <v>45474</v>
      </c>
      <c r="C3354" s="2" t="s">
        <v>1754</v>
      </c>
      <c r="D3354" s="2" t="s">
        <v>4176</v>
      </c>
      <c r="E3354" s="2" t="s">
        <v>28</v>
      </c>
      <c r="F3354" s="2" t="s">
        <v>29</v>
      </c>
      <c r="G3354" s="2" t="s">
        <v>30</v>
      </c>
      <c r="H3354" s="2" t="s">
        <v>31</v>
      </c>
      <c r="I3354" s="2" t="s">
        <v>32</v>
      </c>
      <c r="J3354" s="2">
        <v>7</v>
      </c>
      <c r="K3354" s="2">
        <v>3516</v>
      </c>
      <c r="L3354" s="2">
        <v>24612</v>
      </c>
      <c r="M3354" s="2">
        <v>16961.330000000002</v>
      </c>
      <c r="N3354" s="2">
        <v>7650.67</v>
      </c>
      <c r="O3354" s="2">
        <v>36</v>
      </c>
      <c r="P3354" s="2">
        <v>26</v>
      </c>
      <c r="Q3354" s="2" t="s">
        <v>33</v>
      </c>
      <c r="R3354" s="2">
        <v>10</v>
      </c>
      <c r="S3354" s="5">
        <f>IFERROR(Table1[[#This Row],[Profit]]/Table1[[#This Row],[Sales]],0)</f>
        <v>0.31085121079148381</v>
      </c>
      <c r="T3354" s="2" t="str">
        <f t="shared" si="52"/>
        <v>Reorder Needed</v>
      </c>
    </row>
    <row r="3355" spans="1:20" x14ac:dyDescent="0.3">
      <c r="A3355" s="2">
        <v>4354</v>
      </c>
      <c r="B3355" s="3">
        <v>45594</v>
      </c>
      <c r="C3355" s="2" t="s">
        <v>3384</v>
      </c>
      <c r="D3355" s="2" t="s">
        <v>4177</v>
      </c>
      <c r="E3355" s="2" t="s">
        <v>36</v>
      </c>
      <c r="F3355" s="2" t="s">
        <v>37</v>
      </c>
      <c r="G3355" s="2" t="s">
        <v>67</v>
      </c>
      <c r="H3355" s="2" t="s">
        <v>68</v>
      </c>
      <c r="I3355" s="2" t="s">
        <v>24</v>
      </c>
      <c r="J3355" s="2">
        <v>1</v>
      </c>
      <c r="K3355" s="2">
        <v>19423</v>
      </c>
      <c r="L3355" s="2">
        <v>19423</v>
      </c>
      <c r="M3355" s="2">
        <v>16989.650000000001</v>
      </c>
      <c r="N3355" s="2">
        <v>2433.35</v>
      </c>
      <c r="O3355" s="2">
        <v>308</v>
      </c>
      <c r="P3355" s="2">
        <v>41</v>
      </c>
      <c r="Q3355" s="2" t="s">
        <v>42</v>
      </c>
      <c r="R3355" s="2">
        <v>15</v>
      </c>
      <c r="S3355" s="5">
        <f>IFERROR(Table1[[#This Row],[Profit]]/Table1[[#This Row],[Sales]],0)</f>
        <v>0.12528188230448437</v>
      </c>
      <c r="T3355" s="2" t="str">
        <f t="shared" si="52"/>
        <v>Reorder Needed</v>
      </c>
    </row>
    <row r="3356" spans="1:20" x14ac:dyDescent="0.3">
      <c r="A3356" s="2">
        <v>4355</v>
      </c>
      <c r="B3356" s="3">
        <v>45569</v>
      </c>
      <c r="C3356" s="2" t="s">
        <v>1022</v>
      </c>
      <c r="D3356" s="2" t="s">
        <v>4178</v>
      </c>
      <c r="E3356" s="2" t="s">
        <v>20</v>
      </c>
      <c r="F3356" s="2" t="s">
        <v>21</v>
      </c>
      <c r="G3356" s="2" t="s">
        <v>40</v>
      </c>
      <c r="H3356" s="2" t="s">
        <v>41</v>
      </c>
      <c r="I3356" s="2" t="s">
        <v>24</v>
      </c>
      <c r="J3356" s="2">
        <v>4</v>
      </c>
      <c r="K3356" s="2">
        <v>58449</v>
      </c>
      <c r="L3356" s="2">
        <v>233796</v>
      </c>
      <c r="M3356" s="2">
        <v>204613.85</v>
      </c>
      <c r="N3356" s="2">
        <v>29182.15</v>
      </c>
      <c r="O3356" s="2">
        <v>196</v>
      </c>
      <c r="P3356" s="2">
        <v>57</v>
      </c>
      <c r="Q3356" s="2" t="s">
        <v>42</v>
      </c>
      <c r="R3356" s="2">
        <v>15</v>
      </c>
      <c r="S3356" s="5">
        <f>IFERROR(Table1[[#This Row],[Profit]]/Table1[[#This Row],[Sales]],0)</f>
        <v>0.12481885917637599</v>
      </c>
      <c r="T3356" s="2" t="str">
        <f t="shared" si="52"/>
        <v>Reorder Needed</v>
      </c>
    </row>
    <row r="3357" spans="1:20" x14ac:dyDescent="0.3">
      <c r="A3357" s="2">
        <v>4356</v>
      </c>
      <c r="B3357" s="3">
        <v>45335</v>
      </c>
      <c r="C3357" s="2" t="s">
        <v>108</v>
      </c>
      <c r="D3357" s="2" t="s">
        <v>4179</v>
      </c>
      <c r="E3357" s="2" t="s">
        <v>36</v>
      </c>
      <c r="F3357" s="2" t="s">
        <v>37</v>
      </c>
      <c r="G3357" s="2" t="s">
        <v>40</v>
      </c>
      <c r="H3357" s="2" t="s">
        <v>41</v>
      </c>
      <c r="I3357" s="2" t="s">
        <v>24</v>
      </c>
      <c r="J3357" s="2">
        <v>3</v>
      </c>
      <c r="K3357" s="2">
        <v>52564</v>
      </c>
      <c r="L3357" s="2">
        <v>157692</v>
      </c>
      <c r="M3357" s="2">
        <v>133498.48000000001</v>
      </c>
      <c r="N3357" s="2">
        <v>24193.52</v>
      </c>
      <c r="O3357" s="2">
        <v>195</v>
      </c>
      <c r="P3357" s="2">
        <v>42</v>
      </c>
      <c r="Q3357" s="2" t="s">
        <v>42</v>
      </c>
      <c r="R3357" s="2">
        <v>10</v>
      </c>
      <c r="S3357" s="5">
        <f>IFERROR(Table1[[#This Row],[Profit]]/Table1[[#This Row],[Sales]],0)</f>
        <v>0.15342262131243184</v>
      </c>
      <c r="T3357" s="2" t="str">
        <f t="shared" si="52"/>
        <v>Reorder Needed</v>
      </c>
    </row>
    <row r="3358" spans="1:20" x14ac:dyDescent="0.3">
      <c r="A3358" s="2">
        <v>4357</v>
      </c>
      <c r="B3358" s="3">
        <v>45580</v>
      </c>
      <c r="C3358" s="2" t="s">
        <v>194</v>
      </c>
      <c r="D3358" s="2" t="s">
        <v>4180</v>
      </c>
      <c r="E3358" s="2" t="s">
        <v>20</v>
      </c>
      <c r="F3358" s="2" t="s">
        <v>21</v>
      </c>
      <c r="G3358" s="2" t="s">
        <v>22</v>
      </c>
      <c r="H3358" s="2" t="s">
        <v>23</v>
      </c>
      <c r="I3358" s="2" t="s">
        <v>24</v>
      </c>
      <c r="J3358" s="2">
        <v>2</v>
      </c>
      <c r="K3358" s="2">
        <v>4977</v>
      </c>
      <c r="L3358" s="2">
        <v>9954</v>
      </c>
      <c r="M3358" s="2">
        <v>6369.42</v>
      </c>
      <c r="N3358" s="2">
        <v>3584.58</v>
      </c>
      <c r="O3358" s="2">
        <v>207</v>
      </c>
      <c r="P3358" s="2">
        <v>40</v>
      </c>
      <c r="Q3358" s="2" t="s">
        <v>25</v>
      </c>
      <c r="R3358" s="2">
        <v>20</v>
      </c>
      <c r="S3358" s="5">
        <f>IFERROR(Table1[[#This Row],[Profit]]/Table1[[#This Row],[Sales]],0)</f>
        <v>0.36011452682338757</v>
      </c>
      <c r="T3358" s="2" t="str">
        <f t="shared" si="52"/>
        <v>Reorder Needed</v>
      </c>
    </row>
    <row r="3359" spans="1:20" x14ac:dyDescent="0.3">
      <c r="A3359" s="2">
        <v>4358</v>
      </c>
      <c r="B3359" s="3">
        <v>45394</v>
      </c>
      <c r="C3359" s="2" t="s">
        <v>1561</v>
      </c>
      <c r="D3359" s="2" t="s">
        <v>4181</v>
      </c>
      <c r="E3359" s="2" t="s">
        <v>28</v>
      </c>
      <c r="F3359" s="2" t="s">
        <v>29</v>
      </c>
      <c r="G3359" s="2" t="s">
        <v>40</v>
      </c>
      <c r="H3359" s="2" t="s">
        <v>41</v>
      </c>
      <c r="I3359" s="2" t="s">
        <v>24</v>
      </c>
      <c r="J3359" s="2">
        <v>10</v>
      </c>
      <c r="K3359" s="2">
        <v>20837</v>
      </c>
      <c r="L3359" s="2">
        <v>208370</v>
      </c>
      <c r="M3359" s="2">
        <v>174913.63</v>
      </c>
      <c r="N3359" s="2">
        <v>33456.370000000003</v>
      </c>
      <c r="O3359" s="2">
        <v>475</v>
      </c>
      <c r="P3359" s="2">
        <v>97</v>
      </c>
      <c r="Q3359" s="2" t="s">
        <v>42</v>
      </c>
      <c r="R3359" s="2">
        <v>15</v>
      </c>
      <c r="S3359" s="5">
        <f>IFERROR(Table1[[#This Row],[Profit]]/Table1[[#This Row],[Sales]],0)</f>
        <v>0.16056231703220233</v>
      </c>
      <c r="T3359" s="2" t="str">
        <f t="shared" si="52"/>
        <v>Reorder Needed</v>
      </c>
    </row>
    <row r="3360" spans="1:20" x14ac:dyDescent="0.3">
      <c r="A3360" s="2">
        <v>4359</v>
      </c>
      <c r="B3360" s="3">
        <v>45395</v>
      </c>
      <c r="C3360" s="2" t="s">
        <v>1727</v>
      </c>
      <c r="D3360" s="2" t="s">
        <v>4182</v>
      </c>
      <c r="E3360" s="2" t="s">
        <v>28</v>
      </c>
      <c r="F3360" s="2" t="s">
        <v>29</v>
      </c>
      <c r="G3360" s="2" t="s">
        <v>60</v>
      </c>
      <c r="H3360" s="2" t="s">
        <v>61</v>
      </c>
      <c r="I3360" s="2" t="s">
        <v>32</v>
      </c>
      <c r="J3360" s="2">
        <v>5</v>
      </c>
      <c r="K3360" s="2">
        <v>44157</v>
      </c>
      <c r="L3360" s="2">
        <v>220785</v>
      </c>
      <c r="M3360" s="2">
        <v>184210.94</v>
      </c>
      <c r="N3360" s="2">
        <v>36574.06</v>
      </c>
      <c r="O3360" s="2">
        <v>121</v>
      </c>
      <c r="P3360" s="2">
        <v>43</v>
      </c>
      <c r="Q3360" s="2" t="s">
        <v>62</v>
      </c>
      <c r="R3360" s="2">
        <v>5</v>
      </c>
      <c r="S3360" s="5">
        <f>IFERROR(Table1[[#This Row],[Profit]]/Table1[[#This Row],[Sales]],0)</f>
        <v>0.16565464139321057</v>
      </c>
      <c r="T3360" s="2" t="str">
        <f t="shared" si="52"/>
        <v>Reorder Needed</v>
      </c>
    </row>
    <row r="3361" spans="1:20" x14ac:dyDescent="0.3">
      <c r="A3361" s="2">
        <v>4360</v>
      </c>
      <c r="B3361" s="3">
        <v>45341</v>
      </c>
      <c r="C3361" s="2" t="s">
        <v>1419</v>
      </c>
      <c r="D3361" s="2" t="s">
        <v>4183</v>
      </c>
      <c r="E3361" s="2" t="s">
        <v>36</v>
      </c>
      <c r="F3361" s="2" t="s">
        <v>37</v>
      </c>
      <c r="G3361" s="2" t="s">
        <v>40</v>
      </c>
      <c r="H3361" s="2" t="s">
        <v>41</v>
      </c>
      <c r="I3361" s="2" t="s">
        <v>24</v>
      </c>
      <c r="J3361" s="2">
        <v>10</v>
      </c>
      <c r="K3361" s="2">
        <v>48451</v>
      </c>
      <c r="L3361" s="2">
        <v>484510</v>
      </c>
      <c r="M3361" s="2">
        <v>313014.2</v>
      </c>
      <c r="N3361" s="2">
        <v>171495.8</v>
      </c>
      <c r="O3361" s="2">
        <v>213</v>
      </c>
      <c r="P3361" s="2">
        <v>37</v>
      </c>
      <c r="Q3361" s="2" t="s">
        <v>42</v>
      </c>
      <c r="R3361" s="2">
        <v>15</v>
      </c>
      <c r="S3361" s="5">
        <f>IFERROR(Table1[[#This Row],[Profit]]/Table1[[#This Row],[Sales]],0)</f>
        <v>0.35395719386596763</v>
      </c>
      <c r="T3361" s="2" t="str">
        <f t="shared" si="52"/>
        <v>Reorder Needed</v>
      </c>
    </row>
    <row r="3362" spans="1:20" x14ac:dyDescent="0.3">
      <c r="A3362" s="2">
        <v>4361</v>
      </c>
      <c r="B3362" s="3">
        <v>45408</v>
      </c>
      <c r="C3362" s="2" t="s">
        <v>276</v>
      </c>
      <c r="D3362" s="2" t="s">
        <v>4184</v>
      </c>
      <c r="E3362" s="2" t="s">
        <v>28</v>
      </c>
      <c r="F3362" s="2" t="s">
        <v>29</v>
      </c>
      <c r="G3362" s="2" t="s">
        <v>55</v>
      </c>
      <c r="H3362" s="2" t="s">
        <v>56</v>
      </c>
      <c r="I3362" s="2" t="s">
        <v>32</v>
      </c>
      <c r="J3362" s="2">
        <v>8</v>
      </c>
      <c r="K3362" s="2">
        <v>54184</v>
      </c>
      <c r="L3362" s="2">
        <v>433472</v>
      </c>
      <c r="M3362" s="2">
        <v>297960</v>
      </c>
      <c r="N3362" s="2">
        <v>135512</v>
      </c>
      <c r="O3362" s="2">
        <v>494</v>
      </c>
      <c r="P3362" s="2">
        <v>99</v>
      </c>
      <c r="Q3362" s="2" t="s">
        <v>57</v>
      </c>
      <c r="R3362" s="2">
        <v>5</v>
      </c>
      <c r="S3362" s="5">
        <f>IFERROR(Table1[[#This Row],[Profit]]/Table1[[#This Row],[Sales]],0)</f>
        <v>0.31261996161228406</v>
      </c>
      <c r="T3362" s="2" t="str">
        <f t="shared" si="52"/>
        <v>Reorder Needed</v>
      </c>
    </row>
    <row r="3363" spans="1:20" x14ac:dyDescent="0.3">
      <c r="A3363" s="2">
        <v>4362</v>
      </c>
      <c r="B3363" s="3">
        <v>45646</v>
      </c>
      <c r="C3363" s="2" t="s">
        <v>603</v>
      </c>
      <c r="D3363" s="2" t="s">
        <v>4185</v>
      </c>
      <c r="E3363" s="2" t="s">
        <v>20</v>
      </c>
      <c r="F3363" s="2" t="s">
        <v>21</v>
      </c>
      <c r="G3363" s="2" t="s">
        <v>81</v>
      </c>
      <c r="H3363" s="2" t="s">
        <v>82</v>
      </c>
      <c r="I3363" s="2" t="s">
        <v>24</v>
      </c>
      <c r="J3363" s="2">
        <v>4</v>
      </c>
      <c r="K3363" s="2">
        <v>12643</v>
      </c>
      <c r="L3363" s="2">
        <v>50572</v>
      </c>
      <c r="M3363" s="2">
        <v>32386.22</v>
      </c>
      <c r="N3363" s="2">
        <v>18185.78</v>
      </c>
      <c r="O3363" s="2">
        <v>130</v>
      </c>
      <c r="P3363" s="2">
        <v>65</v>
      </c>
      <c r="Q3363" s="2" t="s">
        <v>42</v>
      </c>
      <c r="R3363" s="2">
        <v>15</v>
      </c>
      <c r="S3363" s="5">
        <f>IFERROR(Table1[[#This Row],[Profit]]/Table1[[#This Row],[Sales]],0)</f>
        <v>0.35960175591236254</v>
      </c>
      <c r="T3363" s="2" t="str">
        <f t="shared" si="52"/>
        <v>Reorder Needed</v>
      </c>
    </row>
    <row r="3364" spans="1:20" x14ac:dyDescent="0.3">
      <c r="A3364" s="2">
        <v>4363</v>
      </c>
      <c r="B3364" s="3">
        <v>45400</v>
      </c>
      <c r="C3364" s="2" t="s">
        <v>2170</v>
      </c>
      <c r="D3364" s="2" t="s">
        <v>1136</v>
      </c>
      <c r="E3364" s="2" t="s">
        <v>45</v>
      </c>
      <c r="F3364" s="2" t="s">
        <v>46</v>
      </c>
      <c r="G3364" s="2" t="s">
        <v>81</v>
      </c>
      <c r="H3364" s="2" t="s">
        <v>82</v>
      </c>
      <c r="I3364" s="2" t="s">
        <v>24</v>
      </c>
      <c r="J3364" s="2">
        <v>5</v>
      </c>
      <c r="K3364" s="2">
        <v>37898</v>
      </c>
      <c r="L3364" s="2">
        <v>189490</v>
      </c>
      <c r="M3364" s="2">
        <v>146335.5</v>
      </c>
      <c r="N3364" s="2">
        <v>43154.5</v>
      </c>
      <c r="O3364" s="2">
        <v>22</v>
      </c>
      <c r="P3364" s="2">
        <v>100</v>
      </c>
      <c r="Q3364" s="2" t="s">
        <v>42</v>
      </c>
      <c r="R3364" s="2">
        <v>10</v>
      </c>
      <c r="S3364" s="5">
        <f>IFERROR(Table1[[#This Row],[Profit]]/Table1[[#This Row],[Sales]],0)</f>
        <v>0.22774025014512639</v>
      </c>
      <c r="T3364" s="2" t="str">
        <f t="shared" si="52"/>
        <v>Sufficient</v>
      </c>
    </row>
    <row r="3365" spans="1:20" x14ac:dyDescent="0.3">
      <c r="A3365" s="2">
        <v>4364</v>
      </c>
      <c r="B3365" s="3">
        <v>45458</v>
      </c>
      <c r="C3365" s="2" t="s">
        <v>452</v>
      </c>
      <c r="D3365" s="2" t="s">
        <v>4186</v>
      </c>
      <c r="E3365" s="2" t="s">
        <v>45</v>
      </c>
      <c r="F3365" s="2" t="s">
        <v>46</v>
      </c>
      <c r="G3365" s="2" t="s">
        <v>22</v>
      </c>
      <c r="H3365" s="2" t="s">
        <v>23</v>
      </c>
      <c r="I3365" s="2" t="s">
        <v>24</v>
      </c>
      <c r="J3365" s="2">
        <v>9</v>
      </c>
      <c r="K3365" s="2">
        <v>11378</v>
      </c>
      <c r="L3365" s="2">
        <v>102402</v>
      </c>
      <c r="M3365" s="2">
        <v>63170.02</v>
      </c>
      <c r="N3365" s="2">
        <v>39231.980000000003</v>
      </c>
      <c r="O3365" s="2">
        <v>498</v>
      </c>
      <c r="P3365" s="2">
        <v>58</v>
      </c>
      <c r="Q3365" s="2" t="s">
        <v>25</v>
      </c>
      <c r="R3365" s="2">
        <v>20</v>
      </c>
      <c r="S3365" s="5">
        <f>IFERROR(Table1[[#This Row],[Profit]]/Table1[[#This Row],[Sales]],0)</f>
        <v>0.38311732192730613</v>
      </c>
      <c r="T3365" s="2" t="str">
        <f t="shared" si="52"/>
        <v>Reorder Needed</v>
      </c>
    </row>
    <row r="3366" spans="1:20" x14ac:dyDescent="0.3">
      <c r="A3366" s="2">
        <v>4365</v>
      </c>
      <c r="B3366" s="3">
        <v>45653</v>
      </c>
      <c r="C3366" s="2" t="s">
        <v>529</v>
      </c>
      <c r="D3366" s="2" t="s">
        <v>4187</v>
      </c>
      <c r="E3366" s="2" t="s">
        <v>45</v>
      </c>
      <c r="F3366" s="2" t="s">
        <v>46</v>
      </c>
      <c r="G3366" s="2" t="s">
        <v>22</v>
      </c>
      <c r="H3366" s="2" t="s">
        <v>23</v>
      </c>
      <c r="I3366" s="2" t="s">
        <v>24</v>
      </c>
      <c r="J3366" s="2">
        <v>10</v>
      </c>
      <c r="K3366" s="2">
        <v>5902</v>
      </c>
      <c r="L3366" s="2">
        <v>59020</v>
      </c>
      <c r="M3366" s="2">
        <v>48721.3</v>
      </c>
      <c r="N3366" s="2">
        <v>10298.700000000001</v>
      </c>
      <c r="O3366" s="2">
        <v>168</v>
      </c>
      <c r="P3366" s="2">
        <v>50</v>
      </c>
      <c r="Q3366" s="2" t="s">
        <v>25</v>
      </c>
      <c r="R3366" s="2">
        <v>5</v>
      </c>
      <c r="S3366" s="5">
        <f>IFERROR(Table1[[#This Row],[Profit]]/Table1[[#This Row],[Sales]],0)</f>
        <v>0.17449508641138597</v>
      </c>
      <c r="T3366" s="2" t="str">
        <f t="shared" si="52"/>
        <v>Reorder Needed</v>
      </c>
    </row>
    <row r="3367" spans="1:20" x14ac:dyDescent="0.3">
      <c r="A3367" s="2">
        <v>4366</v>
      </c>
      <c r="B3367" s="3">
        <v>45414</v>
      </c>
      <c r="C3367" s="2" t="s">
        <v>676</v>
      </c>
      <c r="D3367" s="2" t="s">
        <v>4188</v>
      </c>
      <c r="E3367" s="2" t="s">
        <v>36</v>
      </c>
      <c r="F3367" s="2" t="s">
        <v>37</v>
      </c>
      <c r="G3367" s="2" t="s">
        <v>97</v>
      </c>
      <c r="H3367" s="2" t="s">
        <v>98</v>
      </c>
      <c r="I3367" s="2" t="s">
        <v>32</v>
      </c>
      <c r="J3367" s="2">
        <v>9</v>
      </c>
      <c r="K3367" s="2">
        <v>55448</v>
      </c>
      <c r="L3367" s="2">
        <v>499032</v>
      </c>
      <c r="M3367" s="2">
        <v>426680.63</v>
      </c>
      <c r="N3367" s="2">
        <v>72351.37</v>
      </c>
      <c r="O3367" s="2">
        <v>465</v>
      </c>
      <c r="P3367" s="2">
        <v>72</v>
      </c>
      <c r="Q3367" s="2" t="s">
        <v>99</v>
      </c>
      <c r="R3367" s="2">
        <v>0</v>
      </c>
      <c r="S3367" s="5">
        <f>IFERROR(Table1[[#This Row],[Profit]]/Table1[[#This Row],[Sales]],0)</f>
        <v>0.14498342791644622</v>
      </c>
      <c r="T3367" s="2" t="str">
        <f t="shared" si="52"/>
        <v>Reorder Needed</v>
      </c>
    </row>
    <row r="3368" spans="1:20" x14ac:dyDescent="0.3">
      <c r="A3368" s="2">
        <v>4367</v>
      </c>
      <c r="B3368" s="3">
        <v>45297</v>
      </c>
      <c r="C3368" s="2" t="s">
        <v>3830</v>
      </c>
      <c r="D3368" s="2" t="s">
        <v>4189</v>
      </c>
      <c r="E3368" s="2" t="s">
        <v>28</v>
      </c>
      <c r="F3368" s="2" t="s">
        <v>29</v>
      </c>
      <c r="G3368" s="2" t="s">
        <v>60</v>
      </c>
      <c r="H3368" s="2" t="s">
        <v>61</v>
      </c>
      <c r="I3368" s="2" t="s">
        <v>32</v>
      </c>
      <c r="J3368" s="2">
        <v>3</v>
      </c>
      <c r="K3368" s="2">
        <v>11214</v>
      </c>
      <c r="L3368" s="2">
        <v>33642</v>
      </c>
      <c r="M3368" s="2">
        <v>28020.22</v>
      </c>
      <c r="N3368" s="2">
        <v>5621.78</v>
      </c>
      <c r="O3368" s="2">
        <v>401</v>
      </c>
      <c r="P3368" s="2">
        <v>67</v>
      </c>
      <c r="Q3368" s="2" t="s">
        <v>62</v>
      </c>
      <c r="R3368" s="2">
        <v>0</v>
      </c>
      <c r="S3368" s="5">
        <f>IFERROR(Table1[[#This Row],[Profit]]/Table1[[#This Row],[Sales]],0)</f>
        <v>0.16710599845431306</v>
      </c>
      <c r="T3368" s="2" t="str">
        <f t="shared" si="52"/>
        <v>Reorder Needed</v>
      </c>
    </row>
    <row r="3369" spans="1:20" x14ac:dyDescent="0.3">
      <c r="A3369" s="2">
        <v>4368</v>
      </c>
      <c r="B3369" s="3">
        <v>45653</v>
      </c>
      <c r="C3369" s="2" t="s">
        <v>712</v>
      </c>
      <c r="D3369" s="2" t="s">
        <v>4190</v>
      </c>
      <c r="E3369" s="2" t="s">
        <v>20</v>
      </c>
      <c r="F3369" s="2" t="s">
        <v>21</v>
      </c>
      <c r="G3369" s="2" t="s">
        <v>75</v>
      </c>
      <c r="H3369" s="2" t="s">
        <v>76</v>
      </c>
      <c r="I3369" s="2" t="s">
        <v>77</v>
      </c>
      <c r="J3369" s="2">
        <v>2</v>
      </c>
      <c r="K3369" s="2">
        <v>2126</v>
      </c>
      <c r="L3369" s="2">
        <v>4252</v>
      </c>
      <c r="M3369" s="2">
        <v>2907.71</v>
      </c>
      <c r="N3369" s="2">
        <v>1344.29</v>
      </c>
      <c r="O3369" s="2">
        <v>37</v>
      </c>
      <c r="P3369" s="2">
        <v>56</v>
      </c>
      <c r="Q3369" s="2" t="s">
        <v>78</v>
      </c>
      <c r="R3369" s="2">
        <v>15</v>
      </c>
      <c r="S3369" s="5">
        <f>IFERROR(Table1[[#This Row],[Profit]]/Table1[[#This Row],[Sales]],0)</f>
        <v>0.31615475070555032</v>
      </c>
      <c r="T3369" s="2" t="str">
        <f t="shared" si="52"/>
        <v>Sufficient</v>
      </c>
    </row>
    <row r="3370" spans="1:20" x14ac:dyDescent="0.3">
      <c r="A3370" s="2">
        <v>4369</v>
      </c>
      <c r="B3370" s="3">
        <v>45446</v>
      </c>
      <c r="C3370" s="2" t="s">
        <v>2475</v>
      </c>
      <c r="D3370" s="2" t="s">
        <v>4191</v>
      </c>
      <c r="E3370" s="2" t="s">
        <v>36</v>
      </c>
      <c r="F3370" s="2" t="s">
        <v>37</v>
      </c>
      <c r="G3370" s="2" t="s">
        <v>60</v>
      </c>
      <c r="H3370" s="2" t="s">
        <v>61</v>
      </c>
      <c r="I3370" s="2" t="s">
        <v>32</v>
      </c>
      <c r="J3370" s="2">
        <v>8</v>
      </c>
      <c r="K3370" s="2">
        <v>12252</v>
      </c>
      <c r="L3370" s="2">
        <v>98016</v>
      </c>
      <c r="M3370" s="2">
        <v>83106.720000000001</v>
      </c>
      <c r="N3370" s="2">
        <v>14909.28</v>
      </c>
      <c r="O3370" s="2">
        <v>93</v>
      </c>
      <c r="P3370" s="2">
        <v>92</v>
      </c>
      <c r="Q3370" s="2" t="s">
        <v>62</v>
      </c>
      <c r="R3370" s="2">
        <v>5</v>
      </c>
      <c r="S3370" s="5">
        <f>IFERROR(Table1[[#This Row],[Profit]]/Table1[[#This Row],[Sales]],0)</f>
        <v>0.15211067580803134</v>
      </c>
      <c r="T3370" s="2" t="str">
        <f t="shared" si="52"/>
        <v>Reorder Needed</v>
      </c>
    </row>
    <row r="3371" spans="1:20" x14ac:dyDescent="0.3">
      <c r="A3371" s="2">
        <v>4370</v>
      </c>
      <c r="B3371" s="3">
        <v>45522</v>
      </c>
      <c r="C3371" s="2" t="s">
        <v>1673</v>
      </c>
      <c r="D3371" s="2" t="s">
        <v>4192</v>
      </c>
      <c r="E3371" s="2" t="s">
        <v>45</v>
      </c>
      <c r="F3371" s="2" t="s">
        <v>46</v>
      </c>
      <c r="G3371" s="2" t="s">
        <v>75</v>
      </c>
      <c r="H3371" s="2" t="s">
        <v>76</v>
      </c>
      <c r="I3371" s="2" t="s">
        <v>77</v>
      </c>
      <c r="J3371" s="2">
        <v>1</v>
      </c>
      <c r="K3371" s="2">
        <v>33152</v>
      </c>
      <c r="L3371" s="2">
        <v>33152</v>
      </c>
      <c r="M3371" s="2">
        <v>23513.919999999998</v>
      </c>
      <c r="N3371" s="2">
        <v>9638.08</v>
      </c>
      <c r="O3371" s="2">
        <v>66</v>
      </c>
      <c r="P3371" s="2">
        <v>75</v>
      </c>
      <c r="Q3371" s="2" t="s">
        <v>78</v>
      </c>
      <c r="R3371" s="2">
        <v>10</v>
      </c>
      <c r="S3371" s="5">
        <f>IFERROR(Table1[[#This Row],[Profit]]/Table1[[#This Row],[Sales]],0)</f>
        <v>0.29072393822393822</v>
      </c>
      <c r="T3371" s="2" t="str">
        <f t="shared" si="52"/>
        <v>Sufficient</v>
      </c>
    </row>
    <row r="3372" spans="1:20" x14ac:dyDescent="0.3">
      <c r="A3372" s="2">
        <v>4371</v>
      </c>
      <c r="B3372" s="3">
        <v>45470</v>
      </c>
      <c r="C3372" s="2" t="s">
        <v>779</v>
      </c>
      <c r="D3372" s="2" t="s">
        <v>4193</v>
      </c>
      <c r="E3372" s="2" t="s">
        <v>28</v>
      </c>
      <c r="F3372" s="2" t="s">
        <v>29</v>
      </c>
      <c r="G3372" s="2" t="s">
        <v>97</v>
      </c>
      <c r="H3372" s="2" t="s">
        <v>98</v>
      </c>
      <c r="I3372" s="2" t="s">
        <v>32</v>
      </c>
      <c r="J3372" s="2">
        <v>6</v>
      </c>
      <c r="K3372" s="2">
        <v>22971</v>
      </c>
      <c r="L3372" s="2">
        <v>137826</v>
      </c>
      <c r="M3372" s="2">
        <v>88998.32</v>
      </c>
      <c r="N3372" s="2">
        <v>48827.68</v>
      </c>
      <c r="O3372" s="2">
        <v>302</v>
      </c>
      <c r="P3372" s="2">
        <v>73</v>
      </c>
      <c r="Q3372" s="2" t="s">
        <v>99</v>
      </c>
      <c r="R3372" s="2">
        <v>20</v>
      </c>
      <c r="S3372" s="5">
        <f>IFERROR(Table1[[#This Row],[Profit]]/Table1[[#This Row],[Sales]],0)</f>
        <v>0.35427045695296971</v>
      </c>
      <c r="T3372" s="2" t="str">
        <f t="shared" si="52"/>
        <v>Reorder Needed</v>
      </c>
    </row>
    <row r="3373" spans="1:20" x14ac:dyDescent="0.3">
      <c r="A3373" s="2">
        <v>4372</v>
      </c>
      <c r="B3373" s="3">
        <v>45512</v>
      </c>
      <c r="C3373" s="2" t="s">
        <v>594</v>
      </c>
      <c r="D3373" s="2" t="s">
        <v>4194</v>
      </c>
      <c r="E3373" s="2" t="s">
        <v>28</v>
      </c>
      <c r="F3373" s="2" t="s">
        <v>29</v>
      </c>
      <c r="G3373" s="2" t="s">
        <v>81</v>
      </c>
      <c r="H3373" s="2" t="s">
        <v>82</v>
      </c>
      <c r="I3373" s="2" t="s">
        <v>24</v>
      </c>
      <c r="J3373" s="2">
        <v>1</v>
      </c>
      <c r="K3373" s="2">
        <v>13692</v>
      </c>
      <c r="L3373" s="2">
        <v>13692</v>
      </c>
      <c r="M3373" s="2">
        <v>8691.0400000000009</v>
      </c>
      <c r="N3373" s="2">
        <v>5000.96</v>
      </c>
      <c r="O3373" s="2">
        <v>361</v>
      </c>
      <c r="P3373" s="2">
        <v>87</v>
      </c>
      <c r="Q3373" s="2" t="s">
        <v>42</v>
      </c>
      <c r="R3373" s="2">
        <v>0</v>
      </c>
      <c r="S3373" s="5">
        <f>IFERROR(Table1[[#This Row],[Profit]]/Table1[[#This Row],[Sales]],0)</f>
        <v>0.36524685947998831</v>
      </c>
      <c r="T3373" s="2" t="str">
        <f t="shared" si="52"/>
        <v>Reorder Needed</v>
      </c>
    </row>
    <row r="3374" spans="1:20" x14ac:dyDescent="0.3">
      <c r="A3374" s="2">
        <v>4373</v>
      </c>
      <c r="B3374" s="3">
        <v>45440</v>
      </c>
      <c r="C3374" s="2" t="s">
        <v>1725</v>
      </c>
      <c r="D3374" s="2" t="s">
        <v>4195</v>
      </c>
      <c r="E3374" s="2" t="s">
        <v>28</v>
      </c>
      <c r="F3374" s="2" t="s">
        <v>29</v>
      </c>
      <c r="G3374" s="2" t="s">
        <v>40</v>
      </c>
      <c r="H3374" s="2" t="s">
        <v>41</v>
      </c>
      <c r="I3374" s="2" t="s">
        <v>24</v>
      </c>
      <c r="J3374" s="2">
        <v>4</v>
      </c>
      <c r="K3374" s="2">
        <v>46910</v>
      </c>
      <c r="L3374" s="2">
        <v>187640</v>
      </c>
      <c r="M3374" s="2">
        <v>129020.14</v>
      </c>
      <c r="N3374" s="2">
        <v>58619.86</v>
      </c>
      <c r="O3374" s="2">
        <v>30</v>
      </c>
      <c r="P3374" s="2">
        <v>65</v>
      </c>
      <c r="Q3374" s="2" t="s">
        <v>42</v>
      </c>
      <c r="R3374" s="2">
        <v>15</v>
      </c>
      <c r="S3374" s="5">
        <f>IFERROR(Table1[[#This Row],[Profit]]/Table1[[#This Row],[Sales]],0)</f>
        <v>0.31240599019398851</v>
      </c>
      <c r="T3374" s="2" t="str">
        <f t="shared" si="52"/>
        <v>Sufficient</v>
      </c>
    </row>
    <row r="3375" spans="1:20" x14ac:dyDescent="0.3">
      <c r="A3375" s="2">
        <v>4374</v>
      </c>
      <c r="B3375" s="3">
        <v>45638</v>
      </c>
      <c r="C3375" s="2" t="s">
        <v>1125</v>
      </c>
      <c r="D3375" s="2" t="s">
        <v>4196</v>
      </c>
      <c r="E3375" s="2" t="s">
        <v>36</v>
      </c>
      <c r="F3375" s="2" t="s">
        <v>37</v>
      </c>
      <c r="G3375" s="2" t="s">
        <v>67</v>
      </c>
      <c r="H3375" s="2" t="s">
        <v>68</v>
      </c>
      <c r="I3375" s="2" t="s">
        <v>24</v>
      </c>
      <c r="J3375" s="2">
        <v>3</v>
      </c>
      <c r="K3375" s="2">
        <v>8700</v>
      </c>
      <c r="L3375" s="2">
        <v>26100</v>
      </c>
      <c r="M3375" s="2">
        <v>19435.61</v>
      </c>
      <c r="N3375" s="2">
        <v>6664.39</v>
      </c>
      <c r="O3375" s="2">
        <v>149</v>
      </c>
      <c r="P3375" s="2">
        <v>31</v>
      </c>
      <c r="Q3375" s="2" t="s">
        <v>42</v>
      </c>
      <c r="R3375" s="2">
        <v>5</v>
      </c>
      <c r="S3375" s="5">
        <f>IFERROR(Table1[[#This Row],[Profit]]/Table1[[#This Row],[Sales]],0)</f>
        <v>0.25534061302681993</v>
      </c>
      <c r="T3375" s="2" t="str">
        <f t="shared" si="52"/>
        <v>Reorder Needed</v>
      </c>
    </row>
    <row r="3376" spans="1:20" x14ac:dyDescent="0.3">
      <c r="A3376" s="2">
        <v>4375</v>
      </c>
      <c r="B3376" s="3">
        <v>45321</v>
      </c>
      <c r="C3376" s="2" t="s">
        <v>166</v>
      </c>
      <c r="D3376" s="2" t="s">
        <v>4197</v>
      </c>
      <c r="E3376" s="2" t="s">
        <v>20</v>
      </c>
      <c r="F3376" s="2" t="s">
        <v>21</v>
      </c>
      <c r="G3376" s="2" t="s">
        <v>40</v>
      </c>
      <c r="H3376" s="2" t="s">
        <v>41</v>
      </c>
      <c r="I3376" s="2" t="s">
        <v>24</v>
      </c>
      <c r="J3376" s="2">
        <v>9</v>
      </c>
      <c r="K3376" s="2">
        <v>16039</v>
      </c>
      <c r="L3376" s="2">
        <v>144351</v>
      </c>
      <c r="M3376" s="2">
        <v>98904.72</v>
      </c>
      <c r="N3376" s="2">
        <v>45446.28</v>
      </c>
      <c r="O3376" s="2">
        <v>472</v>
      </c>
      <c r="P3376" s="2">
        <v>69</v>
      </c>
      <c r="Q3376" s="2" t="s">
        <v>42</v>
      </c>
      <c r="R3376" s="2">
        <v>5</v>
      </c>
      <c r="S3376" s="5">
        <f>IFERROR(Table1[[#This Row],[Profit]]/Table1[[#This Row],[Sales]],0)</f>
        <v>0.31483176424132842</v>
      </c>
      <c r="T3376" s="2" t="str">
        <f t="shared" si="52"/>
        <v>Reorder Needed</v>
      </c>
    </row>
    <row r="3377" spans="1:20" x14ac:dyDescent="0.3">
      <c r="A3377" s="2">
        <v>4376</v>
      </c>
      <c r="B3377" s="3">
        <v>45480</v>
      </c>
      <c r="C3377" s="2" t="s">
        <v>4198</v>
      </c>
      <c r="D3377" s="2" t="s">
        <v>4199</v>
      </c>
      <c r="E3377" s="2" t="s">
        <v>20</v>
      </c>
      <c r="F3377" s="2" t="s">
        <v>21</v>
      </c>
      <c r="G3377" s="2" t="s">
        <v>49</v>
      </c>
      <c r="H3377" s="2" t="s">
        <v>50</v>
      </c>
      <c r="I3377" s="2" t="s">
        <v>51</v>
      </c>
      <c r="J3377" s="2">
        <v>3</v>
      </c>
      <c r="K3377" s="2">
        <v>25632</v>
      </c>
      <c r="L3377" s="2">
        <v>76896</v>
      </c>
      <c r="M3377" s="2">
        <v>49512.79</v>
      </c>
      <c r="N3377" s="2">
        <v>27383.21</v>
      </c>
      <c r="O3377" s="2">
        <v>479</v>
      </c>
      <c r="P3377" s="2">
        <v>60</v>
      </c>
      <c r="Q3377" s="2" t="s">
        <v>52</v>
      </c>
      <c r="R3377" s="2">
        <v>15</v>
      </c>
      <c r="S3377" s="5">
        <f>IFERROR(Table1[[#This Row],[Profit]]/Table1[[#This Row],[Sales]],0)</f>
        <v>0.35610707969205158</v>
      </c>
      <c r="T3377" s="2" t="str">
        <f t="shared" si="52"/>
        <v>Reorder Needed</v>
      </c>
    </row>
    <row r="3378" spans="1:20" x14ac:dyDescent="0.3">
      <c r="A3378" s="2">
        <v>4377</v>
      </c>
      <c r="B3378" s="3">
        <v>45410</v>
      </c>
      <c r="C3378" s="2" t="s">
        <v>552</v>
      </c>
      <c r="D3378" s="2" t="s">
        <v>4200</v>
      </c>
      <c r="E3378" s="2" t="s">
        <v>45</v>
      </c>
      <c r="F3378" s="2" t="s">
        <v>46</v>
      </c>
      <c r="G3378" s="2" t="s">
        <v>67</v>
      </c>
      <c r="H3378" s="2" t="s">
        <v>68</v>
      </c>
      <c r="I3378" s="2" t="s">
        <v>24</v>
      </c>
      <c r="J3378" s="2">
        <v>7</v>
      </c>
      <c r="K3378" s="2">
        <v>10606</v>
      </c>
      <c r="L3378" s="2">
        <v>74242</v>
      </c>
      <c r="M3378" s="2">
        <v>51814.45</v>
      </c>
      <c r="N3378" s="2">
        <v>22427.55</v>
      </c>
      <c r="O3378" s="2">
        <v>485</v>
      </c>
      <c r="P3378" s="2">
        <v>44</v>
      </c>
      <c r="Q3378" s="2" t="s">
        <v>42</v>
      </c>
      <c r="R3378" s="2">
        <v>10</v>
      </c>
      <c r="S3378" s="5">
        <f>IFERROR(Table1[[#This Row],[Profit]]/Table1[[#This Row],[Sales]],0)</f>
        <v>0.30208709355890195</v>
      </c>
      <c r="T3378" s="2" t="str">
        <f t="shared" si="52"/>
        <v>Reorder Needed</v>
      </c>
    </row>
    <row r="3379" spans="1:20" x14ac:dyDescent="0.3">
      <c r="A3379" s="2">
        <v>4378</v>
      </c>
      <c r="B3379" s="3">
        <v>45466</v>
      </c>
      <c r="C3379" s="2" t="s">
        <v>1015</v>
      </c>
      <c r="D3379" s="2" t="s">
        <v>4201</v>
      </c>
      <c r="E3379" s="2" t="s">
        <v>28</v>
      </c>
      <c r="F3379" s="2" t="s">
        <v>29</v>
      </c>
      <c r="G3379" s="2" t="s">
        <v>40</v>
      </c>
      <c r="H3379" s="2" t="s">
        <v>41</v>
      </c>
      <c r="I3379" s="2" t="s">
        <v>24</v>
      </c>
      <c r="J3379" s="2">
        <v>6</v>
      </c>
      <c r="K3379" s="2">
        <v>1245</v>
      </c>
      <c r="L3379" s="2">
        <v>7470</v>
      </c>
      <c r="M3379" s="2">
        <v>5657.91</v>
      </c>
      <c r="N3379" s="2">
        <v>1812.09</v>
      </c>
      <c r="O3379" s="2">
        <v>393</v>
      </c>
      <c r="P3379" s="2">
        <v>51</v>
      </c>
      <c r="Q3379" s="2" t="s">
        <v>42</v>
      </c>
      <c r="R3379" s="2">
        <v>5</v>
      </c>
      <c r="S3379" s="5">
        <f>IFERROR(Table1[[#This Row],[Profit]]/Table1[[#This Row],[Sales]],0)</f>
        <v>0.24258232931726906</v>
      </c>
      <c r="T3379" s="2" t="str">
        <f t="shared" si="52"/>
        <v>Reorder Needed</v>
      </c>
    </row>
    <row r="3380" spans="1:20" x14ac:dyDescent="0.3">
      <c r="A3380" s="2">
        <v>4379</v>
      </c>
      <c r="B3380" s="3">
        <v>45538</v>
      </c>
      <c r="C3380" s="2" t="s">
        <v>1044</v>
      </c>
      <c r="D3380" s="2" t="s">
        <v>4202</v>
      </c>
      <c r="E3380" s="2" t="s">
        <v>45</v>
      </c>
      <c r="F3380" s="2" t="s">
        <v>46</v>
      </c>
      <c r="G3380" s="2" t="s">
        <v>22</v>
      </c>
      <c r="H3380" s="2" t="s">
        <v>23</v>
      </c>
      <c r="I3380" s="2" t="s">
        <v>24</v>
      </c>
      <c r="J3380" s="2">
        <v>6</v>
      </c>
      <c r="K3380" s="2">
        <v>23614</v>
      </c>
      <c r="L3380" s="2">
        <v>141684</v>
      </c>
      <c r="M3380" s="2">
        <v>125754.85</v>
      </c>
      <c r="N3380" s="2">
        <v>15929.15</v>
      </c>
      <c r="O3380" s="2">
        <v>414</v>
      </c>
      <c r="P3380" s="2">
        <v>54</v>
      </c>
      <c r="Q3380" s="2" t="s">
        <v>25</v>
      </c>
      <c r="R3380" s="2">
        <v>20</v>
      </c>
      <c r="S3380" s="5">
        <f>IFERROR(Table1[[#This Row],[Profit]]/Table1[[#This Row],[Sales]],0)</f>
        <v>0.11242730301233732</v>
      </c>
      <c r="T3380" s="2" t="str">
        <f t="shared" si="52"/>
        <v>Reorder Needed</v>
      </c>
    </row>
    <row r="3381" spans="1:20" x14ac:dyDescent="0.3">
      <c r="A3381" s="2">
        <v>4380</v>
      </c>
      <c r="B3381" s="3">
        <v>45645</v>
      </c>
      <c r="C3381" s="2" t="s">
        <v>609</v>
      </c>
      <c r="D3381" s="2" t="s">
        <v>4203</v>
      </c>
      <c r="E3381" s="2" t="s">
        <v>36</v>
      </c>
      <c r="F3381" s="2" t="s">
        <v>37</v>
      </c>
      <c r="G3381" s="2" t="s">
        <v>75</v>
      </c>
      <c r="H3381" s="2" t="s">
        <v>76</v>
      </c>
      <c r="I3381" s="2" t="s">
        <v>77</v>
      </c>
      <c r="J3381" s="2">
        <v>1</v>
      </c>
      <c r="K3381" s="2">
        <v>31254</v>
      </c>
      <c r="L3381" s="2">
        <v>31254</v>
      </c>
      <c r="M3381" s="2">
        <v>20645.23</v>
      </c>
      <c r="N3381" s="2">
        <v>10608.77</v>
      </c>
      <c r="O3381" s="2">
        <v>114</v>
      </c>
      <c r="P3381" s="2">
        <v>96</v>
      </c>
      <c r="Q3381" s="2" t="s">
        <v>78</v>
      </c>
      <c r="R3381" s="2">
        <v>10</v>
      </c>
      <c r="S3381" s="5">
        <f>IFERROR(Table1[[#This Row],[Profit]]/Table1[[#This Row],[Sales]],0)</f>
        <v>0.33943719203941897</v>
      </c>
      <c r="T3381" s="2" t="str">
        <f t="shared" si="52"/>
        <v>Reorder Needed</v>
      </c>
    </row>
    <row r="3382" spans="1:20" x14ac:dyDescent="0.3">
      <c r="A3382" s="2">
        <v>4381</v>
      </c>
      <c r="B3382" s="3">
        <v>45601</v>
      </c>
      <c r="C3382" s="2" t="s">
        <v>129</v>
      </c>
      <c r="D3382" s="2" t="s">
        <v>4204</v>
      </c>
      <c r="E3382" s="2" t="s">
        <v>28</v>
      </c>
      <c r="F3382" s="2" t="s">
        <v>29</v>
      </c>
      <c r="G3382" s="2" t="s">
        <v>40</v>
      </c>
      <c r="H3382" s="2" t="s">
        <v>41</v>
      </c>
      <c r="I3382" s="2" t="s">
        <v>24</v>
      </c>
      <c r="J3382" s="2">
        <v>9</v>
      </c>
      <c r="K3382" s="2">
        <v>43630</v>
      </c>
      <c r="L3382" s="2">
        <v>392670</v>
      </c>
      <c r="M3382" s="2">
        <v>268661.89</v>
      </c>
      <c r="N3382" s="2">
        <v>124008.11</v>
      </c>
      <c r="O3382" s="2">
        <v>443</v>
      </c>
      <c r="P3382" s="2">
        <v>67</v>
      </c>
      <c r="Q3382" s="2" t="s">
        <v>42</v>
      </c>
      <c r="R3382" s="2">
        <v>20</v>
      </c>
      <c r="S3382" s="5">
        <f>IFERROR(Table1[[#This Row],[Profit]]/Table1[[#This Row],[Sales]],0)</f>
        <v>0.31580744645631192</v>
      </c>
      <c r="T3382" s="2" t="str">
        <f t="shared" si="52"/>
        <v>Reorder Needed</v>
      </c>
    </row>
    <row r="3383" spans="1:20" x14ac:dyDescent="0.3">
      <c r="A3383" s="2">
        <v>4382</v>
      </c>
      <c r="B3383" s="3">
        <v>45448</v>
      </c>
      <c r="C3383" s="2" t="s">
        <v>2114</v>
      </c>
      <c r="D3383" s="2" t="s">
        <v>4205</v>
      </c>
      <c r="E3383" s="2" t="s">
        <v>28</v>
      </c>
      <c r="F3383" s="2" t="s">
        <v>29</v>
      </c>
      <c r="G3383" s="2" t="s">
        <v>49</v>
      </c>
      <c r="H3383" s="2" t="s">
        <v>50</v>
      </c>
      <c r="I3383" s="2" t="s">
        <v>51</v>
      </c>
      <c r="J3383" s="2">
        <v>1</v>
      </c>
      <c r="K3383" s="2">
        <v>11410</v>
      </c>
      <c r="L3383" s="2">
        <v>11410</v>
      </c>
      <c r="M3383" s="2">
        <v>10127</v>
      </c>
      <c r="N3383" s="2">
        <v>1283</v>
      </c>
      <c r="O3383" s="2">
        <v>19</v>
      </c>
      <c r="P3383" s="2">
        <v>18</v>
      </c>
      <c r="Q3383" s="2" t="s">
        <v>52</v>
      </c>
      <c r="R3383" s="2">
        <v>20</v>
      </c>
      <c r="S3383" s="5">
        <f>IFERROR(Table1[[#This Row],[Profit]]/Table1[[#This Row],[Sales]],0)</f>
        <v>0.11244522348816827</v>
      </c>
      <c r="T3383" s="2" t="str">
        <f t="shared" si="52"/>
        <v>Reorder Needed</v>
      </c>
    </row>
    <row r="3384" spans="1:20" x14ac:dyDescent="0.3">
      <c r="A3384" s="2">
        <v>4383</v>
      </c>
      <c r="B3384" s="3">
        <v>45559</v>
      </c>
      <c r="C3384" s="2" t="s">
        <v>1621</v>
      </c>
      <c r="D3384" s="2" t="s">
        <v>4206</v>
      </c>
      <c r="E3384" s="2" t="s">
        <v>36</v>
      </c>
      <c r="F3384" s="2" t="s">
        <v>37</v>
      </c>
      <c r="G3384" s="2" t="s">
        <v>67</v>
      </c>
      <c r="H3384" s="2" t="s">
        <v>68</v>
      </c>
      <c r="I3384" s="2" t="s">
        <v>24</v>
      </c>
      <c r="J3384" s="2">
        <v>8</v>
      </c>
      <c r="K3384" s="2">
        <v>15172</v>
      </c>
      <c r="L3384" s="2">
        <v>121376</v>
      </c>
      <c r="M3384" s="2">
        <v>85299.5</v>
      </c>
      <c r="N3384" s="2">
        <v>36076.5</v>
      </c>
      <c r="O3384" s="2">
        <v>395</v>
      </c>
      <c r="P3384" s="2">
        <v>100</v>
      </c>
      <c r="Q3384" s="2" t="s">
        <v>42</v>
      </c>
      <c r="R3384" s="2">
        <v>10</v>
      </c>
      <c r="S3384" s="5">
        <f>IFERROR(Table1[[#This Row],[Profit]]/Table1[[#This Row],[Sales]],0)</f>
        <v>0.29722927102557345</v>
      </c>
      <c r="T3384" s="2" t="str">
        <f t="shared" si="52"/>
        <v>Reorder Needed</v>
      </c>
    </row>
    <row r="3385" spans="1:20" x14ac:dyDescent="0.3">
      <c r="A3385" s="2">
        <v>4384</v>
      </c>
      <c r="B3385" s="3">
        <v>45592</v>
      </c>
      <c r="C3385" s="2" t="s">
        <v>1057</v>
      </c>
      <c r="D3385" s="2" t="s">
        <v>4207</v>
      </c>
      <c r="E3385" s="2" t="s">
        <v>36</v>
      </c>
      <c r="F3385" s="2" t="s">
        <v>37</v>
      </c>
      <c r="G3385" s="2" t="s">
        <v>75</v>
      </c>
      <c r="H3385" s="2" t="s">
        <v>76</v>
      </c>
      <c r="I3385" s="2" t="s">
        <v>77</v>
      </c>
      <c r="J3385" s="2">
        <v>7</v>
      </c>
      <c r="K3385" s="2">
        <v>17465</v>
      </c>
      <c r="L3385" s="2">
        <v>122255</v>
      </c>
      <c r="M3385" s="2">
        <v>90048.57</v>
      </c>
      <c r="N3385" s="2">
        <v>32206.43</v>
      </c>
      <c r="O3385" s="2">
        <v>239</v>
      </c>
      <c r="P3385" s="2">
        <v>32</v>
      </c>
      <c r="Q3385" s="2" t="s">
        <v>78</v>
      </c>
      <c r="R3385" s="2">
        <v>15</v>
      </c>
      <c r="S3385" s="5">
        <f>IFERROR(Table1[[#This Row],[Profit]]/Table1[[#This Row],[Sales]],0)</f>
        <v>0.26343650566439003</v>
      </c>
      <c r="T3385" s="2" t="str">
        <f t="shared" si="52"/>
        <v>Reorder Needed</v>
      </c>
    </row>
    <row r="3386" spans="1:20" x14ac:dyDescent="0.3">
      <c r="A3386" s="2">
        <v>4385</v>
      </c>
      <c r="B3386" s="3">
        <v>45424</v>
      </c>
      <c r="C3386" s="2" t="s">
        <v>2890</v>
      </c>
      <c r="D3386" s="2" t="s">
        <v>4208</v>
      </c>
      <c r="E3386" s="2" t="s">
        <v>36</v>
      </c>
      <c r="F3386" s="2" t="s">
        <v>37</v>
      </c>
      <c r="G3386" s="2" t="s">
        <v>81</v>
      </c>
      <c r="H3386" s="2" t="s">
        <v>82</v>
      </c>
      <c r="I3386" s="2" t="s">
        <v>24</v>
      </c>
      <c r="J3386" s="2">
        <v>10</v>
      </c>
      <c r="K3386" s="2">
        <v>7573</v>
      </c>
      <c r="L3386" s="2">
        <v>75730</v>
      </c>
      <c r="M3386" s="2">
        <v>60373.279999999999</v>
      </c>
      <c r="N3386" s="2">
        <v>15356.72</v>
      </c>
      <c r="O3386" s="2">
        <v>130</v>
      </c>
      <c r="P3386" s="2">
        <v>88</v>
      </c>
      <c r="Q3386" s="2" t="s">
        <v>42</v>
      </c>
      <c r="R3386" s="2">
        <v>0</v>
      </c>
      <c r="S3386" s="5">
        <f>IFERROR(Table1[[#This Row],[Profit]]/Table1[[#This Row],[Sales]],0)</f>
        <v>0.20278251683612833</v>
      </c>
      <c r="T3386" s="2" t="str">
        <f t="shared" si="52"/>
        <v>Reorder Needed</v>
      </c>
    </row>
    <row r="3387" spans="1:20" x14ac:dyDescent="0.3">
      <c r="A3387" s="2">
        <v>4386</v>
      </c>
      <c r="B3387" s="3">
        <v>45398</v>
      </c>
      <c r="C3387" s="2" t="s">
        <v>577</v>
      </c>
      <c r="D3387" s="2" t="s">
        <v>4209</v>
      </c>
      <c r="E3387" s="2" t="s">
        <v>28</v>
      </c>
      <c r="F3387" s="2" t="s">
        <v>29</v>
      </c>
      <c r="G3387" s="2" t="s">
        <v>49</v>
      </c>
      <c r="H3387" s="2" t="s">
        <v>50</v>
      </c>
      <c r="I3387" s="2" t="s">
        <v>51</v>
      </c>
      <c r="J3387" s="2">
        <v>2</v>
      </c>
      <c r="K3387" s="2">
        <v>49929</v>
      </c>
      <c r="L3387" s="2">
        <v>99858</v>
      </c>
      <c r="M3387" s="2">
        <v>67429.67</v>
      </c>
      <c r="N3387" s="2">
        <v>32428.33</v>
      </c>
      <c r="O3387" s="2">
        <v>420</v>
      </c>
      <c r="P3387" s="2">
        <v>82</v>
      </c>
      <c r="Q3387" s="2" t="s">
        <v>52</v>
      </c>
      <c r="R3387" s="2">
        <v>10</v>
      </c>
      <c r="S3387" s="5">
        <f>IFERROR(Table1[[#This Row],[Profit]]/Table1[[#This Row],[Sales]],0)</f>
        <v>0.32474443710068301</v>
      </c>
      <c r="T3387" s="2" t="str">
        <f t="shared" si="52"/>
        <v>Reorder Needed</v>
      </c>
    </row>
    <row r="3388" spans="1:20" x14ac:dyDescent="0.3">
      <c r="A3388" s="2">
        <v>4387</v>
      </c>
      <c r="B3388" s="3">
        <v>45595</v>
      </c>
      <c r="C3388" s="2" t="s">
        <v>2085</v>
      </c>
      <c r="D3388" s="2" t="s">
        <v>1300</v>
      </c>
      <c r="E3388" s="2" t="s">
        <v>36</v>
      </c>
      <c r="F3388" s="2" t="s">
        <v>37</v>
      </c>
      <c r="G3388" s="2" t="s">
        <v>75</v>
      </c>
      <c r="H3388" s="2" t="s">
        <v>76</v>
      </c>
      <c r="I3388" s="2" t="s">
        <v>77</v>
      </c>
      <c r="J3388" s="2">
        <v>4</v>
      </c>
      <c r="K3388" s="2">
        <v>6414</v>
      </c>
      <c r="L3388" s="2">
        <v>25656</v>
      </c>
      <c r="M3388" s="2">
        <v>18966.650000000001</v>
      </c>
      <c r="N3388" s="2">
        <v>6689.35</v>
      </c>
      <c r="O3388" s="2">
        <v>22</v>
      </c>
      <c r="P3388" s="2">
        <v>52</v>
      </c>
      <c r="Q3388" s="2" t="s">
        <v>78</v>
      </c>
      <c r="R3388" s="2">
        <v>20</v>
      </c>
      <c r="S3388" s="5">
        <f>IFERROR(Table1[[#This Row],[Profit]]/Table1[[#This Row],[Sales]],0)</f>
        <v>0.2607323822887434</v>
      </c>
      <c r="T3388" s="2" t="str">
        <f t="shared" si="52"/>
        <v>Sufficient</v>
      </c>
    </row>
    <row r="3389" spans="1:20" x14ac:dyDescent="0.3">
      <c r="A3389" s="2">
        <v>4388</v>
      </c>
      <c r="B3389" s="3">
        <v>45417</v>
      </c>
      <c r="C3389" s="2" t="s">
        <v>1989</v>
      </c>
      <c r="D3389" s="2" t="s">
        <v>4210</v>
      </c>
      <c r="E3389" s="2" t="s">
        <v>20</v>
      </c>
      <c r="F3389" s="2" t="s">
        <v>21</v>
      </c>
      <c r="G3389" s="2" t="s">
        <v>22</v>
      </c>
      <c r="H3389" s="2" t="s">
        <v>23</v>
      </c>
      <c r="I3389" s="2" t="s">
        <v>24</v>
      </c>
      <c r="J3389" s="2">
        <v>10</v>
      </c>
      <c r="K3389" s="2">
        <v>59843</v>
      </c>
      <c r="L3389" s="2">
        <v>598430</v>
      </c>
      <c r="M3389" s="2">
        <v>507755.44</v>
      </c>
      <c r="N3389" s="2">
        <v>90674.559999999998</v>
      </c>
      <c r="O3389" s="2">
        <v>153</v>
      </c>
      <c r="P3389" s="2">
        <v>38</v>
      </c>
      <c r="Q3389" s="2" t="s">
        <v>25</v>
      </c>
      <c r="R3389" s="2">
        <v>20</v>
      </c>
      <c r="S3389" s="5">
        <f>IFERROR(Table1[[#This Row],[Profit]]/Table1[[#This Row],[Sales]],0)</f>
        <v>0.15152074595190748</v>
      </c>
      <c r="T3389" s="2" t="str">
        <f t="shared" si="52"/>
        <v>Reorder Needed</v>
      </c>
    </row>
    <row r="3390" spans="1:20" x14ac:dyDescent="0.3">
      <c r="A3390" s="2">
        <v>4389</v>
      </c>
      <c r="B3390" s="3">
        <v>45530</v>
      </c>
      <c r="C3390" s="2" t="s">
        <v>1453</v>
      </c>
      <c r="D3390" s="2" t="s">
        <v>4211</v>
      </c>
      <c r="E3390" s="2" t="s">
        <v>36</v>
      </c>
      <c r="F3390" s="2" t="s">
        <v>37</v>
      </c>
      <c r="G3390" s="2" t="s">
        <v>60</v>
      </c>
      <c r="H3390" s="2" t="s">
        <v>61</v>
      </c>
      <c r="I3390" s="2" t="s">
        <v>32</v>
      </c>
      <c r="J3390" s="2">
        <v>9</v>
      </c>
      <c r="K3390" s="2">
        <v>19611</v>
      </c>
      <c r="L3390" s="2">
        <v>176499</v>
      </c>
      <c r="M3390" s="2">
        <v>147765.51999999999</v>
      </c>
      <c r="N3390" s="2">
        <v>28733.48</v>
      </c>
      <c r="O3390" s="2">
        <v>363</v>
      </c>
      <c r="P3390" s="2">
        <v>36</v>
      </c>
      <c r="Q3390" s="2" t="s">
        <v>62</v>
      </c>
      <c r="R3390" s="2">
        <v>5</v>
      </c>
      <c r="S3390" s="5">
        <f>IFERROR(Table1[[#This Row],[Profit]]/Table1[[#This Row],[Sales]],0)</f>
        <v>0.16279684304160363</v>
      </c>
      <c r="T3390" s="2" t="str">
        <f t="shared" si="52"/>
        <v>Reorder Needed</v>
      </c>
    </row>
    <row r="3391" spans="1:20" x14ac:dyDescent="0.3">
      <c r="A3391" s="2">
        <v>4390</v>
      </c>
      <c r="B3391" s="3">
        <v>45490</v>
      </c>
      <c r="C3391" s="2" t="s">
        <v>1288</v>
      </c>
      <c r="D3391" s="2" t="s">
        <v>4212</v>
      </c>
      <c r="E3391" s="2" t="s">
        <v>36</v>
      </c>
      <c r="F3391" s="2" t="s">
        <v>37</v>
      </c>
      <c r="G3391" s="2" t="s">
        <v>49</v>
      </c>
      <c r="H3391" s="2" t="s">
        <v>50</v>
      </c>
      <c r="I3391" s="2" t="s">
        <v>51</v>
      </c>
      <c r="J3391" s="2">
        <v>3</v>
      </c>
      <c r="K3391" s="2">
        <v>4617</v>
      </c>
      <c r="L3391" s="2">
        <v>13851</v>
      </c>
      <c r="M3391" s="2">
        <v>8870.27</v>
      </c>
      <c r="N3391" s="2">
        <v>4980.7299999999996</v>
      </c>
      <c r="O3391" s="2">
        <v>442</v>
      </c>
      <c r="P3391" s="2">
        <v>70</v>
      </c>
      <c r="Q3391" s="2" t="s">
        <v>52</v>
      </c>
      <c r="R3391" s="2">
        <v>5</v>
      </c>
      <c r="S3391" s="5">
        <f>IFERROR(Table1[[#This Row],[Profit]]/Table1[[#This Row],[Sales]],0)</f>
        <v>0.35959353115298531</v>
      </c>
      <c r="T3391" s="2" t="str">
        <f t="shared" si="52"/>
        <v>Reorder Needed</v>
      </c>
    </row>
    <row r="3392" spans="1:20" x14ac:dyDescent="0.3">
      <c r="A3392" s="2">
        <v>4391</v>
      </c>
      <c r="B3392" s="3">
        <v>45374</v>
      </c>
      <c r="C3392" s="2" t="s">
        <v>2120</v>
      </c>
      <c r="D3392" s="2" t="s">
        <v>4213</v>
      </c>
      <c r="E3392" s="2" t="s">
        <v>28</v>
      </c>
      <c r="F3392" s="2" t="s">
        <v>29</v>
      </c>
      <c r="G3392" s="2" t="s">
        <v>81</v>
      </c>
      <c r="H3392" s="2" t="s">
        <v>82</v>
      </c>
      <c r="I3392" s="2" t="s">
        <v>24</v>
      </c>
      <c r="J3392" s="2">
        <v>6</v>
      </c>
      <c r="K3392" s="2">
        <v>10060</v>
      </c>
      <c r="L3392" s="2">
        <v>60360</v>
      </c>
      <c r="M3392" s="2">
        <v>42851.47</v>
      </c>
      <c r="N3392" s="2">
        <v>17508.53</v>
      </c>
      <c r="O3392" s="2">
        <v>259</v>
      </c>
      <c r="P3392" s="2">
        <v>30</v>
      </c>
      <c r="Q3392" s="2" t="s">
        <v>42</v>
      </c>
      <c r="R3392" s="2">
        <v>20</v>
      </c>
      <c r="S3392" s="5">
        <f>IFERROR(Table1[[#This Row],[Profit]]/Table1[[#This Row],[Sales]],0)</f>
        <v>0.29006842279655398</v>
      </c>
      <c r="T3392" s="2" t="str">
        <f t="shared" si="52"/>
        <v>Reorder Needed</v>
      </c>
    </row>
    <row r="3393" spans="1:20" x14ac:dyDescent="0.3">
      <c r="A3393" s="2">
        <v>4392</v>
      </c>
      <c r="B3393" s="3">
        <v>45305</v>
      </c>
      <c r="C3393" s="2" t="s">
        <v>1433</v>
      </c>
      <c r="D3393" s="2" t="s">
        <v>4214</v>
      </c>
      <c r="E3393" s="2" t="s">
        <v>20</v>
      </c>
      <c r="F3393" s="2" t="s">
        <v>21</v>
      </c>
      <c r="G3393" s="2" t="s">
        <v>75</v>
      </c>
      <c r="H3393" s="2" t="s">
        <v>76</v>
      </c>
      <c r="I3393" s="2" t="s">
        <v>77</v>
      </c>
      <c r="J3393" s="2">
        <v>4</v>
      </c>
      <c r="K3393" s="2">
        <v>18667</v>
      </c>
      <c r="L3393" s="2">
        <v>74668</v>
      </c>
      <c r="M3393" s="2">
        <v>63453.75</v>
      </c>
      <c r="N3393" s="2">
        <v>11214.25</v>
      </c>
      <c r="O3393" s="2">
        <v>373</v>
      </c>
      <c r="P3393" s="2">
        <v>27</v>
      </c>
      <c r="Q3393" s="2" t="s">
        <v>78</v>
      </c>
      <c r="R3393" s="2">
        <v>10</v>
      </c>
      <c r="S3393" s="5">
        <f>IFERROR(Table1[[#This Row],[Profit]]/Table1[[#This Row],[Sales]],0)</f>
        <v>0.15018816628274495</v>
      </c>
      <c r="T3393" s="2" t="str">
        <f t="shared" si="52"/>
        <v>Reorder Needed</v>
      </c>
    </row>
    <row r="3394" spans="1:20" x14ac:dyDescent="0.3">
      <c r="A3394" s="2">
        <v>4393</v>
      </c>
      <c r="B3394" s="3">
        <v>45653</v>
      </c>
      <c r="C3394" s="2" t="s">
        <v>158</v>
      </c>
      <c r="D3394" s="2" t="s">
        <v>4215</v>
      </c>
      <c r="E3394" s="2" t="s">
        <v>45</v>
      </c>
      <c r="F3394" s="2" t="s">
        <v>46</v>
      </c>
      <c r="G3394" s="2" t="s">
        <v>49</v>
      </c>
      <c r="H3394" s="2" t="s">
        <v>50</v>
      </c>
      <c r="I3394" s="2" t="s">
        <v>51</v>
      </c>
      <c r="J3394" s="2">
        <v>2</v>
      </c>
      <c r="K3394" s="2">
        <v>23526</v>
      </c>
      <c r="L3394" s="2">
        <v>47052</v>
      </c>
      <c r="M3394" s="2">
        <v>28784</v>
      </c>
      <c r="N3394" s="2">
        <v>18268</v>
      </c>
      <c r="O3394" s="2">
        <v>250</v>
      </c>
      <c r="P3394" s="2">
        <v>14</v>
      </c>
      <c r="Q3394" s="2" t="s">
        <v>52</v>
      </c>
      <c r="R3394" s="2">
        <v>10</v>
      </c>
      <c r="S3394" s="5">
        <f>IFERROR(Table1[[#This Row],[Profit]]/Table1[[#This Row],[Sales]],0)</f>
        <v>0.38825129643798351</v>
      </c>
      <c r="T3394" s="2" t="str">
        <f t="shared" ref="T3394:T3457" si="53">IF(O3394&gt;P3394,"Reorder Needed","Sufficient")</f>
        <v>Reorder Needed</v>
      </c>
    </row>
    <row r="3395" spans="1:20" x14ac:dyDescent="0.3">
      <c r="A3395" s="2">
        <v>4394</v>
      </c>
      <c r="B3395" s="3">
        <v>45644</v>
      </c>
      <c r="C3395" s="2" t="s">
        <v>409</v>
      </c>
      <c r="D3395" s="2" t="s">
        <v>1268</v>
      </c>
      <c r="E3395" s="2" t="s">
        <v>36</v>
      </c>
      <c r="F3395" s="2" t="s">
        <v>37</v>
      </c>
      <c r="G3395" s="2" t="s">
        <v>55</v>
      </c>
      <c r="H3395" s="2" t="s">
        <v>56</v>
      </c>
      <c r="I3395" s="2" t="s">
        <v>32</v>
      </c>
      <c r="J3395" s="2">
        <v>6</v>
      </c>
      <c r="K3395" s="2">
        <v>3916</v>
      </c>
      <c r="L3395" s="2">
        <v>23496</v>
      </c>
      <c r="M3395" s="2">
        <v>17364.89</v>
      </c>
      <c r="N3395" s="2">
        <v>6131.11</v>
      </c>
      <c r="O3395" s="2">
        <v>235</v>
      </c>
      <c r="P3395" s="2">
        <v>79</v>
      </c>
      <c r="Q3395" s="2" t="s">
        <v>57</v>
      </c>
      <c r="R3395" s="2">
        <v>15</v>
      </c>
      <c r="S3395" s="5">
        <f>IFERROR(Table1[[#This Row],[Profit]]/Table1[[#This Row],[Sales]],0)</f>
        <v>0.26094271365338778</v>
      </c>
      <c r="T3395" s="2" t="str">
        <f t="shared" si="53"/>
        <v>Reorder Needed</v>
      </c>
    </row>
    <row r="3396" spans="1:20" x14ac:dyDescent="0.3">
      <c r="A3396" s="2">
        <v>4395</v>
      </c>
      <c r="B3396" s="3">
        <v>45370</v>
      </c>
      <c r="C3396" s="2" t="s">
        <v>210</v>
      </c>
      <c r="D3396" s="2" t="s">
        <v>4216</v>
      </c>
      <c r="E3396" s="2" t="s">
        <v>36</v>
      </c>
      <c r="F3396" s="2" t="s">
        <v>37</v>
      </c>
      <c r="G3396" s="2" t="s">
        <v>30</v>
      </c>
      <c r="H3396" s="2" t="s">
        <v>31</v>
      </c>
      <c r="I3396" s="2" t="s">
        <v>32</v>
      </c>
      <c r="J3396" s="2">
        <v>5</v>
      </c>
      <c r="K3396" s="2">
        <v>18414</v>
      </c>
      <c r="L3396" s="2">
        <v>92070</v>
      </c>
      <c r="M3396" s="2">
        <v>64867.96</v>
      </c>
      <c r="N3396" s="2">
        <v>27202.04</v>
      </c>
      <c r="O3396" s="2">
        <v>96</v>
      </c>
      <c r="P3396" s="2">
        <v>87</v>
      </c>
      <c r="Q3396" s="2" t="s">
        <v>33</v>
      </c>
      <c r="R3396" s="2">
        <v>5</v>
      </c>
      <c r="S3396" s="5">
        <f>IFERROR(Table1[[#This Row],[Profit]]/Table1[[#This Row],[Sales]],0)</f>
        <v>0.29544954925600087</v>
      </c>
      <c r="T3396" s="2" t="str">
        <f t="shared" si="53"/>
        <v>Reorder Needed</v>
      </c>
    </row>
    <row r="3397" spans="1:20" x14ac:dyDescent="0.3">
      <c r="A3397" s="2">
        <v>4396</v>
      </c>
      <c r="B3397" s="3">
        <v>45507</v>
      </c>
      <c r="C3397" s="2" t="s">
        <v>1804</v>
      </c>
      <c r="D3397" s="2" t="s">
        <v>4217</v>
      </c>
      <c r="E3397" s="2" t="s">
        <v>45</v>
      </c>
      <c r="F3397" s="2" t="s">
        <v>46</v>
      </c>
      <c r="G3397" s="2" t="s">
        <v>67</v>
      </c>
      <c r="H3397" s="2" t="s">
        <v>68</v>
      </c>
      <c r="I3397" s="2" t="s">
        <v>24</v>
      </c>
      <c r="J3397" s="2">
        <v>6</v>
      </c>
      <c r="K3397" s="2">
        <v>2139</v>
      </c>
      <c r="L3397" s="2">
        <v>12834</v>
      </c>
      <c r="M3397" s="2">
        <v>8920.41</v>
      </c>
      <c r="N3397" s="2">
        <v>3913.59</v>
      </c>
      <c r="O3397" s="2">
        <v>443</v>
      </c>
      <c r="P3397" s="2">
        <v>55</v>
      </c>
      <c r="Q3397" s="2" t="s">
        <v>42</v>
      </c>
      <c r="R3397" s="2">
        <v>15</v>
      </c>
      <c r="S3397" s="5">
        <f>IFERROR(Table1[[#This Row],[Profit]]/Table1[[#This Row],[Sales]],0)</f>
        <v>0.30493922393641892</v>
      </c>
      <c r="T3397" s="2" t="str">
        <f t="shared" si="53"/>
        <v>Reorder Needed</v>
      </c>
    </row>
    <row r="3398" spans="1:20" x14ac:dyDescent="0.3">
      <c r="A3398" s="2">
        <v>4397</v>
      </c>
      <c r="B3398" s="3">
        <v>45350</v>
      </c>
      <c r="C3398" s="2" t="s">
        <v>1201</v>
      </c>
      <c r="D3398" s="2" t="s">
        <v>4218</v>
      </c>
      <c r="E3398" s="2" t="s">
        <v>20</v>
      </c>
      <c r="F3398" s="2" t="s">
        <v>21</v>
      </c>
      <c r="G3398" s="2" t="s">
        <v>49</v>
      </c>
      <c r="H3398" s="2" t="s">
        <v>50</v>
      </c>
      <c r="I3398" s="2" t="s">
        <v>51</v>
      </c>
      <c r="J3398" s="2">
        <v>6</v>
      </c>
      <c r="K3398" s="2">
        <v>16164</v>
      </c>
      <c r="L3398" s="2">
        <v>96984</v>
      </c>
      <c r="M3398" s="2">
        <v>60673.32</v>
      </c>
      <c r="N3398" s="2">
        <v>36310.68</v>
      </c>
      <c r="O3398" s="2">
        <v>111</v>
      </c>
      <c r="P3398" s="2">
        <v>29</v>
      </c>
      <c r="Q3398" s="2" t="s">
        <v>52</v>
      </c>
      <c r="R3398" s="2">
        <v>15</v>
      </c>
      <c r="S3398" s="5">
        <f>IFERROR(Table1[[#This Row],[Profit]]/Table1[[#This Row],[Sales]],0)</f>
        <v>0.37439866369710467</v>
      </c>
      <c r="T3398" s="2" t="str">
        <f t="shared" si="53"/>
        <v>Reorder Needed</v>
      </c>
    </row>
    <row r="3399" spans="1:20" x14ac:dyDescent="0.3">
      <c r="A3399" s="2">
        <v>4398</v>
      </c>
      <c r="B3399" s="3">
        <v>45550</v>
      </c>
      <c r="C3399" s="2" t="s">
        <v>2050</v>
      </c>
      <c r="D3399" s="2" t="s">
        <v>4219</v>
      </c>
      <c r="E3399" s="2" t="s">
        <v>36</v>
      </c>
      <c r="F3399" s="2" t="s">
        <v>37</v>
      </c>
      <c r="G3399" s="2" t="s">
        <v>55</v>
      </c>
      <c r="H3399" s="2" t="s">
        <v>56</v>
      </c>
      <c r="I3399" s="2" t="s">
        <v>32</v>
      </c>
      <c r="J3399" s="2">
        <v>10</v>
      </c>
      <c r="K3399" s="2">
        <v>51702</v>
      </c>
      <c r="L3399" s="2">
        <v>517020</v>
      </c>
      <c r="M3399" s="2">
        <v>349729.62</v>
      </c>
      <c r="N3399" s="2">
        <v>167290.38</v>
      </c>
      <c r="O3399" s="2">
        <v>218</v>
      </c>
      <c r="P3399" s="2">
        <v>87</v>
      </c>
      <c r="Q3399" s="2" t="s">
        <v>57</v>
      </c>
      <c r="R3399" s="2">
        <v>0</v>
      </c>
      <c r="S3399" s="5">
        <f>IFERROR(Table1[[#This Row],[Profit]]/Table1[[#This Row],[Sales]],0)</f>
        <v>0.32356655448531974</v>
      </c>
      <c r="T3399" s="2" t="str">
        <f t="shared" si="53"/>
        <v>Reorder Needed</v>
      </c>
    </row>
    <row r="3400" spans="1:20" x14ac:dyDescent="0.3">
      <c r="A3400" s="2">
        <v>4399</v>
      </c>
      <c r="B3400" s="3">
        <v>45635</v>
      </c>
      <c r="C3400" s="2" t="s">
        <v>4220</v>
      </c>
      <c r="D3400" s="2" t="s">
        <v>4221</v>
      </c>
      <c r="E3400" s="2" t="s">
        <v>36</v>
      </c>
      <c r="F3400" s="2" t="s">
        <v>37</v>
      </c>
      <c r="G3400" s="2" t="s">
        <v>55</v>
      </c>
      <c r="H3400" s="2" t="s">
        <v>56</v>
      </c>
      <c r="I3400" s="2" t="s">
        <v>32</v>
      </c>
      <c r="J3400" s="2">
        <v>10</v>
      </c>
      <c r="K3400" s="2">
        <v>7282</v>
      </c>
      <c r="L3400" s="2">
        <v>72820</v>
      </c>
      <c r="M3400" s="2">
        <v>51064.05</v>
      </c>
      <c r="N3400" s="2">
        <v>21755.95</v>
      </c>
      <c r="O3400" s="2">
        <v>243</v>
      </c>
      <c r="P3400" s="2">
        <v>63</v>
      </c>
      <c r="Q3400" s="2" t="s">
        <v>57</v>
      </c>
      <c r="R3400" s="2">
        <v>15</v>
      </c>
      <c r="S3400" s="5">
        <f>IFERROR(Table1[[#This Row],[Profit]]/Table1[[#This Row],[Sales]],0)</f>
        <v>0.29876338917879702</v>
      </c>
      <c r="T3400" s="2" t="str">
        <f t="shared" si="53"/>
        <v>Reorder Needed</v>
      </c>
    </row>
    <row r="3401" spans="1:20" x14ac:dyDescent="0.3">
      <c r="A3401" s="2">
        <v>4400</v>
      </c>
      <c r="B3401" s="3">
        <v>45544</v>
      </c>
      <c r="C3401" s="2" t="s">
        <v>619</v>
      </c>
      <c r="D3401" s="2" t="s">
        <v>4222</v>
      </c>
      <c r="E3401" s="2" t="s">
        <v>28</v>
      </c>
      <c r="F3401" s="2" t="s">
        <v>29</v>
      </c>
      <c r="G3401" s="2" t="s">
        <v>67</v>
      </c>
      <c r="H3401" s="2" t="s">
        <v>68</v>
      </c>
      <c r="I3401" s="2" t="s">
        <v>24</v>
      </c>
      <c r="J3401" s="2">
        <v>8</v>
      </c>
      <c r="K3401" s="2">
        <v>25187</v>
      </c>
      <c r="L3401" s="2">
        <v>201496</v>
      </c>
      <c r="M3401" s="2">
        <v>148440.01999999999</v>
      </c>
      <c r="N3401" s="2">
        <v>53055.98</v>
      </c>
      <c r="O3401" s="2">
        <v>101</v>
      </c>
      <c r="P3401" s="2">
        <v>24</v>
      </c>
      <c r="Q3401" s="2" t="s">
        <v>42</v>
      </c>
      <c r="R3401" s="2">
        <v>10</v>
      </c>
      <c r="S3401" s="5">
        <f>IFERROR(Table1[[#This Row],[Profit]]/Table1[[#This Row],[Sales]],0)</f>
        <v>0.26331033866677256</v>
      </c>
      <c r="T3401" s="2" t="str">
        <f t="shared" si="53"/>
        <v>Reorder Needed</v>
      </c>
    </row>
    <row r="3402" spans="1:20" x14ac:dyDescent="0.3">
      <c r="A3402" s="2">
        <v>4401</v>
      </c>
      <c r="B3402" s="3">
        <v>45463</v>
      </c>
      <c r="C3402" s="2" t="s">
        <v>460</v>
      </c>
      <c r="D3402" s="2" t="s">
        <v>4223</v>
      </c>
      <c r="E3402" s="2" t="s">
        <v>28</v>
      </c>
      <c r="F3402" s="2" t="s">
        <v>29</v>
      </c>
      <c r="G3402" s="2" t="s">
        <v>30</v>
      </c>
      <c r="H3402" s="2" t="s">
        <v>31</v>
      </c>
      <c r="I3402" s="2" t="s">
        <v>32</v>
      </c>
      <c r="J3402" s="2">
        <v>5</v>
      </c>
      <c r="K3402" s="2">
        <v>47783</v>
      </c>
      <c r="L3402" s="2">
        <v>238915</v>
      </c>
      <c r="M3402" s="2">
        <v>161017.35999999999</v>
      </c>
      <c r="N3402" s="2">
        <v>77897.64</v>
      </c>
      <c r="O3402" s="2">
        <v>104</v>
      </c>
      <c r="P3402" s="2">
        <v>83</v>
      </c>
      <c r="Q3402" s="2" t="s">
        <v>33</v>
      </c>
      <c r="R3402" s="2">
        <v>0</v>
      </c>
      <c r="S3402" s="5">
        <f>IFERROR(Table1[[#This Row],[Profit]]/Table1[[#This Row],[Sales]],0)</f>
        <v>0.32604750643534314</v>
      </c>
      <c r="T3402" s="2" t="str">
        <f t="shared" si="53"/>
        <v>Reorder Needed</v>
      </c>
    </row>
    <row r="3403" spans="1:20" x14ac:dyDescent="0.3">
      <c r="A3403" s="2">
        <v>4402</v>
      </c>
      <c r="B3403" s="3">
        <v>45301</v>
      </c>
      <c r="C3403" s="2" t="s">
        <v>4107</v>
      </c>
      <c r="D3403" s="2" t="s">
        <v>4224</v>
      </c>
      <c r="E3403" s="2" t="s">
        <v>45</v>
      </c>
      <c r="F3403" s="2" t="s">
        <v>46</v>
      </c>
      <c r="G3403" s="2" t="s">
        <v>22</v>
      </c>
      <c r="H3403" s="2" t="s">
        <v>23</v>
      </c>
      <c r="I3403" s="2" t="s">
        <v>24</v>
      </c>
      <c r="J3403" s="2">
        <v>5</v>
      </c>
      <c r="K3403" s="2">
        <v>36142</v>
      </c>
      <c r="L3403" s="2">
        <v>180710</v>
      </c>
      <c r="M3403" s="2">
        <v>120571.55</v>
      </c>
      <c r="N3403" s="2">
        <v>60138.45</v>
      </c>
      <c r="O3403" s="2">
        <v>307</v>
      </c>
      <c r="P3403" s="2">
        <v>36</v>
      </c>
      <c r="Q3403" s="2" t="s">
        <v>25</v>
      </c>
      <c r="R3403" s="2">
        <v>5</v>
      </c>
      <c r="S3403" s="5">
        <f>IFERROR(Table1[[#This Row],[Profit]]/Table1[[#This Row],[Sales]],0)</f>
        <v>0.33278982900780252</v>
      </c>
      <c r="T3403" s="2" t="str">
        <f t="shared" si="53"/>
        <v>Reorder Needed</v>
      </c>
    </row>
    <row r="3404" spans="1:20" x14ac:dyDescent="0.3">
      <c r="A3404" s="2">
        <v>4403</v>
      </c>
      <c r="B3404" s="3">
        <v>45600</v>
      </c>
      <c r="C3404" s="2" t="s">
        <v>2021</v>
      </c>
      <c r="D3404" s="2" t="s">
        <v>4225</v>
      </c>
      <c r="E3404" s="2" t="s">
        <v>28</v>
      </c>
      <c r="F3404" s="2" t="s">
        <v>29</v>
      </c>
      <c r="G3404" s="2" t="s">
        <v>40</v>
      </c>
      <c r="H3404" s="2" t="s">
        <v>41</v>
      </c>
      <c r="I3404" s="2" t="s">
        <v>24</v>
      </c>
      <c r="J3404" s="2">
        <v>1</v>
      </c>
      <c r="K3404" s="2">
        <v>15691</v>
      </c>
      <c r="L3404" s="2">
        <v>15691</v>
      </c>
      <c r="M3404" s="2">
        <v>12510.4</v>
      </c>
      <c r="N3404" s="2">
        <v>3180.6</v>
      </c>
      <c r="O3404" s="2">
        <v>354</v>
      </c>
      <c r="P3404" s="2">
        <v>10</v>
      </c>
      <c r="Q3404" s="2" t="s">
        <v>42</v>
      </c>
      <c r="R3404" s="2">
        <v>5</v>
      </c>
      <c r="S3404" s="5">
        <f>IFERROR(Table1[[#This Row],[Profit]]/Table1[[#This Row],[Sales]],0)</f>
        <v>0.2027021859664776</v>
      </c>
      <c r="T3404" s="2" t="str">
        <f t="shared" si="53"/>
        <v>Reorder Needed</v>
      </c>
    </row>
    <row r="3405" spans="1:20" x14ac:dyDescent="0.3">
      <c r="A3405" s="2">
        <v>4404</v>
      </c>
      <c r="B3405" s="3">
        <v>45293</v>
      </c>
      <c r="C3405" s="2" t="s">
        <v>295</v>
      </c>
      <c r="D3405" s="2" t="s">
        <v>4226</v>
      </c>
      <c r="E3405" s="2" t="s">
        <v>28</v>
      </c>
      <c r="F3405" s="2" t="s">
        <v>29</v>
      </c>
      <c r="G3405" s="2" t="s">
        <v>97</v>
      </c>
      <c r="H3405" s="2" t="s">
        <v>98</v>
      </c>
      <c r="I3405" s="2" t="s">
        <v>32</v>
      </c>
      <c r="J3405" s="2">
        <v>5</v>
      </c>
      <c r="K3405" s="2">
        <v>25027</v>
      </c>
      <c r="L3405" s="2">
        <v>125135</v>
      </c>
      <c r="M3405" s="2">
        <v>106876.01</v>
      </c>
      <c r="N3405" s="2">
        <v>18258.990000000002</v>
      </c>
      <c r="O3405" s="2">
        <v>252</v>
      </c>
      <c r="P3405" s="2">
        <v>91</v>
      </c>
      <c r="Q3405" s="2" t="s">
        <v>99</v>
      </c>
      <c r="R3405" s="2">
        <v>15</v>
      </c>
      <c r="S3405" s="5">
        <f>IFERROR(Table1[[#This Row],[Profit]]/Table1[[#This Row],[Sales]],0)</f>
        <v>0.14591433252087746</v>
      </c>
      <c r="T3405" s="2" t="str">
        <f t="shared" si="53"/>
        <v>Reorder Needed</v>
      </c>
    </row>
    <row r="3406" spans="1:20" x14ac:dyDescent="0.3">
      <c r="A3406" s="2">
        <v>4405</v>
      </c>
      <c r="B3406" s="3">
        <v>45505</v>
      </c>
      <c r="C3406" s="2" t="s">
        <v>363</v>
      </c>
      <c r="D3406" s="2" t="s">
        <v>2622</v>
      </c>
      <c r="E3406" s="2" t="s">
        <v>36</v>
      </c>
      <c r="F3406" s="2" t="s">
        <v>37</v>
      </c>
      <c r="G3406" s="2" t="s">
        <v>81</v>
      </c>
      <c r="H3406" s="2" t="s">
        <v>82</v>
      </c>
      <c r="I3406" s="2" t="s">
        <v>24</v>
      </c>
      <c r="J3406" s="2">
        <v>9</v>
      </c>
      <c r="K3406" s="2">
        <v>7300</v>
      </c>
      <c r="L3406" s="2">
        <v>65700</v>
      </c>
      <c r="M3406" s="2">
        <v>50370.77</v>
      </c>
      <c r="N3406" s="2">
        <v>15329.23</v>
      </c>
      <c r="O3406" s="2">
        <v>357</v>
      </c>
      <c r="P3406" s="2">
        <v>50</v>
      </c>
      <c r="Q3406" s="2" t="s">
        <v>42</v>
      </c>
      <c r="R3406" s="2">
        <v>15</v>
      </c>
      <c r="S3406" s="5">
        <f>IFERROR(Table1[[#This Row],[Profit]]/Table1[[#This Row],[Sales]],0)</f>
        <v>0.23332161339421612</v>
      </c>
      <c r="T3406" s="2" t="str">
        <f t="shared" si="53"/>
        <v>Reorder Needed</v>
      </c>
    </row>
    <row r="3407" spans="1:20" x14ac:dyDescent="0.3">
      <c r="A3407" s="2">
        <v>4406</v>
      </c>
      <c r="B3407" s="3">
        <v>45362</v>
      </c>
      <c r="C3407" s="2" t="s">
        <v>1800</v>
      </c>
      <c r="D3407" s="2" t="s">
        <v>4227</v>
      </c>
      <c r="E3407" s="2" t="s">
        <v>36</v>
      </c>
      <c r="F3407" s="2" t="s">
        <v>37</v>
      </c>
      <c r="G3407" s="2" t="s">
        <v>81</v>
      </c>
      <c r="H3407" s="2" t="s">
        <v>82</v>
      </c>
      <c r="I3407" s="2" t="s">
        <v>24</v>
      </c>
      <c r="J3407" s="2">
        <v>6</v>
      </c>
      <c r="K3407" s="2">
        <v>9501</v>
      </c>
      <c r="L3407" s="2">
        <v>57006</v>
      </c>
      <c r="M3407" s="2">
        <v>48378.720000000001</v>
      </c>
      <c r="N3407" s="2">
        <v>8627.2800000000007</v>
      </c>
      <c r="O3407" s="2">
        <v>439</v>
      </c>
      <c r="P3407" s="2">
        <v>38</v>
      </c>
      <c r="Q3407" s="2" t="s">
        <v>42</v>
      </c>
      <c r="R3407" s="2">
        <v>0</v>
      </c>
      <c r="S3407" s="5">
        <f>IFERROR(Table1[[#This Row],[Profit]]/Table1[[#This Row],[Sales]],0)</f>
        <v>0.15133985896221452</v>
      </c>
      <c r="T3407" s="2" t="str">
        <f t="shared" si="53"/>
        <v>Reorder Needed</v>
      </c>
    </row>
    <row r="3408" spans="1:20" x14ac:dyDescent="0.3">
      <c r="A3408" s="2">
        <v>4407</v>
      </c>
      <c r="B3408" s="3">
        <v>45569</v>
      </c>
      <c r="C3408" s="2" t="s">
        <v>2941</v>
      </c>
      <c r="D3408" s="2" t="s">
        <v>4228</v>
      </c>
      <c r="E3408" s="2" t="s">
        <v>36</v>
      </c>
      <c r="F3408" s="2" t="s">
        <v>37</v>
      </c>
      <c r="G3408" s="2" t="s">
        <v>49</v>
      </c>
      <c r="H3408" s="2" t="s">
        <v>50</v>
      </c>
      <c r="I3408" s="2" t="s">
        <v>51</v>
      </c>
      <c r="J3408" s="2">
        <v>3</v>
      </c>
      <c r="K3408" s="2">
        <v>21454</v>
      </c>
      <c r="L3408" s="2">
        <v>64362</v>
      </c>
      <c r="M3408" s="2">
        <v>49120.52</v>
      </c>
      <c r="N3408" s="2">
        <v>15241.48</v>
      </c>
      <c r="O3408" s="2">
        <v>83</v>
      </c>
      <c r="P3408" s="2">
        <v>71</v>
      </c>
      <c r="Q3408" s="2" t="s">
        <v>52</v>
      </c>
      <c r="R3408" s="2">
        <v>10</v>
      </c>
      <c r="S3408" s="5">
        <f>IFERROR(Table1[[#This Row],[Profit]]/Table1[[#This Row],[Sales]],0)</f>
        <v>0.23680867592678909</v>
      </c>
      <c r="T3408" s="2" t="str">
        <f t="shared" si="53"/>
        <v>Reorder Needed</v>
      </c>
    </row>
    <row r="3409" spans="1:20" x14ac:dyDescent="0.3">
      <c r="A3409" s="2">
        <v>4408</v>
      </c>
      <c r="B3409" s="3">
        <v>45315</v>
      </c>
      <c r="C3409" s="2" t="s">
        <v>434</v>
      </c>
      <c r="D3409" s="2" t="s">
        <v>4229</v>
      </c>
      <c r="E3409" s="2" t="s">
        <v>36</v>
      </c>
      <c r="F3409" s="2" t="s">
        <v>37</v>
      </c>
      <c r="G3409" s="2" t="s">
        <v>49</v>
      </c>
      <c r="H3409" s="2" t="s">
        <v>50</v>
      </c>
      <c r="I3409" s="2" t="s">
        <v>51</v>
      </c>
      <c r="J3409" s="2">
        <v>9</v>
      </c>
      <c r="K3409" s="2">
        <v>56449</v>
      </c>
      <c r="L3409" s="2">
        <v>508041</v>
      </c>
      <c r="M3409" s="2">
        <v>442112.2</v>
      </c>
      <c r="N3409" s="2">
        <v>65928.800000000003</v>
      </c>
      <c r="O3409" s="2">
        <v>317</v>
      </c>
      <c r="P3409" s="2">
        <v>22</v>
      </c>
      <c r="Q3409" s="2" t="s">
        <v>52</v>
      </c>
      <c r="R3409" s="2">
        <v>0</v>
      </c>
      <c r="S3409" s="5">
        <f>IFERROR(Table1[[#This Row],[Profit]]/Table1[[#This Row],[Sales]],0)</f>
        <v>0.12977062874846715</v>
      </c>
      <c r="T3409" s="2" t="str">
        <f t="shared" si="53"/>
        <v>Reorder Needed</v>
      </c>
    </row>
    <row r="3410" spans="1:20" x14ac:dyDescent="0.3">
      <c r="A3410" s="2">
        <v>4409</v>
      </c>
      <c r="B3410" s="3">
        <v>45636</v>
      </c>
      <c r="C3410" s="2" t="s">
        <v>774</v>
      </c>
      <c r="D3410" s="2" t="s">
        <v>4230</v>
      </c>
      <c r="E3410" s="2" t="s">
        <v>36</v>
      </c>
      <c r="F3410" s="2" t="s">
        <v>37</v>
      </c>
      <c r="G3410" s="2" t="s">
        <v>67</v>
      </c>
      <c r="H3410" s="2" t="s">
        <v>68</v>
      </c>
      <c r="I3410" s="2" t="s">
        <v>24</v>
      </c>
      <c r="J3410" s="2">
        <v>5</v>
      </c>
      <c r="K3410" s="2">
        <v>59900</v>
      </c>
      <c r="L3410" s="2">
        <v>299500</v>
      </c>
      <c r="M3410" s="2">
        <v>237526.14</v>
      </c>
      <c r="N3410" s="2">
        <v>61973.86</v>
      </c>
      <c r="O3410" s="2">
        <v>297</v>
      </c>
      <c r="P3410" s="2">
        <v>85</v>
      </c>
      <c r="Q3410" s="2" t="s">
        <v>42</v>
      </c>
      <c r="R3410" s="2">
        <v>20</v>
      </c>
      <c r="S3410" s="5">
        <f>IFERROR(Table1[[#This Row],[Profit]]/Table1[[#This Row],[Sales]],0)</f>
        <v>0.20692440734557596</v>
      </c>
      <c r="T3410" s="2" t="str">
        <f t="shared" si="53"/>
        <v>Reorder Needed</v>
      </c>
    </row>
    <row r="3411" spans="1:20" x14ac:dyDescent="0.3">
      <c r="A3411" s="2">
        <v>4410</v>
      </c>
      <c r="B3411" s="3">
        <v>45581</v>
      </c>
      <c r="C3411" s="2" t="s">
        <v>615</v>
      </c>
      <c r="D3411" s="2" t="s">
        <v>4231</v>
      </c>
      <c r="E3411" s="2" t="s">
        <v>28</v>
      </c>
      <c r="F3411" s="2" t="s">
        <v>29</v>
      </c>
      <c r="G3411" s="2" t="s">
        <v>67</v>
      </c>
      <c r="H3411" s="2" t="s">
        <v>68</v>
      </c>
      <c r="I3411" s="2" t="s">
        <v>24</v>
      </c>
      <c r="J3411" s="2">
        <v>9</v>
      </c>
      <c r="K3411" s="2">
        <v>29247</v>
      </c>
      <c r="L3411" s="2">
        <v>263223</v>
      </c>
      <c r="M3411" s="2">
        <v>220258.11</v>
      </c>
      <c r="N3411" s="2">
        <v>42964.89</v>
      </c>
      <c r="O3411" s="2">
        <v>483</v>
      </c>
      <c r="P3411" s="2">
        <v>69</v>
      </c>
      <c r="Q3411" s="2" t="s">
        <v>42</v>
      </c>
      <c r="R3411" s="2">
        <v>0</v>
      </c>
      <c r="S3411" s="5">
        <f>IFERROR(Table1[[#This Row],[Profit]]/Table1[[#This Row],[Sales]],0)</f>
        <v>0.16322619983816003</v>
      </c>
      <c r="T3411" s="2" t="str">
        <f t="shared" si="53"/>
        <v>Reorder Needed</v>
      </c>
    </row>
    <row r="3412" spans="1:20" x14ac:dyDescent="0.3">
      <c r="A3412" s="2">
        <v>4411</v>
      </c>
      <c r="B3412" s="3">
        <v>45439</v>
      </c>
      <c r="C3412" s="2" t="s">
        <v>515</v>
      </c>
      <c r="D3412" s="2" t="s">
        <v>2283</v>
      </c>
      <c r="E3412" s="2" t="s">
        <v>20</v>
      </c>
      <c r="F3412" s="2" t="s">
        <v>21</v>
      </c>
      <c r="G3412" s="2" t="s">
        <v>55</v>
      </c>
      <c r="H3412" s="2" t="s">
        <v>56</v>
      </c>
      <c r="I3412" s="2" t="s">
        <v>32</v>
      </c>
      <c r="J3412" s="2">
        <v>2</v>
      </c>
      <c r="K3412" s="2">
        <v>53461</v>
      </c>
      <c r="L3412" s="2">
        <v>106922</v>
      </c>
      <c r="M3412" s="2">
        <v>73671.87</v>
      </c>
      <c r="N3412" s="2">
        <v>33250.129999999997</v>
      </c>
      <c r="O3412" s="2">
        <v>474</v>
      </c>
      <c r="P3412" s="2">
        <v>15</v>
      </c>
      <c r="Q3412" s="2" t="s">
        <v>57</v>
      </c>
      <c r="R3412" s="2">
        <v>10</v>
      </c>
      <c r="S3412" s="5">
        <f>IFERROR(Table1[[#This Row],[Profit]]/Table1[[#This Row],[Sales]],0)</f>
        <v>0.31097557097697387</v>
      </c>
      <c r="T3412" s="2" t="str">
        <f t="shared" si="53"/>
        <v>Reorder Needed</v>
      </c>
    </row>
    <row r="3413" spans="1:20" x14ac:dyDescent="0.3">
      <c r="A3413" s="2">
        <v>4412</v>
      </c>
      <c r="B3413" s="3">
        <v>45577</v>
      </c>
      <c r="C3413" s="2" t="s">
        <v>509</v>
      </c>
      <c r="D3413" s="2" t="s">
        <v>4232</v>
      </c>
      <c r="E3413" s="2" t="s">
        <v>36</v>
      </c>
      <c r="F3413" s="2" t="s">
        <v>37</v>
      </c>
      <c r="G3413" s="2" t="s">
        <v>49</v>
      </c>
      <c r="H3413" s="2" t="s">
        <v>50</v>
      </c>
      <c r="I3413" s="2" t="s">
        <v>51</v>
      </c>
      <c r="J3413" s="2">
        <v>1</v>
      </c>
      <c r="K3413" s="2">
        <v>25589</v>
      </c>
      <c r="L3413" s="2">
        <v>25589</v>
      </c>
      <c r="M3413" s="2">
        <v>16411.509999999998</v>
      </c>
      <c r="N3413" s="2">
        <v>9177.49</v>
      </c>
      <c r="O3413" s="2">
        <v>480</v>
      </c>
      <c r="P3413" s="2">
        <v>43</v>
      </c>
      <c r="Q3413" s="2" t="s">
        <v>52</v>
      </c>
      <c r="R3413" s="2">
        <v>0</v>
      </c>
      <c r="S3413" s="5">
        <f>IFERROR(Table1[[#This Row],[Profit]]/Table1[[#This Row],[Sales]],0)</f>
        <v>0.35864981046543437</v>
      </c>
      <c r="T3413" s="2" t="str">
        <f t="shared" si="53"/>
        <v>Reorder Needed</v>
      </c>
    </row>
    <row r="3414" spans="1:20" x14ac:dyDescent="0.3">
      <c r="A3414" s="2">
        <v>4413</v>
      </c>
      <c r="B3414" s="3">
        <v>45629</v>
      </c>
      <c r="C3414" s="2" t="s">
        <v>2571</v>
      </c>
      <c r="D3414" s="2" t="s">
        <v>4233</v>
      </c>
      <c r="E3414" s="2" t="s">
        <v>20</v>
      </c>
      <c r="F3414" s="2" t="s">
        <v>21</v>
      </c>
      <c r="G3414" s="2" t="s">
        <v>67</v>
      </c>
      <c r="H3414" s="2" t="s">
        <v>68</v>
      </c>
      <c r="I3414" s="2" t="s">
        <v>24</v>
      </c>
      <c r="J3414" s="2">
        <v>1</v>
      </c>
      <c r="K3414" s="2">
        <v>14283</v>
      </c>
      <c r="L3414" s="2">
        <v>14283</v>
      </c>
      <c r="M3414" s="2">
        <v>11845.38</v>
      </c>
      <c r="N3414" s="2">
        <v>2437.62</v>
      </c>
      <c r="O3414" s="2">
        <v>258</v>
      </c>
      <c r="P3414" s="2">
        <v>91</v>
      </c>
      <c r="Q3414" s="2" t="s">
        <v>42</v>
      </c>
      <c r="R3414" s="2">
        <v>10</v>
      </c>
      <c r="S3414" s="5">
        <f>IFERROR(Table1[[#This Row],[Profit]]/Table1[[#This Row],[Sales]],0)</f>
        <v>0.17066582650703632</v>
      </c>
      <c r="T3414" s="2" t="str">
        <f t="shared" si="53"/>
        <v>Reorder Needed</v>
      </c>
    </row>
    <row r="3415" spans="1:20" x14ac:dyDescent="0.3">
      <c r="A3415" s="2">
        <v>4414</v>
      </c>
      <c r="B3415" s="3">
        <v>45621</v>
      </c>
      <c r="C3415" s="2" t="s">
        <v>891</v>
      </c>
      <c r="D3415" s="2" t="s">
        <v>4234</v>
      </c>
      <c r="E3415" s="2" t="s">
        <v>45</v>
      </c>
      <c r="F3415" s="2" t="s">
        <v>46</v>
      </c>
      <c r="G3415" s="2" t="s">
        <v>75</v>
      </c>
      <c r="H3415" s="2" t="s">
        <v>76</v>
      </c>
      <c r="I3415" s="2" t="s">
        <v>77</v>
      </c>
      <c r="J3415" s="2">
        <v>2</v>
      </c>
      <c r="K3415" s="2">
        <v>11684</v>
      </c>
      <c r="L3415" s="2">
        <v>23368</v>
      </c>
      <c r="M3415" s="2">
        <v>17006.88</v>
      </c>
      <c r="N3415" s="2">
        <v>6361.12</v>
      </c>
      <c r="O3415" s="2">
        <v>218</v>
      </c>
      <c r="P3415" s="2">
        <v>67</v>
      </c>
      <c r="Q3415" s="2" t="s">
        <v>78</v>
      </c>
      <c r="R3415" s="2">
        <v>5</v>
      </c>
      <c r="S3415" s="5">
        <f>IFERROR(Table1[[#This Row],[Profit]]/Table1[[#This Row],[Sales]],0)</f>
        <v>0.27221499486477235</v>
      </c>
      <c r="T3415" s="2" t="str">
        <f t="shared" si="53"/>
        <v>Reorder Needed</v>
      </c>
    </row>
    <row r="3416" spans="1:20" x14ac:dyDescent="0.3">
      <c r="A3416" s="2">
        <v>4415</v>
      </c>
      <c r="B3416" s="3">
        <v>45362</v>
      </c>
      <c r="C3416" s="2" t="s">
        <v>1256</v>
      </c>
      <c r="D3416" s="2" t="s">
        <v>4235</v>
      </c>
      <c r="E3416" s="2" t="s">
        <v>45</v>
      </c>
      <c r="F3416" s="2" t="s">
        <v>46</v>
      </c>
      <c r="G3416" s="2" t="s">
        <v>81</v>
      </c>
      <c r="H3416" s="2" t="s">
        <v>82</v>
      </c>
      <c r="I3416" s="2" t="s">
        <v>24</v>
      </c>
      <c r="J3416" s="2">
        <v>6</v>
      </c>
      <c r="K3416" s="2">
        <v>6094</v>
      </c>
      <c r="L3416" s="2">
        <v>36564</v>
      </c>
      <c r="M3416" s="2">
        <v>25442.33</v>
      </c>
      <c r="N3416" s="2">
        <v>11121.67</v>
      </c>
      <c r="O3416" s="2">
        <v>261</v>
      </c>
      <c r="P3416" s="2">
        <v>19</v>
      </c>
      <c r="Q3416" s="2" t="s">
        <v>42</v>
      </c>
      <c r="R3416" s="2">
        <v>5</v>
      </c>
      <c r="S3416" s="5">
        <f>IFERROR(Table1[[#This Row],[Profit]]/Table1[[#This Row],[Sales]],0)</f>
        <v>0.30416994858330598</v>
      </c>
      <c r="T3416" s="2" t="str">
        <f t="shared" si="53"/>
        <v>Reorder Needed</v>
      </c>
    </row>
    <row r="3417" spans="1:20" x14ac:dyDescent="0.3">
      <c r="A3417" s="2">
        <v>4416</v>
      </c>
      <c r="B3417" s="3">
        <v>45589</v>
      </c>
      <c r="C3417" s="2" t="s">
        <v>3481</v>
      </c>
      <c r="D3417" s="2" t="s">
        <v>4236</v>
      </c>
      <c r="E3417" s="2" t="s">
        <v>45</v>
      </c>
      <c r="F3417" s="2" t="s">
        <v>46</v>
      </c>
      <c r="G3417" s="2" t="s">
        <v>30</v>
      </c>
      <c r="H3417" s="2" t="s">
        <v>31</v>
      </c>
      <c r="I3417" s="2" t="s">
        <v>32</v>
      </c>
      <c r="J3417" s="2">
        <v>6</v>
      </c>
      <c r="K3417" s="2">
        <v>34928</v>
      </c>
      <c r="L3417" s="2">
        <v>209568</v>
      </c>
      <c r="M3417" s="2">
        <v>130419.02</v>
      </c>
      <c r="N3417" s="2">
        <v>79148.98</v>
      </c>
      <c r="O3417" s="2">
        <v>343</v>
      </c>
      <c r="P3417" s="2">
        <v>23</v>
      </c>
      <c r="Q3417" s="2" t="s">
        <v>33</v>
      </c>
      <c r="R3417" s="2">
        <v>20</v>
      </c>
      <c r="S3417" s="5">
        <f>IFERROR(Table1[[#This Row],[Profit]]/Table1[[#This Row],[Sales]],0)</f>
        <v>0.37767683997556878</v>
      </c>
      <c r="T3417" s="2" t="str">
        <f t="shared" si="53"/>
        <v>Reorder Needed</v>
      </c>
    </row>
    <row r="3418" spans="1:20" x14ac:dyDescent="0.3">
      <c r="A3418" s="2">
        <v>4417</v>
      </c>
      <c r="B3418" s="3">
        <v>45391</v>
      </c>
      <c r="C3418" s="2" t="s">
        <v>417</v>
      </c>
      <c r="D3418" s="2" t="s">
        <v>4237</v>
      </c>
      <c r="E3418" s="2" t="s">
        <v>36</v>
      </c>
      <c r="F3418" s="2" t="s">
        <v>37</v>
      </c>
      <c r="G3418" s="2" t="s">
        <v>67</v>
      </c>
      <c r="H3418" s="2" t="s">
        <v>68</v>
      </c>
      <c r="I3418" s="2" t="s">
        <v>24</v>
      </c>
      <c r="J3418" s="2">
        <v>9</v>
      </c>
      <c r="K3418" s="2">
        <v>41781</v>
      </c>
      <c r="L3418" s="2">
        <v>376029</v>
      </c>
      <c r="M3418" s="2">
        <v>265817.53000000003</v>
      </c>
      <c r="N3418" s="2">
        <v>110211.47</v>
      </c>
      <c r="O3418" s="2">
        <v>332</v>
      </c>
      <c r="P3418" s="2">
        <v>92</v>
      </c>
      <c r="Q3418" s="2" t="s">
        <v>42</v>
      </c>
      <c r="R3418" s="2">
        <v>0</v>
      </c>
      <c r="S3418" s="5">
        <f>IFERROR(Table1[[#This Row],[Profit]]/Table1[[#This Row],[Sales]],0)</f>
        <v>0.29309300612452766</v>
      </c>
      <c r="T3418" s="2" t="str">
        <f t="shared" si="53"/>
        <v>Reorder Needed</v>
      </c>
    </row>
    <row r="3419" spans="1:20" x14ac:dyDescent="0.3">
      <c r="A3419" s="2">
        <v>4418</v>
      </c>
      <c r="B3419" s="3">
        <v>45353</v>
      </c>
      <c r="C3419" s="2" t="s">
        <v>2344</v>
      </c>
      <c r="D3419" s="2" t="s">
        <v>4238</v>
      </c>
      <c r="E3419" s="2" t="s">
        <v>45</v>
      </c>
      <c r="F3419" s="2" t="s">
        <v>46</v>
      </c>
      <c r="G3419" s="2" t="s">
        <v>55</v>
      </c>
      <c r="H3419" s="2" t="s">
        <v>56</v>
      </c>
      <c r="I3419" s="2" t="s">
        <v>32</v>
      </c>
      <c r="J3419" s="2">
        <v>8</v>
      </c>
      <c r="K3419" s="2">
        <v>43625</v>
      </c>
      <c r="L3419" s="2">
        <v>349000</v>
      </c>
      <c r="M3419" s="2">
        <v>239628.42</v>
      </c>
      <c r="N3419" s="2">
        <v>109371.58</v>
      </c>
      <c r="O3419" s="2">
        <v>118</v>
      </c>
      <c r="P3419" s="2">
        <v>30</v>
      </c>
      <c r="Q3419" s="2" t="s">
        <v>57</v>
      </c>
      <c r="R3419" s="2">
        <v>15</v>
      </c>
      <c r="S3419" s="5">
        <f>IFERROR(Table1[[#This Row],[Profit]]/Table1[[#This Row],[Sales]],0)</f>
        <v>0.31338561604584525</v>
      </c>
      <c r="T3419" s="2" t="str">
        <f t="shared" si="53"/>
        <v>Reorder Needed</v>
      </c>
    </row>
    <row r="3420" spans="1:20" x14ac:dyDescent="0.3">
      <c r="A3420" s="2">
        <v>4419</v>
      </c>
      <c r="B3420" s="3">
        <v>45588</v>
      </c>
      <c r="C3420" s="2" t="s">
        <v>221</v>
      </c>
      <c r="D3420" s="2" t="s">
        <v>4239</v>
      </c>
      <c r="E3420" s="2" t="s">
        <v>28</v>
      </c>
      <c r="F3420" s="2" t="s">
        <v>29</v>
      </c>
      <c r="G3420" s="2" t="s">
        <v>97</v>
      </c>
      <c r="H3420" s="2" t="s">
        <v>98</v>
      </c>
      <c r="I3420" s="2" t="s">
        <v>32</v>
      </c>
      <c r="J3420" s="2">
        <v>10</v>
      </c>
      <c r="K3420" s="2">
        <v>34723</v>
      </c>
      <c r="L3420" s="2">
        <v>347230</v>
      </c>
      <c r="M3420" s="2">
        <v>307124.07</v>
      </c>
      <c r="N3420" s="2">
        <v>40105.93</v>
      </c>
      <c r="O3420" s="2">
        <v>309</v>
      </c>
      <c r="P3420" s="2">
        <v>42</v>
      </c>
      <c r="Q3420" s="2" t="s">
        <v>99</v>
      </c>
      <c r="R3420" s="2">
        <v>15</v>
      </c>
      <c r="S3420" s="5">
        <f>IFERROR(Table1[[#This Row],[Profit]]/Table1[[#This Row],[Sales]],0)</f>
        <v>0.11550249114419837</v>
      </c>
      <c r="T3420" s="2" t="str">
        <f t="shared" si="53"/>
        <v>Reorder Needed</v>
      </c>
    </row>
    <row r="3421" spans="1:20" x14ac:dyDescent="0.3">
      <c r="A3421" s="2">
        <v>4420</v>
      </c>
      <c r="B3421" s="3">
        <v>45416</v>
      </c>
      <c r="C3421" s="2" t="s">
        <v>594</v>
      </c>
      <c r="D3421" s="2" t="s">
        <v>4240</v>
      </c>
      <c r="E3421" s="2" t="s">
        <v>36</v>
      </c>
      <c r="F3421" s="2" t="s">
        <v>37</v>
      </c>
      <c r="G3421" s="2" t="s">
        <v>60</v>
      </c>
      <c r="H3421" s="2" t="s">
        <v>61</v>
      </c>
      <c r="I3421" s="2" t="s">
        <v>32</v>
      </c>
      <c r="J3421" s="2">
        <v>6</v>
      </c>
      <c r="K3421" s="2">
        <v>11480</v>
      </c>
      <c r="L3421" s="2">
        <v>68880</v>
      </c>
      <c r="M3421" s="2">
        <v>55166.68</v>
      </c>
      <c r="N3421" s="2">
        <v>13713.32</v>
      </c>
      <c r="O3421" s="2">
        <v>100</v>
      </c>
      <c r="P3421" s="2">
        <v>57</v>
      </c>
      <c r="Q3421" s="2" t="s">
        <v>62</v>
      </c>
      <c r="R3421" s="2">
        <v>10</v>
      </c>
      <c r="S3421" s="5">
        <f>IFERROR(Table1[[#This Row],[Profit]]/Table1[[#This Row],[Sales]],0)</f>
        <v>0.19909001161440185</v>
      </c>
      <c r="T3421" s="2" t="str">
        <f t="shared" si="53"/>
        <v>Reorder Needed</v>
      </c>
    </row>
    <row r="3422" spans="1:20" x14ac:dyDescent="0.3">
      <c r="A3422" s="2">
        <v>4421</v>
      </c>
      <c r="B3422" s="3">
        <v>45636</v>
      </c>
      <c r="C3422" s="2" t="s">
        <v>4103</v>
      </c>
      <c r="D3422" s="2" t="s">
        <v>4241</v>
      </c>
      <c r="E3422" s="2" t="s">
        <v>28</v>
      </c>
      <c r="F3422" s="2" t="s">
        <v>29</v>
      </c>
      <c r="G3422" s="2" t="s">
        <v>55</v>
      </c>
      <c r="H3422" s="2" t="s">
        <v>56</v>
      </c>
      <c r="I3422" s="2" t="s">
        <v>32</v>
      </c>
      <c r="J3422" s="2">
        <v>4</v>
      </c>
      <c r="K3422" s="2">
        <v>59304</v>
      </c>
      <c r="L3422" s="2">
        <v>237216</v>
      </c>
      <c r="M3422" s="2">
        <v>168980.62</v>
      </c>
      <c r="N3422" s="2">
        <v>68235.38</v>
      </c>
      <c r="O3422" s="2">
        <v>379</v>
      </c>
      <c r="P3422" s="2">
        <v>79</v>
      </c>
      <c r="Q3422" s="2" t="s">
        <v>57</v>
      </c>
      <c r="R3422" s="2">
        <v>15</v>
      </c>
      <c r="S3422" s="5">
        <f>IFERROR(Table1[[#This Row],[Profit]]/Table1[[#This Row],[Sales]],0)</f>
        <v>0.28765083299608796</v>
      </c>
      <c r="T3422" s="2" t="str">
        <f t="shared" si="53"/>
        <v>Reorder Needed</v>
      </c>
    </row>
    <row r="3423" spans="1:20" x14ac:dyDescent="0.3">
      <c r="A3423" s="2">
        <v>4422</v>
      </c>
      <c r="B3423" s="3">
        <v>45444</v>
      </c>
      <c r="C3423" s="2" t="s">
        <v>123</v>
      </c>
      <c r="D3423" s="2" t="s">
        <v>4242</v>
      </c>
      <c r="E3423" s="2" t="s">
        <v>20</v>
      </c>
      <c r="F3423" s="2" t="s">
        <v>21</v>
      </c>
      <c r="G3423" s="2" t="s">
        <v>75</v>
      </c>
      <c r="H3423" s="2" t="s">
        <v>76</v>
      </c>
      <c r="I3423" s="2" t="s">
        <v>77</v>
      </c>
      <c r="J3423" s="2">
        <v>4</v>
      </c>
      <c r="K3423" s="2">
        <v>18450</v>
      </c>
      <c r="L3423" s="2">
        <v>73800</v>
      </c>
      <c r="M3423" s="2">
        <v>64730.46</v>
      </c>
      <c r="N3423" s="2">
        <v>9069.5400000000009</v>
      </c>
      <c r="O3423" s="2">
        <v>151</v>
      </c>
      <c r="P3423" s="2">
        <v>94</v>
      </c>
      <c r="Q3423" s="2" t="s">
        <v>78</v>
      </c>
      <c r="R3423" s="2">
        <v>15</v>
      </c>
      <c r="S3423" s="5">
        <f>IFERROR(Table1[[#This Row],[Profit]]/Table1[[#This Row],[Sales]],0)</f>
        <v>0.12289349593495937</v>
      </c>
      <c r="T3423" s="2" t="str">
        <f t="shared" si="53"/>
        <v>Reorder Needed</v>
      </c>
    </row>
    <row r="3424" spans="1:20" x14ac:dyDescent="0.3">
      <c r="A3424" s="2">
        <v>4423</v>
      </c>
      <c r="B3424" s="3">
        <v>45488</v>
      </c>
      <c r="C3424" s="2" t="s">
        <v>431</v>
      </c>
      <c r="D3424" s="2" t="s">
        <v>4243</v>
      </c>
      <c r="E3424" s="2" t="s">
        <v>20</v>
      </c>
      <c r="F3424" s="2" t="s">
        <v>21</v>
      </c>
      <c r="G3424" s="2" t="s">
        <v>60</v>
      </c>
      <c r="H3424" s="2" t="s">
        <v>61</v>
      </c>
      <c r="I3424" s="2" t="s">
        <v>32</v>
      </c>
      <c r="J3424" s="2">
        <v>9</v>
      </c>
      <c r="K3424" s="2">
        <v>47517</v>
      </c>
      <c r="L3424" s="2">
        <v>427653</v>
      </c>
      <c r="M3424" s="2">
        <v>264052.68</v>
      </c>
      <c r="N3424" s="2">
        <v>163600.32000000001</v>
      </c>
      <c r="O3424" s="2">
        <v>141</v>
      </c>
      <c r="P3424" s="2">
        <v>45</v>
      </c>
      <c r="Q3424" s="2" t="s">
        <v>62</v>
      </c>
      <c r="R3424" s="2">
        <v>10</v>
      </c>
      <c r="S3424" s="5">
        <f>IFERROR(Table1[[#This Row],[Profit]]/Table1[[#This Row],[Sales]],0)</f>
        <v>0.38255389299268333</v>
      </c>
      <c r="T3424" s="2" t="str">
        <f t="shared" si="53"/>
        <v>Reorder Needed</v>
      </c>
    </row>
    <row r="3425" spans="1:20" x14ac:dyDescent="0.3">
      <c r="A3425" s="2">
        <v>4424</v>
      </c>
      <c r="B3425" s="3">
        <v>45455</v>
      </c>
      <c r="C3425" s="2" t="s">
        <v>190</v>
      </c>
      <c r="D3425" s="2" t="s">
        <v>4244</v>
      </c>
      <c r="E3425" s="2" t="s">
        <v>20</v>
      </c>
      <c r="F3425" s="2" t="s">
        <v>21</v>
      </c>
      <c r="G3425" s="2" t="s">
        <v>22</v>
      </c>
      <c r="H3425" s="2" t="s">
        <v>23</v>
      </c>
      <c r="I3425" s="2" t="s">
        <v>24</v>
      </c>
      <c r="J3425" s="2">
        <v>6</v>
      </c>
      <c r="K3425" s="2">
        <v>47703</v>
      </c>
      <c r="L3425" s="2">
        <v>286218</v>
      </c>
      <c r="M3425" s="2">
        <v>204612.89</v>
      </c>
      <c r="N3425" s="2">
        <v>81605.11</v>
      </c>
      <c r="O3425" s="2">
        <v>181</v>
      </c>
      <c r="P3425" s="2">
        <v>70</v>
      </c>
      <c r="Q3425" s="2" t="s">
        <v>25</v>
      </c>
      <c r="R3425" s="2">
        <v>5</v>
      </c>
      <c r="S3425" s="5">
        <f>IFERROR(Table1[[#This Row],[Profit]]/Table1[[#This Row],[Sales]],0)</f>
        <v>0.28511522685505453</v>
      </c>
      <c r="T3425" s="2" t="str">
        <f t="shared" si="53"/>
        <v>Reorder Needed</v>
      </c>
    </row>
    <row r="3426" spans="1:20" x14ac:dyDescent="0.3">
      <c r="A3426" s="2">
        <v>4425</v>
      </c>
      <c r="B3426" s="3">
        <v>45390</v>
      </c>
      <c r="C3426" s="2" t="s">
        <v>337</v>
      </c>
      <c r="D3426" s="2" t="s">
        <v>4245</v>
      </c>
      <c r="E3426" s="2" t="s">
        <v>20</v>
      </c>
      <c r="F3426" s="2" t="s">
        <v>21</v>
      </c>
      <c r="G3426" s="2" t="s">
        <v>40</v>
      </c>
      <c r="H3426" s="2" t="s">
        <v>41</v>
      </c>
      <c r="I3426" s="2" t="s">
        <v>24</v>
      </c>
      <c r="J3426" s="2">
        <v>1</v>
      </c>
      <c r="K3426" s="2">
        <v>51949</v>
      </c>
      <c r="L3426" s="2">
        <v>51949</v>
      </c>
      <c r="M3426" s="2">
        <v>44775.76</v>
      </c>
      <c r="N3426" s="2">
        <v>7173.24</v>
      </c>
      <c r="O3426" s="2">
        <v>424</v>
      </c>
      <c r="P3426" s="2">
        <v>87</v>
      </c>
      <c r="Q3426" s="2" t="s">
        <v>42</v>
      </c>
      <c r="R3426" s="2">
        <v>20</v>
      </c>
      <c r="S3426" s="5">
        <f>IFERROR(Table1[[#This Row],[Profit]]/Table1[[#This Row],[Sales]],0)</f>
        <v>0.13808234999711255</v>
      </c>
      <c r="T3426" s="2" t="str">
        <f t="shared" si="53"/>
        <v>Reorder Needed</v>
      </c>
    </row>
    <row r="3427" spans="1:20" x14ac:dyDescent="0.3">
      <c r="A3427" s="2">
        <v>4426</v>
      </c>
      <c r="B3427" s="3">
        <v>45413</v>
      </c>
      <c r="C3427" s="2" t="s">
        <v>2515</v>
      </c>
      <c r="D3427" s="2" t="s">
        <v>4246</v>
      </c>
      <c r="E3427" s="2" t="s">
        <v>36</v>
      </c>
      <c r="F3427" s="2" t="s">
        <v>37</v>
      </c>
      <c r="G3427" s="2" t="s">
        <v>40</v>
      </c>
      <c r="H3427" s="2" t="s">
        <v>41</v>
      </c>
      <c r="I3427" s="2" t="s">
        <v>24</v>
      </c>
      <c r="J3427" s="2">
        <v>7</v>
      </c>
      <c r="K3427" s="2">
        <v>56316</v>
      </c>
      <c r="L3427" s="2">
        <v>394212</v>
      </c>
      <c r="M3427" s="2">
        <v>314952.21999999997</v>
      </c>
      <c r="N3427" s="2">
        <v>79259.78</v>
      </c>
      <c r="O3427" s="2">
        <v>499</v>
      </c>
      <c r="P3427" s="2">
        <v>74</v>
      </c>
      <c r="Q3427" s="2" t="s">
        <v>42</v>
      </c>
      <c r="R3427" s="2">
        <v>15</v>
      </c>
      <c r="S3427" s="5">
        <f>IFERROR(Table1[[#This Row],[Profit]]/Table1[[#This Row],[Sales]],0)</f>
        <v>0.20105877040780087</v>
      </c>
      <c r="T3427" s="2" t="str">
        <f t="shared" si="53"/>
        <v>Reorder Needed</v>
      </c>
    </row>
    <row r="3428" spans="1:20" x14ac:dyDescent="0.3">
      <c r="A3428" s="2">
        <v>4427</v>
      </c>
      <c r="B3428" s="3">
        <v>45607</v>
      </c>
      <c r="C3428" s="2" t="s">
        <v>131</v>
      </c>
      <c r="D3428" s="2" t="s">
        <v>4247</v>
      </c>
      <c r="E3428" s="2" t="s">
        <v>20</v>
      </c>
      <c r="F3428" s="2" t="s">
        <v>21</v>
      </c>
      <c r="G3428" s="2" t="s">
        <v>97</v>
      </c>
      <c r="H3428" s="2" t="s">
        <v>98</v>
      </c>
      <c r="I3428" s="2" t="s">
        <v>32</v>
      </c>
      <c r="J3428" s="2">
        <v>7</v>
      </c>
      <c r="K3428" s="2">
        <v>48016</v>
      </c>
      <c r="L3428" s="2">
        <v>336112</v>
      </c>
      <c r="M3428" s="2">
        <v>228012.55</v>
      </c>
      <c r="N3428" s="2">
        <v>108099.45</v>
      </c>
      <c r="O3428" s="2">
        <v>62</v>
      </c>
      <c r="P3428" s="2">
        <v>88</v>
      </c>
      <c r="Q3428" s="2" t="s">
        <v>99</v>
      </c>
      <c r="R3428" s="2">
        <v>10</v>
      </c>
      <c r="S3428" s="5">
        <f>IFERROR(Table1[[#This Row],[Profit]]/Table1[[#This Row],[Sales]],0)</f>
        <v>0.32161734778883228</v>
      </c>
      <c r="T3428" s="2" t="str">
        <f t="shared" si="53"/>
        <v>Sufficient</v>
      </c>
    </row>
    <row r="3429" spans="1:20" x14ac:dyDescent="0.3">
      <c r="A3429" s="2">
        <v>4428</v>
      </c>
      <c r="B3429" s="3">
        <v>45332</v>
      </c>
      <c r="C3429" s="2" t="s">
        <v>3440</v>
      </c>
      <c r="D3429" s="2" t="s">
        <v>4248</v>
      </c>
      <c r="E3429" s="2" t="s">
        <v>28</v>
      </c>
      <c r="F3429" s="2" t="s">
        <v>29</v>
      </c>
      <c r="G3429" s="2" t="s">
        <v>22</v>
      </c>
      <c r="H3429" s="2" t="s">
        <v>23</v>
      </c>
      <c r="I3429" s="2" t="s">
        <v>24</v>
      </c>
      <c r="J3429" s="2">
        <v>4</v>
      </c>
      <c r="K3429" s="2">
        <v>36969</v>
      </c>
      <c r="L3429" s="2">
        <v>147876</v>
      </c>
      <c r="M3429" s="2">
        <v>131723.17000000001</v>
      </c>
      <c r="N3429" s="2">
        <v>16152.83</v>
      </c>
      <c r="O3429" s="2">
        <v>310</v>
      </c>
      <c r="P3429" s="2">
        <v>20</v>
      </c>
      <c r="Q3429" s="2" t="s">
        <v>25</v>
      </c>
      <c r="R3429" s="2">
        <v>10</v>
      </c>
      <c r="S3429" s="5">
        <f>IFERROR(Table1[[#This Row],[Profit]]/Table1[[#This Row],[Sales]],0)</f>
        <v>0.1092322621655982</v>
      </c>
      <c r="T3429" s="2" t="str">
        <f t="shared" si="53"/>
        <v>Reorder Needed</v>
      </c>
    </row>
    <row r="3430" spans="1:20" x14ac:dyDescent="0.3">
      <c r="A3430" s="2">
        <v>4429</v>
      </c>
      <c r="B3430" s="3">
        <v>45478</v>
      </c>
      <c r="C3430" s="2" t="s">
        <v>210</v>
      </c>
      <c r="D3430" s="2" t="s">
        <v>4249</v>
      </c>
      <c r="E3430" s="2" t="s">
        <v>45</v>
      </c>
      <c r="F3430" s="2" t="s">
        <v>46</v>
      </c>
      <c r="G3430" s="2" t="s">
        <v>49</v>
      </c>
      <c r="H3430" s="2" t="s">
        <v>50</v>
      </c>
      <c r="I3430" s="2" t="s">
        <v>51</v>
      </c>
      <c r="J3430" s="2">
        <v>10</v>
      </c>
      <c r="K3430" s="2">
        <v>2473</v>
      </c>
      <c r="L3430" s="2">
        <v>24730</v>
      </c>
      <c r="M3430" s="2">
        <v>15714.04</v>
      </c>
      <c r="N3430" s="2">
        <v>9015.9599999999991</v>
      </c>
      <c r="O3430" s="2">
        <v>121</v>
      </c>
      <c r="P3430" s="2">
        <v>92</v>
      </c>
      <c r="Q3430" s="2" t="s">
        <v>52</v>
      </c>
      <c r="R3430" s="2">
        <v>20</v>
      </c>
      <c r="S3430" s="5">
        <f>IFERROR(Table1[[#This Row],[Profit]]/Table1[[#This Row],[Sales]],0)</f>
        <v>0.36457581884350987</v>
      </c>
      <c r="T3430" s="2" t="str">
        <f t="shared" si="53"/>
        <v>Reorder Needed</v>
      </c>
    </row>
    <row r="3431" spans="1:20" x14ac:dyDescent="0.3">
      <c r="A3431" s="2">
        <v>4430</v>
      </c>
      <c r="B3431" s="3">
        <v>45476</v>
      </c>
      <c r="C3431" s="2" t="s">
        <v>4250</v>
      </c>
      <c r="D3431" s="2" t="s">
        <v>4251</v>
      </c>
      <c r="E3431" s="2" t="s">
        <v>20</v>
      </c>
      <c r="F3431" s="2" t="s">
        <v>21</v>
      </c>
      <c r="G3431" s="2" t="s">
        <v>49</v>
      </c>
      <c r="H3431" s="2" t="s">
        <v>50</v>
      </c>
      <c r="I3431" s="2" t="s">
        <v>51</v>
      </c>
      <c r="J3431" s="2">
        <v>8</v>
      </c>
      <c r="K3431" s="2">
        <v>5233</v>
      </c>
      <c r="L3431" s="2">
        <v>41864</v>
      </c>
      <c r="M3431" s="2">
        <v>25742.94</v>
      </c>
      <c r="N3431" s="2">
        <v>16121.06</v>
      </c>
      <c r="O3431" s="2">
        <v>362</v>
      </c>
      <c r="P3431" s="2">
        <v>28</v>
      </c>
      <c r="Q3431" s="2" t="s">
        <v>52</v>
      </c>
      <c r="R3431" s="2">
        <v>10</v>
      </c>
      <c r="S3431" s="5">
        <f>IFERROR(Table1[[#This Row],[Profit]]/Table1[[#This Row],[Sales]],0)</f>
        <v>0.38508169310147145</v>
      </c>
      <c r="T3431" s="2" t="str">
        <f t="shared" si="53"/>
        <v>Reorder Needed</v>
      </c>
    </row>
    <row r="3432" spans="1:20" x14ac:dyDescent="0.3">
      <c r="A3432" s="2">
        <v>4431</v>
      </c>
      <c r="B3432" s="3">
        <v>45480</v>
      </c>
      <c r="C3432" s="2" t="s">
        <v>3008</v>
      </c>
      <c r="D3432" s="2" t="s">
        <v>4252</v>
      </c>
      <c r="E3432" s="2" t="s">
        <v>45</v>
      </c>
      <c r="F3432" s="2" t="s">
        <v>46</v>
      </c>
      <c r="G3432" s="2" t="s">
        <v>40</v>
      </c>
      <c r="H3432" s="2" t="s">
        <v>41</v>
      </c>
      <c r="I3432" s="2" t="s">
        <v>24</v>
      </c>
      <c r="J3432" s="2">
        <v>8</v>
      </c>
      <c r="K3432" s="2">
        <v>17797</v>
      </c>
      <c r="L3432" s="2">
        <v>142376</v>
      </c>
      <c r="M3432" s="2">
        <v>112083.96</v>
      </c>
      <c r="N3432" s="2">
        <v>30292.04</v>
      </c>
      <c r="O3432" s="2">
        <v>332</v>
      </c>
      <c r="P3432" s="2">
        <v>54</v>
      </c>
      <c r="Q3432" s="2" t="s">
        <v>42</v>
      </c>
      <c r="R3432" s="2">
        <v>15</v>
      </c>
      <c r="S3432" s="5">
        <f>IFERROR(Table1[[#This Row],[Profit]]/Table1[[#This Row],[Sales]],0)</f>
        <v>0.21276085857166938</v>
      </c>
      <c r="T3432" s="2" t="str">
        <f t="shared" si="53"/>
        <v>Reorder Needed</v>
      </c>
    </row>
    <row r="3433" spans="1:20" x14ac:dyDescent="0.3">
      <c r="A3433" s="2">
        <v>4432</v>
      </c>
      <c r="B3433" s="3">
        <v>45474</v>
      </c>
      <c r="C3433" s="2" t="s">
        <v>633</v>
      </c>
      <c r="D3433" s="2" t="s">
        <v>4253</v>
      </c>
      <c r="E3433" s="2" t="s">
        <v>45</v>
      </c>
      <c r="F3433" s="2" t="s">
        <v>46</v>
      </c>
      <c r="G3433" s="2" t="s">
        <v>67</v>
      </c>
      <c r="H3433" s="2" t="s">
        <v>68</v>
      </c>
      <c r="I3433" s="2" t="s">
        <v>24</v>
      </c>
      <c r="J3433" s="2">
        <v>10</v>
      </c>
      <c r="K3433" s="2">
        <v>56576</v>
      </c>
      <c r="L3433" s="2">
        <v>565760</v>
      </c>
      <c r="M3433" s="2">
        <v>436834.03</v>
      </c>
      <c r="N3433" s="2">
        <v>128925.97</v>
      </c>
      <c r="O3433" s="2">
        <v>449</v>
      </c>
      <c r="P3433" s="2">
        <v>32</v>
      </c>
      <c r="Q3433" s="2" t="s">
        <v>42</v>
      </c>
      <c r="R3433" s="2">
        <v>0</v>
      </c>
      <c r="S3433" s="5">
        <f>IFERROR(Table1[[#This Row],[Profit]]/Table1[[#This Row],[Sales]],0)</f>
        <v>0.22788102729072399</v>
      </c>
      <c r="T3433" s="2" t="str">
        <f t="shared" si="53"/>
        <v>Reorder Needed</v>
      </c>
    </row>
    <row r="3434" spans="1:20" x14ac:dyDescent="0.3">
      <c r="A3434" s="2">
        <v>4433</v>
      </c>
      <c r="B3434" s="3">
        <v>45581</v>
      </c>
      <c r="C3434" s="2" t="s">
        <v>314</v>
      </c>
      <c r="D3434" s="2" t="s">
        <v>4254</v>
      </c>
      <c r="E3434" s="2" t="s">
        <v>45</v>
      </c>
      <c r="F3434" s="2" t="s">
        <v>46</v>
      </c>
      <c r="G3434" s="2" t="s">
        <v>67</v>
      </c>
      <c r="H3434" s="2" t="s">
        <v>68</v>
      </c>
      <c r="I3434" s="2" t="s">
        <v>24</v>
      </c>
      <c r="J3434" s="2">
        <v>3</v>
      </c>
      <c r="K3434" s="2">
        <v>26377</v>
      </c>
      <c r="L3434" s="2">
        <v>79131</v>
      </c>
      <c r="M3434" s="2">
        <v>62930.37</v>
      </c>
      <c r="N3434" s="2">
        <v>16200.63</v>
      </c>
      <c r="O3434" s="2">
        <v>289</v>
      </c>
      <c r="P3434" s="2">
        <v>52</v>
      </c>
      <c r="Q3434" s="2" t="s">
        <v>42</v>
      </c>
      <c r="R3434" s="2">
        <v>20</v>
      </c>
      <c r="S3434" s="5">
        <f>IFERROR(Table1[[#This Row],[Profit]]/Table1[[#This Row],[Sales]],0)</f>
        <v>0.20473177389392272</v>
      </c>
      <c r="T3434" s="2" t="str">
        <f t="shared" si="53"/>
        <v>Reorder Needed</v>
      </c>
    </row>
    <row r="3435" spans="1:20" x14ac:dyDescent="0.3">
      <c r="A3435" s="2">
        <v>4434</v>
      </c>
      <c r="B3435" s="3">
        <v>45376</v>
      </c>
      <c r="C3435" s="2" t="s">
        <v>2727</v>
      </c>
      <c r="D3435" s="2" t="s">
        <v>199</v>
      </c>
      <c r="E3435" s="2" t="s">
        <v>28</v>
      </c>
      <c r="F3435" s="2" t="s">
        <v>29</v>
      </c>
      <c r="G3435" s="2" t="s">
        <v>40</v>
      </c>
      <c r="H3435" s="2" t="s">
        <v>41</v>
      </c>
      <c r="I3435" s="2" t="s">
        <v>24</v>
      </c>
      <c r="J3435" s="2">
        <v>5</v>
      </c>
      <c r="K3435" s="2">
        <v>44210</v>
      </c>
      <c r="L3435" s="2">
        <v>221050</v>
      </c>
      <c r="M3435" s="2">
        <v>177075.24</v>
      </c>
      <c r="N3435" s="2">
        <v>43974.76</v>
      </c>
      <c r="O3435" s="2">
        <v>91</v>
      </c>
      <c r="P3435" s="2">
        <v>91</v>
      </c>
      <c r="Q3435" s="2" t="s">
        <v>42</v>
      </c>
      <c r="R3435" s="2">
        <v>20</v>
      </c>
      <c r="S3435" s="5">
        <f>IFERROR(Table1[[#This Row],[Profit]]/Table1[[#This Row],[Sales]],0)</f>
        <v>0.19893580637864738</v>
      </c>
      <c r="T3435" s="2" t="str">
        <f t="shared" si="53"/>
        <v>Sufficient</v>
      </c>
    </row>
    <row r="3436" spans="1:20" x14ac:dyDescent="0.3">
      <c r="A3436" s="2">
        <v>4435</v>
      </c>
      <c r="B3436" s="3">
        <v>45617</v>
      </c>
      <c r="C3436" s="2" t="s">
        <v>1989</v>
      </c>
      <c r="D3436" s="2" t="s">
        <v>4255</v>
      </c>
      <c r="E3436" s="2" t="s">
        <v>45</v>
      </c>
      <c r="F3436" s="2" t="s">
        <v>46</v>
      </c>
      <c r="G3436" s="2" t="s">
        <v>30</v>
      </c>
      <c r="H3436" s="2" t="s">
        <v>31</v>
      </c>
      <c r="I3436" s="2" t="s">
        <v>32</v>
      </c>
      <c r="J3436" s="2">
        <v>7</v>
      </c>
      <c r="K3436" s="2">
        <v>4753</v>
      </c>
      <c r="L3436" s="2">
        <v>33271</v>
      </c>
      <c r="M3436" s="2">
        <v>20102.259999999998</v>
      </c>
      <c r="N3436" s="2">
        <v>13168.74</v>
      </c>
      <c r="O3436" s="2">
        <v>345</v>
      </c>
      <c r="P3436" s="2">
        <v>67</v>
      </c>
      <c r="Q3436" s="2" t="s">
        <v>33</v>
      </c>
      <c r="R3436" s="2">
        <v>15</v>
      </c>
      <c r="S3436" s="5">
        <f>IFERROR(Table1[[#This Row],[Profit]]/Table1[[#This Row],[Sales]],0)</f>
        <v>0.39580235039523909</v>
      </c>
      <c r="T3436" s="2" t="str">
        <f t="shared" si="53"/>
        <v>Reorder Needed</v>
      </c>
    </row>
    <row r="3437" spans="1:20" x14ac:dyDescent="0.3">
      <c r="A3437" s="2">
        <v>4436</v>
      </c>
      <c r="B3437" s="3">
        <v>45655</v>
      </c>
      <c r="C3437" s="2" t="s">
        <v>4256</v>
      </c>
      <c r="D3437" s="2" t="s">
        <v>1128</v>
      </c>
      <c r="E3437" s="2" t="s">
        <v>36</v>
      </c>
      <c r="F3437" s="2" t="s">
        <v>37</v>
      </c>
      <c r="G3437" s="2" t="s">
        <v>81</v>
      </c>
      <c r="H3437" s="2" t="s">
        <v>82</v>
      </c>
      <c r="I3437" s="2" t="s">
        <v>24</v>
      </c>
      <c r="J3437" s="2">
        <v>1</v>
      </c>
      <c r="K3437" s="2">
        <v>28330</v>
      </c>
      <c r="L3437" s="2">
        <v>28330</v>
      </c>
      <c r="M3437" s="2">
        <v>23466.09</v>
      </c>
      <c r="N3437" s="2">
        <v>4863.91</v>
      </c>
      <c r="O3437" s="2">
        <v>262</v>
      </c>
      <c r="P3437" s="2">
        <v>36</v>
      </c>
      <c r="Q3437" s="2" t="s">
        <v>42</v>
      </c>
      <c r="R3437" s="2">
        <v>10</v>
      </c>
      <c r="S3437" s="5">
        <f>IFERROR(Table1[[#This Row],[Profit]]/Table1[[#This Row],[Sales]],0)</f>
        <v>0.17168761030709495</v>
      </c>
      <c r="T3437" s="2" t="str">
        <f t="shared" si="53"/>
        <v>Reorder Needed</v>
      </c>
    </row>
    <row r="3438" spans="1:20" x14ac:dyDescent="0.3">
      <c r="A3438" s="2">
        <v>4437</v>
      </c>
      <c r="B3438" s="3">
        <v>45569</v>
      </c>
      <c r="C3438" s="2" t="s">
        <v>2727</v>
      </c>
      <c r="D3438" s="2" t="s">
        <v>4257</v>
      </c>
      <c r="E3438" s="2" t="s">
        <v>28</v>
      </c>
      <c r="F3438" s="2" t="s">
        <v>29</v>
      </c>
      <c r="G3438" s="2" t="s">
        <v>67</v>
      </c>
      <c r="H3438" s="2" t="s">
        <v>68</v>
      </c>
      <c r="I3438" s="2" t="s">
        <v>24</v>
      </c>
      <c r="J3438" s="2">
        <v>10</v>
      </c>
      <c r="K3438" s="2">
        <v>42114</v>
      </c>
      <c r="L3438" s="2">
        <v>421140</v>
      </c>
      <c r="M3438" s="2">
        <v>328775.94</v>
      </c>
      <c r="N3438" s="2">
        <v>92364.06</v>
      </c>
      <c r="O3438" s="2">
        <v>144</v>
      </c>
      <c r="P3438" s="2">
        <v>28</v>
      </c>
      <c r="Q3438" s="2" t="s">
        <v>42</v>
      </c>
      <c r="R3438" s="2">
        <v>5</v>
      </c>
      <c r="S3438" s="5">
        <f>IFERROR(Table1[[#This Row],[Profit]]/Table1[[#This Row],[Sales]],0)</f>
        <v>0.21931913377974069</v>
      </c>
      <c r="T3438" s="2" t="str">
        <f t="shared" si="53"/>
        <v>Reorder Needed</v>
      </c>
    </row>
    <row r="3439" spans="1:20" x14ac:dyDescent="0.3">
      <c r="A3439" s="2">
        <v>4438</v>
      </c>
      <c r="B3439" s="3">
        <v>45626</v>
      </c>
      <c r="C3439" s="2" t="s">
        <v>1204</v>
      </c>
      <c r="D3439" s="2" t="s">
        <v>4258</v>
      </c>
      <c r="E3439" s="2" t="s">
        <v>28</v>
      </c>
      <c r="F3439" s="2" t="s">
        <v>29</v>
      </c>
      <c r="G3439" s="2" t="s">
        <v>67</v>
      </c>
      <c r="H3439" s="2" t="s">
        <v>68</v>
      </c>
      <c r="I3439" s="2" t="s">
        <v>24</v>
      </c>
      <c r="J3439" s="2">
        <v>10</v>
      </c>
      <c r="K3439" s="2">
        <v>51857</v>
      </c>
      <c r="L3439" s="2">
        <v>518570</v>
      </c>
      <c r="M3439" s="2">
        <v>345534.25</v>
      </c>
      <c r="N3439" s="2">
        <v>173035.75</v>
      </c>
      <c r="O3439" s="2">
        <v>324</v>
      </c>
      <c r="P3439" s="2">
        <v>51</v>
      </c>
      <c r="Q3439" s="2" t="s">
        <v>42</v>
      </c>
      <c r="R3439" s="2">
        <v>5</v>
      </c>
      <c r="S3439" s="5">
        <f>IFERROR(Table1[[#This Row],[Profit]]/Table1[[#This Row],[Sales]],0)</f>
        <v>0.33367867404593399</v>
      </c>
      <c r="T3439" s="2" t="str">
        <f t="shared" si="53"/>
        <v>Reorder Needed</v>
      </c>
    </row>
    <row r="3440" spans="1:20" x14ac:dyDescent="0.3">
      <c r="A3440" s="2">
        <v>4439</v>
      </c>
      <c r="B3440" s="3">
        <v>45294</v>
      </c>
      <c r="C3440" s="2" t="s">
        <v>1091</v>
      </c>
      <c r="D3440" s="2" t="s">
        <v>4259</v>
      </c>
      <c r="E3440" s="2" t="s">
        <v>20</v>
      </c>
      <c r="F3440" s="2" t="s">
        <v>21</v>
      </c>
      <c r="G3440" s="2" t="s">
        <v>49</v>
      </c>
      <c r="H3440" s="2" t="s">
        <v>50</v>
      </c>
      <c r="I3440" s="2" t="s">
        <v>51</v>
      </c>
      <c r="J3440" s="2">
        <v>4</v>
      </c>
      <c r="K3440" s="2">
        <v>35654</v>
      </c>
      <c r="L3440" s="2">
        <v>142616</v>
      </c>
      <c r="M3440" s="2">
        <v>111479.53</v>
      </c>
      <c r="N3440" s="2">
        <v>31136.47</v>
      </c>
      <c r="O3440" s="2">
        <v>83</v>
      </c>
      <c r="P3440" s="2">
        <v>47</v>
      </c>
      <c r="Q3440" s="2" t="s">
        <v>52</v>
      </c>
      <c r="R3440" s="2">
        <v>10</v>
      </c>
      <c r="S3440" s="5">
        <f>IFERROR(Table1[[#This Row],[Profit]]/Table1[[#This Row],[Sales]],0)</f>
        <v>0.21832382060918831</v>
      </c>
      <c r="T3440" s="2" t="str">
        <f t="shared" si="53"/>
        <v>Reorder Needed</v>
      </c>
    </row>
    <row r="3441" spans="1:20" x14ac:dyDescent="0.3">
      <c r="A3441" s="2">
        <v>4440</v>
      </c>
      <c r="B3441" s="3">
        <v>45439</v>
      </c>
      <c r="C3441" s="2" t="s">
        <v>1132</v>
      </c>
      <c r="D3441" s="2" t="s">
        <v>4260</v>
      </c>
      <c r="E3441" s="2" t="s">
        <v>45</v>
      </c>
      <c r="F3441" s="2" t="s">
        <v>46</v>
      </c>
      <c r="G3441" s="2" t="s">
        <v>67</v>
      </c>
      <c r="H3441" s="2" t="s">
        <v>68</v>
      </c>
      <c r="I3441" s="2" t="s">
        <v>24</v>
      </c>
      <c r="J3441" s="2">
        <v>2</v>
      </c>
      <c r="K3441" s="2">
        <v>56255</v>
      </c>
      <c r="L3441" s="2">
        <v>112510</v>
      </c>
      <c r="M3441" s="2">
        <v>84663</v>
      </c>
      <c r="N3441" s="2">
        <v>27847</v>
      </c>
      <c r="O3441" s="2">
        <v>391</v>
      </c>
      <c r="P3441" s="2">
        <v>93</v>
      </c>
      <c r="Q3441" s="2" t="s">
        <v>42</v>
      </c>
      <c r="R3441" s="2">
        <v>5</v>
      </c>
      <c r="S3441" s="5">
        <f>IFERROR(Table1[[#This Row],[Profit]]/Table1[[#This Row],[Sales]],0)</f>
        <v>0.24750688827659764</v>
      </c>
      <c r="T3441" s="2" t="str">
        <f t="shared" si="53"/>
        <v>Reorder Needed</v>
      </c>
    </row>
    <row r="3442" spans="1:20" x14ac:dyDescent="0.3">
      <c r="A3442" s="2">
        <v>4441</v>
      </c>
      <c r="B3442" s="3">
        <v>45451</v>
      </c>
      <c r="C3442" s="2" t="s">
        <v>3478</v>
      </c>
      <c r="D3442" s="2" t="s">
        <v>4261</v>
      </c>
      <c r="E3442" s="2" t="s">
        <v>28</v>
      </c>
      <c r="F3442" s="2" t="s">
        <v>29</v>
      </c>
      <c r="G3442" s="2" t="s">
        <v>30</v>
      </c>
      <c r="H3442" s="2" t="s">
        <v>31</v>
      </c>
      <c r="I3442" s="2" t="s">
        <v>32</v>
      </c>
      <c r="J3442" s="2">
        <v>10</v>
      </c>
      <c r="K3442" s="2">
        <v>22340</v>
      </c>
      <c r="L3442" s="2">
        <v>223400</v>
      </c>
      <c r="M3442" s="2">
        <v>181027.24</v>
      </c>
      <c r="N3442" s="2">
        <v>42372.76</v>
      </c>
      <c r="O3442" s="2">
        <v>273</v>
      </c>
      <c r="P3442" s="2">
        <v>49</v>
      </c>
      <c r="Q3442" s="2" t="s">
        <v>33</v>
      </c>
      <c r="R3442" s="2">
        <v>20</v>
      </c>
      <c r="S3442" s="5">
        <f>IFERROR(Table1[[#This Row],[Profit]]/Table1[[#This Row],[Sales]],0)</f>
        <v>0.18967215756490602</v>
      </c>
      <c r="T3442" s="2" t="str">
        <f t="shared" si="53"/>
        <v>Reorder Needed</v>
      </c>
    </row>
    <row r="3443" spans="1:20" x14ac:dyDescent="0.3">
      <c r="A3443" s="2">
        <v>4442</v>
      </c>
      <c r="B3443" s="3">
        <v>45653</v>
      </c>
      <c r="C3443" s="2" t="s">
        <v>346</v>
      </c>
      <c r="D3443" s="2" t="s">
        <v>4262</v>
      </c>
      <c r="E3443" s="2" t="s">
        <v>28</v>
      </c>
      <c r="F3443" s="2" t="s">
        <v>29</v>
      </c>
      <c r="G3443" s="2" t="s">
        <v>60</v>
      </c>
      <c r="H3443" s="2" t="s">
        <v>61</v>
      </c>
      <c r="I3443" s="2" t="s">
        <v>32</v>
      </c>
      <c r="J3443" s="2">
        <v>3</v>
      </c>
      <c r="K3443" s="2">
        <v>45385</v>
      </c>
      <c r="L3443" s="2">
        <v>136155</v>
      </c>
      <c r="M3443" s="2">
        <v>94366.19</v>
      </c>
      <c r="N3443" s="2">
        <v>41788.81</v>
      </c>
      <c r="O3443" s="2">
        <v>248</v>
      </c>
      <c r="P3443" s="2">
        <v>97</v>
      </c>
      <c r="Q3443" s="2" t="s">
        <v>62</v>
      </c>
      <c r="R3443" s="2">
        <v>20</v>
      </c>
      <c r="S3443" s="5">
        <f>IFERROR(Table1[[#This Row],[Profit]]/Table1[[#This Row],[Sales]],0)</f>
        <v>0.30692086225257975</v>
      </c>
      <c r="T3443" s="2" t="str">
        <f t="shared" si="53"/>
        <v>Reorder Needed</v>
      </c>
    </row>
    <row r="3444" spans="1:20" x14ac:dyDescent="0.3">
      <c r="A3444" s="2">
        <v>4443</v>
      </c>
      <c r="B3444" s="3">
        <v>45343</v>
      </c>
      <c r="C3444" s="2" t="s">
        <v>676</v>
      </c>
      <c r="D3444" s="2" t="s">
        <v>4263</v>
      </c>
      <c r="E3444" s="2" t="s">
        <v>20</v>
      </c>
      <c r="F3444" s="2" t="s">
        <v>21</v>
      </c>
      <c r="G3444" s="2" t="s">
        <v>22</v>
      </c>
      <c r="H3444" s="2" t="s">
        <v>23</v>
      </c>
      <c r="I3444" s="2" t="s">
        <v>24</v>
      </c>
      <c r="J3444" s="2">
        <v>6</v>
      </c>
      <c r="K3444" s="2">
        <v>48275</v>
      </c>
      <c r="L3444" s="2">
        <v>289650</v>
      </c>
      <c r="M3444" s="2">
        <v>200125.69</v>
      </c>
      <c r="N3444" s="2">
        <v>89524.31</v>
      </c>
      <c r="O3444" s="2">
        <v>51</v>
      </c>
      <c r="P3444" s="2">
        <v>20</v>
      </c>
      <c r="Q3444" s="2" t="s">
        <v>25</v>
      </c>
      <c r="R3444" s="2">
        <v>20</v>
      </c>
      <c r="S3444" s="5">
        <f>IFERROR(Table1[[#This Row],[Profit]]/Table1[[#This Row],[Sales]],0)</f>
        <v>0.30907754186086656</v>
      </c>
      <c r="T3444" s="2" t="str">
        <f t="shared" si="53"/>
        <v>Reorder Needed</v>
      </c>
    </row>
    <row r="3445" spans="1:20" x14ac:dyDescent="0.3">
      <c r="A3445" s="2">
        <v>4444</v>
      </c>
      <c r="B3445" s="3">
        <v>45554</v>
      </c>
      <c r="C3445" s="2" t="s">
        <v>2160</v>
      </c>
      <c r="D3445" s="2" t="s">
        <v>4264</v>
      </c>
      <c r="E3445" s="2" t="s">
        <v>28</v>
      </c>
      <c r="F3445" s="2" t="s">
        <v>29</v>
      </c>
      <c r="G3445" s="2" t="s">
        <v>22</v>
      </c>
      <c r="H3445" s="2" t="s">
        <v>23</v>
      </c>
      <c r="I3445" s="2" t="s">
        <v>24</v>
      </c>
      <c r="J3445" s="2">
        <v>3</v>
      </c>
      <c r="K3445" s="2">
        <v>35252</v>
      </c>
      <c r="L3445" s="2">
        <v>105756</v>
      </c>
      <c r="M3445" s="2">
        <v>83928.09</v>
      </c>
      <c r="N3445" s="2">
        <v>21827.91</v>
      </c>
      <c r="O3445" s="2">
        <v>274</v>
      </c>
      <c r="P3445" s="2">
        <v>92</v>
      </c>
      <c r="Q3445" s="2" t="s">
        <v>25</v>
      </c>
      <c r="R3445" s="2">
        <v>10</v>
      </c>
      <c r="S3445" s="5">
        <f>IFERROR(Table1[[#This Row],[Profit]]/Table1[[#This Row],[Sales]],0)</f>
        <v>0.20639878588448882</v>
      </c>
      <c r="T3445" s="2" t="str">
        <f t="shared" si="53"/>
        <v>Reorder Needed</v>
      </c>
    </row>
    <row r="3446" spans="1:20" x14ac:dyDescent="0.3">
      <c r="A3446" s="2">
        <v>4445</v>
      </c>
      <c r="B3446" s="3">
        <v>45624</v>
      </c>
      <c r="C3446" s="2" t="s">
        <v>965</v>
      </c>
      <c r="D3446" s="2" t="s">
        <v>4265</v>
      </c>
      <c r="E3446" s="2" t="s">
        <v>28</v>
      </c>
      <c r="F3446" s="2" t="s">
        <v>29</v>
      </c>
      <c r="G3446" s="2" t="s">
        <v>30</v>
      </c>
      <c r="H3446" s="2" t="s">
        <v>31</v>
      </c>
      <c r="I3446" s="2" t="s">
        <v>32</v>
      </c>
      <c r="J3446" s="2">
        <v>3</v>
      </c>
      <c r="K3446" s="2">
        <v>57469</v>
      </c>
      <c r="L3446" s="2">
        <v>172407</v>
      </c>
      <c r="M3446" s="2">
        <v>132042.82</v>
      </c>
      <c r="N3446" s="2">
        <v>40364.18</v>
      </c>
      <c r="O3446" s="2">
        <v>332</v>
      </c>
      <c r="P3446" s="2">
        <v>63</v>
      </c>
      <c r="Q3446" s="2" t="s">
        <v>33</v>
      </c>
      <c r="R3446" s="2">
        <v>5</v>
      </c>
      <c r="S3446" s="5">
        <f>IFERROR(Table1[[#This Row],[Profit]]/Table1[[#This Row],[Sales]],0)</f>
        <v>0.2341214683858544</v>
      </c>
      <c r="T3446" s="2" t="str">
        <f t="shared" si="53"/>
        <v>Reorder Needed</v>
      </c>
    </row>
    <row r="3447" spans="1:20" x14ac:dyDescent="0.3">
      <c r="A3447" s="2">
        <v>4446</v>
      </c>
      <c r="B3447" s="3">
        <v>45359</v>
      </c>
      <c r="C3447" s="2" t="s">
        <v>1044</v>
      </c>
      <c r="D3447" s="2" t="s">
        <v>4266</v>
      </c>
      <c r="E3447" s="2" t="s">
        <v>28</v>
      </c>
      <c r="F3447" s="2" t="s">
        <v>29</v>
      </c>
      <c r="G3447" s="2" t="s">
        <v>30</v>
      </c>
      <c r="H3447" s="2" t="s">
        <v>31</v>
      </c>
      <c r="I3447" s="2" t="s">
        <v>32</v>
      </c>
      <c r="J3447" s="2">
        <v>7</v>
      </c>
      <c r="K3447" s="2">
        <v>22431</v>
      </c>
      <c r="L3447" s="2">
        <v>157017</v>
      </c>
      <c r="M3447" s="2">
        <v>138420.32999999999</v>
      </c>
      <c r="N3447" s="2">
        <v>18596.669999999998</v>
      </c>
      <c r="O3447" s="2">
        <v>328</v>
      </c>
      <c r="P3447" s="2">
        <v>12</v>
      </c>
      <c r="Q3447" s="2" t="s">
        <v>33</v>
      </c>
      <c r="R3447" s="2">
        <v>5</v>
      </c>
      <c r="S3447" s="5">
        <f>IFERROR(Table1[[#This Row],[Profit]]/Table1[[#This Row],[Sales]],0)</f>
        <v>0.11843730296719462</v>
      </c>
      <c r="T3447" s="2" t="str">
        <f t="shared" si="53"/>
        <v>Reorder Needed</v>
      </c>
    </row>
    <row r="3448" spans="1:20" x14ac:dyDescent="0.3">
      <c r="A3448" s="2">
        <v>4447</v>
      </c>
      <c r="B3448" s="3">
        <v>45595</v>
      </c>
      <c r="C3448" s="2" t="s">
        <v>369</v>
      </c>
      <c r="D3448" s="2" t="s">
        <v>4267</v>
      </c>
      <c r="E3448" s="2" t="s">
        <v>28</v>
      </c>
      <c r="F3448" s="2" t="s">
        <v>29</v>
      </c>
      <c r="G3448" s="2" t="s">
        <v>97</v>
      </c>
      <c r="H3448" s="2" t="s">
        <v>98</v>
      </c>
      <c r="I3448" s="2" t="s">
        <v>32</v>
      </c>
      <c r="J3448" s="2">
        <v>2</v>
      </c>
      <c r="K3448" s="2">
        <v>41307</v>
      </c>
      <c r="L3448" s="2">
        <v>82614</v>
      </c>
      <c r="M3448" s="2">
        <v>72823.539999999994</v>
      </c>
      <c r="N3448" s="2">
        <v>9790.4599999999991</v>
      </c>
      <c r="O3448" s="2">
        <v>160</v>
      </c>
      <c r="P3448" s="2">
        <v>96</v>
      </c>
      <c r="Q3448" s="2" t="s">
        <v>99</v>
      </c>
      <c r="R3448" s="2">
        <v>20</v>
      </c>
      <c r="S3448" s="5">
        <f>IFERROR(Table1[[#This Row],[Profit]]/Table1[[#This Row],[Sales]],0)</f>
        <v>0.11850848524463165</v>
      </c>
      <c r="T3448" s="2" t="str">
        <f t="shared" si="53"/>
        <v>Reorder Needed</v>
      </c>
    </row>
    <row r="3449" spans="1:20" x14ac:dyDescent="0.3">
      <c r="A3449" s="2">
        <v>4448</v>
      </c>
      <c r="B3449" s="3">
        <v>45632</v>
      </c>
      <c r="C3449" s="2" t="s">
        <v>133</v>
      </c>
      <c r="D3449" s="2" t="s">
        <v>4268</v>
      </c>
      <c r="E3449" s="2" t="s">
        <v>45</v>
      </c>
      <c r="F3449" s="2" t="s">
        <v>46</v>
      </c>
      <c r="G3449" s="2" t="s">
        <v>30</v>
      </c>
      <c r="H3449" s="2" t="s">
        <v>31</v>
      </c>
      <c r="I3449" s="2" t="s">
        <v>32</v>
      </c>
      <c r="J3449" s="2">
        <v>5</v>
      </c>
      <c r="K3449" s="2">
        <v>34859</v>
      </c>
      <c r="L3449" s="2">
        <v>174295</v>
      </c>
      <c r="M3449" s="2">
        <v>147534.23000000001</v>
      </c>
      <c r="N3449" s="2">
        <v>26760.77</v>
      </c>
      <c r="O3449" s="2">
        <v>195</v>
      </c>
      <c r="P3449" s="2">
        <v>82</v>
      </c>
      <c r="Q3449" s="2" t="s">
        <v>33</v>
      </c>
      <c r="R3449" s="2">
        <v>0</v>
      </c>
      <c r="S3449" s="5">
        <f>IFERROR(Table1[[#This Row],[Profit]]/Table1[[#This Row],[Sales]],0)</f>
        <v>0.15353722137754955</v>
      </c>
      <c r="T3449" s="2" t="str">
        <f t="shared" si="53"/>
        <v>Reorder Needed</v>
      </c>
    </row>
    <row r="3450" spans="1:20" x14ac:dyDescent="0.3">
      <c r="A3450" s="2">
        <v>4449</v>
      </c>
      <c r="B3450" s="3">
        <v>45453</v>
      </c>
      <c r="C3450" s="2" t="s">
        <v>1292</v>
      </c>
      <c r="D3450" s="2" t="s">
        <v>4269</v>
      </c>
      <c r="E3450" s="2" t="s">
        <v>20</v>
      </c>
      <c r="F3450" s="2" t="s">
        <v>21</v>
      </c>
      <c r="G3450" s="2" t="s">
        <v>75</v>
      </c>
      <c r="H3450" s="2" t="s">
        <v>76</v>
      </c>
      <c r="I3450" s="2" t="s">
        <v>77</v>
      </c>
      <c r="J3450" s="2">
        <v>5</v>
      </c>
      <c r="K3450" s="2">
        <v>29574</v>
      </c>
      <c r="L3450" s="2">
        <v>147870</v>
      </c>
      <c r="M3450" s="2">
        <v>112000.08</v>
      </c>
      <c r="N3450" s="2">
        <v>35869.919999999998</v>
      </c>
      <c r="O3450" s="2">
        <v>314</v>
      </c>
      <c r="P3450" s="2">
        <v>44</v>
      </c>
      <c r="Q3450" s="2" t="s">
        <v>78</v>
      </c>
      <c r="R3450" s="2">
        <v>0</v>
      </c>
      <c r="S3450" s="5">
        <f>IFERROR(Table1[[#This Row],[Profit]]/Table1[[#This Row],[Sales]],0)</f>
        <v>0.2425773990667478</v>
      </c>
      <c r="T3450" s="2" t="str">
        <f t="shared" si="53"/>
        <v>Reorder Needed</v>
      </c>
    </row>
    <row r="3451" spans="1:20" x14ac:dyDescent="0.3">
      <c r="A3451" s="2">
        <v>4450</v>
      </c>
      <c r="B3451" s="3">
        <v>45299</v>
      </c>
      <c r="C3451" s="2" t="s">
        <v>1234</v>
      </c>
      <c r="D3451" s="2" t="s">
        <v>4270</v>
      </c>
      <c r="E3451" s="2" t="s">
        <v>28</v>
      </c>
      <c r="F3451" s="2" t="s">
        <v>29</v>
      </c>
      <c r="G3451" s="2" t="s">
        <v>97</v>
      </c>
      <c r="H3451" s="2" t="s">
        <v>98</v>
      </c>
      <c r="I3451" s="2" t="s">
        <v>32</v>
      </c>
      <c r="J3451" s="2">
        <v>10</v>
      </c>
      <c r="K3451" s="2">
        <v>11376</v>
      </c>
      <c r="L3451" s="2">
        <v>113760</v>
      </c>
      <c r="M3451" s="2">
        <v>75829.3</v>
      </c>
      <c r="N3451" s="2">
        <v>37930.699999999997</v>
      </c>
      <c r="O3451" s="2">
        <v>111</v>
      </c>
      <c r="P3451" s="2">
        <v>87</v>
      </c>
      <c r="Q3451" s="2" t="s">
        <v>99</v>
      </c>
      <c r="R3451" s="2">
        <v>0</v>
      </c>
      <c r="S3451" s="5">
        <f>IFERROR(Table1[[#This Row],[Profit]]/Table1[[#This Row],[Sales]],0)</f>
        <v>0.33342739099859353</v>
      </c>
      <c r="T3451" s="2" t="str">
        <f t="shared" si="53"/>
        <v>Reorder Needed</v>
      </c>
    </row>
    <row r="3452" spans="1:20" x14ac:dyDescent="0.3">
      <c r="A3452" s="2">
        <v>4451</v>
      </c>
      <c r="B3452" s="3">
        <v>45329</v>
      </c>
      <c r="C3452" s="2" t="s">
        <v>1578</v>
      </c>
      <c r="D3452" s="2" t="s">
        <v>4271</v>
      </c>
      <c r="E3452" s="2" t="s">
        <v>28</v>
      </c>
      <c r="F3452" s="2" t="s">
        <v>29</v>
      </c>
      <c r="G3452" s="2" t="s">
        <v>97</v>
      </c>
      <c r="H3452" s="2" t="s">
        <v>98</v>
      </c>
      <c r="I3452" s="2" t="s">
        <v>32</v>
      </c>
      <c r="J3452" s="2">
        <v>2</v>
      </c>
      <c r="K3452" s="2">
        <v>16714</v>
      </c>
      <c r="L3452" s="2">
        <v>33428</v>
      </c>
      <c r="M3452" s="2">
        <v>29109.69</v>
      </c>
      <c r="N3452" s="2">
        <v>4318.3100000000004</v>
      </c>
      <c r="O3452" s="2">
        <v>158</v>
      </c>
      <c r="P3452" s="2">
        <v>76</v>
      </c>
      <c r="Q3452" s="2" t="s">
        <v>99</v>
      </c>
      <c r="R3452" s="2">
        <v>0</v>
      </c>
      <c r="S3452" s="5">
        <f>IFERROR(Table1[[#This Row],[Profit]]/Table1[[#This Row],[Sales]],0)</f>
        <v>0.12918242192174226</v>
      </c>
      <c r="T3452" s="2" t="str">
        <f t="shared" si="53"/>
        <v>Reorder Needed</v>
      </c>
    </row>
    <row r="3453" spans="1:20" x14ac:dyDescent="0.3">
      <c r="A3453" s="2">
        <v>4452</v>
      </c>
      <c r="B3453" s="3">
        <v>45636</v>
      </c>
      <c r="C3453" s="2" t="s">
        <v>2557</v>
      </c>
      <c r="D3453" s="2" t="s">
        <v>4272</v>
      </c>
      <c r="E3453" s="2" t="s">
        <v>45</v>
      </c>
      <c r="F3453" s="2" t="s">
        <v>46</v>
      </c>
      <c r="G3453" s="2" t="s">
        <v>49</v>
      </c>
      <c r="H3453" s="2" t="s">
        <v>50</v>
      </c>
      <c r="I3453" s="2" t="s">
        <v>51</v>
      </c>
      <c r="J3453" s="2">
        <v>9</v>
      </c>
      <c r="K3453" s="2">
        <v>44531</v>
      </c>
      <c r="L3453" s="2">
        <v>400779</v>
      </c>
      <c r="M3453" s="2">
        <v>311960.46000000002</v>
      </c>
      <c r="N3453" s="2">
        <v>88818.54</v>
      </c>
      <c r="O3453" s="2">
        <v>184</v>
      </c>
      <c r="P3453" s="2">
        <v>70</v>
      </c>
      <c r="Q3453" s="2" t="s">
        <v>52</v>
      </c>
      <c r="R3453" s="2">
        <v>5</v>
      </c>
      <c r="S3453" s="5">
        <f>IFERROR(Table1[[#This Row],[Profit]]/Table1[[#This Row],[Sales]],0)</f>
        <v>0.22161475526412311</v>
      </c>
      <c r="T3453" s="2" t="str">
        <f t="shared" si="53"/>
        <v>Reorder Needed</v>
      </c>
    </row>
    <row r="3454" spans="1:20" x14ac:dyDescent="0.3">
      <c r="A3454" s="2">
        <v>4453</v>
      </c>
      <c r="B3454" s="3">
        <v>45482</v>
      </c>
      <c r="C3454" s="2" t="s">
        <v>1437</v>
      </c>
      <c r="D3454" s="2" t="s">
        <v>4273</v>
      </c>
      <c r="E3454" s="2" t="s">
        <v>20</v>
      </c>
      <c r="F3454" s="2" t="s">
        <v>21</v>
      </c>
      <c r="G3454" s="2" t="s">
        <v>75</v>
      </c>
      <c r="H3454" s="2" t="s">
        <v>76</v>
      </c>
      <c r="I3454" s="2" t="s">
        <v>77</v>
      </c>
      <c r="J3454" s="2">
        <v>4</v>
      </c>
      <c r="K3454" s="2">
        <v>54923</v>
      </c>
      <c r="L3454" s="2">
        <v>219692</v>
      </c>
      <c r="M3454" s="2">
        <v>164698.19</v>
      </c>
      <c r="N3454" s="2">
        <v>54993.81</v>
      </c>
      <c r="O3454" s="2">
        <v>415</v>
      </c>
      <c r="P3454" s="2">
        <v>62</v>
      </c>
      <c r="Q3454" s="2" t="s">
        <v>78</v>
      </c>
      <c r="R3454" s="2">
        <v>10</v>
      </c>
      <c r="S3454" s="5">
        <f>IFERROR(Table1[[#This Row],[Profit]]/Table1[[#This Row],[Sales]],0)</f>
        <v>0.2503223148771917</v>
      </c>
      <c r="T3454" s="2" t="str">
        <f t="shared" si="53"/>
        <v>Reorder Needed</v>
      </c>
    </row>
    <row r="3455" spans="1:20" x14ac:dyDescent="0.3">
      <c r="A3455" s="2">
        <v>4454</v>
      </c>
      <c r="B3455" s="3">
        <v>45483</v>
      </c>
      <c r="C3455" s="2" t="s">
        <v>495</v>
      </c>
      <c r="D3455" s="2" t="s">
        <v>4274</v>
      </c>
      <c r="E3455" s="2" t="s">
        <v>28</v>
      </c>
      <c r="F3455" s="2" t="s">
        <v>29</v>
      </c>
      <c r="G3455" s="2" t="s">
        <v>97</v>
      </c>
      <c r="H3455" s="2" t="s">
        <v>98</v>
      </c>
      <c r="I3455" s="2" t="s">
        <v>32</v>
      </c>
      <c r="J3455" s="2">
        <v>5</v>
      </c>
      <c r="K3455" s="2">
        <v>37380</v>
      </c>
      <c r="L3455" s="2">
        <v>186900</v>
      </c>
      <c r="M3455" s="2">
        <v>162372.89000000001</v>
      </c>
      <c r="N3455" s="2">
        <v>24527.11</v>
      </c>
      <c r="O3455" s="2">
        <v>359</v>
      </c>
      <c r="P3455" s="2">
        <v>22</v>
      </c>
      <c r="Q3455" s="2" t="s">
        <v>99</v>
      </c>
      <c r="R3455" s="2">
        <v>5</v>
      </c>
      <c r="S3455" s="5">
        <f>IFERROR(Table1[[#This Row],[Profit]]/Table1[[#This Row],[Sales]],0)</f>
        <v>0.13123119315141787</v>
      </c>
      <c r="T3455" s="2" t="str">
        <f t="shared" si="53"/>
        <v>Reorder Needed</v>
      </c>
    </row>
    <row r="3456" spans="1:20" x14ac:dyDescent="0.3">
      <c r="A3456" s="2">
        <v>4455</v>
      </c>
      <c r="B3456" s="3">
        <v>45534</v>
      </c>
      <c r="C3456" s="2" t="s">
        <v>676</v>
      </c>
      <c r="D3456" s="2" t="s">
        <v>4275</v>
      </c>
      <c r="E3456" s="2" t="s">
        <v>45</v>
      </c>
      <c r="F3456" s="2" t="s">
        <v>46</v>
      </c>
      <c r="G3456" s="2" t="s">
        <v>75</v>
      </c>
      <c r="H3456" s="2" t="s">
        <v>76</v>
      </c>
      <c r="I3456" s="2" t="s">
        <v>77</v>
      </c>
      <c r="J3456" s="2">
        <v>4</v>
      </c>
      <c r="K3456" s="2">
        <v>30820</v>
      </c>
      <c r="L3456" s="2">
        <v>123280</v>
      </c>
      <c r="M3456" s="2">
        <v>91969.47</v>
      </c>
      <c r="N3456" s="2">
        <v>31310.53</v>
      </c>
      <c r="O3456" s="2">
        <v>231</v>
      </c>
      <c r="P3456" s="2">
        <v>76</v>
      </c>
      <c r="Q3456" s="2" t="s">
        <v>78</v>
      </c>
      <c r="R3456" s="2">
        <v>10</v>
      </c>
      <c r="S3456" s="5">
        <f>IFERROR(Table1[[#This Row],[Profit]]/Table1[[#This Row],[Sales]],0)</f>
        <v>0.25397899091499027</v>
      </c>
      <c r="T3456" s="2" t="str">
        <f t="shared" si="53"/>
        <v>Reorder Needed</v>
      </c>
    </row>
    <row r="3457" spans="1:20" x14ac:dyDescent="0.3">
      <c r="A3457" s="2">
        <v>4456</v>
      </c>
      <c r="B3457" s="3">
        <v>45638</v>
      </c>
      <c r="C3457" s="2" t="s">
        <v>659</v>
      </c>
      <c r="D3457" s="2" t="s">
        <v>4276</v>
      </c>
      <c r="E3457" s="2" t="s">
        <v>28</v>
      </c>
      <c r="F3457" s="2" t="s">
        <v>29</v>
      </c>
      <c r="G3457" s="2" t="s">
        <v>40</v>
      </c>
      <c r="H3457" s="2" t="s">
        <v>41</v>
      </c>
      <c r="I3457" s="2" t="s">
        <v>24</v>
      </c>
      <c r="J3457" s="2">
        <v>3</v>
      </c>
      <c r="K3457" s="2">
        <v>22090</v>
      </c>
      <c r="L3457" s="2">
        <v>66270</v>
      </c>
      <c r="M3457" s="2">
        <v>57098.76</v>
      </c>
      <c r="N3457" s="2">
        <v>9171.24</v>
      </c>
      <c r="O3457" s="2">
        <v>29</v>
      </c>
      <c r="P3457" s="2">
        <v>90</v>
      </c>
      <c r="Q3457" s="2" t="s">
        <v>42</v>
      </c>
      <c r="R3457" s="2">
        <v>5</v>
      </c>
      <c r="S3457" s="5">
        <f>IFERROR(Table1[[#This Row],[Profit]]/Table1[[#This Row],[Sales]],0)</f>
        <v>0.1383920325939339</v>
      </c>
      <c r="T3457" s="2" t="str">
        <f t="shared" si="53"/>
        <v>Sufficient</v>
      </c>
    </row>
    <row r="3458" spans="1:20" x14ac:dyDescent="0.3">
      <c r="A3458" s="2">
        <v>4457</v>
      </c>
      <c r="B3458" s="3">
        <v>45561</v>
      </c>
      <c r="C3458" s="2" t="s">
        <v>3152</v>
      </c>
      <c r="D3458" s="2" t="s">
        <v>4277</v>
      </c>
      <c r="E3458" s="2" t="s">
        <v>20</v>
      </c>
      <c r="F3458" s="2" t="s">
        <v>21</v>
      </c>
      <c r="G3458" s="2" t="s">
        <v>55</v>
      </c>
      <c r="H3458" s="2" t="s">
        <v>56</v>
      </c>
      <c r="I3458" s="2" t="s">
        <v>32</v>
      </c>
      <c r="J3458" s="2">
        <v>8</v>
      </c>
      <c r="K3458" s="2">
        <v>25036</v>
      </c>
      <c r="L3458" s="2">
        <v>200288</v>
      </c>
      <c r="M3458" s="2">
        <v>168268.03</v>
      </c>
      <c r="N3458" s="2">
        <v>32019.97</v>
      </c>
      <c r="O3458" s="2">
        <v>313</v>
      </c>
      <c r="P3458" s="2">
        <v>31</v>
      </c>
      <c r="Q3458" s="2" t="s">
        <v>57</v>
      </c>
      <c r="R3458" s="2">
        <v>0</v>
      </c>
      <c r="S3458" s="5">
        <f>IFERROR(Table1[[#This Row],[Profit]]/Table1[[#This Row],[Sales]],0)</f>
        <v>0.15986963772168078</v>
      </c>
      <c r="T3458" s="2" t="str">
        <f t="shared" ref="T3458:T3521" si="54">IF(O3458&gt;P3458,"Reorder Needed","Sufficient")</f>
        <v>Reorder Needed</v>
      </c>
    </row>
    <row r="3459" spans="1:20" x14ac:dyDescent="0.3">
      <c r="A3459" s="2">
        <v>4458</v>
      </c>
      <c r="B3459" s="3">
        <v>45585</v>
      </c>
      <c r="C3459" s="2" t="s">
        <v>3183</v>
      </c>
      <c r="D3459" s="2" t="s">
        <v>4278</v>
      </c>
      <c r="E3459" s="2" t="s">
        <v>45</v>
      </c>
      <c r="F3459" s="2" t="s">
        <v>46</v>
      </c>
      <c r="G3459" s="2" t="s">
        <v>81</v>
      </c>
      <c r="H3459" s="2" t="s">
        <v>82</v>
      </c>
      <c r="I3459" s="2" t="s">
        <v>24</v>
      </c>
      <c r="J3459" s="2">
        <v>7</v>
      </c>
      <c r="K3459" s="2">
        <v>15590</v>
      </c>
      <c r="L3459" s="2">
        <v>109130</v>
      </c>
      <c r="M3459" s="2">
        <v>70946.350000000006</v>
      </c>
      <c r="N3459" s="2">
        <v>38183.65</v>
      </c>
      <c r="O3459" s="2">
        <v>461</v>
      </c>
      <c r="P3459" s="2">
        <v>30</v>
      </c>
      <c r="Q3459" s="2" t="s">
        <v>42</v>
      </c>
      <c r="R3459" s="2">
        <v>15</v>
      </c>
      <c r="S3459" s="5">
        <f>IFERROR(Table1[[#This Row],[Profit]]/Table1[[#This Row],[Sales]],0)</f>
        <v>0.3498914139100156</v>
      </c>
      <c r="T3459" s="2" t="str">
        <f t="shared" si="54"/>
        <v>Reorder Needed</v>
      </c>
    </row>
    <row r="3460" spans="1:20" x14ac:dyDescent="0.3">
      <c r="A3460" s="2">
        <v>4459</v>
      </c>
      <c r="B3460" s="3">
        <v>45295</v>
      </c>
      <c r="C3460" s="2" t="s">
        <v>2257</v>
      </c>
      <c r="D3460" s="2" t="s">
        <v>4279</v>
      </c>
      <c r="E3460" s="2" t="s">
        <v>20</v>
      </c>
      <c r="F3460" s="2" t="s">
        <v>21</v>
      </c>
      <c r="G3460" s="2" t="s">
        <v>49</v>
      </c>
      <c r="H3460" s="2" t="s">
        <v>50</v>
      </c>
      <c r="I3460" s="2" t="s">
        <v>51</v>
      </c>
      <c r="J3460" s="2">
        <v>8</v>
      </c>
      <c r="K3460" s="2">
        <v>22368</v>
      </c>
      <c r="L3460" s="2">
        <v>178944</v>
      </c>
      <c r="M3460" s="2">
        <v>156934.68</v>
      </c>
      <c r="N3460" s="2">
        <v>22009.32</v>
      </c>
      <c r="O3460" s="2">
        <v>247</v>
      </c>
      <c r="P3460" s="2">
        <v>43</v>
      </c>
      <c r="Q3460" s="2" t="s">
        <v>52</v>
      </c>
      <c r="R3460" s="2">
        <v>20</v>
      </c>
      <c r="S3460" s="5">
        <f>IFERROR(Table1[[#This Row],[Profit]]/Table1[[#This Row],[Sales]],0)</f>
        <v>0.12299557403433477</v>
      </c>
      <c r="T3460" s="2" t="str">
        <f t="shared" si="54"/>
        <v>Reorder Needed</v>
      </c>
    </row>
    <row r="3461" spans="1:20" x14ac:dyDescent="0.3">
      <c r="A3461" s="2">
        <v>4460</v>
      </c>
      <c r="B3461" s="3">
        <v>45515</v>
      </c>
      <c r="C3461" s="2" t="s">
        <v>1246</v>
      </c>
      <c r="D3461" s="2" t="s">
        <v>4280</v>
      </c>
      <c r="E3461" s="2" t="s">
        <v>45</v>
      </c>
      <c r="F3461" s="2" t="s">
        <v>46</v>
      </c>
      <c r="G3461" s="2" t="s">
        <v>40</v>
      </c>
      <c r="H3461" s="2" t="s">
        <v>41</v>
      </c>
      <c r="I3461" s="2" t="s">
        <v>24</v>
      </c>
      <c r="J3461" s="2">
        <v>7</v>
      </c>
      <c r="K3461" s="2">
        <v>14159</v>
      </c>
      <c r="L3461" s="2">
        <v>99113</v>
      </c>
      <c r="M3461" s="2">
        <v>64950.080000000002</v>
      </c>
      <c r="N3461" s="2">
        <v>34162.92</v>
      </c>
      <c r="O3461" s="2">
        <v>327</v>
      </c>
      <c r="P3461" s="2">
        <v>73</v>
      </c>
      <c r="Q3461" s="2" t="s">
        <v>42</v>
      </c>
      <c r="R3461" s="2">
        <v>10</v>
      </c>
      <c r="S3461" s="5">
        <f>IFERROR(Table1[[#This Row],[Profit]]/Table1[[#This Row],[Sales]],0)</f>
        <v>0.34468656987478935</v>
      </c>
      <c r="T3461" s="2" t="str">
        <f t="shared" si="54"/>
        <v>Reorder Needed</v>
      </c>
    </row>
    <row r="3462" spans="1:20" x14ac:dyDescent="0.3">
      <c r="A3462" s="2">
        <v>4461</v>
      </c>
      <c r="B3462" s="3">
        <v>45523</v>
      </c>
      <c r="C3462" s="2" t="s">
        <v>1635</v>
      </c>
      <c r="D3462" s="2" t="s">
        <v>4281</v>
      </c>
      <c r="E3462" s="2" t="s">
        <v>36</v>
      </c>
      <c r="F3462" s="2" t="s">
        <v>37</v>
      </c>
      <c r="G3462" s="2" t="s">
        <v>40</v>
      </c>
      <c r="H3462" s="2" t="s">
        <v>41</v>
      </c>
      <c r="I3462" s="2" t="s">
        <v>24</v>
      </c>
      <c r="J3462" s="2">
        <v>2</v>
      </c>
      <c r="K3462" s="2">
        <v>29507</v>
      </c>
      <c r="L3462" s="2">
        <v>59014</v>
      </c>
      <c r="M3462" s="2">
        <v>42770.89</v>
      </c>
      <c r="N3462" s="2">
        <v>16243.11</v>
      </c>
      <c r="O3462" s="2">
        <v>275</v>
      </c>
      <c r="P3462" s="2">
        <v>36</v>
      </c>
      <c r="Q3462" s="2" t="s">
        <v>42</v>
      </c>
      <c r="R3462" s="2">
        <v>10</v>
      </c>
      <c r="S3462" s="5">
        <f>IFERROR(Table1[[#This Row],[Profit]]/Table1[[#This Row],[Sales]],0)</f>
        <v>0.27524163757752401</v>
      </c>
      <c r="T3462" s="2" t="str">
        <f t="shared" si="54"/>
        <v>Reorder Needed</v>
      </c>
    </row>
    <row r="3463" spans="1:20" x14ac:dyDescent="0.3">
      <c r="A3463" s="2">
        <v>4462</v>
      </c>
      <c r="B3463" s="3">
        <v>45630</v>
      </c>
      <c r="C3463" s="2" t="s">
        <v>142</v>
      </c>
      <c r="D3463" s="2" t="s">
        <v>4282</v>
      </c>
      <c r="E3463" s="2" t="s">
        <v>36</v>
      </c>
      <c r="F3463" s="2" t="s">
        <v>37</v>
      </c>
      <c r="G3463" s="2" t="s">
        <v>40</v>
      </c>
      <c r="H3463" s="2" t="s">
        <v>41</v>
      </c>
      <c r="I3463" s="2" t="s">
        <v>24</v>
      </c>
      <c r="J3463" s="2">
        <v>7</v>
      </c>
      <c r="K3463" s="2">
        <v>42629</v>
      </c>
      <c r="L3463" s="2">
        <v>298403</v>
      </c>
      <c r="M3463" s="2">
        <v>260130.93</v>
      </c>
      <c r="N3463" s="2">
        <v>38272.07</v>
      </c>
      <c r="O3463" s="2">
        <v>332</v>
      </c>
      <c r="P3463" s="2">
        <v>76</v>
      </c>
      <c r="Q3463" s="2" t="s">
        <v>42</v>
      </c>
      <c r="R3463" s="2">
        <v>5</v>
      </c>
      <c r="S3463" s="5">
        <f>IFERROR(Table1[[#This Row],[Profit]]/Table1[[#This Row],[Sales]],0)</f>
        <v>0.12825631779841357</v>
      </c>
      <c r="T3463" s="2" t="str">
        <f t="shared" si="54"/>
        <v>Reorder Needed</v>
      </c>
    </row>
    <row r="3464" spans="1:20" x14ac:dyDescent="0.3">
      <c r="A3464" s="2">
        <v>4463</v>
      </c>
      <c r="B3464" s="3">
        <v>45558</v>
      </c>
      <c r="C3464" s="2" t="s">
        <v>1435</v>
      </c>
      <c r="D3464" s="2" t="s">
        <v>4283</v>
      </c>
      <c r="E3464" s="2" t="s">
        <v>36</v>
      </c>
      <c r="F3464" s="2" t="s">
        <v>37</v>
      </c>
      <c r="G3464" s="2" t="s">
        <v>30</v>
      </c>
      <c r="H3464" s="2" t="s">
        <v>31</v>
      </c>
      <c r="I3464" s="2" t="s">
        <v>32</v>
      </c>
      <c r="J3464" s="2">
        <v>2</v>
      </c>
      <c r="K3464" s="2">
        <v>8968</v>
      </c>
      <c r="L3464" s="2">
        <v>17936</v>
      </c>
      <c r="M3464" s="2">
        <v>14490.19</v>
      </c>
      <c r="N3464" s="2">
        <v>3445.81</v>
      </c>
      <c r="O3464" s="2">
        <v>457</v>
      </c>
      <c r="P3464" s="2">
        <v>48</v>
      </c>
      <c r="Q3464" s="2" t="s">
        <v>33</v>
      </c>
      <c r="R3464" s="2">
        <v>0</v>
      </c>
      <c r="S3464" s="5">
        <f>IFERROR(Table1[[#This Row],[Profit]]/Table1[[#This Row],[Sales]],0)</f>
        <v>0.19211697145405887</v>
      </c>
      <c r="T3464" s="2" t="str">
        <f t="shared" si="54"/>
        <v>Reorder Needed</v>
      </c>
    </row>
    <row r="3465" spans="1:20" x14ac:dyDescent="0.3">
      <c r="A3465" s="2">
        <v>4464</v>
      </c>
      <c r="B3465" s="3">
        <v>45590</v>
      </c>
      <c r="C3465" s="2" t="s">
        <v>686</v>
      </c>
      <c r="D3465" s="2" t="s">
        <v>4284</v>
      </c>
      <c r="E3465" s="2" t="s">
        <v>45</v>
      </c>
      <c r="F3465" s="2" t="s">
        <v>46</v>
      </c>
      <c r="G3465" s="2" t="s">
        <v>30</v>
      </c>
      <c r="H3465" s="2" t="s">
        <v>31</v>
      </c>
      <c r="I3465" s="2" t="s">
        <v>32</v>
      </c>
      <c r="J3465" s="2">
        <v>4</v>
      </c>
      <c r="K3465" s="2">
        <v>2086</v>
      </c>
      <c r="L3465" s="2">
        <v>8344</v>
      </c>
      <c r="M3465" s="2">
        <v>6998.93</v>
      </c>
      <c r="N3465" s="2">
        <v>1345.07</v>
      </c>
      <c r="O3465" s="2">
        <v>344</v>
      </c>
      <c r="P3465" s="2">
        <v>38</v>
      </c>
      <c r="Q3465" s="2" t="s">
        <v>33</v>
      </c>
      <c r="R3465" s="2">
        <v>5</v>
      </c>
      <c r="S3465" s="5">
        <f>IFERROR(Table1[[#This Row],[Profit]]/Table1[[#This Row],[Sales]],0)</f>
        <v>0.16120206136145732</v>
      </c>
      <c r="T3465" s="2" t="str">
        <f t="shared" si="54"/>
        <v>Reorder Needed</v>
      </c>
    </row>
    <row r="3466" spans="1:20" x14ac:dyDescent="0.3">
      <c r="A3466" s="2">
        <v>4465</v>
      </c>
      <c r="B3466" s="3">
        <v>45392</v>
      </c>
      <c r="C3466" s="2" t="s">
        <v>552</v>
      </c>
      <c r="D3466" s="2" t="s">
        <v>4285</v>
      </c>
      <c r="E3466" s="2" t="s">
        <v>20</v>
      </c>
      <c r="F3466" s="2" t="s">
        <v>21</v>
      </c>
      <c r="G3466" s="2" t="s">
        <v>97</v>
      </c>
      <c r="H3466" s="2" t="s">
        <v>98</v>
      </c>
      <c r="I3466" s="2" t="s">
        <v>32</v>
      </c>
      <c r="J3466" s="2">
        <v>9</v>
      </c>
      <c r="K3466" s="2">
        <v>30127</v>
      </c>
      <c r="L3466" s="2">
        <v>271143</v>
      </c>
      <c r="M3466" s="2">
        <v>220854.67</v>
      </c>
      <c r="N3466" s="2">
        <v>50288.33</v>
      </c>
      <c r="O3466" s="2">
        <v>237</v>
      </c>
      <c r="P3466" s="2">
        <v>36</v>
      </c>
      <c r="Q3466" s="2" t="s">
        <v>99</v>
      </c>
      <c r="R3466" s="2">
        <v>10</v>
      </c>
      <c r="S3466" s="5">
        <f>IFERROR(Table1[[#This Row],[Profit]]/Table1[[#This Row],[Sales]],0)</f>
        <v>0.18546792651847918</v>
      </c>
      <c r="T3466" s="2" t="str">
        <f t="shared" si="54"/>
        <v>Reorder Needed</v>
      </c>
    </row>
    <row r="3467" spans="1:20" x14ac:dyDescent="0.3">
      <c r="A3467" s="2">
        <v>4466</v>
      </c>
      <c r="B3467" s="3">
        <v>45601</v>
      </c>
      <c r="C3467" s="2" t="s">
        <v>2230</v>
      </c>
      <c r="D3467" s="2" t="s">
        <v>1976</v>
      </c>
      <c r="E3467" s="2" t="s">
        <v>28</v>
      </c>
      <c r="F3467" s="2" t="s">
        <v>29</v>
      </c>
      <c r="G3467" s="2" t="s">
        <v>40</v>
      </c>
      <c r="H3467" s="2" t="s">
        <v>41</v>
      </c>
      <c r="I3467" s="2" t="s">
        <v>24</v>
      </c>
      <c r="J3467" s="2">
        <v>3</v>
      </c>
      <c r="K3467" s="2">
        <v>35678</v>
      </c>
      <c r="L3467" s="2">
        <v>107034</v>
      </c>
      <c r="M3467" s="2">
        <v>92983.65</v>
      </c>
      <c r="N3467" s="2">
        <v>14050.35</v>
      </c>
      <c r="O3467" s="2">
        <v>279</v>
      </c>
      <c r="P3467" s="2">
        <v>89</v>
      </c>
      <c r="Q3467" s="2" t="s">
        <v>42</v>
      </c>
      <c r="R3467" s="2">
        <v>20</v>
      </c>
      <c r="S3467" s="5">
        <f>IFERROR(Table1[[#This Row],[Profit]]/Table1[[#This Row],[Sales]],0)</f>
        <v>0.13126997028981446</v>
      </c>
      <c r="T3467" s="2" t="str">
        <f t="shared" si="54"/>
        <v>Reorder Needed</v>
      </c>
    </row>
    <row r="3468" spans="1:20" x14ac:dyDescent="0.3">
      <c r="A3468" s="2">
        <v>4467</v>
      </c>
      <c r="B3468" s="3">
        <v>45336</v>
      </c>
      <c r="C3468" s="2" t="s">
        <v>720</v>
      </c>
      <c r="D3468" s="2" t="s">
        <v>4286</v>
      </c>
      <c r="E3468" s="2" t="s">
        <v>20</v>
      </c>
      <c r="F3468" s="2" t="s">
        <v>21</v>
      </c>
      <c r="G3468" s="2" t="s">
        <v>97</v>
      </c>
      <c r="H3468" s="2" t="s">
        <v>98</v>
      </c>
      <c r="I3468" s="2" t="s">
        <v>32</v>
      </c>
      <c r="J3468" s="2">
        <v>6</v>
      </c>
      <c r="K3468" s="2">
        <v>13776</v>
      </c>
      <c r="L3468" s="2">
        <v>82656</v>
      </c>
      <c r="M3468" s="2">
        <v>63845.11</v>
      </c>
      <c r="N3468" s="2">
        <v>18810.89</v>
      </c>
      <c r="O3468" s="2">
        <v>152</v>
      </c>
      <c r="P3468" s="2">
        <v>89</v>
      </c>
      <c r="Q3468" s="2" t="s">
        <v>99</v>
      </c>
      <c r="R3468" s="2">
        <v>20</v>
      </c>
      <c r="S3468" s="5">
        <f>IFERROR(Table1[[#This Row],[Profit]]/Table1[[#This Row],[Sales]],0)</f>
        <v>0.22758045392953929</v>
      </c>
      <c r="T3468" s="2" t="str">
        <f t="shared" si="54"/>
        <v>Reorder Needed</v>
      </c>
    </row>
    <row r="3469" spans="1:20" x14ac:dyDescent="0.3">
      <c r="A3469" s="2">
        <v>4468</v>
      </c>
      <c r="B3469" s="3">
        <v>45541</v>
      </c>
      <c r="C3469" s="2" t="s">
        <v>1055</v>
      </c>
      <c r="D3469" s="2" t="s">
        <v>4287</v>
      </c>
      <c r="E3469" s="2" t="s">
        <v>28</v>
      </c>
      <c r="F3469" s="2" t="s">
        <v>29</v>
      </c>
      <c r="G3469" s="2" t="s">
        <v>40</v>
      </c>
      <c r="H3469" s="2" t="s">
        <v>41</v>
      </c>
      <c r="I3469" s="2" t="s">
        <v>24</v>
      </c>
      <c r="J3469" s="2">
        <v>4</v>
      </c>
      <c r="K3469" s="2">
        <v>773</v>
      </c>
      <c r="L3469" s="2">
        <v>3092</v>
      </c>
      <c r="M3469" s="2">
        <v>2167.6999999999998</v>
      </c>
      <c r="N3469" s="2">
        <v>924.3</v>
      </c>
      <c r="O3469" s="2">
        <v>207</v>
      </c>
      <c r="P3469" s="2">
        <v>69</v>
      </c>
      <c r="Q3469" s="2" t="s">
        <v>42</v>
      </c>
      <c r="R3469" s="2">
        <v>5</v>
      </c>
      <c r="S3469" s="5">
        <f>IFERROR(Table1[[#This Row],[Profit]]/Table1[[#This Row],[Sales]],0)</f>
        <v>0.2989327296248383</v>
      </c>
      <c r="T3469" s="2" t="str">
        <f t="shared" si="54"/>
        <v>Reorder Needed</v>
      </c>
    </row>
    <row r="3470" spans="1:20" x14ac:dyDescent="0.3">
      <c r="A3470" s="2">
        <v>4469</v>
      </c>
      <c r="B3470" s="3">
        <v>45296</v>
      </c>
      <c r="C3470" s="2" t="s">
        <v>1323</v>
      </c>
      <c r="D3470" s="2" t="s">
        <v>4288</v>
      </c>
      <c r="E3470" s="2" t="s">
        <v>20</v>
      </c>
      <c r="F3470" s="2" t="s">
        <v>21</v>
      </c>
      <c r="G3470" s="2" t="s">
        <v>22</v>
      </c>
      <c r="H3470" s="2" t="s">
        <v>23</v>
      </c>
      <c r="I3470" s="2" t="s">
        <v>24</v>
      </c>
      <c r="J3470" s="2">
        <v>5</v>
      </c>
      <c r="K3470" s="2">
        <v>53888</v>
      </c>
      <c r="L3470" s="2">
        <v>269440</v>
      </c>
      <c r="M3470" s="2">
        <v>167594.48000000001</v>
      </c>
      <c r="N3470" s="2">
        <v>101845.52</v>
      </c>
      <c r="O3470" s="2">
        <v>131</v>
      </c>
      <c r="P3470" s="2">
        <v>24</v>
      </c>
      <c r="Q3470" s="2" t="s">
        <v>25</v>
      </c>
      <c r="R3470" s="2">
        <v>10</v>
      </c>
      <c r="S3470" s="5">
        <f>IFERROR(Table1[[#This Row],[Profit]]/Table1[[#This Row],[Sales]],0)</f>
        <v>0.37798960807600951</v>
      </c>
      <c r="T3470" s="2" t="str">
        <f t="shared" si="54"/>
        <v>Reorder Needed</v>
      </c>
    </row>
    <row r="3471" spans="1:20" x14ac:dyDescent="0.3">
      <c r="A3471" s="2">
        <v>4470</v>
      </c>
      <c r="B3471" s="3">
        <v>45525</v>
      </c>
      <c r="C3471" s="2" t="s">
        <v>1460</v>
      </c>
      <c r="D3471" s="2" t="s">
        <v>4289</v>
      </c>
      <c r="E3471" s="2" t="s">
        <v>36</v>
      </c>
      <c r="F3471" s="2" t="s">
        <v>37</v>
      </c>
      <c r="G3471" s="2" t="s">
        <v>67</v>
      </c>
      <c r="H3471" s="2" t="s">
        <v>68</v>
      </c>
      <c r="I3471" s="2" t="s">
        <v>24</v>
      </c>
      <c r="J3471" s="2">
        <v>8</v>
      </c>
      <c r="K3471" s="2">
        <v>45694</v>
      </c>
      <c r="L3471" s="2">
        <v>365552</v>
      </c>
      <c r="M3471" s="2">
        <v>271612.83</v>
      </c>
      <c r="N3471" s="2">
        <v>93939.17</v>
      </c>
      <c r="O3471" s="2">
        <v>360</v>
      </c>
      <c r="P3471" s="2">
        <v>50</v>
      </c>
      <c r="Q3471" s="2" t="s">
        <v>42</v>
      </c>
      <c r="R3471" s="2">
        <v>5</v>
      </c>
      <c r="S3471" s="5">
        <f>IFERROR(Table1[[#This Row],[Profit]]/Table1[[#This Row],[Sales]],0)</f>
        <v>0.25697895237886814</v>
      </c>
      <c r="T3471" s="2" t="str">
        <f t="shared" si="54"/>
        <v>Reorder Needed</v>
      </c>
    </row>
    <row r="3472" spans="1:20" x14ac:dyDescent="0.3">
      <c r="A3472" s="2">
        <v>4471</v>
      </c>
      <c r="B3472" s="3">
        <v>45351</v>
      </c>
      <c r="C3472" s="2" t="s">
        <v>393</v>
      </c>
      <c r="D3472" s="2" t="s">
        <v>4290</v>
      </c>
      <c r="E3472" s="2" t="s">
        <v>28</v>
      </c>
      <c r="F3472" s="2" t="s">
        <v>29</v>
      </c>
      <c r="G3472" s="2" t="s">
        <v>22</v>
      </c>
      <c r="H3472" s="2" t="s">
        <v>23</v>
      </c>
      <c r="I3472" s="2" t="s">
        <v>24</v>
      </c>
      <c r="J3472" s="2">
        <v>2</v>
      </c>
      <c r="K3472" s="2">
        <v>33582</v>
      </c>
      <c r="L3472" s="2">
        <v>67164</v>
      </c>
      <c r="M3472" s="2">
        <v>49758.21</v>
      </c>
      <c r="N3472" s="2">
        <v>17405.79</v>
      </c>
      <c r="O3472" s="2">
        <v>379</v>
      </c>
      <c r="P3472" s="2">
        <v>69</v>
      </c>
      <c r="Q3472" s="2" t="s">
        <v>25</v>
      </c>
      <c r="R3472" s="2">
        <v>0</v>
      </c>
      <c r="S3472" s="5">
        <f>IFERROR(Table1[[#This Row],[Profit]]/Table1[[#This Row],[Sales]],0)</f>
        <v>0.2591535644095051</v>
      </c>
      <c r="T3472" s="2" t="str">
        <f t="shared" si="54"/>
        <v>Reorder Needed</v>
      </c>
    </row>
    <row r="3473" spans="1:20" x14ac:dyDescent="0.3">
      <c r="A3473" s="2">
        <v>4472</v>
      </c>
      <c r="B3473" s="3">
        <v>45646</v>
      </c>
      <c r="C3473" s="2" t="s">
        <v>519</v>
      </c>
      <c r="D3473" s="2" t="s">
        <v>4291</v>
      </c>
      <c r="E3473" s="2" t="s">
        <v>20</v>
      </c>
      <c r="F3473" s="2" t="s">
        <v>21</v>
      </c>
      <c r="G3473" s="2" t="s">
        <v>30</v>
      </c>
      <c r="H3473" s="2" t="s">
        <v>31</v>
      </c>
      <c r="I3473" s="2" t="s">
        <v>32</v>
      </c>
      <c r="J3473" s="2">
        <v>3</v>
      </c>
      <c r="K3473" s="2">
        <v>25471</v>
      </c>
      <c r="L3473" s="2">
        <v>76413</v>
      </c>
      <c r="M3473" s="2">
        <v>67526.89</v>
      </c>
      <c r="N3473" s="2">
        <v>8886.11</v>
      </c>
      <c r="O3473" s="2">
        <v>477</v>
      </c>
      <c r="P3473" s="2">
        <v>92</v>
      </c>
      <c r="Q3473" s="2" t="s">
        <v>33</v>
      </c>
      <c r="R3473" s="2">
        <v>20</v>
      </c>
      <c r="S3473" s="5">
        <f>IFERROR(Table1[[#This Row],[Profit]]/Table1[[#This Row],[Sales]],0)</f>
        <v>0.11629055265465302</v>
      </c>
      <c r="T3473" s="2" t="str">
        <f t="shared" si="54"/>
        <v>Reorder Needed</v>
      </c>
    </row>
    <row r="3474" spans="1:20" x14ac:dyDescent="0.3">
      <c r="A3474" s="2">
        <v>4473</v>
      </c>
      <c r="B3474" s="3">
        <v>45602</v>
      </c>
      <c r="C3474" s="2" t="s">
        <v>1060</v>
      </c>
      <c r="D3474" s="2" t="s">
        <v>4292</v>
      </c>
      <c r="E3474" s="2" t="s">
        <v>28</v>
      </c>
      <c r="F3474" s="2" t="s">
        <v>29</v>
      </c>
      <c r="G3474" s="2" t="s">
        <v>67</v>
      </c>
      <c r="H3474" s="2" t="s">
        <v>68</v>
      </c>
      <c r="I3474" s="2" t="s">
        <v>24</v>
      </c>
      <c r="J3474" s="2">
        <v>6</v>
      </c>
      <c r="K3474" s="2">
        <v>47689</v>
      </c>
      <c r="L3474" s="2">
        <v>286134</v>
      </c>
      <c r="M3474" s="2">
        <v>197497.41</v>
      </c>
      <c r="N3474" s="2">
        <v>88636.59</v>
      </c>
      <c r="O3474" s="2">
        <v>232</v>
      </c>
      <c r="P3474" s="2">
        <v>73</v>
      </c>
      <c r="Q3474" s="2" t="s">
        <v>42</v>
      </c>
      <c r="R3474" s="2">
        <v>10</v>
      </c>
      <c r="S3474" s="5">
        <f>IFERROR(Table1[[#This Row],[Profit]]/Table1[[#This Row],[Sales]],0)</f>
        <v>0.30977300845058608</v>
      </c>
      <c r="T3474" s="2" t="str">
        <f t="shared" si="54"/>
        <v>Reorder Needed</v>
      </c>
    </row>
    <row r="3475" spans="1:20" x14ac:dyDescent="0.3">
      <c r="A3475" s="2">
        <v>4474</v>
      </c>
      <c r="B3475" s="3">
        <v>45324</v>
      </c>
      <c r="C3475" s="2" t="s">
        <v>460</v>
      </c>
      <c r="D3475" s="2" t="s">
        <v>4293</v>
      </c>
      <c r="E3475" s="2" t="s">
        <v>36</v>
      </c>
      <c r="F3475" s="2" t="s">
        <v>37</v>
      </c>
      <c r="G3475" s="2" t="s">
        <v>97</v>
      </c>
      <c r="H3475" s="2" t="s">
        <v>98</v>
      </c>
      <c r="I3475" s="2" t="s">
        <v>32</v>
      </c>
      <c r="J3475" s="2">
        <v>10</v>
      </c>
      <c r="K3475" s="2">
        <v>58944</v>
      </c>
      <c r="L3475" s="2">
        <v>589440</v>
      </c>
      <c r="M3475" s="2">
        <v>387668.46</v>
      </c>
      <c r="N3475" s="2">
        <v>201771.54</v>
      </c>
      <c r="O3475" s="2">
        <v>207</v>
      </c>
      <c r="P3475" s="2">
        <v>39</v>
      </c>
      <c r="Q3475" s="2" t="s">
        <v>99</v>
      </c>
      <c r="R3475" s="2">
        <v>10</v>
      </c>
      <c r="S3475" s="5">
        <f>IFERROR(Table1[[#This Row],[Profit]]/Table1[[#This Row],[Sales]],0)</f>
        <v>0.34231056596091208</v>
      </c>
      <c r="T3475" s="2" t="str">
        <f t="shared" si="54"/>
        <v>Reorder Needed</v>
      </c>
    </row>
    <row r="3476" spans="1:20" x14ac:dyDescent="0.3">
      <c r="A3476" s="2">
        <v>4475</v>
      </c>
      <c r="B3476" s="3">
        <v>45510</v>
      </c>
      <c r="C3476" s="2" t="s">
        <v>1055</v>
      </c>
      <c r="D3476" s="2" t="s">
        <v>900</v>
      </c>
      <c r="E3476" s="2" t="s">
        <v>45</v>
      </c>
      <c r="F3476" s="2" t="s">
        <v>46</v>
      </c>
      <c r="G3476" s="2" t="s">
        <v>67</v>
      </c>
      <c r="H3476" s="2" t="s">
        <v>68</v>
      </c>
      <c r="I3476" s="2" t="s">
        <v>24</v>
      </c>
      <c r="J3476" s="2">
        <v>4</v>
      </c>
      <c r="K3476" s="2">
        <v>17887</v>
      </c>
      <c r="L3476" s="2">
        <v>71548</v>
      </c>
      <c r="M3476" s="2">
        <v>56219.63</v>
      </c>
      <c r="N3476" s="2">
        <v>15328.37</v>
      </c>
      <c r="O3476" s="2">
        <v>410</v>
      </c>
      <c r="P3476" s="2">
        <v>57</v>
      </c>
      <c r="Q3476" s="2" t="s">
        <v>42</v>
      </c>
      <c r="R3476" s="2">
        <v>20</v>
      </c>
      <c r="S3476" s="5">
        <f>IFERROR(Table1[[#This Row],[Profit]]/Table1[[#This Row],[Sales]],0)</f>
        <v>0.21423897243808354</v>
      </c>
      <c r="T3476" s="2" t="str">
        <f t="shared" si="54"/>
        <v>Reorder Needed</v>
      </c>
    </row>
    <row r="3477" spans="1:20" x14ac:dyDescent="0.3">
      <c r="A3477" s="2">
        <v>4476</v>
      </c>
      <c r="B3477" s="3">
        <v>45451</v>
      </c>
      <c r="C3477" s="2" t="s">
        <v>2267</v>
      </c>
      <c r="D3477" s="2" t="s">
        <v>4294</v>
      </c>
      <c r="E3477" s="2" t="s">
        <v>20</v>
      </c>
      <c r="F3477" s="2" t="s">
        <v>21</v>
      </c>
      <c r="G3477" s="2" t="s">
        <v>81</v>
      </c>
      <c r="H3477" s="2" t="s">
        <v>82</v>
      </c>
      <c r="I3477" s="2" t="s">
        <v>24</v>
      </c>
      <c r="J3477" s="2">
        <v>6</v>
      </c>
      <c r="K3477" s="2">
        <v>56953</v>
      </c>
      <c r="L3477" s="2">
        <v>341718</v>
      </c>
      <c r="M3477" s="2">
        <v>287590.52</v>
      </c>
      <c r="N3477" s="2">
        <v>54127.48</v>
      </c>
      <c r="O3477" s="2">
        <v>77</v>
      </c>
      <c r="P3477" s="2">
        <v>77</v>
      </c>
      <c r="Q3477" s="2" t="s">
        <v>42</v>
      </c>
      <c r="R3477" s="2">
        <v>15</v>
      </c>
      <c r="S3477" s="5">
        <f>IFERROR(Table1[[#This Row],[Profit]]/Table1[[#This Row],[Sales]],0)</f>
        <v>0.15839809433509502</v>
      </c>
      <c r="T3477" s="2" t="str">
        <f t="shared" si="54"/>
        <v>Sufficient</v>
      </c>
    </row>
    <row r="3478" spans="1:20" x14ac:dyDescent="0.3">
      <c r="A3478" s="2">
        <v>4477</v>
      </c>
      <c r="B3478" s="3">
        <v>45442</v>
      </c>
      <c r="C3478" s="2" t="s">
        <v>2021</v>
      </c>
      <c r="D3478" s="2" t="s">
        <v>4295</v>
      </c>
      <c r="E3478" s="2" t="s">
        <v>20</v>
      </c>
      <c r="F3478" s="2" t="s">
        <v>21</v>
      </c>
      <c r="G3478" s="2" t="s">
        <v>60</v>
      </c>
      <c r="H3478" s="2" t="s">
        <v>61</v>
      </c>
      <c r="I3478" s="2" t="s">
        <v>32</v>
      </c>
      <c r="J3478" s="2">
        <v>6</v>
      </c>
      <c r="K3478" s="2">
        <v>13667</v>
      </c>
      <c r="L3478" s="2">
        <v>82002</v>
      </c>
      <c r="M3478" s="2">
        <v>69671.539999999994</v>
      </c>
      <c r="N3478" s="2">
        <v>12330.46</v>
      </c>
      <c r="O3478" s="2">
        <v>452</v>
      </c>
      <c r="P3478" s="2">
        <v>84</v>
      </c>
      <c r="Q3478" s="2" t="s">
        <v>62</v>
      </c>
      <c r="R3478" s="2">
        <v>0</v>
      </c>
      <c r="S3478" s="5">
        <f>IFERROR(Table1[[#This Row],[Profit]]/Table1[[#This Row],[Sales]],0)</f>
        <v>0.15036779590741689</v>
      </c>
      <c r="T3478" s="2" t="str">
        <f t="shared" si="54"/>
        <v>Reorder Needed</v>
      </c>
    </row>
    <row r="3479" spans="1:20" x14ac:dyDescent="0.3">
      <c r="A3479" s="2">
        <v>4478</v>
      </c>
      <c r="B3479" s="3">
        <v>45640</v>
      </c>
      <c r="C3479" s="2" t="s">
        <v>1166</v>
      </c>
      <c r="D3479" s="2" t="s">
        <v>4296</v>
      </c>
      <c r="E3479" s="2" t="s">
        <v>20</v>
      </c>
      <c r="F3479" s="2" t="s">
        <v>21</v>
      </c>
      <c r="G3479" s="2" t="s">
        <v>30</v>
      </c>
      <c r="H3479" s="2" t="s">
        <v>31</v>
      </c>
      <c r="I3479" s="2" t="s">
        <v>32</v>
      </c>
      <c r="J3479" s="2">
        <v>1</v>
      </c>
      <c r="K3479" s="2">
        <v>27488</v>
      </c>
      <c r="L3479" s="2">
        <v>27488</v>
      </c>
      <c r="M3479" s="2">
        <v>16638.97</v>
      </c>
      <c r="N3479" s="2">
        <v>10849.03</v>
      </c>
      <c r="O3479" s="2">
        <v>237</v>
      </c>
      <c r="P3479" s="2">
        <v>79</v>
      </c>
      <c r="Q3479" s="2" t="s">
        <v>33</v>
      </c>
      <c r="R3479" s="2">
        <v>15</v>
      </c>
      <c r="S3479" s="5">
        <f>IFERROR(Table1[[#This Row],[Profit]]/Table1[[#This Row],[Sales]],0)</f>
        <v>0.39468240686845169</v>
      </c>
      <c r="T3479" s="2" t="str">
        <f t="shared" si="54"/>
        <v>Reorder Needed</v>
      </c>
    </row>
    <row r="3480" spans="1:20" x14ac:dyDescent="0.3">
      <c r="A3480" s="2">
        <v>4479</v>
      </c>
      <c r="B3480" s="3">
        <v>45342</v>
      </c>
      <c r="C3480" s="2" t="s">
        <v>43</v>
      </c>
      <c r="D3480" s="2" t="s">
        <v>4297</v>
      </c>
      <c r="E3480" s="2" t="s">
        <v>36</v>
      </c>
      <c r="F3480" s="2" t="s">
        <v>37</v>
      </c>
      <c r="G3480" s="2" t="s">
        <v>67</v>
      </c>
      <c r="H3480" s="2" t="s">
        <v>68</v>
      </c>
      <c r="I3480" s="2" t="s">
        <v>24</v>
      </c>
      <c r="J3480" s="2">
        <v>10</v>
      </c>
      <c r="K3480" s="2">
        <v>59654</v>
      </c>
      <c r="L3480" s="2">
        <v>596540</v>
      </c>
      <c r="M3480" s="2">
        <v>398463.12</v>
      </c>
      <c r="N3480" s="2">
        <v>198076.88</v>
      </c>
      <c r="O3480" s="2">
        <v>18</v>
      </c>
      <c r="P3480" s="2">
        <v>61</v>
      </c>
      <c r="Q3480" s="2" t="s">
        <v>42</v>
      </c>
      <c r="R3480" s="2">
        <v>5</v>
      </c>
      <c r="S3480" s="5">
        <f>IFERROR(Table1[[#This Row],[Profit]]/Table1[[#This Row],[Sales]],0)</f>
        <v>0.33204291413819692</v>
      </c>
      <c r="T3480" s="2" t="str">
        <f t="shared" si="54"/>
        <v>Sufficient</v>
      </c>
    </row>
    <row r="3481" spans="1:20" x14ac:dyDescent="0.3">
      <c r="A3481" s="2">
        <v>4480</v>
      </c>
      <c r="B3481" s="3">
        <v>45415</v>
      </c>
      <c r="C3481" s="2" t="s">
        <v>795</v>
      </c>
      <c r="D3481" s="2" t="s">
        <v>4298</v>
      </c>
      <c r="E3481" s="2" t="s">
        <v>20</v>
      </c>
      <c r="F3481" s="2" t="s">
        <v>21</v>
      </c>
      <c r="G3481" s="2" t="s">
        <v>97</v>
      </c>
      <c r="H3481" s="2" t="s">
        <v>98</v>
      </c>
      <c r="I3481" s="2" t="s">
        <v>32</v>
      </c>
      <c r="J3481" s="2">
        <v>5</v>
      </c>
      <c r="K3481" s="2">
        <v>57057</v>
      </c>
      <c r="L3481" s="2">
        <v>285285</v>
      </c>
      <c r="M3481" s="2">
        <v>241987.62</v>
      </c>
      <c r="N3481" s="2">
        <v>43297.38</v>
      </c>
      <c r="O3481" s="2">
        <v>342</v>
      </c>
      <c r="P3481" s="2">
        <v>42</v>
      </c>
      <c r="Q3481" s="2" t="s">
        <v>99</v>
      </c>
      <c r="R3481" s="2">
        <v>20</v>
      </c>
      <c r="S3481" s="5">
        <f>IFERROR(Table1[[#This Row],[Profit]]/Table1[[#This Row],[Sales]],0)</f>
        <v>0.15176886271623113</v>
      </c>
      <c r="T3481" s="2" t="str">
        <f t="shared" si="54"/>
        <v>Reorder Needed</v>
      </c>
    </row>
    <row r="3482" spans="1:20" x14ac:dyDescent="0.3">
      <c r="A3482" s="2">
        <v>4481</v>
      </c>
      <c r="B3482" s="3">
        <v>45619</v>
      </c>
      <c r="C3482" s="2" t="s">
        <v>65</v>
      </c>
      <c r="D3482" s="2" t="s">
        <v>4299</v>
      </c>
      <c r="E3482" s="2" t="s">
        <v>20</v>
      </c>
      <c r="F3482" s="2" t="s">
        <v>21</v>
      </c>
      <c r="G3482" s="2" t="s">
        <v>55</v>
      </c>
      <c r="H3482" s="2" t="s">
        <v>56</v>
      </c>
      <c r="I3482" s="2" t="s">
        <v>32</v>
      </c>
      <c r="J3482" s="2">
        <v>2</v>
      </c>
      <c r="K3482" s="2">
        <v>13377</v>
      </c>
      <c r="L3482" s="2">
        <v>26754</v>
      </c>
      <c r="M3482" s="2">
        <v>20894.34</v>
      </c>
      <c r="N3482" s="2">
        <v>5859.66</v>
      </c>
      <c r="O3482" s="2">
        <v>296</v>
      </c>
      <c r="P3482" s="2">
        <v>98</v>
      </c>
      <c r="Q3482" s="2" t="s">
        <v>57</v>
      </c>
      <c r="R3482" s="2">
        <v>15</v>
      </c>
      <c r="S3482" s="5">
        <f>IFERROR(Table1[[#This Row],[Profit]]/Table1[[#This Row],[Sales]],0)</f>
        <v>0.21901995963220453</v>
      </c>
      <c r="T3482" s="2" t="str">
        <f t="shared" si="54"/>
        <v>Reorder Needed</v>
      </c>
    </row>
    <row r="3483" spans="1:20" x14ac:dyDescent="0.3">
      <c r="A3483" s="2">
        <v>4482</v>
      </c>
      <c r="B3483" s="3">
        <v>45616</v>
      </c>
      <c r="C3483" s="2" t="s">
        <v>1267</v>
      </c>
      <c r="D3483" s="2" t="s">
        <v>4300</v>
      </c>
      <c r="E3483" s="2" t="s">
        <v>45</v>
      </c>
      <c r="F3483" s="2" t="s">
        <v>46</v>
      </c>
      <c r="G3483" s="2" t="s">
        <v>40</v>
      </c>
      <c r="H3483" s="2" t="s">
        <v>41</v>
      </c>
      <c r="I3483" s="2" t="s">
        <v>24</v>
      </c>
      <c r="J3483" s="2">
        <v>5</v>
      </c>
      <c r="K3483" s="2">
        <v>9821</v>
      </c>
      <c r="L3483" s="2">
        <v>49105</v>
      </c>
      <c r="M3483" s="2">
        <v>32908.76</v>
      </c>
      <c r="N3483" s="2">
        <v>16196.24</v>
      </c>
      <c r="O3483" s="2">
        <v>499</v>
      </c>
      <c r="P3483" s="2">
        <v>70</v>
      </c>
      <c r="Q3483" s="2" t="s">
        <v>42</v>
      </c>
      <c r="R3483" s="2">
        <v>15</v>
      </c>
      <c r="S3483" s="5">
        <f>IFERROR(Table1[[#This Row],[Profit]]/Table1[[#This Row],[Sales]],0)</f>
        <v>0.32982873434477139</v>
      </c>
      <c r="T3483" s="2" t="str">
        <f t="shared" si="54"/>
        <v>Reorder Needed</v>
      </c>
    </row>
    <row r="3484" spans="1:20" x14ac:dyDescent="0.3">
      <c r="A3484" s="2">
        <v>4483</v>
      </c>
      <c r="B3484" s="3">
        <v>45425</v>
      </c>
      <c r="C3484" s="2" t="s">
        <v>2360</v>
      </c>
      <c r="D3484" s="2" t="s">
        <v>4301</v>
      </c>
      <c r="E3484" s="2" t="s">
        <v>28</v>
      </c>
      <c r="F3484" s="2" t="s">
        <v>29</v>
      </c>
      <c r="G3484" s="2" t="s">
        <v>97</v>
      </c>
      <c r="H3484" s="2" t="s">
        <v>98</v>
      </c>
      <c r="I3484" s="2" t="s">
        <v>32</v>
      </c>
      <c r="J3484" s="2">
        <v>9</v>
      </c>
      <c r="K3484" s="2">
        <v>17419</v>
      </c>
      <c r="L3484" s="2">
        <v>156771</v>
      </c>
      <c r="M3484" s="2">
        <v>123764.67</v>
      </c>
      <c r="N3484" s="2">
        <v>33006.33</v>
      </c>
      <c r="O3484" s="2">
        <v>166</v>
      </c>
      <c r="P3484" s="2">
        <v>65</v>
      </c>
      <c r="Q3484" s="2" t="s">
        <v>99</v>
      </c>
      <c r="R3484" s="2">
        <v>20</v>
      </c>
      <c r="S3484" s="5">
        <f>IFERROR(Table1[[#This Row],[Profit]]/Table1[[#This Row],[Sales]],0)</f>
        <v>0.21053849245077216</v>
      </c>
      <c r="T3484" s="2" t="str">
        <f t="shared" si="54"/>
        <v>Reorder Needed</v>
      </c>
    </row>
    <row r="3485" spans="1:20" x14ac:dyDescent="0.3">
      <c r="A3485" s="2">
        <v>4484</v>
      </c>
      <c r="B3485" s="3">
        <v>45383</v>
      </c>
      <c r="C3485" s="2" t="s">
        <v>645</v>
      </c>
      <c r="D3485" s="2" t="s">
        <v>4302</v>
      </c>
      <c r="E3485" s="2" t="s">
        <v>20</v>
      </c>
      <c r="F3485" s="2" t="s">
        <v>21</v>
      </c>
      <c r="G3485" s="2" t="s">
        <v>22</v>
      </c>
      <c r="H3485" s="2" t="s">
        <v>23</v>
      </c>
      <c r="I3485" s="2" t="s">
        <v>24</v>
      </c>
      <c r="J3485" s="2">
        <v>7</v>
      </c>
      <c r="K3485" s="2">
        <v>15928</v>
      </c>
      <c r="L3485" s="2">
        <v>111496</v>
      </c>
      <c r="M3485" s="2">
        <v>75298.429999999993</v>
      </c>
      <c r="N3485" s="2">
        <v>36197.57</v>
      </c>
      <c r="O3485" s="2">
        <v>97</v>
      </c>
      <c r="P3485" s="2">
        <v>69</v>
      </c>
      <c r="Q3485" s="2" t="s">
        <v>25</v>
      </c>
      <c r="R3485" s="2">
        <v>20</v>
      </c>
      <c r="S3485" s="5">
        <f>IFERROR(Table1[[#This Row],[Profit]]/Table1[[#This Row],[Sales]],0)</f>
        <v>0.32465353017148596</v>
      </c>
      <c r="T3485" s="2" t="str">
        <f t="shared" si="54"/>
        <v>Reorder Needed</v>
      </c>
    </row>
    <row r="3486" spans="1:20" x14ac:dyDescent="0.3">
      <c r="A3486" s="2">
        <v>4485</v>
      </c>
      <c r="B3486" s="3">
        <v>45303</v>
      </c>
      <c r="C3486" s="2" t="s">
        <v>341</v>
      </c>
      <c r="D3486" s="2" t="s">
        <v>4303</v>
      </c>
      <c r="E3486" s="2" t="s">
        <v>36</v>
      </c>
      <c r="F3486" s="2" t="s">
        <v>37</v>
      </c>
      <c r="G3486" s="2" t="s">
        <v>30</v>
      </c>
      <c r="H3486" s="2" t="s">
        <v>31</v>
      </c>
      <c r="I3486" s="2" t="s">
        <v>32</v>
      </c>
      <c r="J3486" s="2">
        <v>2</v>
      </c>
      <c r="K3486" s="2">
        <v>18505</v>
      </c>
      <c r="L3486" s="2">
        <v>37010</v>
      </c>
      <c r="M3486" s="2">
        <v>23817.02</v>
      </c>
      <c r="N3486" s="2">
        <v>13192.98</v>
      </c>
      <c r="O3486" s="2">
        <v>234</v>
      </c>
      <c r="P3486" s="2">
        <v>25</v>
      </c>
      <c r="Q3486" s="2" t="s">
        <v>33</v>
      </c>
      <c r="R3486" s="2">
        <v>10</v>
      </c>
      <c r="S3486" s="5">
        <f>IFERROR(Table1[[#This Row],[Profit]]/Table1[[#This Row],[Sales]],0)</f>
        <v>0.35647068359902728</v>
      </c>
      <c r="T3486" s="2" t="str">
        <f t="shared" si="54"/>
        <v>Reorder Needed</v>
      </c>
    </row>
    <row r="3487" spans="1:20" x14ac:dyDescent="0.3">
      <c r="A3487" s="2">
        <v>4486</v>
      </c>
      <c r="B3487" s="3">
        <v>45510</v>
      </c>
      <c r="C3487" s="2" t="s">
        <v>219</v>
      </c>
      <c r="D3487" s="2" t="s">
        <v>4304</v>
      </c>
      <c r="E3487" s="2" t="s">
        <v>28</v>
      </c>
      <c r="F3487" s="2" t="s">
        <v>29</v>
      </c>
      <c r="G3487" s="2" t="s">
        <v>97</v>
      </c>
      <c r="H3487" s="2" t="s">
        <v>98</v>
      </c>
      <c r="I3487" s="2" t="s">
        <v>32</v>
      </c>
      <c r="J3487" s="2">
        <v>10</v>
      </c>
      <c r="K3487" s="2">
        <v>8029</v>
      </c>
      <c r="L3487" s="2">
        <v>80290</v>
      </c>
      <c r="M3487" s="2">
        <v>71556.710000000006</v>
      </c>
      <c r="N3487" s="2">
        <v>8733.2900000000009</v>
      </c>
      <c r="O3487" s="2">
        <v>397</v>
      </c>
      <c r="P3487" s="2">
        <v>64</v>
      </c>
      <c r="Q3487" s="2" t="s">
        <v>99</v>
      </c>
      <c r="R3487" s="2">
        <v>15</v>
      </c>
      <c r="S3487" s="5">
        <f>IFERROR(Table1[[#This Row],[Profit]]/Table1[[#This Row],[Sales]],0)</f>
        <v>0.10877182712666585</v>
      </c>
      <c r="T3487" s="2" t="str">
        <f t="shared" si="54"/>
        <v>Reorder Needed</v>
      </c>
    </row>
    <row r="3488" spans="1:20" x14ac:dyDescent="0.3">
      <c r="A3488" s="2">
        <v>4487</v>
      </c>
      <c r="B3488" s="3">
        <v>45653</v>
      </c>
      <c r="C3488" s="2" t="s">
        <v>2454</v>
      </c>
      <c r="D3488" s="2" t="s">
        <v>4305</v>
      </c>
      <c r="E3488" s="2" t="s">
        <v>36</v>
      </c>
      <c r="F3488" s="2" t="s">
        <v>37</v>
      </c>
      <c r="G3488" s="2" t="s">
        <v>81</v>
      </c>
      <c r="H3488" s="2" t="s">
        <v>82</v>
      </c>
      <c r="I3488" s="2" t="s">
        <v>24</v>
      </c>
      <c r="J3488" s="2">
        <v>9</v>
      </c>
      <c r="K3488" s="2">
        <v>13254</v>
      </c>
      <c r="L3488" s="2">
        <v>119286</v>
      </c>
      <c r="M3488" s="2">
        <v>99634.36</v>
      </c>
      <c r="N3488" s="2">
        <v>19651.64</v>
      </c>
      <c r="O3488" s="2">
        <v>98</v>
      </c>
      <c r="P3488" s="2">
        <v>85</v>
      </c>
      <c r="Q3488" s="2" t="s">
        <v>42</v>
      </c>
      <c r="R3488" s="2">
        <v>10</v>
      </c>
      <c r="S3488" s="5">
        <f>IFERROR(Table1[[#This Row],[Profit]]/Table1[[#This Row],[Sales]],0)</f>
        <v>0.16474389282899921</v>
      </c>
      <c r="T3488" s="2" t="str">
        <f t="shared" si="54"/>
        <v>Reorder Needed</v>
      </c>
    </row>
    <row r="3489" spans="1:20" x14ac:dyDescent="0.3">
      <c r="A3489" s="2">
        <v>4488</v>
      </c>
      <c r="B3489" s="3">
        <v>45646</v>
      </c>
      <c r="C3489" s="2" t="s">
        <v>339</v>
      </c>
      <c r="D3489" s="2" t="s">
        <v>4306</v>
      </c>
      <c r="E3489" s="2" t="s">
        <v>20</v>
      </c>
      <c r="F3489" s="2" t="s">
        <v>21</v>
      </c>
      <c r="G3489" s="2" t="s">
        <v>30</v>
      </c>
      <c r="H3489" s="2" t="s">
        <v>31</v>
      </c>
      <c r="I3489" s="2" t="s">
        <v>32</v>
      </c>
      <c r="J3489" s="2">
        <v>6</v>
      </c>
      <c r="K3489" s="2">
        <v>26885</v>
      </c>
      <c r="L3489" s="2">
        <v>161310</v>
      </c>
      <c r="M3489" s="2">
        <v>102446.67</v>
      </c>
      <c r="N3489" s="2">
        <v>58863.33</v>
      </c>
      <c r="O3489" s="2">
        <v>153</v>
      </c>
      <c r="P3489" s="2">
        <v>77</v>
      </c>
      <c r="Q3489" s="2" t="s">
        <v>33</v>
      </c>
      <c r="R3489" s="2">
        <v>5</v>
      </c>
      <c r="S3489" s="5">
        <f>IFERROR(Table1[[#This Row],[Profit]]/Table1[[#This Row],[Sales]],0)</f>
        <v>0.36490812720848059</v>
      </c>
      <c r="T3489" s="2" t="str">
        <f t="shared" si="54"/>
        <v>Reorder Needed</v>
      </c>
    </row>
    <row r="3490" spans="1:20" x14ac:dyDescent="0.3">
      <c r="A3490" s="2">
        <v>4489</v>
      </c>
      <c r="B3490" s="3">
        <v>45551</v>
      </c>
      <c r="C3490" s="2" t="s">
        <v>1325</v>
      </c>
      <c r="D3490" s="2" t="s">
        <v>4307</v>
      </c>
      <c r="E3490" s="2" t="s">
        <v>45</v>
      </c>
      <c r="F3490" s="2" t="s">
        <v>46</v>
      </c>
      <c r="G3490" s="2" t="s">
        <v>60</v>
      </c>
      <c r="H3490" s="2" t="s">
        <v>61</v>
      </c>
      <c r="I3490" s="2" t="s">
        <v>32</v>
      </c>
      <c r="J3490" s="2">
        <v>10</v>
      </c>
      <c r="K3490" s="2">
        <v>52231</v>
      </c>
      <c r="L3490" s="2">
        <v>522310</v>
      </c>
      <c r="M3490" s="2">
        <v>463321.03</v>
      </c>
      <c r="N3490" s="2">
        <v>58988.97</v>
      </c>
      <c r="O3490" s="2">
        <v>476</v>
      </c>
      <c r="P3490" s="2">
        <v>78</v>
      </c>
      <c r="Q3490" s="2" t="s">
        <v>62</v>
      </c>
      <c r="R3490" s="2">
        <v>20</v>
      </c>
      <c r="S3490" s="5">
        <f>IFERROR(Table1[[#This Row],[Profit]]/Table1[[#This Row],[Sales]],0)</f>
        <v>0.11293861882789914</v>
      </c>
      <c r="T3490" s="2" t="str">
        <f t="shared" si="54"/>
        <v>Reorder Needed</v>
      </c>
    </row>
    <row r="3491" spans="1:20" x14ac:dyDescent="0.3">
      <c r="A3491" s="2">
        <v>4490</v>
      </c>
      <c r="B3491" s="3">
        <v>45520</v>
      </c>
      <c r="C3491" s="2" t="s">
        <v>164</v>
      </c>
      <c r="D3491" s="2" t="s">
        <v>4308</v>
      </c>
      <c r="E3491" s="2" t="s">
        <v>20</v>
      </c>
      <c r="F3491" s="2" t="s">
        <v>21</v>
      </c>
      <c r="G3491" s="2" t="s">
        <v>40</v>
      </c>
      <c r="H3491" s="2" t="s">
        <v>41</v>
      </c>
      <c r="I3491" s="2" t="s">
        <v>24</v>
      </c>
      <c r="J3491" s="2">
        <v>8</v>
      </c>
      <c r="K3491" s="2">
        <v>14090</v>
      </c>
      <c r="L3491" s="2">
        <v>112720</v>
      </c>
      <c r="M3491" s="2">
        <v>90073.53</v>
      </c>
      <c r="N3491" s="2">
        <v>22646.47</v>
      </c>
      <c r="O3491" s="2">
        <v>395</v>
      </c>
      <c r="P3491" s="2">
        <v>20</v>
      </c>
      <c r="Q3491" s="2" t="s">
        <v>42</v>
      </c>
      <c r="R3491" s="2">
        <v>10</v>
      </c>
      <c r="S3491" s="5">
        <f>IFERROR(Table1[[#This Row],[Profit]]/Table1[[#This Row],[Sales]],0)</f>
        <v>0.20090906671398157</v>
      </c>
      <c r="T3491" s="2" t="str">
        <f t="shared" si="54"/>
        <v>Reorder Needed</v>
      </c>
    </row>
    <row r="3492" spans="1:20" x14ac:dyDescent="0.3">
      <c r="A3492" s="2">
        <v>4491</v>
      </c>
      <c r="B3492" s="3">
        <v>45576</v>
      </c>
      <c r="C3492" s="2" t="s">
        <v>3845</v>
      </c>
      <c r="D3492" s="2" t="s">
        <v>4309</v>
      </c>
      <c r="E3492" s="2" t="s">
        <v>20</v>
      </c>
      <c r="F3492" s="2" t="s">
        <v>21</v>
      </c>
      <c r="G3492" s="2" t="s">
        <v>55</v>
      </c>
      <c r="H3492" s="2" t="s">
        <v>56</v>
      </c>
      <c r="I3492" s="2" t="s">
        <v>32</v>
      </c>
      <c r="J3492" s="2">
        <v>5</v>
      </c>
      <c r="K3492" s="2">
        <v>20316</v>
      </c>
      <c r="L3492" s="2">
        <v>101580</v>
      </c>
      <c r="M3492" s="2">
        <v>64178.62</v>
      </c>
      <c r="N3492" s="2">
        <v>37401.379999999997</v>
      </c>
      <c r="O3492" s="2">
        <v>381</v>
      </c>
      <c r="P3492" s="2">
        <v>98</v>
      </c>
      <c r="Q3492" s="2" t="s">
        <v>57</v>
      </c>
      <c r="R3492" s="2">
        <v>15</v>
      </c>
      <c r="S3492" s="5">
        <f>IFERROR(Table1[[#This Row],[Profit]]/Table1[[#This Row],[Sales]],0)</f>
        <v>0.36819629848395352</v>
      </c>
      <c r="T3492" s="2" t="str">
        <f t="shared" si="54"/>
        <v>Reorder Needed</v>
      </c>
    </row>
    <row r="3493" spans="1:20" x14ac:dyDescent="0.3">
      <c r="A3493" s="2">
        <v>4492</v>
      </c>
      <c r="B3493" s="3">
        <v>45385</v>
      </c>
      <c r="C3493" s="2" t="s">
        <v>1567</v>
      </c>
      <c r="D3493" s="2" t="s">
        <v>4310</v>
      </c>
      <c r="E3493" s="2" t="s">
        <v>20</v>
      </c>
      <c r="F3493" s="2" t="s">
        <v>21</v>
      </c>
      <c r="G3493" s="2" t="s">
        <v>22</v>
      </c>
      <c r="H3493" s="2" t="s">
        <v>23</v>
      </c>
      <c r="I3493" s="2" t="s">
        <v>24</v>
      </c>
      <c r="J3493" s="2">
        <v>1</v>
      </c>
      <c r="K3493" s="2">
        <v>41415</v>
      </c>
      <c r="L3493" s="2">
        <v>41415</v>
      </c>
      <c r="M3493" s="2">
        <v>28723.86</v>
      </c>
      <c r="N3493" s="2">
        <v>12691.14</v>
      </c>
      <c r="O3493" s="2">
        <v>128</v>
      </c>
      <c r="P3493" s="2">
        <v>78</v>
      </c>
      <c r="Q3493" s="2" t="s">
        <v>25</v>
      </c>
      <c r="R3493" s="2">
        <v>10</v>
      </c>
      <c r="S3493" s="5">
        <f>IFERROR(Table1[[#This Row],[Profit]]/Table1[[#This Row],[Sales]],0)</f>
        <v>0.30643824701195216</v>
      </c>
      <c r="T3493" s="2" t="str">
        <f t="shared" si="54"/>
        <v>Reorder Needed</v>
      </c>
    </row>
    <row r="3494" spans="1:20" x14ac:dyDescent="0.3">
      <c r="A3494" s="2">
        <v>4493</v>
      </c>
      <c r="B3494" s="3">
        <v>45624</v>
      </c>
      <c r="C3494" s="2" t="s">
        <v>637</v>
      </c>
      <c r="D3494" s="2" t="s">
        <v>4311</v>
      </c>
      <c r="E3494" s="2" t="s">
        <v>36</v>
      </c>
      <c r="F3494" s="2" t="s">
        <v>37</v>
      </c>
      <c r="G3494" s="2" t="s">
        <v>67</v>
      </c>
      <c r="H3494" s="2" t="s">
        <v>68</v>
      </c>
      <c r="I3494" s="2" t="s">
        <v>24</v>
      </c>
      <c r="J3494" s="2">
        <v>4</v>
      </c>
      <c r="K3494" s="2">
        <v>54042</v>
      </c>
      <c r="L3494" s="2">
        <v>216168</v>
      </c>
      <c r="M3494" s="2">
        <v>152970.46</v>
      </c>
      <c r="N3494" s="2">
        <v>63197.54</v>
      </c>
      <c r="O3494" s="2">
        <v>318</v>
      </c>
      <c r="P3494" s="2">
        <v>58</v>
      </c>
      <c r="Q3494" s="2" t="s">
        <v>42</v>
      </c>
      <c r="R3494" s="2">
        <v>15</v>
      </c>
      <c r="S3494" s="5">
        <f>IFERROR(Table1[[#This Row],[Profit]]/Table1[[#This Row],[Sales]],0)</f>
        <v>0.29235381740128047</v>
      </c>
      <c r="T3494" s="2" t="str">
        <f t="shared" si="54"/>
        <v>Reorder Needed</v>
      </c>
    </row>
    <row r="3495" spans="1:20" x14ac:dyDescent="0.3">
      <c r="A3495" s="2">
        <v>4494</v>
      </c>
      <c r="B3495" s="3">
        <v>45349</v>
      </c>
      <c r="C3495" s="2" t="s">
        <v>123</v>
      </c>
      <c r="D3495" s="2" t="s">
        <v>4312</v>
      </c>
      <c r="E3495" s="2" t="s">
        <v>28</v>
      </c>
      <c r="F3495" s="2" t="s">
        <v>29</v>
      </c>
      <c r="G3495" s="2" t="s">
        <v>40</v>
      </c>
      <c r="H3495" s="2" t="s">
        <v>41</v>
      </c>
      <c r="I3495" s="2" t="s">
        <v>24</v>
      </c>
      <c r="J3495" s="2">
        <v>8</v>
      </c>
      <c r="K3495" s="2">
        <v>34602</v>
      </c>
      <c r="L3495" s="2">
        <v>276816</v>
      </c>
      <c r="M3495" s="2">
        <v>232213.74</v>
      </c>
      <c r="N3495" s="2">
        <v>44602.26</v>
      </c>
      <c r="O3495" s="2">
        <v>197</v>
      </c>
      <c r="P3495" s="2">
        <v>31</v>
      </c>
      <c r="Q3495" s="2" t="s">
        <v>42</v>
      </c>
      <c r="R3495" s="2">
        <v>0</v>
      </c>
      <c r="S3495" s="5">
        <f>IFERROR(Table1[[#This Row],[Profit]]/Table1[[#This Row],[Sales]],0)</f>
        <v>0.16112601872724119</v>
      </c>
      <c r="T3495" s="2" t="str">
        <f t="shared" si="54"/>
        <v>Reorder Needed</v>
      </c>
    </row>
    <row r="3496" spans="1:20" x14ac:dyDescent="0.3">
      <c r="A3496" s="2">
        <v>4495</v>
      </c>
      <c r="B3496" s="3">
        <v>45588</v>
      </c>
      <c r="C3496" s="2" t="s">
        <v>661</v>
      </c>
      <c r="D3496" s="2" t="s">
        <v>4313</v>
      </c>
      <c r="E3496" s="2" t="s">
        <v>36</v>
      </c>
      <c r="F3496" s="2" t="s">
        <v>37</v>
      </c>
      <c r="G3496" s="2" t="s">
        <v>75</v>
      </c>
      <c r="H3496" s="2" t="s">
        <v>76</v>
      </c>
      <c r="I3496" s="2" t="s">
        <v>77</v>
      </c>
      <c r="J3496" s="2">
        <v>6</v>
      </c>
      <c r="K3496" s="2">
        <v>40185</v>
      </c>
      <c r="L3496" s="2">
        <v>241110</v>
      </c>
      <c r="M3496" s="2">
        <v>192998.56</v>
      </c>
      <c r="N3496" s="2">
        <v>48111.44</v>
      </c>
      <c r="O3496" s="2">
        <v>266</v>
      </c>
      <c r="P3496" s="2">
        <v>41</v>
      </c>
      <c r="Q3496" s="2" t="s">
        <v>78</v>
      </c>
      <c r="R3496" s="2">
        <v>5</v>
      </c>
      <c r="S3496" s="5">
        <f>IFERROR(Table1[[#This Row],[Profit]]/Table1[[#This Row],[Sales]],0)</f>
        <v>0.19954145410808347</v>
      </c>
      <c r="T3496" s="2" t="str">
        <f t="shared" si="54"/>
        <v>Reorder Needed</v>
      </c>
    </row>
    <row r="3497" spans="1:20" x14ac:dyDescent="0.3">
      <c r="A3497" s="2">
        <v>4496</v>
      </c>
      <c r="B3497" s="3">
        <v>45477</v>
      </c>
      <c r="C3497" s="2" t="s">
        <v>2756</v>
      </c>
      <c r="D3497" s="2" t="s">
        <v>4314</v>
      </c>
      <c r="E3497" s="2" t="s">
        <v>36</v>
      </c>
      <c r="F3497" s="2" t="s">
        <v>37</v>
      </c>
      <c r="G3497" s="2" t="s">
        <v>97</v>
      </c>
      <c r="H3497" s="2" t="s">
        <v>98</v>
      </c>
      <c r="I3497" s="2" t="s">
        <v>32</v>
      </c>
      <c r="J3497" s="2">
        <v>6</v>
      </c>
      <c r="K3497" s="2">
        <v>6596</v>
      </c>
      <c r="L3497" s="2">
        <v>39576</v>
      </c>
      <c r="M3497" s="2">
        <v>32431.51</v>
      </c>
      <c r="N3497" s="2">
        <v>7144.49</v>
      </c>
      <c r="O3497" s="2">
        <v>487</v>
      </c>
      <c r="P3497" s="2">
        <v>57</v>
      </c>
      <c r="Q3497" s="2" t="s">
        <v>99</v>
      </c>
      <c r="R3497" s="2">
        <v>10</v>
      </c>
      <c r="S3497" s="5">
        <f>IFERROR(Table1[[#This Row],[Profit]]/Table1[[#This Row],[Sales]],0)</f>
        <v>0.18052582373155449</v>
      </c>
      <c r="T3497" s="2" t="str">
        <f t="shared" si="54"/>
        <v>Reorder Needed</v>
      </c>
    </row>
    <row r="3498" spans="1:20" x14ac:dyDescent="0.3">
      <c r="A3498" s="2">
        <v>4497</v>
      </c>
      <c r="B3498" s="3">
        <v>45540</v>
      </c>
      <c r="C3498" s="2" t="s">
        <v>2492</v>
      </c>
      <c r="D3498" s="2" t="s">
        <v>4315</v>
      </c>
      <c r="E3498" s="2" t="s">
        <v>45</v>
      </c>
      <c r="F3498" s="2" t="s">
        <v>46</v>
      </c>
      <c r="G3498" s="2" t="s">
        <v>49</v>
      </c>
      <c r="H3498" s="2" t="s">
        <v>50</v>
      </c>
      <c r="I3498" s="2" t="s">
        <v>51</v>
      </c>
      <c r="J3498" s="2">
        <v>6</v>
      </c>
      <c r="K3498" s="2">
        <v>10811</v>
      </c>
      <c r="L3498" s="2">
        <v>64866</v>
      </c>
      <c r="M3498" s="2">
        <v>40080</v>
      </c>
      <c r="N3498" s="2">
        <v>24786</v>
      </c>
      <c r="O3498" s="2">
        <v>357</v>
      </c>
      <c r="P3498" s="2">
        <v>98</v>
      </c>
      <c r="Q3498" s="2" t="s">
        <v>52</v>
      </c>
      <c r="R3498" s="2">
        <v>15</v>
      </c>
      <c r="S3498" s="5">
        <f>IFERROR(Table1[[#This Row],[Profit]]/Table1[[#This Row],[Sales]],0)</f>
        <v>0.38211081306077144</v>
      </c>
      <c r="T3498" s="2" t="str">
        <f t="shared" si="54"/>
        <v>Reorder Needed</v>
      </c>
    </row>
    <row r="3499" spans="1:20" x14ac:dyDescent="0.3">
      <c r="A3499" s="2">
        <v>4498</v>
      </c>
      <c r="B3499" s="3">
        <v>45524</v>
      </c>
      <c r="C3499" s="2" t="s">
        <v>2457</v>
      </c>
      <c r="D3499" s="2" t="s">
        <v>4316</v>
      </c>
      <c r="E3499" s="2" t="s">
        <v>36</v>
      </c>
      <c r="F3499" s="2" t="s">
        <v>37</v>
      </c>
      <c r="G3499" s="2" t="s">
        <v>81</v>
      </c>
      <c r="H3499" s="2" t="s">
        <v>82</v>
      </c>
      <c r="I3499" s="2" t="s">
        <v>24</v>
      </c>
      <c r="J3499" s="2">
        <v>3</v>
      </c>
      <c r="K3499" s="2">
        <v>7462</v>
      </c>
      <c r="L3499" s="2">
        <v>22386</v>
      </c>
      <c r="M3499" s="2">
        <v>14193.96</v>
      </c>
      <c r="N3499" s="2">
        <v>8192.0400000000009</v>
      </c>
      <c r="O3499" s="2">
        <v>447</v>
      </c>
      <c r="P3499" s="2">
        <v>30</v>
      </c>
      <c r="Q3499" s="2" t="s">
        <v>42</v>
      </c>
      <c r="R3499" s="2">
        <v>20</v>
      </c>
      <c r="S3499" s="5">
        <f>IFERROR(Table1[[#This Row],[Profit]]/Table1[[#This Row],[Sales]],0)</f>
        <v>0.36594478692039673</v>
      </c>
      <c r="T3499" s="2" t="str">
        <f t="shared" si="54"/>
        <v>Reorder Needed</v>
      </c>
    </row>
    <row r="3500" spans="1:20" x14ac:dyDescent="0.3">
      <c r="A3500" s="2">
        <v>4499</v>
      </c>
      <c r="B3500" s="3">
        <v>45532</v>
      </c>
      <c r="C3500" s="2" t="s">
        <v>2695</v>
      </c>
      <c r="D3500" s="2" t="s">
        <v>4317</v>
      </c>
      <c r="E3500" s="2" t="s">
        <v>45</v>
      </c>
      <c r="F3500" s="2" t="s">
        <v>46</v>
      </c>
      <c r="G3500" s="2" t="s">
        <v>81</v>
      </c>
      <c r="H3500" s="2" t="s">
        <v>82</v>
      </c>
      <c r="I3500" s="2" t="s">
        <v>24</v>
      </c>
      <c r="J3500" s="2">
        <v>8</v>
      </c>
      <c r="K3500" s="2">
        <v>41406</v>
      </c>
      <c r="L3500" s="2">
        <v>331248</v>
      </c>
      <c r="M3500" s="2">
        <v>240757.6</v>
      </c>
      <c r="N3500" s="2">
        <v>90490.4</v>
      </c>
      <c r="O3500" s="2">
        <v>427</v>
      </c>
      <c r="P3500" s="2">
        <v>84</v>
      </c>
      <c r="Q3500" s="2" t="s">
        <v>42</v>
      </c>
      <c r="R3500" s="2">
        <v>10</v>
      </c>
      <c r="S3500" s="5">
        <f>IFERROR(Table1[[#This Row],[Profit]]/Table1[[#This Row],[Sales]],0)</f>
        <v>0.27318021542771576</v>
      </c>
      <c r="T3500" s="2" t="str">
        <f t="shared" si="54"/>
        <v>Reorder Needed</v>
      </c>
    </row>
    <row r="3501" spans="1:20" x14ac:dyDescent="0.3">
      <c r="A3501" s="2">
        <v>4500</v>
      </c>
      <c r="B3501" s="3">
        <v>45607</v>
      </c>
      <c r="C3501" s="2" t="s">
        <v>798</v>
      </c>
      <c r="D3501" s="2" t="s">
        <v>4318</v>
      </c>
      <c r="E3501" s="2" t="s">
        <v>20</v>
      </c>
      <c r="F3501" s="2" t="s">
        <v>21</v>
      </c>
      <c r="G3501" s="2" t="s">
        <v>67</v>
      </c>
      <c r="H3501" s="2" t="s">
        <v>68</v>
      </c>
      <c r="I3501" s="2" t="s">
        <v>24</v>
      </c>
      <c r="J3501" s="2">
        <v>3</v>
      </c>
      <c r="K3501" s="2">
        <v>2871</v>
      </c>
      <c r="L3501" s="2">
        <v>8613</v>
      </c>
      <c r="M3501" s="2">
        <v>7477.62</v>
      </c>
      <c r="N3501" s="2">
        <v>1135.3800000000001</v>
      </c>
      <c r="O3501" s="2">
        <v>273</v>
      </c>
      <c r="P3501" s="2">
        <v>55</v>
      </c>
      <c r="Q3501" s="2" t="s">
        <v>42</v>
      </c>
      <c r="R3501" s="2">
        <v>20</v>
      </c>
      <c r="S3501" s="5">
        <f>IFERROR(Table1[[#This Row],[Profit]]/Table1[[#This Row],[Sales]],0)</f>
        <v>0.13182166492511321</v>
      </c>
      <c r="T3501" s="2" t="str">
        <f t="shared" si="54"/>
        <v>Reorder Needed</v>
      </c>
    </row>
    <row r="3502" spans="1:20" x14ac:dyDescent="0.3">
      <c r="A3502" s="2">
        <v>4501</v>
      </c>
      <c r="B3502" s="3">
        <v>45331</v>
      </c>
      <c r="C3502" s="2" t="s">
        <v>1453</v>
      </c>
      <c r="D3502" s="2" t="s">
        <v>4319</v>
      </c>
      <c r="E3502" s="2" t="s">
        <v>28</v>
      </c>
      <c r="F3502" s="2" t="s">
        <v>29</v>
      </c>
      <c r="G3502" s="2" t="s">
        <v>67</v>
      </c>
      <c r="H3502" s="2" t="s">
        <v>68</v>
      </c>
      <c r="I3502" s="2" t="s">
        <v>24</v>
      </c>
      <c r="J3502" s="2">
        <v>8</v>
      </c>
      <c r="K3502" s="2">
        <v>48044</v>
      </c>
      <c r="L3502" s="2">
        <v>384352</v>
      </c>
      <c r="M3502" s="2">
        <v>264849.34000000003</v>
      </c>
      <c r="N3502" s="2">
        <v>119502.66</v>
      </c>
      <c r="O3502" s="2">
        <v>123</v>
      </c>
      <c r="P3502" s="2">
        <v>68</v>
      </c>
      <c r="Q3502" s="2" t="s">
        <v>42</v>
      </c>
      <c r="R3502" s="2">
        <v>10</v>
      </c>
      <c r="S3502" s="5">
        <f>IFERROR(Table1[[#This Row],[Profit]]/Table1[[#This Row],[Sales]],0)</f>
        <v>0.31091983390225625</v>
      </c>
      <c r="T3502" s="2" t="str">
        <f t="shared" si="54"/>
        <v>Reorder Needed</v>
      </c>
    </row>
    <row r="3503" spans="1:20" x14ac:dyDescent="0.3">
      <c r="A3503" s="2">
        <v>4502</v>
      </c>
      <c r="B3503" s="3">
        <v>45392</v>
      </c>
      <c r="C3503" s="2" t="s">
        <v>680</v>
      </c>
      <c r="D3503" s="2" t="s">
        <v>4320</v>
      </c>
      <c r="E3503" s="2" t="s">
        <v>45</v>
      </c>
      <c r="F3503" s="2" t="s">
        <v>46</v>
      </c>
      <c r="G3503" s="2" t="s">
        <v>49</v>
      </c>
      <c r="H3503" s="2" t="s">
        <v>50</v>
      </c>
      <c r="I3503" s="2" t="s">
        <v>51</v>
      </c>
      <c r="J3503" s="2">
        <v>2</v>
      </c>
      <c r="K3503" s="2">
        <v>37917</v>
      </c>
      <c r="L3503" s="2">
        <v>75834</v>
      </c>
      <c r="M3503" s="2">
        <v>56759.32</v>
      </c>
      <c r="N3503" s="2">
        <v>19074.68</v>
      </c>
      <c r="O3503" s="2">
        <v>427</v>
      </c>
      <c r="P3503" s="2">
        <v>13</v>
      </c>
      <c r="Q3503" s="2" t="s">
        <v>52</v>
      </c>
      <c r="R3503" s="2">
        <v>15</v>
      </c>
      <c r="S3503" s="5">
        <f>IFERROR(Table1[[#This Row],[Profit]]/Table1[[#This Row],[Sales]],0)</f>
        <v>0.25153203048764405</v>
      </c>
      <c r="T3503" s="2" t="str">
        <f t="shared" si="54"/>
        <v>Reorder Needed</v>
      </c>
    </row>
    <row r="3504" spans="1:20" x14ac:dyDescent="0.3">
      <c r="A3504" s="2">
        <v>4503</v>
      </c>
      <c r="B3504" s="3">
        <v>45417</v>
      </c>
      <c r="C3504" s="2" t="s">
        <v>584</v>
      </c>
      <c r="D3504" s="2" t="s">
        <v>4321</v>
      </c>
      <c r="E3504" s="2" t="s">
        <v>45</v>
      </c>
      <c r="F3504" s="2" t="s">
        <v>46</v>
      </c>
      <c r="G3504" s="2" t="s">
        <v>75</v>
      </c>
      <c r="H3504" s="2" t="s">
        <v>76</v>
      </c>
      <c r="I3504" s="2" t="s">
        <v>77</v>
      </c>
      <c r="J3504" s="2">
        <v>3</v>
      </c>
      <c r="K3504" s="2">
        <v>50647</v>
      </c>
      <c r="L3504" s="2">
        <v>151941</v>
      </c>
      <c r="M3504" s="2">
        <v>104058.14</v>
      </c>
      <c r="N3504" s="2">
        <v>47882.86</v>
      </c>
      <c r="O3504" s="2">
        <v>426</v>
      </c>
      <c r="P3504" s="2">
        <v>84</v>
      </c>
      <c r="Q3504" s="2" t="s">
        <v>78</v>
      </c>
      <c r="R3504" s="2">
        <v>0</v>
      </c>
      <c r="S3504" s="5">
        <f>IFERROR(Table1[[#This Row],[Profit]]/Table1[[#This Row],[Sales]],0)</f>
        <v>0.31514114031104179</v>
      </c>
      <c r="T3504" s="2" t="str">
        <f t="shared" si="54"/>
        <v>Reorder Needed</v>
      </c>
    </row>
    <row r="3505" spans="1:20" x14ac:dyDescent="0.3">
      <c r="A3505" s="2">
        <v>4504</v>
      </c>
      <c r="B3505" s="3">
        <v>45635</v>
      </c>
      <c r="C3505" s="2" t="s">
        <v>123</v>
      </c>
      <c r="D3505" s="2" t="s">
        <v>4322</v>
      </c>
      <c r="E3505" s="2" t="s">
        <v>36</v>
      </c>
      <c r="F3505" s="2" t="s">
        <v>37</v>
      </c>
      <c r="G3505" s="2" t="s">
        <v>75</v>
      </c>
      <c r="H3505" s="2" t="s">
        <v>76</v>
      </c>
      <c r="I3505" s="2" t="s">
        <v>77</v>
      </c>
      <c r="J3505" s="2">
        <v>1</v>
      </c>
      <c r="K3505" s="2">
        <v>22749</v>
      </c>
      <c r="L3505" s="2">
        <v>22749</v>
      </c>
      <c r="M3505" s="2">
        <v>15102.9</v>
      </c>
      <c r="N3505" s="2">
        <v>7646.1</v>
      </c>
      <c r="O3505" s="2">
        <v>270</v>
      </c>
      <c r="P3505" s="2">
        <v>64</v>
      </c>
      <c r="Q3505" s="2" t="s">
        <v>78</v>
      </c>
      <c r="R3505" s="2">
        <v>20</v>
      </c>
      <c r="S3505" s="5">
        <f>IFERROR(Table1[[#This Row],[Profit]]/Table1[[#This Row],[Sales]],0)</f>
        <v>0.33610708162996178</v>
      </c>
      <c r="T3505" s="2" t="str">
        <f t="shared" si="54"/>
        <v>Reorder Needed</v>
      </c>
    </row>
    <row r="3506" spans="1:20" x14ac:dyDescent="0.3">
      <c r="A3506" s="2">
        <v>4505</v>
      </c>
      <c r="B3506" s="3">
        <v>45623</v>
      </c>
      <c r="C3506" s="2" t="s">
        <v>407</v>
      </c>
      <c r="D3506" s="2" t="s">
        <v>4323</v>
      </c>
      <c r="E3506" s="2" t="s">
        <v>45</v>
      </c>
      <c r="F3506" s="2" t="s">
        <v>46</v>
      </c>
      <c r="G3506" s="2" t="s">
        <v>49</v>
      </c>
      <c r="H3506" s="2" t="s">
        <v>50</v>
      </c>
      <c r="I3506" s="2" t="s">
        <v>51</v>
      </c>
      <c r="J3506" s="2">
        <v>4</v>
      </c>
      <c r="K3506" s="2">
        <v>9213</v>
      </c>
      <c r="L3506" s="2">
        <v>36852</v>
      </c>
      <c r="M3506" s="2">
        <v>26271.29</v>
      </c>
      <c r="N3506" s="2">
        <v>10580.71</v>
      </c>
      <c r="O3506" s="2">
        <v>290</v>
      </c>
      <c r="P3506" s="2">
        <v>41</v>
      </c>
      <c r="Q3506" s="2" t="s">
        <v>52</v>
      </c>
      <c r="R3506" s="2">
        <v>10</v>
      </c>
      <c r="S3506" s="5">
        <f>IFERROR(Table1[[#This Row],[Profit]]/Table1[[#This Row],[Sales]],0)</f>
        <v>0.28711358949310756</v>
      </c>
      <c r="T3506" s="2" t="str">
        <f t="shared" si="54"/>
        <v>Reorder Needed</v>
      </c>
    </row>
    <row r="3507" spans="1:20" x14ac:dyDescent="0.3">
      <c r="A3507" s="2">
        <v>4506</v>
      </c>
      <c r="B3507" s="3">
        <v>45457</v>
      </c>
      <c r="C3507" s="2" t="s">
        <v>704</v>
      </c>
      <c r="D3507" s="2" t="s">
        <v>4324</v>
      </c>
      <c r="E3507" s="2" t="s">
        <v>36</v>
      </c>
      <c r="F3507" s="2" t="s">
        <v>37</v>
      </c>
      <c r="G3507" s="2" t="s">
        <v>60</v>
      </c>
      <c r="H3507" s="2" t="s">
        <v>61</v>
      </c>
      <c r="I3507" s="2" t="s">
        <v>32</v>
      </c>
      <c r="J3507" s="2">
        <v>1</v>
      </c>
      <c r="K3507" s="2">
        <v>56466</v>
      </c>
      <c r="L3507" s="2">
        <v>56466</v>
      </c>
      <c r="M3507" s="2">
        <v>35894.21</v>
      </c>
      <c r="N3507" s="2">
        <v>20571.79</v>
      </c>
      <c r="O3507" s="2">
        <v>479</v>
      </c>
      <c r="P3507" s="2">
        <v>26</v>
      </c>
      <c r="Q3507" s="2" t="s">
        <v>62</v>
      </c>
      <c r="R3507" s="2">
        <v>20</v>
      </c>
      <c r="S3507" s="5">
        <f>IFERROR(Table1[[#This Row],[Profit]]/Table1[[#This Row],[Sales]],0)</f>
        <v>0.36432171572273581</v>
      </c>
      <c r="T3507" s="2" t="str">
        <f t="shared" si="54"/>
        <v>Reorder Needed</v>
      </c>
    </row>
    <row r="3508" spans="1:20" x14ac:dyDescent="0.3">
      <c r="A3508" s="2">
        <v>4507</v>
      </c>
      <c r="B3508" s="3">
        <v>45375</v>
      </c>
      <c r="C3508" s="2" t="s">
        <v>965</v>
      </c>
      <c r="D3508" s="2" t="s">
        <v>4325</v>
      </c>
      <c r="E3508" s="2" t="s">
        <v>20</v>
      </c>
      <c r="F3508" s="2" t="s">
        <v>21</v>
      </c>
      <c r="G3508" s="2" t="s">
        <v>22</v>
      </c>
      <c r="H3508" s="2" t="s">
        <v>23</v>
      </c>
      <c r="I3508" s="2" t="s">
        <v>24</v>
      </c>
      <c r="J3508" s="2">
        <v>8</v>
      </c>
      <c r="K3508" s="2">
        <v>52735</v>
      </c>
      <c r="L3508" s="2">
        <v>421880</v>
      </c>
      <c r="M3508" s="2">
        <v>295213.8</v>
      </c>
      <c r="N3508" s="2">
        <v>126666.2</v>
      </c>
      <c r="O3508" s="2">
        <v>63</v>
      </c>
      <c r="P3508" s="2">
        <v>94</v>
      </c>
      <c r="Q3508" s="2" t="s">
        <v>25</v>
      </c>
      <c r="R3508" s="2">
        <v>15</v>
      </c>
      <c r="S3508" s="5">
        <f>IFERROR(Table1[[#This Row],[Profit]]/Table1[[#This Row],[Sales]],0)</f>
        <v>0.3002422489807528</v>
      </c>
      <c r="T3508" s="2" t="str">
        <f t="shared" si="54"/>
        <v>Sufficient</v>
      </c>
    </row>
    <row r="3509" spans="1:20" x14ac:dyDescent="0.3">
      <c r="A3509" s="2">
        <v>4508</v>
      </c>
      <c r="B3509" s="3">
        <v>45641</v>
      </c>
      <c r="C3509" s="2" t="s">
        <v>2287</v>
      </c>
      <c r="D3509" s="2" t="s">
        <v>4326</v>
      </c>
      <c r="E3509" s="2" t="s">
        <v>28</v>
      </c>
      <c r="F3509" s="2" t="s">
        <v>29</v>
      </c>
      <c r="G3509" s="2" t="s">
        <v>49</v>
      </c>
      <c r="H3509" s="2" t="s">
        <v>50</v>
      </c>
      <c r="I3509" s="2" t="s">
        <v>51</v>
      </c>
      <c r="J3509" s="2">
        <v>3</v>
      </c>
      <c r="K3509" s="2">
        <v>58194</v>
      </c>
      <c r="L3509" s="2">
        <v>174582</v>
      </c>
      <c r="M3509" s="2">
        <v>105603.84</v>
      </c>
      <c r="N3509" s="2">
        <v>68978.16</v>
      </c>
      <c r="O3509" s="2">
        <v>29</v>
      </c>
      <c r="P3509" s="2">
        <v>77</v>
      </c>
      <c r="Q3509" s="2" t="s">
        <v>52</v>
      </c>
      <c r="R3509" s="2">
        <v>5</v>
      </c>
      <c r="S3509" s="5">
        <f>IFERROR(Table1[[#This Row],[Profit]]/Table1[[#This Row],[Sales]],0)</f>
        <v>0.39510464996391381</v>
      </c>
      <c r="T3509" s="2" t="str">
        <f t="shared" si="54"/>
        <v>Sufficient</v>
      </c>
    </row>
    <row r="3510" spans="1:20" x14ac:dyDescent="0.3">
      <c r="A3510" s="2">
        <v>4509</v>
      </c>
      <c r="B3510" s="3">
        <v>45416</v>
      </c>
      <c r="C3510" s="2" t="s">
        <v>411</v>
      </c>
      <c r="D3510" s="2" t="s">
        <v>4327</v>
      </c>
      <c r="E3510" s="2" t="s">
        <v>36</v>
      </c>
      <c r="F3510" s="2" t="s">
        <v>37</v>
      </c>
      <c r="G3510" s="2" t="s">
        <v>49</v>
      </c>
      <c r="H3510" s="2" t="s">
        <v>50</v>
      </c>
      <c r="I3510" s="2" t="s">
        <v>51</v>
      </c>
      <c r="J3510" s="2">
        <v>10</v>
      </c>
      <c r="K3510" s="2">
        <v>56842</v>
      </c>
      <c r="L3510" s="2">
        <v>568420</v>
      </c>
      <c r="M3510" s="2">
        <v>496586.79</v>
      </c>
      <c r="N3510" s="2">
        <v>71833.210000000006</v>
      </c>
      <c r="O3510" s="2">
        <v>125</v>
      </c>
      <c r="P3510" s="2">
        <v>66</v>
      </c>
      <c r="Q3510" s="2" t="s">
        <v>52</v>
      </c>
      <c r="R3510" s="2">
        <v>0</v>
      </c>
      <c r="S3510" s="5">
        <f>IFERROR(Table1[[#This Row],[Profit]]/Table1[[#This Row],[Sales]],0)</f>
        <v>0.12637347383976638</v>
      </c>
      <c r="T3510" s="2" t="str">
        <f t="shared" si="54"/>
        <v>Reorder Needed</v>
      </c>
    </row>
    <row r="3511" spans="1:20" x14ac:dyDescent="0.3">
      <c r="A3511" s="2">
        <v>4510</v>
      </c>
      <c r="B3511" s="3">
        <v>45392</v>
      </c>
      <c r="C3511" s="2" t="s">
        <v>2725</v>
      </c>
      <c r="D3511" s="2" t="s">
        <v>4328</v>
      </c>
      <c r="E3511" s="2" t="s">
        <v>45</v>
      </c>
      <c r="F3511" s="2" t="s">
        <v>46</v>
      </c>
      <c r="G3511" s="2" t="s">
        <v>97</v>
      </c>
      <c r="H3511" s="2" t="s">
        <v>98</v>
      </c>
      <c r="I3511" s="2" t="s">
        <v>32</v>
      </c>
      <c r="J3511" s="2">
        <v>4</v>
      </c>
      <c r="K3511" s="2">
        <v>17708</v>
      </c>
      <c r="L3511" s="2">
        <v>70832</v>
      </c>
      <c r="M3511" s="2">
        <v>57985.52</v>
      </c>
      <c r="N3511" s="2">
        <v>12846.48</v>
      </c>
      <c r="O3511" s="2">
        <v>398</v>
      </c>
      <c r="P3511" s="2">
        <v>58</v>
      </c>
      <c r="Q3511" s="2" t="s">
        <v>99</v>
      </c>
      <c r="R3511" s="2">
        <v>10</v>
      </c>
      <c r="S3511" s="5">
        <f>IFERROR(Table1[[#This Row],[Profit]]/Table1[[#This Row],[Sales]],0)</f>
        <v>0.18136548452676757</v>
      </c>
      <c r="T3511" s="2" t="str">
        <f t="shared" si="54"/>
        <v>Reorder Needed</v>
      </c>
    </row>
    <row r="3512" spans="1:20" x14ac:dyDescent="0.3">
      <c r="A3512" s="2">
        <v>4511</v>
      </c>
      <c r="B3512" s="3">
        <v>45308</v>
      </c>
      <c r="C3512" s="2" t="s">
        <v>2156</v>
      </c>
      <c r="D3512" s="2" t="s">
        <v>4329</v>
      </c>
      <c r="E3512" s="2" t="s">
        <v>36</v>
      </c>
      <c r="F3512" s="2" t="s">
        <v>37</v>
      </c>
      <c r="G3512" s="2" t="s">
        <v>81</v>
      </c>
      <c r="H3512" s="2" t="s">
        <v>82</v>
      </c>
      <c r="I3512" s="2" t="s">
        <v>24</v>
      </c>
      <c r="J3512" s="2">
        <v>1</v>
      </c>
      <c r="K3512" s="2">
        <v>51978</v>
      </c>
      <c r="L3512" s="2">
        <v>51978</v>
      </c>
      <c r="M3512" s="2">
        <v>44663.98</v>
      </c>
      <c r="N3512" s="2">
        <v>7314.02</v>
      </c>
      <c r="O3512" s="2">
        <v>174</v>
      </c>
      <c r="P3512" s="2">
        <v>68</v>
      </c>
      <c r="Q3512" s="2" t="s">
        <v>42</v>
      </c>
      <c r="R3512" s="2">
        <v>10</v>
      </c>
      <c r="S3512" s="5">
        <f>IFERROR(Table1[[#This Row],[Profit]]/Table1[[#This Row],[Sales]],0)</f>
        <v>0.14071376351533341</v>
      </c>
      <c r="T3512" s="2" t="str">
        <f t="shared" si="54"/>
        <v>Reorder Needed</v>
      </c>
    </row>
    <row r="3513" spans="1:20" x14ac:dyDescent="0.3">
      <c r="A3513" s="2">
        <v>4512</v>
      </c>
      <c r="B3513" s="3">
        <v>45426</v>
      </c>
      <c r="C3513" s="2" t="s">
        <v>774</v>
      </c>
      <c r="D3513" s="2" t="s">
        <v>4330</v>
      </c>
      <c r="E3513" s="2" t="s">
        <v>20</v>
      </c>
      <c r="F3513" s="2" t="s">
        <v>21</v>
      </c>
      <c r="G3513" s="2" t="s">
        <v>67</v>
      </c>
      <c r="H3513" s="2" t="s">
        <v>68</v>
      </c>
      <c r="I3513" s="2" t="s">
        <v>24</v>
      </c>
      <c r="J3513" s="2">
        <v>4</v>
      </c>
      <c r="K3513" s="2">
        <v>10879</v>
      </c>
      <c r="L3513" s="2">
        <v>43516</v>
      </c>
      <c r="M3513" s="2">
        <v>26228.39</v>
      </c>
      <c r="N3513" s="2">
        <v>17287.61</v>
      </c>
      <c r="O3513" s="2">
        <v>376</v>
      </c>
      <c r="P3513" s="2">
        <v>65</v>
      </c>
      <c r="Q3513" s="2" t="s">
        <v>42</v>
      </c>
      <c r="R3513" s="2">
        <v>0</v>
      </c>
      <c r="S3513" s="5">
        <f>IFERROR(Table1[[#This Row],[Profit]]/Table1[[#This Row],[Sales]],0)</f>
        <v>0.39727019946686276</v>
      </c>
      <c r="T3513" s="2" t="str">
        <f t="shared" si="54"/>
        <v>Reorder Needed</v>
      </c>
    </row>
    <row r="3514" spans="1:20" x14ac:dyDescent="0.3">
      <c r="A3514" s="2">
        <v>4513</v>
      </c>
      <c r="B3514" s="3">
        <v>45332</v>
      </c>
      <c r="C3514" s="2" t="s">
        <v>2647</v>
      </c>
      <c r="D3514" s="2" t="s">
        <v>4331</v>
      </c>
      <c r="E3514" s="2" t="s">
        <v>20</v>
      </c>
      <c r="F3514" s="2" t="s">
        <v>21</v>
      </c>
      <c r="G3514" s="2" t="s">
        <v>97</v>
      </c>
      <c r="H3514" s="2" t="s">
        <v>98</v>
      </c>
      <c r="I3514" s="2" t="s">
        <v>32</v>
      </c>
      <c r="J3514" s="2">
        <v>8</v>
      </c>
      <c r="K3514" s="2">
        <v>27640</v>
      </c>
      <c r="L3514" s="2">
        <v>221120</v>
      </c>
      <c r="M3514" s="2">
        <v>183620.66</v>
      </c>
      <c r="N3514" s="2">
        <v>37499.339999999997</v>
      </c>
      <c r="O3514" s="2">
        <v>469</v>
      </c>
      <c r="P3514" s="2">
        <v>54</v>
      </c>
      <c r="Q3514" s="2" t="s">
        <v>99</v>
      </c>
      <c r="R3514" s="2">
        <v>20</v>
      </c>
      <c r="S3514" s="5">
        <f>IFERROR(Table1[[#This Row],[Profit]]/Table1[[#This Row],[Sales]],0)</f>
        <v>0.16958818740955137</v>
      </c>
      <c r="T3514" s="2" t="str">
        <f t="shared" si="54"/>
        <v>Reorder Needed</v>
      </c>
    </row>
    <row r="3515" spans="1:20" x14ac:dyDescent="0.3">
      <c r="A3515" s="2">
        <v>4514</v>
      </c>
      <c r="B3515" s="3">
        <v>45556</v>
      </c>
      <c r="C3515" s="2" t="s">
        <v>1460</v>
      </c>
      <c r="D3515" s="2" t="s">
        <v>4332</v>
      </c>
      <c r="E3515" s="2" t="s">
        <v>45</v>
      </c>
      <c r="F3515" s="2" t="s">
        <v>46</v>
      </c>
      <c r="G3515" s="2" t="s">
        <v>55</v>
      </c>
      <c r="H3515" s="2" t="s">
        <v>56</v>
      </c>
      <c r="I3515" s="2" t="s">
        <v>32</v>
      </c>
      <c r="J3515" s="2">
        <v>8</v>
      </c>
      <c r="K3515" s="2">
        <v>56899</v>
      </c>
      <c r="L3515" s="2">
        <v>455192</v>
      </c>
      <c r="M3515" s="2">
        <v>323187.03000000003</v>
      </c>
      <c r="N3515" s="2">
        <v>132004.97</v>
      </c>
      <c r="O3515" s="2">
        <v>101</v>
      </c>
      <c r="P3515" s="2">
        <v>31</v>
      </c>
      <c r="Q3515" s="2" t="s">
        <v>57</v>
      </c>
      <c r="R3515" s="2">
        <v>10</v>
      </c>
      <c r="S3515" s="5">
        <f>IFERROR(Table1[[#This Row],[Profit]]/Table1[[#This Row],[Sales]],0)</f>
        <v>0.28999844021863302</v>
      </c>
      <c r="T3515" s="2" t="str">
        <f t="shared" si="54"/>
        <v>Reorder Needed</v>
      </c>
    </row>
    <row r="3516" spans="1:20" x14ac:dyDescent="0.3">
      <c r="A3516" s="2">
        <v>4515</v>
      </c>
      <c r="B3516" s="3">
        <v>45418</v>
      </c>
      <c r="C3516" s="2" t="s">
        <v>2346</v>
      </c>
      <c r="D3516" s="2" t="s">
        <v>4333</v>
      </c>
      <c r="E3516" s="2" t="s">
        <v>28</v>
      </c>
      <c r="F3516" s="2" t="s">
        <v>29</v>
      </c>
      <c r="G3516" s="2" t="s">
        <v>40</v>
      </c>
      <c r="H3516" s="2" t="s">
        <v>41</v>
      </c>
      <c r="I3516" s="2" t="s">
        <v>24</v>
      </c>
      <c r="J3516" s="2">
        <v>9</v>
      </c>
      <c r="K3516" s="2">
        <v>12765</v>
      </c>
      <c r="L3516" s="2">
        <v>114885</v>
      </c>
      <c r="M3516" s="2">
        <v>95556.52</v>
      </c>
      <c r="N3516" s="2">
        <v>19328.48</v>
      </c>
      <c r="O3516" s="2">
        <v>476</v>
      </c>
      <c r="P3516" s="2">
        <v>47</v>
      </c>
      <c r="Q3516" s="2" t="s">
        <v>42</v>
      </c>
      <c r="R3516" s="2">
        <v>20</v>
      </c>
      <c r="S3516" s="5">
        <f>IFERROR(Table1[[#This Row],[Profit]]/Table1[[#This Row],[Sales]],0)</f>
        <v>0.16824198111154631</v>
      </c>
      <c r="T3516" s="2" t="str">
        <f t="shared" si="54"/>
        <v>Reorder Needed</v>
      </c>
    </row>
    <row r="3517" spans="1:20" x14ac:dyDescent="0.3">
      <c r="A3517" s="2">
        <v>4516</v>
      </c>
      <c r="B3517" s="3">
        <v>45331</v>
      </c>
      <c r="C3517" s="2" t="s">
        <v>481</v>
      </c>
      <c r="D3517" s="2" t="s">
        <v>4334</v>
      </c>
      <c r="E3517" s="2" t="s">
        <v>28</v>
      </c>
      <c r="F3517" s="2" t="s">
        <v>29</v>
      </c>
      <c r="G3517" s="2" t="s">
        <v>55</v>
      </c>
      <c r="H3517" s="2" t="s">
        <v>56</v>
      </c>
      <c r="I3517" s="2" t="s">
        <v>32</v>
      </c>
      <c r="J3517" s="2">
        <v>8</v>
      </c>
      <c r="K3517" s="2">
        <v>3997</v>
      </c>
      <c r="L3517" s="2">
        <v>31976</v>
      </c>
      <c r="M3517" s="2">
        <v>22432.94</v>
      </c>
      <c r="N3517" s="2">
        <v>9543.06</v>
      </c>
      <c r="O3517" s="2">
        <v>343</v>
      </c>
      <c r="P3517" s="2">
        <v>24</v>
      </c>
      <c r="Q3517" s="2" t="s">
        <v>57</v>
      </c>
      <c r="R3517" s="2">
        <v>0</v>
      </c>
      <c r="S3517" s="5">
        <f>IFERROR(Table1[[#This Row],[Profit]]/Table1[[#This Row],[Sales]],0)</f>
        <v>0.29844445834375782</v>
      </c>
      <c r="T3517" s="2" t="str">
        <f t="shared" si="54"/>
        <v>Reorder Needed</v>
      </c>
    </row>
    <row r="3518" spans="1:20" x14ac:dyDescent="0.3">
      <c r="A3518" s="2">
        <v>4517</v>
      </c>
      <c r="B3518" s="3">
        <v>45466</v>
      </c>
      <c r="C3518" s="2" t="s">
        <v>1084</v>
      </c>
      <c r="D3518" s="2" t="s">
        <v>4335</v>
      </c>
      <c r="E3518" s="2" t="s">
        <v>28</v>
      </c>
      <c r="F3518" s="2" t="s">
        <v>29</v>
      </c>
      <c r="G3518" s="2" t="s">
        <v>75</v>
      </c>
      <c r="H3518" s="2" t="s">
        <v>76</v>
      </c>
      <c r="I3518" s="2" t="s">
        <v>77</v>
      </c>
      <c r="J3518" s="2">
        <v>9</v>
      </c>
      <c r="K3518" s="2">
        <v>42578</v>
      </c>
      <c r="L3518" s="2">
        <v>383202</v>
      </c>
      <c r="M3518" s="2">
        <v>258597.87</v>
      </c>
      <c r="N3518" s="2">
        <v>124604.13</v>
      </c>
      <c r="O3518" s="2">
        <v>468</v>
      </c>
      <c r="P3518" s="2">
        <v>30</v>
      </c>
      <c r="Q3518" s="2" t="s">
        <v>78</v>
      </c>
      <c r="R3518" s="2">
        <v>20</v>
      </c>
      <c r="S3518" s="5">
        <f>IFERROR(Table1[[#This Row],[Profit]]/Table1[[#This Row],[Sales]],0)</f>
        <v>0.3251656567554449</v>
      </c>
      <c r="T3518" s="2" t="str">
        <f t="shared" si="54"/>
        <v>Reorder Needed</v>
      </c>
    </row>
    <row r="3519" spans="1:20" x14ac:dyDescent="0.3">
      <c r="A3519" s="2">
        <v>4518</v>
      </c>
      <c r="B3519" s="3">
        <v>45588</v>
      </c>
      <c r="C3519" s="2" t="s">
        <v>4336</v>
      </c>
      <c r="D3519" s="2" t="s">
        <v>4337</v>
      </c>
      <c r="E3519" s="2" t="s">
        <v>36</v>
      </c>
      <c r="F3519" s="2" t="s">
        <v>37</v>
      </c>
      <c r="G3519" s="2" t="s">
        <v>67</v>
      </c>
      <c r="H3519" s="2" t="s">
        <v>68</v>
      </c>
      <c r="I3519" s="2" t="s">
        <v>24</v>
      </c>
      <c r="J3519" s="2">
        <v>4</v>
      </c>
      <c r="K3519" s="2">
        <v>44824</v>
      </c>
      <c r="L3519" s="2">
        <v>179296</v>
      </c>
      <c r="M3519" s="2">
        <v>110309.65</v>
      </c>
      <c r="N3519" s="2">
        <v>68986.350000000006</v>
      </c>
      <c r="O3519" s="2">
        <v>110</v>
      </c>
      <c r="P3519" s="2">
        <v>73</v>
      </c>
      <c r="Q3519" s="2" t="s">
        <v>42</v>
      </c>
      <c r="R3519" s="2">
        <v>15</v>
      </c>
      <c r="S3519" s="5">
        <f>IFERROR(Table1[[#This Row],[Profit]]/Table1[[#This Row],[Sales]],0)</f>
        <v>0.384762348295556</v>
      </c>
      <c r="T3519" s="2" t="str">
        <f t="shared" si="54"/>
        <v>Reorder Needed</v>
      </c>
    </row>
    <row r="3520" spans="1:20" x14ac:dyDescent="0.3">
      <c r="A3520" s="2">
        <v>4519</v>
      </c>
      <c r="B3520" s="3">
        <v>45461</v>
      </c>
      <c r="C3520" s="2" t="s">
        <v>282</v>
      </c>
      <c r="D3520" s="2" t="s">
        <v>4338</v>
      </c>
      <c r="E3520" s="2" t="s">
        <v>36</v>
      </c>
      <c r="F3520" s="2" t="s">
        <v>37</v>
      </c>
      <c r="G3520" s="2" t="s">
        <v>49</v>
      </c>
      <c r="H3520" s="2" t="s">
        <v>50</v>
      </c>
      <c r="I3520" s="2" t="s">
        <v>51</v>
      </c>
      <c r="J3520" s="2">
        <v>8</v>
      </c>
      <c r="K3520" s="2">
        <v>24834</v>
      </c>
      <c r="L3520" s="2">
        <v>198672</v>
      </c>
      <c r="M3520" s="2">
        <v>172049.26</v>
      </c>
      <c r="N3520" s="2">
        <v>26622.74</v>
      </c>
      <c r="O3520" s="2">
        <v>152</v>
      </c>
      <c r="P3520" s="2">
        <v>36</v>
      </c>
      <c r="Q3520" s="2" t="s">
        <v>52</v>
      </c>
      <c r="R3520" s="2">
        <v>5</v>
      </c>
      <c r="S3520" s="5">
        <f>IFERROR(Table1[[#This Row],[Profit]]/Table1[[#This Row],[Sales]],0)</f>
        <v>0.13400348312796972</v>
      </c>
      <c r="T3520" s="2" t="str">
        <f t="shared" si="54"/>
        <v>Reorder Needed</v>
      </c>
    </row>
    <row r="3521" spans="1:20" x14ac:dyDescent="0.3">
      <c r="A3521" s="2">
        <v>4520</v>
      </c>
      <c r="B3521" s="3">
        <v>45425</v>
      </c>
      <c r="C3521" s="2" t="s">
        <v>601</v>
      </c>
      <c r="D3521" s="2" t="s">
        <v>4339</v>
      </c>
      <c r="E3521" s="2" t="s">
        <v>20</v>
      </c>
      <c r="F3521" s="2" t="s">
        <v>21</v>
      </c>
      <c r="G3521" s="2" t="s">
        <v>49</v>
      </c>
      <c r="H3521" s="2" t="s">
        <v>50</v>
      </c>
      <c r="I3521" s="2" t="s">
        <v>51</v>
      </c>
      <c r="J3521" s="2">
        <v>10</v>
      </c>
      <c r="K3521" s="2">
        <v>33050</v>
      </c>
      <c r="L3521" s="2">
        <v>330500</v>
      </c>
      <c r="M3521" s="2">
        <v>279836.82</v>
      </c>
      <c r="N3521" s="2">
        <v>50663.18</v>
      </c>
      <c r="O3521" s="2">
        <v>478</v>
      </c>
      <c r="P3521" s="2">
        <v>27</v>
      </c>
      <c r="Q3521" s="2" t="s">
        <v>52</v>
      </c>
      <c r="R3521" s="2">
        <v>0</v>
      </c>
      <c r="S3521" s="5">
        <f>IFERROR(Table1[[#This Row],[Profit]]/Table1[[#This Row],[Sales]],0)</f>
        <v>0.15329252647503783</v>
      </c>
      <c r="T3521" s="2" t="str">
        <f t="shared" si="54"/>
        <v>Reorder Needed</v>
      </c>
    </row>
    <row r="3522" spans="1:20" x14ac:dyDescent="0.3">
      <c r="A3522" s="2">
        <v>4521</v>
      </c>
      <c r="B3522" s="3">
        <v>45434</v>
      </c>
      <c r="C3522" s="2" t="s">
        <v>1239</v>
      </c>
      <c r="D3522" s="2" t="s">
        <v>4340</v>
      </c>
      <c r="E3522" s="2" t="s">
        <v>28</v>
      </c>
      <c r="F3522" s="2" t="s">
        <v>29</v>
      </c>
      <c r="G3522" s="2" t="s">
        <v>30</v>
      </c>
      <c r="H3522" s="2" t="s">
        <v>31</v>
      </c>
      <c r="I3522" s="2" t="s">
        <v>32</v>
      </c>
      <c r="J3522" s="2">
        <v>8</v>
      </c>
      <c r="K3522" s="2">
        <v>45931</v>
      </c>
      <c r="L3522" s="2">
        <v>367448</v>
      </c>
      <c r="M3522" s="2">
        <v>250284.46</v>
      </c>
      <c r="N3522" s="2">
        <v>117163.54</v>
      </c>
      <c r="O3522" s="2">
        <v>434</v>
      </c>
      <c r="P3522" s="2">
        <v>79</v>
      </c>
      <c r="Q3522" s="2" t="s">
        <v>33</v>
      </c>
      <c r="R3522" s="2">
        <v>15</v>
      </c>
      <c r="S3522" s="5">
        <f>IFERROR(Table1[[#This Row],[Profit]]/Table1[[#This Row],[Sales]],0)</f>
        <v>0.31885747098909234</v>
      </c>
      <c r="T3522" s="2" t="str">
        <f t="shared" ref="T3522:T3585" si="55">IF(O3522&gt;P3522,"Reorder Needed","Sufficient")</f>
        <v>Reorder Needed</v>
      </c>
    </row>
    <row r="3523" spans="1:20" x14ac:dyDescent="0.3">
      <c r="A3523" s="2">
        <v>4522</v>
      </c>
      <c r="B3523" s="3">
        <v>45460</v>
      </c>
      <c r="C3523" s="2" t="s">
        <v>1406</v>
      </c>
      <c r="D3523" s="2" t="s">
        <v>4341</v>
      </c>
      <c r="E3523" s="2" t="s">
        <v>36</v>
      </c>
      <c r="F3523" s="2" t="s">
        <v>37</v>
      </c>
      <c r="G3523" s="2" t="s">
        <v>67</v>
      </c>
      <c r="H3523" s="2" t="s">
        <v>68</v>
      </c>
      <c r="I3523" s="2" t="s">
        <v>24</v>
      </c>
      <c r="J3523" s="2">
        <v>1</v>
      </c>
      <c r="K3523" s="2">
        <v>14303</v>
      </c>
      <c r="L3523" s="2">
        <v>14303</v>
      </c>
      <c r="M3523" s="2">
        <v>11829.89</v>
      </c>
      <c r="N3523" s="2">
        <v>2473.11</v>
      </c>
      <c r="O3523" s="2">
        <v>17</v>
      </c>
      <c r="P3523" s="2">
        <v>87</v>
      </c>
      <c r="Q3523" s="2" t="s">
        <v>42</v>
      </c>
      <c r="R3523" s="2">
        <v>5</v>
      </c>
      <c r="S3523" s="5">
        <f>IFERROR(Table1[[#This Row],[Profit]]/Table1[[#This Row],[Sales]],0)</f>
        <v>0.17290848073830667</v>
      </c>
      <c r="T3523" s="2" t="str">
        <f t="shared" si="55"/>
        <v>Sufficient</v>
      </c>
    </row>
    <row r="3524" spans="1:20" x14ac:dyDescent="0.3">
      <c r="A3524" s="2">
        <v>4523</v>
      </c>
      <c r="B3524" s="3">
        <v>45525</v>
      </c>
      <c r="C3524" s="2" t="s">
        <v>3330</v>
      </c>
      <c r="D3524" s="2" t="s">
        <v>4342</v>
      </c>
      <c r="E3524" s="2" t="s">
        <v>20</v>
      </c>
      <c r="F3524" s="2" t="s">
        <v>21</v>
      </c>
      <c r="G3524" s="2" t="s">
        <v>75</v>
      </c>
      <c r="H3524" s="2" t="s">
        <v>76</v>
      </c>
      <c r="I3524" s="2" t="s">
        <v>77</v>
      </c>
      <c r="J3524" s="2">
        <v>6</v>
      </c>
      <c r="K3524" s="2">
        <v>46542</v>
      </c>
      <c r="L3524" s="2">
        <v>279252</v>
      </c>
      <c r="M3524" s="2">
        <v>221537.67</v>
      </c>
      <c r="N3524" s="2">
        <v>57714.33</v>
      </c>
      <c r="O3524" s="2">
        <v>105</v>
      </c>
      <c r="P3524" s="2">
        <v>93</v>
      </c>
      <c r="Q3524" s="2" t="s">
        <v>78</v>
      </c>
      <c r="R3524" s="2">
        <v>15</v>
      </c>
      <c r="S3524" s="5">
        <f>IFERROR(Table1[[#This Row],[Profit]]/Table1[[#This Row],[Sales]],0)</f>
        <v>0.20667472390528985</v>
      </c>
      <c r="T3524" s="2" t="str">
        <f t="shared" si="55"/>
        <v>Reorder Needed</v>
      </c>
    </row>
    <row r="3525" spans="1:20" x14ac:dyDescent="0.3">
      <c r="A3525" s="2">
        <v>4524</v>
      </c>
      <c r="B3525" s="3">
        <v>45565</v>
      </c>
      <c r="C3525" s="2" t="s">
        <v>882</v>
      </c>
      <c r="D3525" s="2" t="s">
        <v>4343</v>
      </c>
      <c r="E3525" s="2" t="s">
        <v>36</v>
      </c>
      <c r="F3525" s="2" t="s">
        <v>37</v>
      </c>
      <c r="G3525" s="2" t="s">
        <v>30</v>
      </c>
      <c r="H3525" s="2" t="s">
        <v>31</v>
      </c>
      <c r="I3525" s="2" t="s">
        <v>32</v>
      </c>
      <c r="J3525" s="2">
        <v>3</v>
      </c>
      <c r="K3525" s="2">
        <v>34295</v>
      </c>
      <c r="L3525" s="2">
        <v>102885</v>
      </c>
      <c r="M3525" s="2">
        <v>74750.850000000006</v>
      </c>
      <c r="N3525" s="2">
        <v>28134.15</v>
      </c>
      <c r="O3525" s="2">
        <v>114</v>
      </c>
      <c r="P3525" s="2">
        <v>71</v>
      </c>
      <c r="Q3525" s="2" t="s">
        <v>33</v>
      </c>
      <c r="R3525" s="2">
        <v>10</v>
      </c>
      <c r="S3525" s="5">
        <f>IFERROR(Table1[[#This Row],[Profit]]/Table1[[#This Row],[Sales]],0)</f>
        <v>0.27345239830879137</v>
      </c>
      <c r="T3525" s="2" t="str">
        <f t="shared" si="55"/>
        <v>Reorder Needed</v>
      </c>
    </row>
    <row r="3526" spans="1:20" x14ac:dyDescent="0.3">
      <c r="A3526" s="2">
        <v>4525</v>
      </c>
      <c r="B3526" s="3">
        <v>45510</v>
      </c>
      <c r="C3526" s="2" t="s">
        <v>3259</v>
      </c>
      <c r="D3526" s="2" t="s">
        <v>3266</v>
      </c>
      <c r="E3526" s="2" t="s">
        <v>28</v>
      </c>
      <c r="F3526" s="2" t="s">
        <v>29</v>
      </c>
      <c r="G3526" s="2" t="s">
        <v>55</v>
      </c>
      <c r="H3526" s="2" t="s">
        <v>56</v>
      </c>
      <c r="I3526" s="2" t="s">
        <v>32</v>
      </c>
      <c r="J3526" s="2">
        <v>9</v>
      </c>
      <c r="K3526" s="2">
        <v>15487</v>
      </c>
      <c r="L3526" s="2">
        <v>139383</v>
      </c>
      <c r="M3526" s="2">
        <v>115858.16</v>
      </c>
      <c r="N3526" s="2">
        <v>23524.84</v>
      </c>
      <c r="O3526" s="2">
        <v>173</v>
      </c>
      <c r="P3526" s="2">
        <v>44</v>
      </c>
      <c r="Q3526" s="2" t="s">
        <v>57</v>
      </c>
      <c r="R3526" s="2">
        <v>20</v>
      </c>
      <c r="S3526" s="5">
        <f>IFERROR(Table1[[#This Row],[Profit]]/Table1[[#This Row],[Sales]],0)</f>
        <v>0.16877840195719707</v>
      </c>
      <c r="T3526" s="2" t="str">
        <f t="shared" si="55"/>
        <v>Reorder Needed</v>
      </c>
    </row>
    <row r="3527" spans="1:20" x14ac:dyDescent="0.3">
      <c r="A3527" s="2">
        <v>4526</v>
      </c>
      <c r="B3527" s="3">
        <v>45651</v>
      </c>
      <c r="C3527" s="2" t="s">
        <v>1517</v>
      </c>
      <c r="D3527" s="2" t="s">
        <v>4344</v>
      </c>
      <c r="E3527" s="2" t="s">
        <v>45</v>
      </c>
      <c r="F3527" s="2" t="s">
        <v>46</v>
      </c>
      <c r="G3527" s="2" t="s">
        <v>97</v>
      </c>
      <c r="H3527" s="2" t="s">
        <v>98</v>
      </c>
      <c r="I3527" s="2" t="s">
        <v>32</v>
      </c>
      <c r="J3527" s="2">
        <v>5</v>
      </c>
      <c r="K3527" s="2">
        <v>5838</v>
      </c>
      <c r="L3527" s="2">
        <v>29190</v>
      </c>
      <c r="M3527" s="2">
        <v>26100.400000000001</v>
      </c>
      <c r="N3527" s="2">
        <v>3089.6</v>
      </c>
      <c r="O3527" s="2">
        <v>345</v>
      </c>
      <c r="P3527" s="2">
        <v>63</v>
      </c>
      <c r="Q3527" s="2" t="s">
        <v>99</v>
      </c>
      <c r="R3527" s="2">
        <v>0</v>
      </c>
      <c r="S3527" s="5">
        <f>IFERROR(Table1[[#This Row],[Profit]]/Table1[[#This Row],[Sales]],0)</f>
        <v>0.1058444672833162</v>
      </c>
      <c r="T3527" s="2" t="str">
        <f t="shared" si="55"/>
        <v>Reorder Needed</v>
      </c>
    </row>
    <row r="3528" spans="1:20" x14ac:dyDescent="0.3">
      <c r="A3528" s="2">
        <v>4527</v>
      </c>
      <c r="B3528" s="3">
        <v>45450</v>
      </c>
      <c r="C3528" s="2" t="s">
        <v>937</v>
      </c>
      <c r="D3528" s="2" t="s">
        <v>821</v>
      </c>
      <c r="E3528" s="2" t="s">
        <v>36</v>
      </c>
      <c r="F3528" s="2" t="s">
        <v>37</v>
      </c>
      <c r="G3528" s="2" t="s">
        <v>81</v>
      </c>
      <c r="H3528" s="2" t="s">
        <v>82</v>
      </c>
      <c r="I3528" s="2" t="s">
        <v>24</v>
      </c>
      <c r="J3528" s="2">
        <v>5</v>
      </c>
      <c r="K3528" s="2">
        <v>29233</v>
      </c>
      <c r="L3528" s="2">
        <v>146165</v>
      </c>
      <c r="M3528" s="2">
        <v>101257.95</v>
      </c>
      <c r="N3528" s="2">
        <v>44907.05</v>
      </c>
      <c r="O3528" s="2">
        <v>484</v>
      </c>
      <c r="P3528" s="2">
        <v>29</v>
      </c>
      <c r="Q3528" s="2" t="s">
        <v>42</v>
      </c>
      <c r="R3528" s="2">
        <v>20</v>
      </c>
      <c r="S3528" s="5">
        <f>IFERROR(Table1[[#This Row],[Profit]]/Table1[[#This Row],[Sales]],0)</f>
        <v>0.30723531625218076</v>
      </c>
      <c r="T3528" s="2" t="str">
        <f t="shared" si="55"/>
        <v>Reorder Needed</v>
      </c>
    </row>
    <row r="3529" spans="1:20" x14ac:dyDescent="0.3">
      <c r="A3529" s="2">
        <v>4528</v>
      </c>
      <c r="B3529" s="3">
        <v>45594</v>
      </c>
      <c r="C3529" s="2" t="s">
        <v>4345</v>
      </c>
      <c r="D3529" s="2" t="s">
        <v>4346</v>
      </c>
      <c r="E3529" s="2" t="s">
        <v>28</v>
      </c>
      <c r="F3529" s="2" t="s">
        <v>29</v>
      </c>
      <c r="G3529" s="2" t="s">
        <v>67</v>
      </c>
      <c r="H3529" s="2" t="s">
        <v>68</v>
      </c>
      <c r="I3529" s="2" t="s">
        <v>24</v>
      </c>
      <c r="J3529" s="2">
        <v>3</v>
      </c>
      <c r="K3529" s="2">
        <v>53924</v>
      </c>
      <c r="L3529" s="2">
        <v>161772</v>
      </c>
      <c r="M3529" s="2">
        <v>145080.29999999999</v>
      </c>
      <c r="N3529" s="2">
        <v>16691.7</v>
      </c>
      <c r="O3529" s="2">
        <v>333</v>
      </c>
      <c r="P3529" s="2">
        <v>20</v>
      </c>
      <c r="Q3529" s="2" t="s">
        <v>42</v>
      </c>
      <c r="R3529" s="2">
        <v>5</v>
      </c>
      <c r="S3529" s="5">
        <f>IFERROR(Table1[[#This Row],[Profit]]/Table1[[#This Row],[Sales]],0)</f>
        <v>0.10318040204732587</v>
      </c>
      <c r="T3529" s="2" t="str">
        <f t="shared" si="55"/>
        <v>Reorder Needed</v>
      </c>
    </row>
    <row r="3530" spans="1:20" x14ac:dyDescent="0.3">
      <c r="A3530" s="2">
        <v>4529</v>
      </c>
      <c r="B3530" s="3">
        <v>45429</v>
      </c>
      <c r="C3530" s="2" t="s">
        <v>118</v>
      </c>
      <c r="D3530" s="2" t="s">
        <v>4347</v>
      </c>
      <c r="E3530" s="2" t="s">
        <v>20</v>
      </c>
      <c r="F3530" s="2" t="s">
        <v>21</v>
      </c>
      <c r="G3530" s="2" t="s">
        <v>30</v>
      </c>
      <c r="H3530" s="2" t="s">
        <v>31</v>
      </c>
      <c r="I3530" s="2" t="s">
        <v>32</v>
      </c>
      <c r="J3530" s="2">
        <v>3</v>
      </c>
      <c r="K3530" s="2">
        <v>30410</v>
      </c>
      <c r="L3530" s="2">
        <v>91230</v>
      </c>
      <c r="M3530" s="2">
        <v>59022.01</v>
      </c>
      <c r="N3530" s="2">
        <v>32207.99</v>
      </c>
      <c r="O3530" s="2">
        <v>405</v>
      </c>
      <c r="P3530" s="2">
        <v>75</v>
      </c>
      <c r="Q3530" s="2" t="s">
        <v>33</v>
      </c>
      <c r="R3530" s="2">
        <v>20</v>
      </c>
      <c r="S3530" s="5">
        <f>IFERROR(Table1[[#This Row],[Profit]]/Table1[[#This Row],[Sales]],0)</f>
        <v>0.35304165296503343</v>
      </c>
      <c r="T3530" s="2" t="str">
        <f t="shared" si="55"/>
        <v>Reorder Needed</v>
      </c>
    </row>
    <row r="3531" spans="1:20" x14ac:dyDescent="0.3">
      <c r="A3531" s="2">
        <v>4530</v>
      </c>
      <c r="B3531" s="3">
        <v>45593</v>
      </c>
      <c r="C3531" s="2" t="s">
        <v>2727</v>
      </c>
      <c r="D3531" s="2" t="s">
        <v>4348</v>
      </c>
      <c r="E3531" s="2" t="s">
        <v>28</v>
      </c>
      <c r="F3531" s="2" t="s">
        <v>29</v>
      </c>
      <c r="G3531" s="2" t="s">
        <v>40</v>
      </c>
      <c r="H3531" s="2" t="s">
        <v>41</v>
      </c>
      <c r="I3531" s="2" t="s">
        <v>24</v>
      </c>
      <c r="J3531" s="2">
        <v>6</v>
      </c>
      <c r="K3531" s="2">
        <v>25540</v>
      </c>
      <c r="L3531" s="2">
        <v>153240</v>
      </c>
      <c r="M3531" s="2">
        <v>131267.24</v>
      </c>
      <c r="N3531" s="2">
        <v>21972.76</v>
      </c>
      <c r="O3531" s="2">
        <v>312</v>
      </c>
      <c r="P3531" s="2">
        <v>95</v>
      </c>
      <c r="Q3531" s="2" t="s">
        <v>42</v>
      </c>
      <c r="R3531" s="2">
        <v>15</v>
      </c>
      <c r="S3531" s="5">
        <f>IFERROR(Table1[[#This Row],[Profit]]/Table1[[#This Row],[Sales]],0)</f>
        <v>0.14338788827982249</v>
      </c>
      <c r="T3531" s="2" t="str">
        <f t="shared" si="55"/>
        <v>Reorder Needed</v>
      </c>
    </row>
    <row r="3532" spans="1:20" x14ac:dyDescent="0.3">
      <c r="A3532" s="2">
        <v>4531</v>
      </c>
      <c r="B3532" s="3">
        <v>45297</v>
      </c>
      <c r="C3532" s="2" t="s">
        <v>2475</v>
      </c>
      <c r="D3532" s="2" t="s">
        <v>4349</v>
      </c>
      <c r="E3532" s="2" t="s">
        <v>28</v>
      </c>
      <c r="F3532" s="2" t="s">
        <v>29</v>
      </c>
      <c r="G3532" s="2" t="s">
        <v>81</v>
      </c>
      <c r="H3532" s="2" t="s">
        <v>82</v>
      </c>
      <c r="I3532" s="2" t="s">
        <v>24</v>
      </c>
      <c r="J3532" s="2">
        <v>5</v>
      </c>
      <c r="K3532" s="2">
        <v>8786</v>
      </c>
      <c r="L3532" s="2">
        <v>43930</v>
      </c>
      <c r="M3532" s="2">
        <v>38669.47</v>
      </c>
      <c r="N3532" s="2">
        <v>5260.53</v>
      </c>
      <c r="O3532" s="2">
        <v>303</v>
      </c>
      <c r="P3532" s="2">
        <v>79</v>
      </c>
      <c r="Q3532" s="2" t="s">
        <v>42</v>
      </c>
      <c r="R3532" s="2">
        <v>5</v>
      </c>
      <c r="S3532" s="5">
        <f>IFERROR(Table1[[#This Row],[Profit]]/Table1[[#This Row],[Sales]],0)</f>
        <v>0.11974800819485544</v>
      </c>
      <c r="T3532" s="2" t="str">
        <f t="shared" si="55"/>
        <v>Reorder Needed</v>
      </c>
    </row>
    <row r="3533" spans="1:20" x14ac:dyDescent="0.3">
      <c r="A3533" s="2">
        <v>4532</v>
      </c>
      <c r="B3533" s="3">
        <v>45583</v>
      </c>
      <c r="C3533" s="2" t="s">
        <v>1314</v>
      </c>
      <c r="D3533" s="2" t="s">
        <v>4350</v>
      </c>
      <c r="E3533" s="2" t="s">
        <v>45</v>
      </c>
      <c r="F3533" s="2" t="s">
        <v>46</v>
      </c>
      <c r="G3533" s="2" t="s">
        <v>55</v>
      </c>
      <c r="H3533" s="2" t="s">
        <v>56</v>
      </c>
      <c r="I3533" s="2" t="s">
        <v>32</v>
      </c>
      <c r="J3533" s="2">
        <v>4</v>
      </c>
      <c r="K3533" s="2">
        <v>59925</v>
      </c>
      <c r="L3533" s="2">
        <v>239700</v>
      </c>
      <c r="M3533" s="2">
        <v>185940.62</v>
      </c>
      <c r="N3533" s="2">
        <v>53759.38</v>
      </c>
      <c r="O3533" s="2">
        <v>130</v>
      </c>
      <c r="P3533" s="2">
        <v>96</v>
      </c>
      <c r="Q3533" s="2" t="s">
        <v>57</v>
      </c>
      <c r="R3533" s="2">
        <v>10</v>
      </c>
      <c r="S3533" s="5">
        <f>IFERROR(Table1[[#This Row],[Profit]]/Table1[[#This Row],[Sales]],0)</f>
        <v>0.22427776387150603</v>
      </c>
      <c r="T3533" s="2" t="str">
        <f t="shared" si="55"/>
        <v>Reorder Needed</v>
      </c>
    </row>
    <row r="3534" spans="1:20" x14ac:dyDescent="0.3">
      <c r="A3534" s="2">
        <v>4533</v>
      </c>
      <c r="B3534" s="3">
        <v>45391</v>
      </c>
      <c r="C3534" s="2" t="s">
        <v>676</v>
      </c>
      <c r="D3534" s="2" t="s">
        <v>4351</v>
      </c>
      <c r="E3534" s="2" t="s">
        <v>20</v>
      </c>
      <c r="F3534" s="2" t="s">
        <v>21</v>
      </c>
      <c r="G3534" s="2" t="s">
        <v>81</v>
      </c>
      <c r="H3534" s="2" t="s">
        <v>82</v>
      </c>
      <c r="I3534" s="2" t="s">
        <v>24</v>
      </c>
      <c r="J3534" s="2">
        <v>5</v>
      </c>
      <c r="K3534" s="2">
        <v>29847</v>
      </c>
      <c r="L3534" s="2">
        <v>149235</v>
      </c>
      <c r="M3534" s="2">
        <v>113022.7</v>
      </c>
      <c r="N3534" s="2">
        <v>36212.300000000003</v>
      </c>
      <c r="O3534" s="2">
        <v>147</v>
      </c>
      <c r="P3534" s="2">
        <v>97</v>
      </c>
      <c r="Q3534" s="2" t="s">
        <v>42</v>
      </c>
      <c r="R3534" s="2">
        <v>0</v>
      </c>
      <c r="S3534" s="5">
        <f>IFERROR(Table1[[#This Row],[Profit]]/Table1[[#This Row],[Sales]],0)</f>
        <v>0.24265286293429827</v>
      </c>
      <c r="T3534" s="2" t="str">
        <f t="shared" si="55"/>
        <v>Reorder Needed</v>
      </c>
    </row>
    <row r="3535" spans="1:20" x14ac:dyDescent="0.3">
      <c r="A3535" s="2">
        <v>4534</v>
      </c>
      <c r="B3535" s="3">
        <v>45465</v>
      </c>
      <c r="C3535" s="2" t="s">
        <v>168</v>
      </c>
      <c r="D3535" s="2" t="s">
        <v>4352</v>
      </c>
      <c r="E3535" s="2" t="s">
        <v>28</v>
      </c>
      <c r="F3535" s="2" t="s">
        <v>29</v>
      </c>
      <c r="G3535" s="2" t="s">
        <v>40</v>
      </c>
      <c r="H3535" s="2" t="s">
        <v>41</v>
      </c>
      <c r="I3535" s="2" t="s">
        <v>24</v>
      </c>
      <c r="J3535" s="2">
        <v>4</v>
      </c>
      <c r="K3535" s="2">
        <v>11693</v>
      </c>
      <c r="L3535" s="2">
        <v>46772</v>
      </c>
      <c r="M3535" s="2">
        <v>38506.550000000003</v>
      </c>
      <c r="N3535" s="2">
        <v>8265.4500000000007</v>
      </c>
      <c r="O3535" s="2">
        <v>457</v>
      </c>
      <c r="P3535" s="2">
        <v>99</v>
      </c>
      <c r="Q3535" s="2" t="s">
        <v>42</v>
      </c>
      <c r="R3535" s="2">
        <v>10</v>
      </c>
      <c r="S3535" s="5">
        <f>IFERROR(Table1[[#This Row],[Profit]]/Table1[[#This Row],[Sales]],0)</f>
        <v>0.17671790815017532</v>
      </c>
      <c r="T3535" s="2" t="str">
        <f t="shared" si="55"/>
        <v>Reorder Needed</v>
      </c>
    </row>
    <row r="3536" spans="1:20" x14ac:dyDescent="0.3">
      <c r="A3536" s="2">
        <v>4535</v>
      </c>
      <c r="B3536" s="3">
        <v>45350</v>
      </c>
      <c r="C3536" s="2" t="s">
        <v>225</v>
      </c>
      <c r="D3536" s="2" t="s">
        <v>4353</v>
      </c>
      <c r="E3536" s="2" t="s">
        <v>36</v>
      </c>
      <c r="F3536" s="2" t="s">
        <v>37</v>
      </c>
      <c r="G3536" s="2" t="s">
        <v>55</v>
      </c>
      <c r="H3536" s="2" t="s">
        <v>56</v>
      </c>
      <c r="I3536" s="2" t="s">
        <v>32</v>
      </c>
      <c r="J3536" s="2">
        <v>3</v>
      </c>
      <c r="K3536" s="2">
        <v>3238</v>
      </c>
      <c r="L3536" s="2">
        <v>9714</v>
      </c>
      <c r="M3536" s="2">
        <v>8395.93</v>
      </c>
      <c r="N3536" s="2">
        <v>1318.07</v>
      </c>
      <c r="O3536" s="2">
        <v>27</v>
      </c>
      <c r="P3536" s="2">
        <v>83</v>
      </c>
      <c r="Q3536" s="2" t="s">
        <v>57</v>
      </c>
      <c r="R3536" s="2">
        <v>5</v>
      </c>
      <c r="S3536" s="5">
        <f>IFERROR(Table1[[#This Row],[Profit]]/Table1[[#This Row],[Sales]],0)</f>
        <v>0.13568766728433188</v>
      </c>
      <c r="T3536" s="2" t="str">
        <f t="shared" si="55"/>
        <v>Sufficient</v>
      </c>
    </row>
    <row r="3537" spans="1:20" x14ac:dyDescent="0.3">
      <c r="A3537" s="2">
        <v>4536</v>
      </c>
      <c r="B3537" s="3">
        <v>45594</v>
      </c>
      <c r="C3537" s="2" t="s">
        <v>840</v>
      </c>
      <c r="D3537" s="2" t="s">
        <v>4354</v>
      </c>
      <c r="E3537" s="2" t="s">
        <v>36</v>
      </c>
      <c r="F3537" s="2" t="s">
        <v>37</v>
      </c>
      <c r="G3537" s="2" t="s">
        <v>60</v>
      </c>
      <c r="H3537" s="2" t="s">
        <v>61</v>
      </c>
      <c r="I3537" s="2" t="s">
        <v>32</v>
      </c>
      <c r="J3537" s="2">
        <v>7</v>
      </c>
      <c r="K3537" s="2">
        <v>47114</v>
      </c>
      <c r="L3537" s="2">
        <v>329798</v>
      </c>
      <c r="M3537" s="2">
        <v>212755.15</v>
      </c>
      <c r="N3537" s="2">
        <v>117042.85</v>
      </c>
      <c r="O3537" s="2">
        <v>327</v>
      </c>
      <c r="P3537" s="2">
        <v>40</v>
      </c>
      <c r="Q3537" s="2" t="s">
        <v>62</v>
      </c>
      <c r="R3537" s="2">
        <v>20</v>
      </c>
      <c r="S3537" s="5">
        <f>IFERROR(Table1[[#This Row],[Profit]]/Table1[[#This Row],[Sales]],0)</f>
        <v>0.35489254028223338</v>
      </c>
      <c r="T3537" s="2" t="str">
        <f t="shared" si="55"/>
        <v>Reorder Needed</v>
      </c>
    </row>
    <row r="3538" spans="1:20" x14ac:dyDescent="0.3">
      <c r="A3538" s="2">
        <v>4537</v>
      </c>
      <c r="B3538" s="3">
        <v>45432</v>
      </c>
      <c r="C3538" s="2" t="s">
        <v>848</v>
      </c>
      <c r="D3538" s="2" t="s">
        <v>2001</v>
      </c>
      <c r="E3538" s="2" t="s">
        <v>45</v>
      </c>
      <c r="F3538" s="2" t="s">
        <v>46</v>
      </c>
      <c r="G3538" s="2" t="s">
        <v>40</v>
      </c>
      <c r="H3538" s="2" t="s">
        <v>41</v>
      </c>
      <c r="I3538" s="2" t="s">
        <v>24</v>
      </c>
      <c r="J3538" s="2">
        <v>9</v>
      </c>
      <c r="K3538" s="2">
        <v>52843</v>
      </c>
      <c r="L3538" s="2">
        <v>475587</v>
      </c>
      <c r="M3538" s="2">
        <v>415498.86</v>
      </c>
      <c r="N3538" s="2">
        <v>60088.14</v>
      </c>
      <c r="O3538" s="2">
        <v>281</v>
      </c>
      <c r="P3538" s="2">
        <v>89</v>
      </c>
      <c r="Q3538" s="2" t="s">
        <v>42</v>
      </c>
      <c r="R3538" s="2">
        <v>5</v>
      </c>
      <c r="S3538" s="5">
        <f>IFERROR(Table1[[#This Row],[Profit]]/Table1[[#This Row],[Sales]],0)</f>
        <v>0.12634521128626308</v>
      </c>
      <c r="T3538" s="2" t="str">
        <f t="shared" si="55"/>
        <v>Reorder Needed</v>
      </c>
    </row>
    <row r="3539" spans="1:20" x14ac:dyDescent="0.3">
      <c r="A3539" s="2">
        <v>4538</v>
      </c>
      <c r="B3539" s="3">
        <v>45389</v>
      </c>
      <c r="C3539" s="2" t="s">
        <v>527</v>
      </c>
      <c r="D3539" s="2" t="s">
        <v>4355</v>
      </c>
      <c r="E3539" s="2" t="s">
        <v>28</v>
      </c>
      <c r="F3539" s="2" t="s">
        <v>29</v>
      </c>
      <c r="G3539" s="2" t="s">
        <v>97</v>
      </c>
      <c r="H3539" s="2" t="s">
        <v>98</v>
      </c>
      <c r="I3539" s="2" t="s">
        <v>32</v>
      </c>
      <c r="J3539" s="2">
        <v>1</v>
      </c>
      <c r="K3539" s="2">
        <v>24020</v>
      </c>
      <c r="L3539" s="2">
        <v>24020</v>
      </c>
      <c r="M3539" s="2">
        <v>15421.07</v>
      </c>
      <c r="N3539" s="2">
        <v>8598.93</v>
      </c>
      <c r="O3539" s="2">
        <v>461</v>
      </c>
      <c r="P3539" s="2">
        <v>71</v>
      </c>
      <c r="Q3539" s="2" t="s">
        <v>99</v>
      </c>
      <c r="R3539" s="2">
        <v>10</v>
      </c>
      <c r="S3539" s="5">
        <f>IFERROR(Table1[[#This Row],[Profit]]/Table1[[#This Row],[Sales]],0)</f>
        <v>0.35799042464612824</v>
      </c>
      <c r="T3539" s="2" t="str">
        <f t="shared" si="55"/>
        <v>Reorder Needed</v>
      </c>
    </row>
    <row r="3540" spans="1:20" x14ac:dyDescent="0.3">
      <c r="A3540" s="2">
        <v>4539</v>
      </c>
      <c r="B3540" s="3">
        <v>45329</v>
      </c>
      <c r="C3540" s="2" t="s">
        <v>1117</v>
      </c>
      <c r="D3540" s="2" t="s">
        <v>4356</v>
      </c>
      <c r="E3540" s="2" t="s">
        <v>28</v>
      </c>
      <c r="F3540" s="2" t="s">
        <v>29</v>
      </c>
      <c r="G3540" s="2" t="s">
        <v>97</v>
      </c>
      <c r="H3540" s="2" t="s">
        <v>98</v>
      </c>
      <c r="I3540" s="2" t="s">
        <v>32</v>
      </c>
      <c r="J3540" s="2">
        <v>2</v>
      </c>
      <c r="K3540" s="2">
        <v>35295</v>
      </c>
      <c r="L3540" s="2">
        <v>70590</v>
      </c>
      <c r="M3540" s="2">
        <v>52309.2</v>
      </c>
      <c r="N3540" s="2">
        <v>18280.8</v>
      </c>
      <c r="O3540" s="2">
        <v>44</v>
      </c>
      <c r="P3540" s="2">
        <v>10</v>
      </c>
      <c r="Q3540" s="2" t="s">
        <v>99</v>
      </c>
      <c r="R3540" s="2">
        <v>5</v>
      </c>
      <c r="S3540" s="5">
        <f>IFERROR(Table1[[#This Row],[Profit]]/Table1[[#This Row],[Sales]],0)</f>
        <v>0.25897152571185722</v>
      </c>
      <c r="T3540" s="2" t="str">
        <f t="shared" si="55"/>
        <v>Reorder Needed</v>
      </c>
    </row>
    <row r="3541" spans="1:20" x14ac:dyDescent="0.3">
      <c r="A3541" s="2">
        <v>4540</v>
      </c>
      <c r="B3541" s="3">
        <v>45480</v>
      </c>
      <c r="C3541" s="2" t="s">
        <v>1464</v>
      </c>
      <c r="D3541" s="2" t="s">
        <v>2544</v>
      </c>
      <c r="E3541" s="2" t="s">
        <v>28</v>
      </c>
      <c r="F3541" s="2" t="s">
        <v>29</v>
      </c>
      <c r="G3541" s="2" t="s">
        <v>75</v>
      </c>
      <c r="H3541" s="2" t="s">
        <v>76</v>
      </c>
      <c r="I3541" s="2" t="s">
        <v>77</v>
      </c>
      <c r="J3541" s="2">
        <v>1</v>
      </c>
      <c r="K3541" s="2">
        <v>40843</v>
      </c>
      <c r="L3541" s="2">
        <v>40843</v>
      </c>
      <c r="M3541" s="2">
        <v>31578.36</v>
      </c>
      <c r="N3541" s="2">
        <v>9264.64</v>
      </c>
      <c r="O3541" s="2">
        <v>247</v>
      </c>
      <c r="P3541" s="2">
        <v>83</v>
      </c>
      <c r="Q3541" s="2" t="s">
        <v>78</v>
      </c>
      <c r="R3541" s="2">
        <v>5</v>
      </c>
      <c r="S3541" s="5">
        <f>IFERROR(Table1[[#This Row],[Profit]]/Table1[[#This Row],[Sales]],0)</f>
        <v>0.22683544303797468</v>
      </c>
      <c r="T3541" s="2" t="str">
        <f t="shared" si="55"/>
        <v>Reorder Needed</v>
      </c>
    </row>
    <row r="3542" spans="1:20" x14ac:dyDescent="0.3">
      <c r="A3542" s="2">
        <v>4541</v>
      </c>
      <c r="B3542" s="3">
        <v>45355</v>
      </c>
      <c r="C3542" s="2" t="s">
        <v>1406</v>
      </c>
      <c r="D3542" s="2" t="s">
        <v>4357</v>
      </c>
      <c r="E3542" s="2" t="s">
        <v>36</v>
      </c>
      <c r="F3542" s="2" t="s">
        <v>37</v>
      </c>
      <c r="G3542" s="2" t="s">
        <v>75</v>
      </c>
      <c r="H3542" s="2" t="s">
        <v>76</v>
      </c>
      <c r="I3542" s="2" t="s">
        <v>77</v>
      </c>
      <c r="J3542" s="2">
        <v>8</v>
      </c>
      <c r="K3542" s="2">
        <v>36549</v>
      </c>
      <c r="L3542" s="2">
        <v>292392</v>
      </c>
      <c r="M3542" s="2">
        <v>212833.24</v>
      </c>
      <c r="N3542" s="2">
        <v>79558.759999999995</v>
      </c>
      <c r="O3542" s="2">
        <v>305</v>
      </c>
      <c r="P3542" s="2">
        <v>82</v>
      </c>
      <c r="Q3542" s="2" t="s">
        <v>78</v>
      </c>
      <c r="R3542" s="2">
        <v>20</v>
      </c>
      <c r="S3542" s="5">
        <f>IFERROR(Table1[[#This Row],[Profit]]/Table1[[#This Row],[Sales]],0)</f>
        <v>0.27209622698295438</v>
      </c>
      <c r="T3542" s="2" t="str">
        <f t="shared" si="55"/>
        <v>Reorder Needed</v>
      </c>
    </row>
    <row r="3543" spans="1:20" x14ac:dyDescent="0.3">
      <c r="A3543" s="2">
        <v>4542</v>
      </c>
      <c r="B3543" s="3">
        <v>45324</v>
      </c>
      <c r="C3543" s="2" t="s">
        <v>339</v>
      </c>
      <c r="D3543" s="2" t="s">
        <v>4358</v>
      </c>
      <c r="E3543" s="2" t="s">
        <v>20</v>
      </c>
      <c r="F3543" s="2" t="s">
        <v>21</v>
      </c>
      <c r="G3543" s="2" t="s">
        <v>81</v>
      </c>
      <c r="H3543" s="2" t="s">
        <v>82</v>
      </c>
      <c r="I3543" s="2" t="s">
        <v>24</v>
      </c>
      <c r="J3543" s="2">
        <v>2</v>
      </c>
      <c r="K3543" s="2">
        <v>59918</v>
      </c>
      <c r="L3543" s="2">
        <v>119836</v>
      </c>
      <c r="M3543" s="2">
        <v>98441.12</v>
      </c>
      <c r="N3543" s="2">
        <v>21394.880000000001</v>
      </c>
      <c r="O3543" s="2">
        <v>179</v>
      </c>
      <c r="P3543" s="2">
        <v>72</v>
      </c>
      <c r="Q3543" s="2" t="s">
        <v>42</v>
      </c>
      <c r="R3543" s="2">
        <v>10</v>
      </c>
      <c r="S3543" s="5">
        <f>IFERROR(Table1[[#This Row],[Profit]]/Table1[[#This Row],[Sales]],0)</f>
        <v>0.17853466404085586</v>
      </c>
      <c r="T3543" s="2" t="str">
        <f t="shared" si="55"/>
        <v>Reorder Needed</v>
      </c>
    </row>
    <row r="3544" spans="1:20" x14ac:dyDescent="0.3">
      <c r="A3544" s="2">
        <v>4543</v>
      </c>
      <c r="B3544" s="3">
        <v>45384</v>
      </c>
      <c r="C3544" s="2" t="s">
        <v>401</v>
      </c>
      <c r="D3544" s="2" t="s">
        <v>4359</v>
      </c>
      <c r="E3544" s="2" t="s">
        <v>45</v>
      </c>
      <c r="F3544" s="2" t="s">
        <v>46</v>
      </c>
      <c r="G3544" s="2" t="s">
        <v>40</v>
      </c>
      <c r="H3544" s="2" t="s">
        <v>41</v>
      </c>
      <c r="I3544" s="2" t="s">
        <v>24</v>
      </c>
      <c r="J3544" s="2">
        <v>1</v>
      </c>
      <c r="K3544" s="2">
        <v>29122</v>
      </c>
      <c r="L3544" s="2">
        <v>29122</v>
      </c>
      <c r="M3544" s="2">
        <v>23225.81</v>
      </c>
      <c r="N3544" s="2">
        <v>5896.19</v>
      </c>
      <c r="O3544" s="2">
        <v>100</v>
      </c>
      <c r="P3544" s="2">
        <v>93</v>
      </c>
      <c r="Q3544" s="2" t="s">
        <v>42</v>
      </c>
      <c r="R3544" s="2">
        <v>5</v>
      </c>
      <c r="S3544" s="5">
        <f>IFERROR(Table1[[#This Row],[Profit]]/Table1[[#This Row],[Sales]],0)</f>
        <v>0.20246514662454501</v>
      </c>
      <c r="T3544" s="2" t="str">
        <f t="shared" si="55"/>
        <v>Reorder Needed</v>
      </c>
    </row>
    <row r="3545" spans="1:20" x14ac:dyDescent="0.3">
      <c r="A3545" s="2">
        <v>4544</v>
      </c>
      <c r="B3545" s="3">
        <v>45559</v>
      </c>
      <c r="C3545" s="2" t="s">
        <v>2454</v>
      </c>
      <c r="D3545" s="2" t="s">
        <v>4360</v>
      </c>
      <c r="E3545" s="2" t="s">
        <v>36</v>
      </c>
      <c r="F3545" s="2" t="s">
        <v>37</v>
      </c>
      <c r="G3545" s="2" t="s">
        <v>55</v>
      </c>
      <c r="H3545" s="2" t="s">
        <v>56</v>
      </c>
      <c r="I3545" s="2" t="s">
        <v>32</v>
      </c>
      <c r="J3545" s="2">
        <v>6</v>
      </c>
      <c r="K3545" s="2">
        <v>29211</v>
      </c>
      <c r="L3545" s="2">
        <v>175266</v>
      </c>
      <c r="M3545" s="2">
        <v>148945.4</v>
      </c>
      <c r="N3545" s="2">
        <v>26320.6</v>
      </c>
      <c r="O3545" s="2">
        <v>350</v>
      </c>
      <c r="P3545" s="2">
        <v>38</v>
      </c>
      <c r="Q3545" s="2" t="s">
        <v>57</v>
      </c>
      <c r="R3545" s="2">
        <v>5</v>
      </c>
      <c r="S3545" s="5">
        <f>IFERROR(Table1[[#This Row],[Profit]]/Table1[[#This Row],[Sales]],0)</f>
        <v>0.15017516232469502</v>
      </c>
      <c r="T3545" s="2" t="str">
        <f t="shared" si="55"/>
        <v>Reorder Needed</v>
      </c>
    </row>
    <row r="3546" spans="1:20" x14ac:dyDescent="0.3">
      <c r="A3546" s="2">
        <v>4545</v>
      </c>
      <c r="B3546" s="3">
        <v>45320</v>
      </c>
      <c r="C3546" s="2" t="s">
        <v>1433</v>
      </c>
      <c r="D3546" s="2" t="s">
        <v>4361</v>
      </c>
      <c r="E3546" s="2" t="s">
        <v>28</v>
      </c>
      <c r="F3546" s="2" t="s">
        <v>29</v>
      </c>
      <c r="G3546" s="2" t="s">
        <v>40</v>
      </c>
      <c r="H3546" s="2" t="s">
        <v>41</v>
      </c>
      <c r="I3546" s="2" t="s">
        <v>24</v>
      </c>
      <c r="J3546" s="2">
        <v>3</v>
      </c>
      <c r="K3546" s="2">
        <v>47321</v>
      </c>
      <c r="L3546" s="2">
        <v>141963</v>
      </c>
      <c r="M3546" s="2">
        <v>94207.37</v>
      </c>
      <c r="N3546" s="2">
        <v>47755.63</v>
      </c>
      <c r="O3546" s="2">
        <v>179</v>
      </c>
      <c r="P3546" s="2">
        <v>43</v>
      </c>
      <c r="Q3546" s="2" t="s">
        <v>42</v>
      </c>
      <c r="R3546" s="2">
        <v>5</v>
      </c>
      <c r="S3546" s="5">
        <f>IFERROR(Table1[[#This Row],[Profit]]/Table1[[#This Row],[Sales]],0)</f>
        <v>0.33639490571486935</v>
      </c>
      <c r="T3546" s="2" t="str">
        <f t="shared" si="55"/>
        <v>Reorder Needed</v>
      </c>
    </row>
    <row r="3547" spans="1:20" x14ac:dyDescent="0.3">
      <c r="A3547" s="2">
        <v>4546</v>
      </c>
      <c r="B3547" s="3">
        <v>45299</v>
      </c>
      <c r="C3547" s="2" t="s">
        <v>2970</v>
      </c>
      <c r="D3547" s="2" t="s">
        <v>4362</v>
      </c>
      <c r="E3547" s="2" t="s">
        <v>20</v>
      </c>
      <c r="F3547" s="2" t="s">
        <v>21</v>
      </c>
      <c r="G3547" s="2" t="s">
        <v>75</v>
      </c>
      <c r="H3547" s="2" t="s">
        <v>76</v>
      </c>
      <c r="I3547" s="2" t="s">
        <v>77</v>
      </c>
      <c r="J3547" s="2">
        <v>8</v>
      </c>
      <c r="K3547" s="2">
        <v>44170</v>
      </c>
      <c r="L3547" s="2">
        <v>353360</v>
      </c>
      <c r="M3547" s="2">
        <v>271511.59999999998</v>
      </c>
      <c r="N3547" s="2">
        <v>81848.399999999994</v>
      </c>
      <c r="O3547" s="2">
        <v>204</v>
      </c>
      <c r="P3547" s="2">
        <v>68</v>
      </c>
      <c r="Q3547" s="2" t="s">
        <v>78</v>
      </c>
      <c r="R3547" s="2">
        <v>15</v>
      </c>
      <c r="S3547" s="5">
        <f>IFERROR(Table1[[#This Row],[Profit]]/Table1[[#This Row],[Sales]],0)</f>
        <v>0.23162893366538373</v>
      </c>
      <c r="T3547" s="2" t="str">
        <f t="shared" si="55"/>
        <v>Reorder Needed</v>
      </c>
    </row>
    <row r="3548" spans="1:20" x14ac:dyDescent="0.3">
      <c r="A3548" s="2">
        <v>4547</v>
      </c>
      <c r="B3548" s="3">
        <v>45374</v>
      </c>
      <c r="C3548" s="2" t="s">
        <v>1856</v>
      </c>
      <c r="D3548" s="2" t="s">
        <v>4363</v>
      </c>
      <c r="E3548" s="2" t="s">
        <v>20</v>
      </c>
      <c r="F3548" s="2" t="s">
        <v>21</v>
      </c>
      <c r="G3548" s="2" t="s">
        <v>60</v>
      </c>
      <c r="H3548" s="2" t="s">
        <v>61</v>
      </c>
      <c r="I3548" s="2" t="s">
        <v>32</v>
      </c>
      <c r="J3548" s="2">
        <v>7</v>
      </c>
      <c r="K3548" s="2">
        <v>29801</v>
      </c>
      <c r="L3548" s="2">
        <v>208607</v>
      </c>
      <c r="M3548" s="2">
        <v>187343.08</v>
      </c>
      <c r="N3548" s="2">
        <v>21263.919999999998</v>
      </c>
      <c r="O3548" s="2">
        <v>90</v>
      </c>
      <c r="P3548" s="2">
        <v>33</v>
      </c>
      <c r="Q3548" s="2" t="s">
        <v>62</v>
      </c>
      <c r="R3548" s="2">
        <v>10</v>
      </c>
      <c r="S3548" s="5">
        <f>IFERROR(Table1[[#This Row],[Profit]]/Table1[[#This Row],[Sales]],0)</f>
        <v>0.10193291692033345</v>
      </c>
      <c r="T3548" s="2" t="str">
        <f t="shared" si="55"/>
        <v>Reorder Needed</v>
      </c>
    </row>
    <row r="3549" spans="1:20" x14ac:dyDescent="0.3">
      <c r="A3549" s="2">
        <v>4548</v>
      </c>
      <c r="B3549" s="3">
        <v>45510</v>
      </c>
      <c r="C3549" s="2" t="s">
        <v>830</v>
      </c>
      <c r="D3549" s="2" t="s">
        <v>4364</v>
      </c>
      <c r="E3549" s="2" t="s">
        <v>28</v>
      </c>
      <c r="F3549" s="2" t="s">
        <v>29</v>
      </c>
      <c r="G3549" s="2" t="s">
        <v>49</v>
      </c>
      <c r="H3549" s="2" t="s">
        <v>50</v>
      </c>
      <c r="I3549" s="2" t="s">
        <v>51</v>
      </c>
      <c r="J3549" s="2">
        <v>10</v>
      </c>
      <c r="K3549" s="2">
        <v>23877</v>
      </c>
      <c r="L3549" s="2">
        <v>238770</v>
      </c>
      <c r="M3549" s="2">
        <v>200728.75</v>
      </c>
      <c r="N3549" s="2">
        <v>38041.25</v>
      </c>
      <c r="O3549" s="2">
        <v>177</v>
      </c>
      <c r="P3549" s="2">
        <v>14</v>
      </c>
      <c r="Q3549" s="2" t="s">
        <v>52</v>
      </c>
      <c r="R3549" s="2">
        <v>20</v>
      </c>
      <c r="S3549" s="5">
        <f>IFERROR(Table1[[#This Row],[Profit]]/Table1[[#This Row],[Sales]],0)</f>
        <v>0.15932173221091428</v>
      </c>
      <c r="T3549" s="2" t="str">
        <f t="shared" si="55"/>
        <v>Reorder Needed</v>
      </c>
    </row>
    <row r="3550" spans="1:20" x14ac:dyDescent="0.3">
      <c r="A3550" s="2">
        <v>4549</v>
      </c>
      <c r="B3550" s="3">
        <v>45479</v>
      </c>
      <c r="C3550" s="2" t="s">
        <v>91</v>
      </c>
      <c r="D3550" s="2" t="s">
        <v>4365</v>
      </c>
      <c r="E3550" s="2" t="s">
        <v>20</v>
      </c>
      <c r="F3550" s="2" t="s">
        <v>21</v>
      </c>
      <c r="G3550" s="2" t="s">
        <v>75</v>
      </c>
      <c r="H3550" s="2" t="s">
        <v>76</v>
      </c>
      <c r="I3550" s="2" t="s">
        <v>77</v>
      </c>
      <c r="J3550" s="2">
        <v>8</v>
      </c>
      <c r="K3550" s="2">
        <v>10031</v>
      </c>
      <c r="L3550" s="2">
        <v>80248</v>
      </c>
      <c r="M3550" s="2">
        <v>53141.120000000003</v>
      </c>
      <c r="N3550" s="2">
        <v>27106.880000000001</v>
      </c>
      <c r="O3550" s="2">
        <v>204</v>
      </c>
      <c r="P3550" s="2">
        <v>54</v>
      </c>
      <c r="Q3550" s="2" t="s">
        <v>78</v>
      </c>
      <c r="R3550" s="2">
        <v>20</v>
      </c>
      <c r="S3550" s="5">
        <f>IFERROR(Table1[[#This Row],[Profit]]/Table1[[#This Row],[Sales]],0)</f>
        <v>0.33778885455089225</v>
      </c>
      <c r="T3550" s="2" t="str">
        <f t="shared" si="55"/>
        <v>Reorder Needed</v>
      </c>
    </row>
    <row r="3551" spans="1:20" x14ac:dyDescent="0.3">
      <c r="A3551" s="2">
        <v>4550</v>
      </c>
      <c r="B3551" s="3">
        <v>45304</v>
      </c>
      <c r="C3551" s="2" t="s">
        <v>2436</v>
      </c>
      <c r="D3551" s="2" t="s">
        <v>4366</v>
      </c>
      <c r="E3551" s="2" t="s">
        <v>45</v>
      </c>
      <c r="F3551" s="2" t="s">
        <v>46</v>
      </c>
      <c r="G3551" s="2" t="s">
        <v>60</v>
      </c>
      <c r="H3551" s="2" t="s">
        <v>61</v>
      </c>
      <c r="I3551" s="2" t="s">
        <v>32</v>
      </c>
      <c r="J3551" s="2">
        <v>1</v>
      </c>
      <c r="K3551" s="2">
        <v>51069</v>
      </c>
      <c r="L3551" s="2">
        <v>51069</v>
      </c>
      <c r="M3551" s="2">
        <v>30914.67</v>
      </c>
      <c r="N3551" s="2">
        <v>20154.330000000002</v>
      </c>
      <c r="O3551" s="2">
        <v>276</v>
      </c>
      <c r="P3551" s="2">
        <v>43</v>
      </c>
      <c r="Q3551" s="2" t="s">
        <v>62</v>
      </c>
      <c r="R3551" s="2">
        <v>10</v>
      </c>
      <c r="S3551" s="5">
        <f>IFERROR(Table1[[#This Row],[Profit]]/Table1[[#This Row],[Sales]],0)</f>
        <v>0.39464900428831584</v>
      </c>
      <c r="T3551" s="2" t="str">
        <f t="shared" si="55"/>
        <v>Reorder Needed</v>
      </c>
    </row>
    <row r="3552" spans="1:20" x14ac:dyDescent="0.3">
      <c r="A3552" s="2">
        <v>4551</v>
      </c>
      <c r="B3552" s="3">
        <v>45576</v>
      </c>
      <c r="C3552" s="2" t="s">
        <v>456</v>
      </c>
      <c r="D3552" s="2" t="s">
        <v>4367</v>
      </c>
      <c r="E3552" s="2" t="s">
        <v>28</v>
      </c>
      <c r="F3552" s="2" t="s">
        <v>29</v>
      </c>
      <c r="G3552" s="2" t="s">
        <v>75</v>
      </c>
      <c r="H3552" s="2" t="s">
        <v>76</v>
      </c>
      <c r="I3552" s="2" t="s">
        <v>77</v>
      </c>
      <c r="J3552" s="2">
        <v>8</v>
      </c>
      <c r="K3552" s="2">
        <v>32280</v>
      </c>
      <c r="L3552" s="2">
        <v>258240</v>
      </c>
      <c r="M3552" s="2">
        <v>158417.63</v>
      </c>
      <c r="N3552" s="2">
        <v>99822.37</v>
      </c>
      <c r="O3552" s="2">
        <v>440</v>
      </c>
      <c r="P3552" s="2">
        <v>35</v>
      </c>
      <c r="Q3552" s="2" t="s">
        <v>78</v>
      </c>
      <c r="R3552" s="2">
        <v>5</v>
      </c>
      <c r="S3552" s="5">
        <f>IFERROR(Table1[[#This Row],[Profit]]/Table1[[#This Row],[Sales]],0)</f>
        <v>0.38654883054522921</v>
      </c>
      <c r="T3552" s="2" t="str">
        <f t="shared" si="55"/>
        <v>Reorder Needed</v>
      </c>
    </row>
    <row r="3553" spans="1:20" x14ac:dyDescent="0.3">
      <c r="A3553" s="2">
        <v>4552</v>
      </c>
      <c r="B3553" s="3">
        <v>45371</v>
      </c>
      <c r="C3553" s="2" t="s">
        <v>357</v>
      </c>
      <c r="D3553" s="2" t="s">
        <v>4368</v>
      </c>
      <c r="E3553" s="2" t="s">
        <v>45</v>
      </c>
      <c r="F3553" s="2" t="s">
        <v>46</v>
      </c>
      <c r="G3553" s="2" t="s">
        <v>30</v>
      </c>
      <c r="H3553" s="2" t="s">
        <v>31</v>
      </c>
      <c r="I3553" s="2" t="s">
        <v>32</v>
      </c>
      <c r="J3553" s="2">
        <v>10</v>
      </c>
      <c r="K3553" s="2">
        <v>16248</v>
      </c>
      <c r="L3553" s="2">
        <v>162480</v>
      </c>
      <c r="M3553" s="2">
        <v>113457.19</v>
      </c>
      <c r="N3553" s="2">
        <v>49022.81</v>
      </c>
      <c r="O3553" s="2">
        <v>12</v>
      </c>
      <c r="P3553" s="2">
        <v>35</v>
      </c>
      <c r="Q3553" s="2" t="s">
        <v>33</v>
      </c>
      <c r="R3553" s="2">
        <v>20</v>
      </c>
      <c r="S3553" s="5">
        <f>IFERROR(Table1[[#This Row],[Profit]]/Table1[[#This Row],[Sales]],0)</f>
        <v>0.30171596504185128</v>
      </c>
      <c r="T3553" s="2" t="str">
        <f t="shared" si="55"/>
        <v>Sufficient</v>
      </c>
    </row>
    <row r="3554" spans="1:20" x14ac:dyDescent="0.3">
      <c r="A3554" s="2">
        <v>4553</v>
      </c>
      <c r="B3554" s="3">
        <v>45420</v>
      </c>
      <c r="C3554" s="2" t="s">
        <v>1256</v>
      </c>
      <c r="D3554" s="2" t="s">
        <v>4369</v>
      </c>
      <c r="E3554" s="2" t="s">
        <v>20</v>
      </c>
      <c r="F3554" s="2" t="s">
        <v>21</v>
      </c>
      <c r="G3554" s="2" t="s">
        <v>81</v>
      </c>
      <c r="H3554" s="2" t="s">
        <v>82</v>
      </c>
      <c r="I3554" s="2" t="s">
        <v>24</v>
      </c>
      <c r="J3554" s="2">
        <v>9</v>
      </c>
      <c r="K3554" s="2">
        <v>37855</v>
      </c>
      <c r="L3554" s="2">
        <v>340695</v>
      </c>
      <c r="M3554" s="2">
        <v>280760.31</v>
      </c>
      <c r="N3554" s="2">
        <v>59934.69</v>
      </c>
      <c r="O3554" s="2">
        <v>447</v>
      </c>
      <c r="P3554" s="2">
        <v>95</v>
      </c>
      <c r="Q3554" s="2" t="s">
        <v>42</v>
      </c>
      <c r="R3554" s="2">
        <v>20</v>
      </c>
      <c r="S3554" s="5">
        <f>IFERROR(Table1[[#This Row],[Profit]]/Table1[[#This Row],[Sales]],0)</f>
        <v>0.17591890106987187</v>
      </c>
      <c r="T3554" s="2" t="str">
        <f t="shared" si="55"/>
        <v>Reorder Needed</v>
      </c>
    </row>
    <row r="3555" spans="1:20" x14ac:dyDescent="0.3">
      <c r="A3555" s="2">
        <v>4554</v>
      </c>
      <c r="B3555" s="3">
        <v>45453</v>
      </c>
      <c r="C3555" s="2" t="s">
        <v>1870</v>
      </c>
      <c r="D3555" s="2" t="s">
        <v>4370</v>
      </c>
      <c r="E3555" s="2" t="s">
        <v>45</v>
      </c>
      <c r="F3555" s="2" t="s">
        <v>46</v>
      </c>
      <c r="G3555" s="2" t="s">
        <v>40</v>
      </c>
      <c r="H3555" s="2" t="s">
        <v>41</v>
      </c>
      <c r="I3555" s="2" t="s">
        <v>24</v>
      </c>
      <c r="J3555" s="2">
        <v>9</v>
      </c>
      <c r="K3555" s="2">
        <v>30541</v>
      </c>
      <c r="L3555" s="2">
        <v>274869</v>
      </c>
      <c r="M3555" s="2">
        <v>226391.62</v>
      </c>
      <c r="N3555" s="2">
        <v>48477.38</v>
      </c>
      <c r="O3555" s="2">
        <v>64</v>
      </c>
      <c r="P3555" s="2">
        <v>56</v>
      </c>
      <c r="Q3555" s="2" t="s">
        <v>42</v>
      </c>
      <c r="R3555" s="2">
        <v>0</v>
      </c>
      <c r="S3555" s="5">
        <f>IFERROR(Table1[[#This Row],[Profit]]/Table1[[#This Row],[Sales]],0)</f>
        <v>0.17636539587949168</v>
      </c>
      <c r="T3555" s="2" t="str">
        <f t="shared" si="55"/>
        <v>Reorder Needed</v>
      </c>
    </row>
    <row r="3556" spans="1:20" x14ac:dyDescent="0.3">
      <c r="A3556" s="2">
        <v>4555</v>
      </c>
      <c r="B3556" s="3">
        <v>45641</v>
      </c>
      <c r="C3556" s="2" t="s">
        <v>1635</v>
      </c>
      <c r="D3556" s="2" t="s">
        <v>4371</v>
      </c>
      <c r="E3556" s="2" t="s">
        <v>36</v>
      </c>
      <c r="F3556" s="2" t="s">
        <v>37</v>
      </c>
      <c r="G3556" s="2" t="s">
        <v>22</v>
      </c>
      <c r="H3556" s="2" t="s">
        <v>23</v>
      </c>
      <c r="I3556" s="2" t="s">
        <v>24</v>
      </c>
      <c r="J3556" s="2">
        <v>6</v>
      </c>
      <c r="K3556" s="2">
        <v>694</v>
      </c>
      <c r="L3556" s="2">
        <v>4164</v>
      </c>
      <c r="M3556" s="2">
        <v>3493.44</v>
      </c>
      <c r="N3556" s="2">
        <v>670.56</v>
      </c>
      <c r="O3556" s="2">
        <v>302</v>
      </c>
      <c r="P3556" s="2">
        <v>74</v>
      </c>
      <c r="Q3556" s="2" t="s">
        <v>25</v>
      </c>
      <c r="R3556" s="2">
        <v>15</v>
      </c>
      <c r="S3556" s="5">
        <f>IFERROR(Table1[[#This Row],[Profit]]/Table1[[#This Row],[Sales]],0)</f>
        <v>0.16103746397694524</v>
      </c>
      <c r="T3556" s="2" t="str">
        <f t="shared" si="55"/>
        <v>Reorder Needed</v>
      </c>
    </row>
    <row r="3557" spans="1:20" x14ac:dyDescent="0.3">
      <c r="A3557" s="2">
        <v>4556</v>
      </c>
      <c r="B3557" s="3">
        <v>45602</v>
      </c>
      <c r="C3557" s="2" t="s">
        <v>2328</v>
      </c>
      <c r="D3557" s="2" t="s">
        <v>4372</v>
      </c>
      <c r="E3557" s="2" t="s">
        <v>28</v>
      </c>
      <c r="F3557" s="2" t="s">
        <v>29</v>
      </c>
      <c r="G3557" s="2" t="s">
        <v>30</v>
      </c>
      <c r="H3557" s="2" t="s">
        <v>31</v>
      </c>
      <c r="I3557" s="2" t="s">
        <v>32</v>
      </c>
      <c r="J3557" s="2">
        <v>1</v>
      </c>
      <c r="K3557" s="2">
        <v>43454</v>
      </c>
      <c r="L3557" s="2">
        <v>43454</v>
      </c>
      <c r="M3557" s="2">
        <v>34462.47</v>
      </c>
      <c r="N3557" s="2">
        <v>8991.5300000000007</v>
      </c>
      <c r="O3557" s="2">
        <v>470</v>
      </c>
      <c r="P3557" s="2">
        <v>66</v>
      </c>
      <c r="Q3557" s="2" t="s">
        <v>33</v>
      </c>
      <c r="R3557" s="2">
        <v>15</v>
      </c>
      <c r="S3557" s="5">
        <f>IFERROR(Table1[[#This Row],[Profit]]/Table1[[#This Row],[Sales]],0)</f>
        <v>0.20692065172366181</v>
      </c>
      <c r="T3557" s="2" t="str">
        <f t="shared" si="55"/>
        <v>Reorder Needed</v>
      </c>
    </row>
    <row r="3558" spans="1:20" x14ac:dyDescent="0.3">
      <c r="A3558" s="2">
        <v>4557</v>
      </c>
      <c r="B3558" s="3">
        <v>45624</v>
      </c>
      <c r="C3558" s="2" t="s">
        <v>696</v>
      </c>
      <c r="D3558" s="2" t="s">
        <v>4373</v>
      </c>
      <c r="E3558" s="2" t="s">
        <v>20</v>
      </c>
      <c r="F3558" s="2" t="s">
        <v>21</v>
      </c>
      <c r="G3558" s="2" t="s">
        <v>40</v>
      </c>
      <c r="H3558" s="2" t="s">
        <v>41</v>
      </c>
      <c r="I3558" s="2" t="s">
        <v>24</v>
      </c>
      <c r="J3558" s="2">
        <v>7</v>
      </c>
      <c r="K3558" s="2">
        <v>3327</v>
      </c>
      <c r="L3558" s="2">
        <v>23289</v>
      </c>
      <c r="M3558" s="2">
        <v>17253.310000000001</v>
      </c>
      <c r="N3558" s="2">
        <v>6035.69</v>
      </c>
      <c r="O3558" s="2">
        <v>367</v>
      </c>
      <c r="P3558" s="2">
        <v>61</v>
      </c>
      <c r="Q3558" s="2" t="s">
        <v>42</v>
      </c>
      <c r="R3558" s="2">
        <v>15</v>
      </c>
      <c r="S3558" s="5">
        <f>IFERROR(Table1[[#This Row],[Profit]]/Table1[[#This Row],[Sales]],0)</f>
        <v>0.25916484177079308</v>
      </c>
      <c r="T3558" s="2" t="str">
        <f t="shared" si="55"/>
        <v>Reorder Needed</v>
      </c>
    </row>
    <row r="3559" spans="1:20" x14ac:dyDescent="0.3">
      <c r="A3559" s="2">
        <v>4558</v>
      </c>
      <c r="B3559" s="3">
        <v>45406</v>
      </c>
      <c r="C3559" s="2" t="s">
        <v>3185</v>
      </c>
      <c r="D3559" s="2" t="s">
        <v>4374</v>
      </c>
      <c r="E3559" s="2" t="s">
        <v>36</v>
      </c>
      <c r="F3559" s="2" t="s">
        <v>37</v>
      </c>
      <c r="G3559" s="2" t="s">
        <v>75</v>
      </c>
      <c r="H3559" s="2" t="s">
        <v>76</v>
      </c>
      <c r="I3559" s="2" t="s">
        <v>77</v>
      </c>
      <c r="J3559" s="2">
        <v>9</v>
      </c>
      <c r="K3559" s="2">
        <v>25672</v>
      </c>
      <c r="L3559" s="2">
        <v>231048</v>
      </c>
      <c r="M3559" s="2">
        <v>200154.48</v>
      </c>
      <c r="N3559" s="2">
        <v>30893.52</v>
      </c>
      <c r="O3559" s="2">
        <v>46</v>
      </c>
      <c r="P3559" s="2">
        <v>15</v>
      </c>
      <c r="Q3559" s="2" t="s">
        <v>78</v>
      </c>
      <c r="R3559" s="2">
        <v>20</v>
      </c>
      <c r="S3559" s="5">
        <f>IFERROR(Table1[[#This Row],[Profit]]/Table1[[#This Row],[Sales]],0)</f>
        <v>0.13371039783940999</v>
      </c>
      <c r="T3559" s="2" t="str">
        <f t="shared" si="55"/>
        <v>Reorder Needed</v>
      </c>
    </row>
    <row r="3560" spans="1:20" x14ac:dyDescent="0.3">
      <c r="A3560" s="2">
        <v>4559</v>
      </c>
      <c r="B3560" s="3">
        <v>45408</v>
      </c>
      <c r="C3560" s="2" t="s">
        <v>1091</v>
      </c>
      <c r="D3560" s="2" t="s">
        <v>4375</v>
      </c>
      <c r="E3560" s="2" t="s">
        <v>28</v>
      </c>
      <c r="F3560" s="2" t="s">
        <v>29</v>
      </c>
      <c r="G3560" s="2" t="s">
        <v>67</v>
      </c>
      <c r="H3560" s="2" t="s">
        <v>68</v>
      </c>
      <c r="I3560" s="2" t="s">
        <v>24</v>
      </c>
      <c r="J3560" s="2">
        <v>3</v>
      </c>
      <c r="K3560" s="2">
        <v>1799</v>
      </c>
      <c r="L3560" s="2">
        <v>5397</v>
      </c>
      <c r="M3560" s="2">
        <v>4466.5</v>
      </c>
      <c r="N3560" s="2">
        <v>930.5</v>
      </c>
      <c r="O3560" s="2">
        <v>318</v>
      </c>
      <c r="P3560" s="2">
        <v>68</v>
      </c>
      <c r="Q3560" s="2" t="s">
        <v>42</v>
      </c>
      <c r="R3560" s="2">
        <v>10</v>
      </c>
      <c r="S3560" s="5">
        <f>IFERROR(Table1[[#This Row],[Profit]]/Table1[[#This Row],[Sales]],0)</f>
        <v>0.17241059848063739</v>
      </c>
      <c r="T3560" s="2" t="str">
        <f t="shared" si="55"/>
        <v>Reorder Needed</v>
      </c>
    </row>
    <row r="3561" spans="1:20" x14ac:dyDescent="0.3">
      <c r="A3561" s="2">
        <v>4560</v>
      </c>
      <c r="B3561" s="3">
        <v>45471</v>
      </c>
      <c r="C3561" s="2" t="s">
        <v>278</v>
      </c>
      <c r="D3561" s="2" t="s">
        <v>4376</v>
      </c>
      <c r="E3561" s="2" t="s">
        <v>36</v>
      </c>
      <c r="F3561" s="2" t="s">
        <v>37</v>
      </c>
      <c r="G3561" s="2" t="s">
        <v>97</v>
      </c>
      <c r="H3561" s="2" t="s">
        <v>98</v>
      </c>
      <c r="I3561" s="2" t="s">
        <v>32</v>
      </c>
      <c r="J3561" s="2">
        <v>4</v>
      </c>
      <c r="K3561" s="2">
        <v>18329</v>
      </c>
      <c r="L3561" s="2">
        <v>73316</v>
      </c>
      <c r="M3561" s="2">
        <v>46799.88</v>
      </c>
      <c r="N3561" s="2">
        <v>26516.12</v>
      </c>
      <c r="O3561" s="2">
        <v>186</v>
      </c>
      <c r="P3561" s="2">
        <v>73</v>
      </c>
      <c r="Q3561" s="2" t="s">
        <v>99</v>
      </c>
      <c r="R3561" s="2">
        <v>5</v>
      </c>
      <c r="S3561" s="5">
        <f>IFERROR(Table1[[#This Row],[Profit]]/Table1[[#This Row],[Sales]],0)</f>
        <v>0.36166893993125648</v>
      </c>
      <c r="T3561" s="2" t="str">
        <f t="shared" si="55"/>
        <v>Reorder Needed</v>
      </c>
    </row>
    <row r="3562" spans="1:20" x14ac:dyDescent="0.3">
      <c r="A3562" s="2">
        <v>4561</v>
      </c>
      <c r="B3562" s="3">
        <v>45431</v>
      </c>
      <c r="C3562" s="2" t="s">
        <v>3183</v>
      </c>
      <c r="D3562" s="2" t="s">
        <v>4377</v>
      </c>
      <c r="E3562" s="2" t="s">
        <v>28</v>
      </c>
      <c r="F3562" s="2" t="s">
        <v>29</v>
      </c>
      <c r="G3562" s="2" t="s">
        <v>55</v>
      </c>
      <c r="H3562" s="2" t="s">
        <v>56</v>
      </c>
      <c r="I3562" s="2" t="s">
        <v>32</v>
      </c>
      <c r="J3562" s="2">
        <v>8</v>
      </c>
      <c r="K3562" s="2">
        <v>14146</v>
      </c>
      <c r="L3562" s="2">
        <v>113168</v>
      </c>
      <c r="M3562" s="2">
        <v>84191.46</v>
      </c>
      <c r="N3562" s="2">
        <v>28976.54</v>
      </c>
      <c r="O3562" s="2">
        <v>213</v>
      </c>
      <c r="P3562" s="2">
        <v>49</v>
      </c>
      <c r="Q3562" s="2" t="s">
        <v>57</v>
      </c>
      <c r="R3562" s="2">
        <v>5</v>
      </c>
      <c r="S3562" s="5">
        <f>IFERROR(Table1[[#This Row],[Profit]]/Table1[[#This Row],[Sales]],0)</f>
        <v>0.25604888307648804</v>
      </c>
      <c r="T3562" s="2" t="str">
        <f t="shared" si="55"/>
        <v>Reorder Needed</v>
      </c>
    </row>
    <row r="3563" spans="1:20" x14ac:dyDescent="0.3">
      <c r="A3563" s="2">
        <v>4562</v>
      </c>
      <c r="B3563" s="3">
        <v>45585</v>
      </c>
      <c r="C3563" s="2" t="s">
        <v>700</v>
      </c>
      <c r="D3563" s="2" t="s">
        <v>4378</v>
      </c>
      <c r="E3563" s="2" t="s">
        <v>45</v>
      </c>
      <c r="F3563" s="2" t="s">
        <v>46</v>
      </c>
      <c r="G3563" s="2" t="s">
        <v>97</v>
      </c>
      <c r="H3563" s="2" t="s">
        <v>98</v>
      </c>
      <c r="I3563" s="2" t="s">
        <v>32</v>
      </c>
      <c r="J3563" s="2">
        <v>8</v>
      </c>
      <c r="K3563" s="2">
        <v>59135</v>
      </c>
      <c r="L3563" s="2">
        <v>473080</v>
      </c>
      <c r="M3563" s="2">
        <v>294464.09000000003</v>
      </c>
      <c r="N3563" s="2">
        <v>178615.91</v>
      </c>
      <c r="O3563" s="2">
        <v>267</v>
      </c>
      <c r="P3563" s="2">
        <v>31</v>
      </c>
      <c r="Q3563" s="2" t="s">
        <v>99</v>
      </c>
      <c r="R3563" s="2">
        <v>5</v>
      </c>
      <c r="S3563" s="5">
        <f>IFERROR(Table1[[#This Row],[Profit]]/Table1[[#This Row],[Sales]],0)</f>
        <v>0.37755963050646824</v>
      </c>
      <c r="T3563" s="2" t="str">
        <f t="shared" si="55"/>
        <v>Reorder Needed</v>
      </c>
    </row>
    <row r="3564" spans="1:20" x14ac:dyDescent="0.3">
      <c r="A3564" s="2">
        <v>4563</v>
      </c>
      <c r="B3564" s="3">
        <v>45349</v>
      </c>
      <c r="C3564" s="2" t="s">
        <v>868</v>
      </c>
      <c r="D3564" s="2" t="s">
        <v>4379</v>
      </c>
      <c r="E3564" s="2" t="s">
        <v>20</v>
      </c>
      <c r="F3564" s="2" t="s">
        <v>21</v>
      </c>
      <c r="G3564" s="2" t="s">
        <v>55</v>
      </c>
      <c r="H3564" s="2" t="s">
        <v>56</v>
      </c>
      <c r="I3564" s="2" t="s">
        <v>32</v>
      </c>
      <c r="J3564" s="2">
        <v>5</v>
      </c>
      <c r="K3564" s="2">
        <v>8880</v>
      </c>
      <c r="L3564" s="2">
        <v>44400</v>
      </c>
      <c r="M3564" s="2">
        <v>28380.04</v>
      </c>
      <c r="N3564" s="2">
        <v>16019.96</v>
      </c>
      <c r="O3564" s="2">
        <v>207</v>
      </c>
      <c r="P3564" s="2">
        <v>24</v>
      </c>
      <c r="Q3564" s="2" t="s">
        <v>57</v>
      </c>
      <c r="R3564" s="2">
        <v>5</v>
      </c>
      <c r="S3564" s="5">
        <f>IFERROR(Table1[[#This Row],[Profit]]/Table1[[#This Row],[Sales]],0)</f>
        <v>0.36080990990990991</v>
      </c>
      <c r="T3564" s="2" t="str">
        <f t="shared" si="55"/>
        <v>Reorder Needed</v>
      </c>
    </row>
    <row r="3565" spans="1:20" x14ac:dyDescent="0.3">
      <c r="A3565" s="2">
        <v>4564</v>
      </c>
      <c r="B3565" s="3">
        <v>45577</v>
      </c>
      <c r="C3565" s="2" t="s">
        <v>1011</v>
      </c>
      <c r="D3565" s="2" t="s">
        <v>4380</v>
      </c>
      <c r="E3565" s="2" t="s">
        <v>20</v>
      </c>
      <c r="F3565" s="2" t="s">
        <v>21</v>
      </c>
      <c r="G3565" s="2" t="s">
        <v>30</v>
      </c>
      <c r="H3565" s="2" t="s">
        <v>31</v>
      </c>
      <c r="I3565" s="2" t="s">
        <v>32</v>
      </c>
      <c r="J3565" s="2">
        <v>4</v>
      </c>
      <c r="K3565" s="2">
        <v>45314</v>
      </c>
      <c r="L3565" s="2">
        <v>181256</v>
      </c>
      <c r="M3565" s="2">
        <v>136399.42000000001</v>
      </c>
      <c r="N3565" s="2">
        <v>44856.58</v>
      </c>
      <c r="O3565" s="2">
        <v>240</v>
      </c>
      <c r="P3565" s="2">
        <v>66</v>
      </c>
      <c r="Q3565" s="2" t="s">
        <v>33</v>
      </c>
      <c r="R3565" s="2">
        <v>10</v>
      </c>
      <c r="S3565" s="5">
        <f>IFERROR(Table1[[#This Row],[Profit]]/Table1[[#This Row],[Sales]],0)</f>
        <v>0.24747638698856866</v>
      </c>
      <c r="T3565" s="2" t="str">
        <f t="shared" si="55"/>
        <v>Reorder Needed</v>
      </c>
    </row>
    <row r="3566" spans="1:20" x14ac:dyDescent="0.3">
      <c r="A3566" s="2">
        <v>4565</v>
      </c>
      <c r="B3566" s="3">
        <v>45651</v>
      </c>
      <c r="C3566" s="2" t="s">
        <v>2611</v>
      </c>
      <c r="D3566" s="2" t="s">
        <v>4381</v>
      </c>
      <c r="E3566" s="2" t="s">
        <v>20</v>
      </c>
      <c r="F3566" s="2" t="s">
        <v>21</v>
      </c>
      <c r="G3566" s="2" t="s">
        <v>75</v>
      </c>
      <c r="H3566" s="2" t="s">
        <v>76</v>
      </c>
      <c r="I3566" s="2" t="s">
        <v>77</v>
      </c>
      <c r="J3566" s="2">
        <v>10</v>
      </c>
      <c r="K3566" s="2">
        <v>35186</v>
      </c>
      <c r="L3566" s="2">
        <v>351860</v>
      </c>
      <c r="M3566" s="2">
        <v>277330.31</v>
      </c>
      <c r="N3566" s="2">
        <v>74529.69</v>
      </c>
      <c r="O3566" s="2">
        <v>264</v>
      </c>
      <c r="P3566" s="2">
        <v>72</v>
      </c>
      <c r="Q3566" s="2" t="s">
        <v>78</v>
      </c>
      <c r="R3566" s="2">
        <v>10</v>
      </c>
      <c r="S3566" s="5">
        <f>IFERROR(Table1[[#This Row],[Profit]]/Table1[[#This Row],[Sales]],0)</f>
        <v>0.2118163189905076</v>
      </c>
      <c r="T3566" s="2" t="str">
        <f t="shared" si="55"/>
        <v>Reorder Needed</v>
      </c>
    </row>
    <row r="3567" spans="1:20" x14ac:dyDescent="0.3">
      <c r="A3567" s="2">
        <v>4566</v>
      </c>
      <c r="B3567" s="3">
        <v>45433</v>
      </c>
      <c r="C3567" s="2" t="s">
        <v>2799</v>
      </c>
      <c r="D3567" s="2" t="s">
        <v>4382</v>
      </c>
      <c r="E3567" s="2" t="s">
        <v>28</v>
      </c>
      <c r="F3567" s="2" t="s">
        <v>29</v>
      </c>
      <c r="G3567" s="2" t="s">
        <v>40</v>
      </c>
      <c r="H3567" s="2" t="s">
        <v>41</v>
      </c>
      <c r="I3567" s="2" t="s">
        <v>24</v>
      </c>
      <c r="J3567" s="2">
        <v>7</v>
      </c>
      <c r="K3567" s="2">
        <v>37624</v>
      </c>
      <c r="L3567" s="2">
        <v>263368</v>
      </c>
      <c r="M3567" s="2">
        <v>161944.84</v>
      </c>
      <c r="N3567" s="2">
        <v>101423.16</v>
      </c>
      <c r="O3567" s="2">
        <v>319</v>
      </c>
      <c r="P3567" s="2">
        <v>71</v>
      </c>
      <c r="Q3567" s="2" t="s">
        <v>42</v>
      </c>
      <c r="R3567" s="2">
        <v>10</v>
      </c>
      <c r="S3567" s="5">
        <f>IFERROR(Table1[[#This Row],[Profit]]/Table1[[#This Row],[Sales]],0)</f>
        <v>0.38510054372588925</v>
      </c>
      <c r="T3567" s="2" t="str">
        <f t="shared" si="55"/>
        <v>Reorder Needed</v>
      </c>
    </row>
    <row r="3568" spans="1:20" x14ac:dyDescent="0.3">
      <c r="A3568" s="2">
        <v>4567</v>
      </c>
      <c r="B3568" s="3">
        <v>45318</v>
      </c>
      <c r="C3568" s="2" t="s">
        <v>896</v>
      </c>
      <c r="D3568" s="2" t="s">
        <v>4383</v>
      </c>
      <c r="E3568" s="2" t="s">
        <v>20</v>
      </c>
      <c r="F3568" s="2" t="s">
        <v>21</v>
      </c>
      <c r="G3568" s="2" t="s">
        <v>55</v>
      </c>
      <c r="H3568" s="2" t="s">
        <v>56</v>
      </c>
      <c r="I3568" s="2" t="s">
        <v>32</v>
      </c>
      <c r="J3568" s="2">
        <v>5</v>
      </c>
      <c r="K3568" s="2">
        <v>12509</v>
      </c>
      <c r="L3568" s="2">
        <v>62545</v>
      </c>
      <c r="M3568" s="2">
        <v>46995.1</v>
      </c>
      <c r="N3568" s="2">
        <v>15549.9</v>
      </c>
      <c r="O3568" s="2">
        <v>191</v>
      </c>
      <c r="P3568" s="2">
        <v>66</v>
      </c>
      <c r="Q3568" s="2" t="s">
        <v>57</v>
      </c>
      <c r="R3568" s="2">
        <v>15</v>
      </c>
      <c r="S3568" s="5">
        <f>IFERROR(Table1[[#This Row],[Profit]]/Table1[[#This Row],[Sales]],0)</f>
        <v>0.24861939403629385</v>
      </c>
      <c r="T3568" s="2" t="str">
        <f t="shared" si="55"/>
        <v>Reorder Needed</v>
      </c>
    </row>
    <row r="3569" spans="1:20" x14ac:dyDescent="0.3">
      <c r="A3569" s="2">
        <v>4568</v>
      </c>
      <c r="B3569" s="3">
        <v>45374</v>
      </c>
      <c r="C3569" s="2" t="s">
        <v>2900</v>
      </c>
      <c r="D3569" s="2" t="s">
        <v>4384</v>
      </c>
      <c r="E3569" s="2" t="s">
        <v>45</v>
      </c>
      <c r="F3569" s="2" t="s">
        <v>46</v>
      </c>
      <c r="G3569" s="2" t="s">
        <v>60</v>
      </c>
      <c r="H3569" s="2" t="s">
        <v>61</v>
      </c>
      <c r="I3569" s="2" t="s">
        <v>32</v>
      </c>
      <c r="J3569" s="2">
        <v>7</v>
      </c>
      <c r="K3569" s="2">
        <v>8000</v>
      </c>
      <c r="L3569" s="2">
        <v>56000</v>
      </c>
      <c r="M3569" s="2">
        <v>35076.54</v>
      </c>
      <c r="N3569" s="2">
        <v>20923.46</v>
      </c>
      <c r="O3569" s="2">
        <v>154</v>
      </c>
      <c r="P3569" s="2">
        <v>72</v>
      </c>
      <c r="Q3569" s="2" t="s">
        <v>62</v>
      </c>
      <c r="R3569" s="2">
        <v>0</v>
      </c>
      <c r="S3569" s="5">
        <f>IFERROR(Table1[[#This Row],[Profit]]/Table1[[#This Row],[Sales]],0)</f>
        <v>0.37363321428571428</v>
      </c>
      <c r="T3569" s="2" t="str">
        <f t="shared" si="55"/>
        <v>Reorder Needed</v>
      </c>
    </row>
    <row r="3570" spans="1:20" x14ac:dyDescent="0.3">
      <c r="A3570" s="2">
        <v>4569</v>
      </c>
      <c r="B3570" s="3">
        <v>45594</v>
      </c>
      <c r="C3570" s="2" t="s">
        <v>688</v>
      </c>
      <c r="D3570" s="2" t="s">
        <v>4385</v>
      </c>
      <c r="E3570" s="2" t="s">
        <v>28</v>
      </c>
      <c r="F3570" s="2" t="s">
        <v>29</v>
      </c>
      <c r="G3570" s="2" t="s">
        <v>55</v>
      </c>
      <c r="H3570" s="2" t="s">
        <v>56</v>
      </c>
      <c r="I3570" s="2" t="s">
        <v>32</v>
      </c>
      <c r="J3570" s="2">
        <v>8</v>
      </c>
      <c r="K3570" s="2">
        <v>15751</v>
      </c>
      <c r="L3570" s="2">
        <v>126008</v>
      </c>
      <c r="M3570" s="2">
        <v>78157.59</v>
      </c>
      <c r="N3570" s="2">
        <v>47850.41</v>
      </c>
      <c r="O3570" s="2">
        <v>59</v>
      </c>
      <c r="P3570" s="2">
        <v>18</v>
      </c>
      <c r="Q3570" s="2" t="s">
        <v>57</v>
      </c>
      <c r="R3570" s="2">
        <v>15</v>
      </c>
      <c r="S3570" s="5">
        <f>IFERROR(Table1[[#This Row],[Profit]]/Table1[[#This Row],[Sales]],0)</f>
        <v>0.37974104818741672</v>
      </c>
      <c r="T3570" s="2" t="str">
        <f t="shared" si="55"/>
        <v>Reorder Needed</v>
      </c>
    </row>
    <row r="3571" spans="1:20" x14ac:dyDescent="0.3">
      <c r="A3571" s="2">
        <v>4570</v>
      </c>
      <c r="B3571" s="3">
        <v>45497</v>
      </c>
      <c r="C3571" s="2" t="s">
        <v>1647</v>
      </c>
      <c r="D3571" s="2" t="s">
        <v>4386</v>
      </c>
      <c r="E3571" s="2" t="s">
        <v>36</v>
      </c>
      <c r="F3571" s="2" t="s">
        <v>37</v>
      </c>
      <c r="G3571" s="2" t="s">
        <v>49</v>
      </c>
      <c r="H3571" s="2" t="s">
        <v>50</v>
      </c>
      <c r="I3571" s="2" t="s">
        <v>51</v>
      </c>
      <c r="J3571" s="2">
        <v>6</v>
      </c>
      <c r="K3571" s="2">
        <v>19549</v>
      </c>
      <c r="L3571" s="2">
        <v>117294</v>
      </c>
      <c r="M3571" s="2">
        <v>84494.25</v>
      </c>
      <c r="N3571" s="2">
        <v>32799.75</v>
      </c>
      <c r="O3571" s="2">
        <v>227</v>
      </c>
      <c r="P3571" s="2">
        <v>97</v>
      </c>
      <c r="Q3571" s="2" t="s">
        <v>52</v>
      </c>
      <c r="R3571" s="2">
        <v>15</v>
      </c>
      <c r="S3571" s="5">
        <f>IFERROR(Table1[[#This Row],[Profit]]/Table1[[#This Row],[Sales]],0)</f>
        <v>0.27963706583456954</v>
      </c>
      <c r="T3571" s="2" t="str">
        <f t="shared" si="55"/>
        <v>Reorder Needed</v>
      </c>
    </row>
    <row r="3572" spans="1:20" x14ac:dyDescent="0.3">
      <c r="A3572" s="2">
        <v>4571</v>
      </c>
      <c r="B3572" s="3">
        <v>45503</v>
      </c>
      <c r="C3572" s="2" t="s">
        <v>1608</v>
      </c>
      <c r="D3572" s="2" t="s">
        <v>4387</v>
      </c>
      <c r="E3572" s="2" t="s">
        <v>45</v>
      </c>
      <c r="F3572" s="2" t="s">
        <v>46</v>
      </c>
      <c r="G3572" s="2" t="s">
        <v>40</v>
      </c>
      <c r="H3572" s="2" t="s">
        <v>41</v>
      </c>
      <c r="I3572" s="2" t="s">
        <v>24</v>
      </c>
      <c r="J3572" s="2">
        <v>6</v>
      </c>
      <c r="K3572" s="2">
        <v>19641</v>
      </c>
      <c r="L3572" s="2">
        <v>117846</v>
      </c>
      <c r="M3572" s="2">
        <v>71334.39</v>
      </c>
      <c r="N3572" s="2">
        <v>46511.61</v>
      </c>
      <c r="O3572" s="2">
        <v>139</v>
      </c>
      <c r="P3572" s="2">
        <v>29</v>
      </c>
      <c r="Q3572" s="2" t="s">
        <v>42</v>
      </c>
      <c r="R3572" s="2">
        <v>20</v>
      </c>
      <c r="S3572" s="5">
        <f>IFERROR(Table1[[#This Row],[Profit]]/Table1[[#This Row],[Sales]],0)</f>
        <v>0.39468127895728322</v>
      </c>
      <c r="T3572" s="2" t="str">
        <f t="shared" si="55"/>
        <v>Reorder Needed</v>
      </c>
    </row>
    <row r="3573" spans="1:20" x14ac:dyDescent="0.3">
      <c r="A3573" s="2">
        <v>4572</v>
      </c>
      <c r="B3573" s="3">
        <v>45300</v>
      </c>
      <c r="C3573" s="2" t="s">
        <v>2775</v>
      </c>
      <c r="D3573" s="2" t="s">
        <v>4388</v>
      </c>
      <c r="E3573" s="2" t="s">
        <v>28</v>
      </c>
      <c r="F3573" s="2" t="s">
        <v>29</v>
      </c>
      <c r="G3573" s="2" t="s">
        <v>97</v>
      </c>
      <c r="H3573" s="2" t="s">
        <v>98</v>
      </c>
      <c r="I3573" s="2" t="s">
        <v>32</v>
      </c>
      <c r="J3573" s="2">
        <v>2</v>
      </c>
      <c r="K3573" s="2">
        <v>18501</v>
      </c>
      <c r="L3573" s="2">
        <v>37002</v>
      </c>
      <c r="M3573" s="2">
        <v>28585.83</v>
      </c>
      <c r="N3573" s="2">
        <v>8416.17</v>
      </c>
      <c r="O3573" s="2">
        <v>380</v>
      </c>
      <c r="P3573" s="2">
        <v>47</v>
      </c>
      <c r="Q3573" s="2" t="s">
        <v>99</v>
      </c>
      <c r="R3573" s="2">
        <v>20</v>
      </c>
      <c r="S3573" s="5">
        <f>IFERROR(Table1[[#This Row],[Profit]]/Table1[[#This Row],[Sales]],0)</f>
        <v>0.22745175936435869</v>
      </c>
      <c r="T3573" s="2" t="str">
        <f t="shared" si="55"/>
        <v>Reorder Needed</v>
      </c>
    </row>
    <row r="3574" spans="1:20" x14ac:dyDescent="0.3">
      <c r="A3574" s="2">
        <v>4573</v>
      </c>
      <c r="B3574" s="3">
        <v>45541</v>
      </c>
      <c r="C3574" s="2" t="s">
        <v>1410</v>
      </c>
      <c r="D3574" s="2" t="s">
        <v>4389</v>
      </c>
      <c r="E3574" s="2" t="s">
        <v>28</v>
      </c>
      <c r="F3574" s="2" t="s">
        <v>29</v>
      </c>
      <c r="G3574" s="2" t="s">
        <v>22</v>
      </c>
      <c r="H3574" s="2" t="s">
        <v>23</v>
      </c>
      <c r="I3574" s="2" t="s">
        <v>24</v>
      </c>
      <c r="J3574" s="2">
        <v>2</v>
      </c>
      <c r="K3574" s="2">
        <v>21254</v>
      </c>
      <c r="L3574" s="2">
        <v>42508</v>
      </c>
      <c r="M3574" s="2">
        <v>31711.61</v>
      </c>
      <c r="N3574" s="2">
        <v>10796.39</v>
      </c>
      <c r="O3574" s="2">
        <v>283</v>
      </c>
      <c r="P3574" s="2">
        <v>70</v>
      </c>
      <c r="Q3574" s="2" t="s">
        <v>25</v>
      </c>
      <c r="R3574" s="2">
        <v>20</v>
      </c>
      <c r="S3574" s="5">
        <f>IFERROR(Table1[[#This Row],[Profit]]/Table1[[#This Row],[Sales]],0)</f>
        <v>0.25398489696057214</v>
      </c>
      <c r="T3574" s="2" t="str">
        <f t="shared" si="55"/>
        <v>Reorder Needed</v>
      </c>
    </row>
    <row r="3575" spans="1:20" x14ac:dyDescent="0.3">
      <c r="A3575" s="2">
        <v>4574</v>
      </c>
      <c r="B3575" s="3">
        <v>45604</v>
      </c>
      <c r="C3575" s="2" t="s">
        <v>2328</v>
      </c>
      <c r="D3575" s="2" t="s">
        <v>4390</v>
      </c>
      <c r="E3575" s="2" t="s">
        <v>45</v>
      </c>
      <c r="F3575" s="2" t="s">
        <v>46</v>
      </c>
      <c r="G3575" s="2" t="s">
        <v>30</v>
      </c>
      <c r="H3575" s="2" t="s">
        <v>31</v>
      </c>
      <c r="I3575" s="2" t="s">
        <v>32</v>
      </c>
      <c r="J3575" s="2">
        <v>2</v>
      </c>
      <c r="K3575" s="2">
        <v>26287</v>
      </c>
      <c r="L3575" s="2">
        <v>52574</v>
      </c>
      <c r="M3575" s="2">
        <v>40969.199999999997</v>
      </c>
      <c r="N3575" s="2">
        <v>11604.8</v>
      </c>
      <c r="O3575" s="2">
        <v>211</v>
      </c>
      <c r="P3575" s="2">
        <v>90</v>
      </c>
      <c r="Q3575" s="2" t="s">
        <v>33</v>
      </c>
      <c r="R3575" s="2">
        <v>0</v>
      </c>
      <c r="S3575" s="5">
        <f>IFERROR(Table1[[#This Row],[Profit]]/Table1[[#This Row],[Sales]],0)</f>
        <v>0.22073268155361964</v>
      </c>
      <c r="T3575" s="2" t="str">
        <f t="shared" si="55"/>
        <v>Reorder Needed</v>
      </c>
    </row>
    <row r="3576" spans="1:20" x14ac:dyDescent="0.3">
      <c r="A3576" s="2">
        <v>4575</v>
      </c>
      <c r="B3576" s="3">
        <v>45453</v>
      </c>
      <c r="C3576" s="2" t="s">
        <v>1682</v>
      </c>
      <c r="D3576" s="2" t="s">
        <v>4391</v>
      </c>
      <c r="E3576" s="2" t="s">
        <v>45</v>
      </c>
      <c r="F3576" s="2" t="s">
        <v>46</v>
      </c>
      <c r="G3576" s="2" t="s">
        <v>30</v>
      </c>
      <c r="H3576" s="2" t="s">
        <v>31</v>
      </c>
      <c r="I3576" s="2" t="s">
        <v>32</v>
      </c>
      <c r="J3576" s="2">
        <v>5</v>
      </c>
      <c r="K3576" s="2">
        <v>21144</v>
      </c>
      <c r="L3576" s="2">
        <v>105720</v>
      </c>
      <c r="M3576" s="2">
        <v>64444.74</v>
      </c>
      <c r="N3576" s="2">
        <v>41275.26</v>
      </c>
      <c r="O3576" s="2">
        <v>313</v>
      </c>
      <c r="P3576" s="2">
        <v>24</v>
      </c>
      <c r="Q3576" s="2" t="s">
        <v>33</v>
      </c>
      <c r="R3576" s="2">
        <v>5</v>
      </c>
      <c r="S3576" s="5">
        <f>IFERROR(Table1[[#This Row],[Profit]]/Table1[[#This Row],[Sales]],0)</f>
        <v>0.39042054483541433</v>
      </c>
      <c r="T3576" s="2" t="str">
        <f t="shared" si="55"/>
        <v>Reorder Needed</v>
      </c>
    </row>
    <row r="3577" spans="1:20" x14ac:dyDescent="0.3">
      <c r="A3577" s="2">
        <v>4576</v>
      </c>
      <c r="B3577" s="3">
        <v>45395</v>
      </c>
      <c r="C3577" s="2" t="s">
        <v>2247</v>
      </c>
      <c r="D3577" s="2" t="s">
        <v>4392</v>
      </c>
      <c r="E3577" s="2" t="s">
        <v>28</v>
      </c>
      <c r="F3577" s="2" t="s">
        <v>29</v>
      </c>
      <c r="G3577" s="2" t="s">
        <v>49</v>
      </c>
      <c r="H3577" s="2" t="s">
        <v>50</v>
      </c>
      <c r="I3577" s="2" t="s">
        <v>51</v>
      </c>
      <c r="J3577" s="2">
        <v>5</v>
      </c>
      <c r="K3577" s="2">
        <v>34834</v>
      </c>
      <c r="L3577" s="2">
        <v>174170</v>
      </c>
      <c r="M3577" s="2">
        <v>122925.41</v>
      </c>
      <c r="N3577" s="2">
        <v>51244.59</v>
      </c>
      <c r="O3577" s="2">
        <v>285</v>
      </c>
      <c r="P3577" s="2">
        <v>73</v>
      </c>
      <c r="Q3577" s="2" t="s">
        <v>52</v>
      </c>
      <c r="R3577" s="2">
        <v>20</v>
      </c>
      <c r="S3577" s="5">
        <f>IFERROR(Table1[[#This Row],[Profit]]/Table1[[#This Row],[Sales]],0)</f>
        <v>0.29422167996784748</v>
      </c>
      <c r="T3577" s="2" t="str">
        <f t="shared" si="55"/>
        <v>Reorder Needed</v>
      </c>
    </row>
    <row r="3578" spans="1:20" x14ac:dyDescent="0.3">
      <c r="A3578" s="2">
        <v>4577</v>
      </c>
      <c r="B3578" s="3">
        <v>45429</v>
      </c>
      <c r="C3578" s="2" t="s">
        <v>298</v>
      </c>
      <c r="D3578" s="2" t="s">
        <v>4393</v>
      </c>
      <c r="E3578" s="2" t="s">
        <v>28</v>
      </c>
      <c r="F3578" s="2" t="s">
        <v>29</v>
      </c>
      <c r="G3578" s="2" t="s">
        <v>49</v>
      </c>
      <c r="H3578" s="2" t="s">
        <v>50</v>
      </c>
      <c r="I3578" s="2" t="s">
        <v>51</v>
      </c>
      <c r="J3578" s="2">
        <v>1</v>
      </c>
      <c r="K3578" s="2">
        <v>58272</v>
      </c>
      <c r="L3578" s="2">
        <v>58272</v>
      </c>
      <c r="M3578" s="2">
        <v>43702.400000000001</v>
      </c>
      <c r="N3578" s="2">
        <v>14569.6</v>
      </c>
      <c r="O3578" s="2">
        <v>349</v>
      </c>
      <c r="P3578" s="2">
        <v>47</v>
      </c>
      <c r="Q3578" s="2" t="s">
        <v>52</v>
      </c>
      <c r="R3578" s="2">
        <v>10</v>
      </c>
      <c r="S3578" s="5">
        <f>IFERROR(Table1[[#This Row],[Profit]]/Table1[[#This Row],[Sales]],0)</f>
        <v>0.25002745744096649</v>
      </c>
      <c r="T3578" s="2" t="str">
        <f t="shared" si="55"/>
        <v>Reorder Needed</v>
      </c>
    </row>
    <row r="3579" spans="1:20" x14ac:dyDescent="0.3">
      <c r="A3579" s="2">
        <v>4578</v>
      </c>
      <c r="B3579" s="3">
        <v>45455</v>
      </c>
      <c r="C3579" s="2" t="s">
        <v>1042</v>
      </c>
      <c r="D3579" s="2" t="s">
        <v>4394</v>
      </c>
      <c r="E3579" s="2" t="s">
        <v>45</v>
      </c>
      <c r="F3579" s="2" t="s">
        <v>46</v>
      </c>
      <c r="G3579" s="2" t="s">
        <v>55</v>
      </c>
      <c r="H3579" s="2" t="s">
        <v>56</v>
      </c>
      <c r="I3579" s="2" t="s">
        <v>32</v>
      </c>
      <c r="J3579" s="2">
        <v>1</v>
      </c>
      <c r="K3579" s="2">
        <v>41439</v>
      </c>
      <c r="L3579" s="2">
        <v>41439</v>
      </c>
      <c r="M3579" s="2">
        <v>32934.19</v>
      </c>
      <c r="N3579" s="2">
        <v>8504.81</v>
      </c>
      <c r="O3579" s="2">
        <v>412</v>
      </c>
      <c r="P3579" s="2">
        <v>90</v>
      </c>
      <c r="Q3579" s="2" t="s">
        <v>57</v>
      </c>
      <c r="R3579" s="2">
        <v>0</v>
      </c>
      <c r="S3579" s="5">
        <f>IFERROR(Table1[[#This Row],[Profit]]/Table1[[#This Row],[Sales]],0)</f>
        <v>0.20523685417119139</v>
      </c>
      <c r="T3579" s="2" t="str">
        <f t="shared" si="55"/>
        <v>Reorder Needed</v>
      </c>
    </row>
    <row r="3580" spans="1:20" x14ac:dyDescent="0.3">
      <c r="A3580" s="2">
        <v>4579</v>
      </c>
      <c r="B3580" s="3">
        <v>45538</v>
      </c>
      <c r="C3580" s="2" t="s">
        <v>2772</v>
      </c>
      <c r="D3580" s="2" t="s">
        <v>4395</v>
      </c>
      <c r="E3580" s="2" t="s">
        <v>20</v>
      </c>
      <c r="F3580" s="2" t="s">
        <v>21</v>
      </c>
      <c r="G3580" s="2" t="s">
        <v>40</v>
      </c>
      <c r="H3580" s="2" t="s">
        <v>41</v>
      </c>
      <c r="I3580" s="2" t="s">
        <v>24</v>
      </c>
      <c r="J3580" s="2">
        <v>3</v>
      </c>
      <c r="K3580" s="2">
        <v>19867</v>
      </c>
      <c r="L3580" s="2">
        <v>59601</v>
      </c>
      <c r="M3580" s="2">
        <v>40339.19</v>
      </c>
      <c r="N3580" s="2">
        <v>19261.810000000001</v>
      </c>
      <c r="O3580" s="2">
        <v>391</v>
      </c>
      <c r="P3580" s="2">
        <v>33</v>
      </c>
      <c r="Q3580" s="2" t="s">
        <v>42</v>
      </c>
      <c r="R3580" s="2">
        <v>0</v>
      </c>
      <c r="S3580" s="5">
        <f>IFERROR(Table1[[#This Row],[Profit]]/Table1[[#This Row],[Sales]],0)</f>
        <v>0.32317930907199544</v>
      </c>
      <c r="T3580" s="2" t="str">
        <f t="shared" si="55"/>
        <v>Reorder Needed</v>
      </c>
    </row>
    <row r="3581" spans="1:20" x14ac:dyDescent="0.3">
      <c r="A3581" s="2">
        <v>4580</v>
      </c>
      <c r="B3581" s="3">
        <v>45417</v>
      </c>
      <c r="C3581" s="2" t="s">
        <v>1111</v>
      </c>
      <c r="D3581" s="2" t="s">
        <v>4396</v>
      </c>
      <c r="E3581" s="2" t="s">
        <v>28</v>
      </c>
      <c r="F3581" s="2" t="s">
        <v>29</v>
      </c>
      <c r="G3581" s="2" t="s">
        <v>75</v>
      </c>
      <c r="H3581" s="2" t="s">
        <v>76</v>
      </c>
      <c r="I3581" s="2" t="s">
        <v>77</v>
      </c>
      <c r="J3581" s="2">
        <v>8</v>
      </c>
      <c r="K3581" s="2">
        <v>29424</v>
      </c>
      <c r="L3581" s="2">
        <v>235392</v>
      </c>
      <c r="M3581" s="2">
        <v>187749.83</v>
      </c>
      <c r="N3581" s="2">
        <v>47642.17</v>
      </c>
      <c r="O3581" s="2">
        <v>255</v>
      </c>
      <c r="P3581" s="2">
        <v>98</v>
      </c>
      <c r="Q3581" s="2" t="s">
        <v>78</v>
      </c>
      <c r="R3581" s="2">
        <v>20</v>
      </c>
      <c r="S3581" s="5">
        <f>IFERROR(Table1[[#This Row],[Profit]]/Table1[[#This Row],[Sales]],0)</f>
        <v>0.20239502616911365</v>
      </c>
      <c r="T3581" s="2" t="str">
        <f t="shared" si="55"/>
        <v>Reorder Needed</v>
      </c>
    </row>
    <row r="3582" spans="1:20" x14ac:dyDescent="0.3">
      <c r="A3582" s="2">
        <v>4581</v>
      </c>
      <c r="B3582" s="3">
        <v>45304</v>
      </c>
      <c r="C3582" s="2" t="s">
        <v>2457</v>
      </c>
      <c r="D3582" s="2" t="s">
        <v>4397</v>
      </c>
      <c r="E3582" s="2" t="s">
        <v>36</v>
      </c>
      <c r="F3582" s="2" t="s">
        <v>37</v>
      </c>
      <c r="G3582" s="2" t="s">
        <v>60</v>
      </c>
      <c r="H3582" s="2" t="s">
        <v>61</v>
      </c>
      <c r="I3582" s="2" t="s">
        <v>32</v>
      </c>
      <c r="J3582" s="2">
        <v>1</v>
      </c>
      <c r="K3582" s="2">
        <v>15541</v>
      </c>
      <c r="L3582" s="2">
        <v>15541</v>
      </c>
      <c r="M3582" s="2">
        <v>12322.23</v>
      </c>
      <c r="N3582" s="2">
        <v>3218.77</v>
      </c>
      <c r="O3582" s="2">
        <v>51</v>
      </c>
      <c r="P3582" s="2">
        <v>99</v>
      </c>
      <c r="Q3582" s="2" t="s">
        <v>62</v>
      </c>
      <c r="R3582" s="2">
        <v>15</v>
      </c>
      <c r="S3582" s="5">
        <f>IFERROR(Table1[[#This Row],[Profit]]/Table1[[#This Row],[Sales]],0)</f>
        <v>0.20711472878193166</v>
      </c>
      <c r="T3582" s="2" t="str">
        <f t="shared" si="55"/>
        <v>Sufficient</v>
      </c>
    </row>
    <row r="3583" spans="1:20" x14ac:dyDescent="0.3">
      <c r="A3583" s="2">
        <v>4582</v>
      </c>
      <c r="B3583" s="3">
        <v>45643</v>
      </c>
      <c r="C3583" s="2" t="s">
        <v>825</v>
      </c>
      <c r="D3583" s="2" t="s">
        <v>4398</v>
      </c>
      <c r="E3583" s="2" t="s">
        <v>36</v>
      </c>
      <c r="F3583" s="2" t="s">
        <v>37</v>
      </c>
      <c r="G3583" s="2" t="s">
        <v>55</v>
      </c>
      <c r="H3583" s="2" t="s">
        <v>56</v>
      </c>
      <c r="I3583" s="2" t="s">
        <v>32</v>
      </c>
      <c r="J3583" s="2">
        <v>3</v>
      </c>
      <c r="K3583" s="2">
        <v>14831</v>
      </c>
      <c r="L3583" s="2">
        <v>44493</v>
      </c>
      <c r="M3583" s="2">
        <v>32080.47</v>
      </c>
      <c r="N3583" s="2">
        <v>12412.53</v>
      </c>
      <c r="O3583" s="2">
        <v>220</v>
      </c>
      <c r="P3583" s="2">
        <v>10</v>
      </c>
      <c r="Q3583" s="2" t="s">
        <v>57</v>
      </c>
      <c r="R3583" s="2">
        <v>20</v>
      </c>
      <c r="S3583" s="5">
        <f>IFERROR(Table1[[#This Row],[Profit]]/Table1[[#This Row],[Sales]],0)</f>
        <v>0.27897714247184952</v>
      </c>
      <c r="T3583" s="2" t="str">
        <f t="shared" si="55"/>
        <v>Reorder Needed</v>
      </c>
    </row>
    <row r="3584" spans="1:20" x14ac:dyDescent="0.3">
      <c r="A3584" s="2">
        <v>4583</v>
      </c>
      <c r="B3584" s="3">
        <v>45341</v>
      </c>
      <c r="C3584" s="2" t="s">
        <v>1870</v>
      </c>
      <c r="D3584" s="2" t="s">
        <v>4399</v>
      </c>
      <c r="E3584" s="2" t="s">
        <v>45</v>
      </c>
      <c r="F3584" s="2" t="s">
        <v>46</v>
      </c>
      <c r="G3584" s="2" t="s">
        <v>60</v>
      </c>
      <c r="H3584" s="2" t="s">
        <v>61</v>
      </c>
      <c r="I3584" s="2" t="s">
        <v>32</v>
      </c>
      <c r="J3584" s="2">
        <v>5</v>
      </c>
      <c r="K3584" s="2">
        <v>36989</v>
      </c>
      <c r="L3584" s="2">
        <v>184945</v>
      </c>
      <c r="M3584" s="2">
        <v>121196.96</v>
      </c>
      <c r="N3584" s="2">
        <v>63748.04</v>
      </c>
      <c r="O3584" s="2">
        <v>244</v>
      </c>
      <c r="P3584" s="2">
        <v>56</v>
      </c>
      <c r="Q3584" s="2" t="s">
        <v>62</v>
      </c>
      <c r="R3584" s="2">
        <v>5</v>
      </c>
      <c r="S3584" s="5">
        <f>IFERROR(Table1[[#This Row],[Profit]]/Table1[[#This Row],[Sales]],0)</f>
        <v>0.34468647435724137</v>
      </c>
      <c r="T3584" s="2" t="str">
        <f t="shared" si="55"/>
        <v>Reorder Needed</v>
      </c>
    </row>
    <row r="3585" spans="1:20" x14ac:dyDescent="0.3">
      <c r="A3585" s="2">
        <v>4584</v>
      </c>
      <c r="B3585" s="3">
        <v>45509</v>
      </c>
      <c r="C3585" s="2" t="s">
        <v>1310</v>
      </c>
      <c r="D3585" s="2" t="s">
        <v>4400</v>
      </c>
      <c r="E3585" s="2" t="s">
        <v>45</v>
      </c>
      <c r="F3585" s="2" t="s">
        <v>46</v>
      </c>
      <c r="G3585" s="2" t="s">
        <v>40</v>
      </c>
      <c r="H3585" s="2" t="s">
        <v>41</v>
      </c>
      <c r="I3585" s="2" t="s">
        <v>24</v>
      </c>
      <c r="J3585" s="2">
        <v>10</v>
      </c>
      <c r="K3585" s="2">
        <v>52262</v>
      </c>
      <c r="L3585" s="2">
        <v>522620</v>
      </c>
      <c r="M3585" s="2">
        <v>368176.43</v>
      </c>
      <c r="N3585" s="2">
        <v>154443.57</v>
      </c>
      <c r="O3585" s="2">
        <v>389</v>
      </c>
      <c r="P3585" s="2">
        <v>82</v>
      </c>
      <c r="Q3585" s="2" t="s">
        <v>42</v>
      </c>
      <c r="R3585" s="2">
        <v>20</v>
      </c>
      <c r="S3585" s="5">
        <f>IFERROR(Table1[[#This Row],[Profit]]/Table1[[#This Row],[Sales]],0)</f>
        <v>0.29551790976235126</v>
      </c>
      <c r="T3585" s="2" t="str">
        <f t="shared" si="55"/>
        <v>Reorder Needed</v>
      </c>
    </row>
    <row r="3586" spans="1:20" x14ac:dyDescent="0.3">
      <c r="A3586" s="2">
        <v>4585</v>
      </c>
      <c r="B3586" s="3">
        <v>45396</v>
      </c>
      <c r="C3586" s="2" t="s">
        <v>1199</v>
      </c>
      <c r="D3586" s="2" t="s">
        <v>4401</v>
      </c>
      <c r="E3586" s="2" t="s">
        <v>45</v>
      </c>
      <c r="F3586" s="2" t="s">
        <v>46</v>
      </c>
      <c r="G3586" s="2" t="s">
        <v>22</v>
      </c>
      <c r="H3586" s="2" t="s">
        <v>23</v>
      </c>
      <c r="I3586" s="2" t="s">
        <v>24</v>
      </c>
      <c r="J3586" s="2">
        <v>2</v>
      </c>
      <c r="K3586" s="2">
        <v>39583</v>
      </c>
      <c r="L3586" s="2">
        <v>79166</v>
      </c>
      <c r="M3586" s="2">
        <v>70394.75</v>
      </c>
      <c r="N3586" s="2">
        <v>8771.25</v>
      </c>
      <c r="O3586" s="2">
        <v>471</v>
      </c>
      <c r="P3586" s="2">
        <v>43</v>
      </c>
      <c r="Q3586" s="2" t="s">
        <v>25</v>
      </c>
      <c r="R3586" s="2">
        <v>5</v>
      </c>
      <c r="S3586" s="5">
        <f>IFERROR(Table1[[#This Row],[Profit]]/Table1[[#This Row],[Sales]],0)</f>
        <v>0.11079566985827249</v>
      </c>
      <c r="T3586" s="2" t="str">
        <f t="shared" ref="T3586:T3649" si="56">IF(O3586&gt;P3586,"Reorder Needed","Sufficient")</f>
        <v>Reorder Needed</v>
      </c>
    </row>
    <row r="3587" spans="1:20" x14ac:dyDescent="0.3">
      <c r="A3587" s="2">
        <v>4586</v>
      </c>
      <c r="B3587" s="3">
        <v>45452</v>
      </c>
      <c r="C3587" s="2" t="s">
        <v>503</v>
      </c>
      <c r="D3587" s="2" t="s">
        <v>4402</v>
      </c>
      <c r="E3587" s="2" t="s">
        <v>20</v>
      </c>
      <c r="F3587" s="2" t="s">
        <v>21</v>
      </c>
      <c r="G3587" s="2" t="s">
        <v>22</v>
      </c>
      <c r="H3587" s="2" t="s">
        <v>23</v>
      </c>
      <c r="I3587" s="2" t="s">
        <v>24</v>
      </c>
      <c r="J3587" s="2">
        <v>8</v>
      </c>
      <c r="K3587" s="2">
        <v>6171</v>
      </c>
      <c r="L3587" s="2">
        <v>49368</v>
      </c>
      <c r="M3587" s="2">
        <v>29701.89</v>
      </c>
      <c r="N3587" s="2">
        <v>19666.11</v>
      </c>
      <c r="O3587" s="2">
        <v>295</v>
      </c>
      <c r="P3587" s="2">
        <v>52</v>
      </c>
      <c r="Q3587" s="2" t="s">
        <v>25</v>
      </c>
      <c r="R3587" s="2">
        <v>10</v>
      </c>
      <c r="S3587" s="5">
        <f>IFERROR(Table1[[#This Row],[Profit]]/Table1[[#This Row],[Sales]],0)</f>
        <v>0.39835743801652895</v>
      </c>
      <c r="T3587" s="2" t="str">
        <f t="shared" si="56"/>
        <v>Reorder Needed</v>
      </c>
    </row>
    <row r="3588" spans="1:20" x14ac:dyDescent="0.3">
      <c r="A3588" s="2">
        <v>4587</v>
      </c>
      <c r="B3588" s="3">
        <v>45564</v>
      </c>
      <c r="C3588" s="2" t="s">
        <v>2433</v>
      </c>
      <c r="D3588" s="2" t="s">
        <v>4403</v>
      </c>
      <c r="E3588" s="2" t="s">
        <v>20</v>
      </c>
      <c r="F3588" s="2" t="s">
        <v>21</v>
      </c>
      <c r="G3588" s="2" t="s">
        <v>97</v>
      </c>
      <c r="H3588" s="2" t="s">
        <v>98</v>
      </c>
      <c r="I3588" s="2" t="s">
        <v>32</v>
      </c>
      <c r="J3588" s="2">
        <v>7</v>
      </c>
      <c r="K3588" s="2">
        <v>41736</v>
      </c>
      <c r="L3588" s="2">
        <v>292152</v>
      </c>
      <c r="M3588" s="2">
        <v>224959.84</v>
      </c>
      <c r="N3588" s="2">
        <v>67192.160000000003</v>
      </c>
      <c r="O3588" s="2">
        <v>457</v>
      </c>
      <c r="P3588" s="2">
        <v>65</v>
      </c>
      <c r="Q3588" s="2" t="s">
        <v>99</v>
      </c>
      <c r="R3588" s="2">
        <v>20</v>
      </c>
      <c r="S3588" s="5">
        <f>IFERROR(Table1[[#This Row],[Profit]]/Table1[[#This Row],[Sales]],0)</f>
        <v>0.22999041594786276</v>
      </c>
      <c r="T3588" s="2" t="str">
        <f t="shared" si="56"/>
        <v>Reorder Needed</v>
      </c>
    </row>
    <row r="3589" spans="1:20" x14ac:dyDescent="0.3">
      <c r="A3589" s="2">
        <v>4588</v>
      </c>
      <c r="B3589" s="3">
        <v>45419</v>
      </c>
      <c r="C3589" s="2" t="s">
        <v>2007</v>
      </c>
      <c r="D3589" s="2" t="s">
        <v>4404</v>
      </c>
      <c r="E3589" s="2" t="s">
        <v>36</v>
      </c>
      <c r="F3589" s="2" t="s">
        <v>37</v>
      </c>
      <c r="G3589" s="2" t="s">
        <v>49</v>
      </c>
      <c r="H3589" s="2" t="s">
        <v>50</v>
      </c>
      <c r="I3589" s="2" t="s">
        <v>51</v>
      </c>
      <c r="J3589" s="2">
        <v>4</v>
      </c>
      <c r="K3589" s="2">
        <v>59934</v>
      </c>
      <c r="L3589" s="2">
        <v>239736</v>
      </c>
      <c r="M3589" s="2">
        <v>163874.98000000001</v>
      </c>
      <c r="N3589" s="2">
        <v>75861.02</v>
      </c>
      <c r="O3589" s="2">
        <v>483</v>
      </c>
      <c r="P3589" s="2">
        <v>84</v>
      </c>
      <c r="Q3589" s="2" t="s">
        <v>52</v>
      </c>
      <c r="R3589" s="2">
        <v>10</v>
      </c>
      <c r="S3589" s="5">
        <f>IFERROR(Table1[[#This Row],[Profit]]/Table1[[#This Row],[Sales]],0)</f>
        <v>0.31643566256215172</v>
      </c>
      <c r="T3589" s="2" t="str">
        <f t="shared" si="56"/>
        <v>Reorder Needed</v>
      </c>
    </row>
    <row r="3590" spans="1:20" x14ac:dyDescent="0.3">
      <c r="A3590" s="2">
        <v>4589</v>
      </c>
      <c r="B3590" s="3">
        <v>45461</v>
      </c>
      <c r="C3590" s="2" t="s">
        <v>1460</v>
      </c>
      <c r="D3590" s="2" t="s">
        <v>4405</v>
      </c>
      <c r="E3590" s="2" t="s">
        <v>36</v>
      </c>
      <c r="F3590" s="2" t="s">
        <v>37</v>
      </c>
      <c r="G3590" s="2" t="s">
        <v>40</v>
      </c>
      <c r="H3590" s="2" t="s">
        <v>41</v>
      </c>
      <c r="I3590" s="2" t="s">
        <v>24</v>
      </c>
      <c r="J3590" s="2">
        <v>2</v>
      </c>
      <c r="K3590" s="2">
        <v>26763</v>
      </c>
      <c r="L3590" s="2">
        <v>53526</v>
      </c>
      <c r="M3590" s="2">
        <v>43152.6</v>
      </c>
      <c r="N3590" s="2">
        <v>10373.4</v>
      </c>
      <c r="O3590" s="2">
        <v>323</v>
      </c>
      <c r="P3590" s="2">
        <v>92</v>
      </c>
      <c r="Q3590" s="2" t="s">
        <v>42</v>
      </c>
      <c r="R3590" s="2">
        <v>0</v>
      </c>
      <c r="S3590" s="5">
        <f>IFERROR(Table1[[#This Row],[Profit]]/Table1[[#This Row],[Sales]],0)</f>
        <v>0.19380114336957741</v>
      </c>
      <c r="T3590" s="2" t="str">
        <f t="shared" si="56"/>
        <v>Reorder Needed</v>
      </c>
    </row>
    <row r="3591" spans="1:20" x14ac:dyDescent="0.3">
      <c r="A3591" s="2">
        <v>4590</v>
      </c>
      <c r="B3591" s="3">
        <v>45304</v>
      </c>
      <c r="C3591" s="2" t="s">
        <v>1077</v>
      </c>
      <c r="D3591" s="2" t="s">
        <v>4406</v>
      </c>
      <c r="E3591" s="2" t="s">
        <v>28</v>
      </c>
      <c r="F3591" s="2" t="s">
        <v>29</v>
      </c>
      <c r="G3591" s="2" t="s">
        <v>30</v>
      </c>
      <c r="H3591" s="2" t="s">
        <v>31</v>
      </c>
      <c r="I3591" s="2" t="s">
        <v>32</v>
      </c>
      <c r="J3591" s="2">
        <v>3</v>
      </c>
      <c r="K3591" s="2">
        <v>18027</v>
      </c>
      <c r="L3591" s="2">
        <v>54081</v>
      </c>
      <c r="M3591" s="2">
        <v>48318.59</v>
      </c>
      <c r="N3591" s="2">
        <v>5762.41</v>
      </c>
      <c r="O3591" s="2">
        <v>138</v>
      </c>
      <c r="P3591" s="2">
        <v>81</v>
      </c>
      <c r="Q3591" s="2" t="s">
        <v>33</v>
      </c>
      <c r="R3591" s="2">
        <v>20</v>
      </c>
      <c r="S3591" s="5">
        <f>IFERROR(Table1[[#This Row],[Profit]]/Table1[[#This Row],[Sales]],0)</f>
        <v>0.10655146909265731</v>
      </c>
      <c r="T3591" s="2" t="str">
        <f t="shared" si="56"/>
        <v>Reorder Needed</v>
      </c>
    </row>
    <row r="3592" spans="1:20" x14ac:dyDescent="0.3">
      <c r="A3592" s="2">
        <v>4591</v>
      </c>
      <c r="B3592" s="3">
        <v>45520</v>
      </c>
      <c r="C3592" s="2" t="s">
        <v>351</v>
      </c>
      <c r="D3592" s="2" t="s">
        <v>4407</v>
      </c>
      <c r="E3592" s="2" t="s">
        <v>36</v>
      </c>
      <c r="F3592" s="2" t="s">
        <v>37</v>
      </c>
      <c r="G3592" s="2" t="s">
        <v>40</v>
      </c>
      <c r="H3592" s="2" t="s">
        <v>41</v>
      </c>
      <c r="I3592" s="2" t="s">
        <v>24</v>
      </c>
      <c r="J3592" s="2">
        <v>9</v>
      </c>
      <c r="K3592" s="2">
        <v>40139</v>
      </c>
      <c r="L3592" s="2">
        <v>361251</v>
      </c>
      <c r="M3592" s="2">
        <v>324034.77</v>
      </c>
      <c r="N3592" s="2">
        <v>37216.230000000003</v>
      </c>
      <c r="O3592" s="2">
        <v>216</v>
      </c>
      <c r="P3592" s="2">
        <v>68</v>
      </c>
      <c r="Q3592" s="2" t="s">
        <v>42</v>
      </c>
      <c r="R3592" s="2">
        <v>5</v>
      </c>
      <c r="S3592" s="5">
        <f>IFERROR(Table1[[#This Row],[Profit]]/Table1[[#This Row],[Sales]],0)</f>
        <v>0.10302042070471779</v>
      </c>
      <c r="T3592" s="2" t="str">
        <f t="shared" si="56"/>
        <v>Reorder Needed</v>
      </c>
    </row>
    <row r="3593" spans="1:20" x14ac:dyDescent="0.3">
      <c r="A3593" s="2">
        <v>4592</v>
      </c>
      <c r="B3593" s="3">
        <v>45651</v>
      </c>
      <c r="C3593" s="2" t="s">
        <v>38</v>
      </c>
      <c r="D3593" s="2" t="s">
        <v>4408</v>
      </c>
      <c r="E3593" s="2" t="s">
        <v>45</v>
      </c>
      <c r="F3593" s="2" t="s">
        <v>46</v>
      </c>
      <c r="G3593" s="2" t="s">
        <v>55</v>
      </c>
      <c r="H3593" s="2" t="s">
        <v>56</v>
      </c>
      <c r="I3593" s="2" t="s">
        <v>32</v>
      </c>
      <c r="J3593" s="2">
        <v>2</v>
      </c>
      <c r="K3593" s="2">
        <v>57516</v>
      </c>
      <c r="L3593" s="2">
        <v>115032</v>
      </c>
      <c r="M3593" s="2">
        <v>98316.23</v>
      </c>
      <c r="N3593" s="2">
        <v>16715.77</v>
      </c>
      <c r="O3593" s="2">
        <v>58</v>
      </c>
      <c r="P3593" s="2">
        <v>32</v>
      </c>
      <c r="Q3593" s="2" t="s">
        <v>57</v>
      </c>
      <c r="R3593" s="2">
        <v>0</v>
      </c>
      <c r="S3593" s="5">
        <f>IFERROR(Table1[[#This Row],[Profit]]/Table1[[#This Row],[Sales]],0)</f>
        <v>0.14531408651505667</v>
      </c>
      <c r="T3593" s="2" t="str">
        <f t="shared" si="56"/>
        <v>Reorder Needed</v>
      </c>
    </row>
    <row r="3594" spans="1:20" x14ac:dyDescent="0.3">
      <c r="A3594" s="2">
        <v>4593</v>
      </c>
      <c r="B3594" s="3">
        <v>45343</v>
      </c>
      <c r="C3594" s="2" t="s">
        <v>1624</v>
      </c>
      <c r="D3594" s="2" t="s">
        <v>4409</v>
      </c>
      <c r="E3594" s="2" t="s">
        <v>20</v>
      </c>
      <c r="F3594" s="2" t="s">
        <v>21</v>
      </c>
      <c r="G3594" s="2" t="s">
        <v>30</v>
      </c>
      <c r="H3594" s="2" t="s">
        <v>31</v>
      </c>
      <c r="I3594" s="2" t="s">
        <v>32</v>
      </c>
      <c r="J3594" s="2">
        <v>6</v>
      </c>
      <c r="K3594" s="2">
        <v>43636</v>
      </c>
      <c r="L3594" s="2">
        <v>261816</v>
      </c>
      <c r="M3594" s="2">
        <v>220082.9</v>
      </c>
      <c r="N3594" s="2">
        <v>41733.1</v>
      </c>
      <c r="O3594" s="2">
        <v>115</v>
      </c>
      <c r="P3594" s="2">
        <v>12</v>
      </c>
      <c r="Q3594" s="2" t="s">
        <v>33</v>
      </c>
      <c r="R3594" s="2">
        <v>15</v>
      </c>
      <c r="S3594" s="5">
        <f>IFERROR(Table1[[#This Row],[Profit]]/Table1[[#This Row],[Sales]],0)</f>
        <v>0.15939858526598832</v>
      </c>
      <c r="T3594" s="2" t="str">
        <f t="shared" si="56"/>
        <v>Reorder Needed</v>
      </c>
    </row>
    <row r="3595" spans="1:20" x14ac:dyDescent="0.3">
      <c r="A3595" s="2">
        <v>4594</v>
      </c>
      <c r="B3595" s="3">
        <v>45444</v>
      </c>
      <c r="C3595" s="2" t="s">
        <v>1587</v>
      </c>
      <c r="D3595" s="2" t="s">
        <v>4410</v>
      </c>
      <c r="E3595" s="2" t="s">
        <v>36</v>
      </c>
      <c r="F3595" s="2" t="s">
        <v>37</v>
      </c>
      <c r="G3595" s="2" t="s">
        <v>60</v>
      </c>
      <c r="H3595" s="2" t="s">
        <v>61</v>
      </c>
      <c r="I3595" s="2" t="s">
        <v>32</v>
      </c>
      <c r="J3595" s="2">
        <v>7</v>
      </c>
      <c r="K3595" s="2">
        <v>8570</v>
      </c>
      <c r="L3595" s="2">
        <v>59990</v>
      </c>
      <c r="M3595" s="2">
        <v>49892.79</v>
      </c>
      <c r="N3595" s="2">
        <v>10097.209999999999</v>
      </c>
      <c r="O3595" s="2">
        <v>388</v>
      </c>
      <c r="P3595" s="2">
        <v>20</v>
      </c>
      <c r="Q3595" s="2" t="s">
        <v>62</v>
      </c>
      <c r="R3595" s="2">
        <v>20</v>
      </c>
      <c r="S3595" s="5">
        <f>IFERROR(Table1[[#This Row],[Profit]]/Table1[[#This Row],[Sales]],0)</f>
        <v>0.16831488581430237</v>
      </c>
      <c r="T3595" s="2" t="str">
        <f t="shared" si="56"/>
        <v>Reorder Needed</v>
      </c>
    </row>
    <row r="3596" spans="1:20" x14ac:dyDescent="0.3">
      <c r="A3596" s="2">
        <v>4595</v>
      </c>
      <c r="B3596" s="3">
        <v>45578</v>
      </c>
      <c r="C3596" s="2" t="s">
        <v>1035</v>
      </c>
      <c r="D3596" s="2" t="s">
        <v>4411</v>
      </c>
      <c r="E3596" s="2" t="s">
        <v>20</v>
      </c>
      <c r="F3596" s="2" t="s">
        <v>21</v>
      </c>
      <c r="G3596" s="2" t="s">
        <v>97</v>
      </c>
      <c r="H3596" s="2" t="s">
        <v>98</v>
      </c>
      <c r="I3596" s="2" t="s">
        <v>32</v>
      </c>
      <c r="J3596" s="2">
        <v>3</v>
      </c>
      <c r="K3596" s="2">
        <v>4400</v>
      </c>
      <c r="L3596" s="2">
        <v>13200</v>
      </c>
      <c r="M3596" s="2">
        <v>10842.69</v>
      </c>
      <c r="N3596" s="2">
        <v>2357.31</v>
      </c>
      <c r="O3596" s="2">
        <v>175</v>
      </c>
      <c r="P3596" s="2">
        <v>49</v>
      </c>
      <c r="Q3596" s="2" t="s">
        <v>99</v>
      </c>
      <c r="R3596" s="2">
        <v>20</v>
      </c>
      <c r="S3596" s="5">
        <f>IFERROR(Table1[[#This Row],[Profit]]/Table1[[#This Row],[Sales]],0)</f>
        <v>0.17858409090909091</v>
      </c>
      <c r="T3596" s="2" t="str">
        <f t="shared" si="56"/>
        <v>Reorder Needed</v>
      </c>
    </row>
    <row r="3597" spans="1:20" x14ac:dyDescent="0.3">
      <c r="A3597" s="2">
        <v>4596</v>
      </c>
      <c r="B3597" s="3">
        <v>45546</v>
      </c>
      <c r="C3597" s="2" t="s">
        <v>1534</v>
      </c>
      <c r="D3597" s="2" t="s">
        <v>4412</v>
      </c>
      <c r="E3597" s="2" t="s">
        <v>28</v>
      </c>
      <c r="F3597" s="2" t="s">
        <v>29</v>
      </c>
      <c r="G3597" s="2" t="s">
        <v>22</v>
      </c>
      <c r="H3597" s="2" t="s">
        <v>23</v>
      </c>
      <c r="I3597" s="2" t="s">
        <v>24</v>
      </c>
      <c r="J3597" s="2">
        <v>6</v>
      </c>
      <c r="K3597" s="2">
        <v>39279</v>
      </c>
      <c r="L3597" s="2">
        <v>235674</v>
      </c>
      <c r="M3597" s="2">
        <v>201121.63</v>
      </c>
      <c r="N3597" s="2">
        <v>34552.370000000003</v>
      </c>
      <c r="O3597" s="2">
        <v>149</v>
      </c>
      <c r="P3597" s="2">
        <v>60</v>
      </c>
      <c r="Q3597" s="2" t="s">
        <v>25</v>
      </c>
      <c r="R3597" s="2">
        <v>10</v>
      </c>
      <c r="S3597" s="5">
        <f>IFERROR(Table1[[#This Row],[Profit]]/Table1[[#This Row],[Sales]],0)</f>
        <v>0.14661086925159331</v>
      </c>
      <c r="T3597" s="2" t="str">
        <f t="shared" si="56"/>
        <v>Reorder Needed</v>
      </c>
    </row>
    <row r="3598" spans="1:20" x14ac:dyDescent="0.3">
      <c r="A3598" s="2">
        <v>4597</v>
      </c>
      <c r="B3598" s="3">
        <v>45329</v>
      </c>
      <c r="C3598" s="2" t="s">
        <v>129</v>
      </c>
      <c r="D3598" s="2" t="s">
        <v>4413</v>
      </c>
      <c r="E3598" s="2" t="s">
        <v>20</v>
      </c>
      <c r="F3598" s="2" t="s">
        <v>21</v>
      </c>
      <c r="G3598" s="2" t="s">
        <v>30</v>
      </c>
      <c r="H3598" s="2" t="s">
        <v>31</v>
      </c>
      <c r="I3598" s="2" t="s">
        <v>32</v>
      </c>
      <c r="J3598" s="2">
        <v>1</v>
      </c>
      <c r="K3598" s="2">
        <v>1751</v>
      </c>
      <c r="L3598" s="2">
        <v>1751</v>
      </c>
      <c r="M3598" s="2">
        <v>1122.74</v>
      </c>
      <c r="N3598" s="2">
        <v>628.26</v>
      </c>
      <c r="O3598" s="2">
        <v>472</v>
      </c>
      <c r="P3598" s="2">
        <v>69</v>
      </c>
      <c r="Q3598" s="2" t="s">
        <v>33</v>
      </c>
      <c r="R3598" s="2">
        <v>5</v>
      </c>
      <c r="S3598" s="5">
        <f>IFERROR(Table1[[#This Row],[Profit]]/Table1[[#This Row],[Sales]],0)</f>
        <v>0.35880068532267273</v>
      </c>
      <c r="T3598" s="2" t="str">
        <f t="shared" si="56"/>
        <v>Reorder Needed</v>
      </c>
    </row>
    <row r="3599" spans="1:20" x14ac:dyDescent="0.3">
      <c r="A3599" s="2">
        <v>4598</v>
      </c>
      <c r="B3599" s="3">
        <v>45612</v>
      </c>
      <c r="C3599" s="2" t="s">
        <v>3298</v>
      </c>
      <c r="D3599" s="2" t="s">
        <v>4414</v>
      </c>
      <c r="E3599" s="2" t="s">
        <v>20</v>
      </c>
      <c r="F3599" s="2" t="s">
        <v>21</v>
      </c>
      <c r="G3599" s="2" t="s">
        <v>30</v>
      </c>
      <c r="H3599" s="2" t="s">
        <v>31</v>
      </c>
      <c r="I3599" s="2" t="s">
        <v>32</v>
      </c>
      <c r="J3599" s="2">
        <v>3</v>
      </c>
      <c r="K3599" s="2">
        <v>13114</v>
      </c>
      <c r="L3599" s="2">
        <v>39342</v>
      </c>
      <c r="M3599" s="2">
        <v>28238.15</v>
      </c>
      <c r="N3599" s="2">
        <v>11103.85</v>
      </c>
      <c r="O3599" s="2">
        <v>458</v>
      </c>
      <c r="P3599" s="2">
        <v>33</v>
      </c>
      <c r="Q3599" s="2" t="s">
        <v>33</v>
      </c>
      <c r="R3599" s="2">
        <v>5</v>
      </c>
      <c r="S3599" s="5">
        <f>IFERROR(Table1[[#This Row],[Profit]]/Table1[[#This Row],[Sales]],0)</f>
        <v>0.28223908291393424</v>
      </c>
      <c r="T3599" s="2" t="str">
        <f t="shared" si="56"/>
        <v>Reorder Needed</v>
      </c>
    </row>
    <row r="3600" spans="1:20" x14ac:dyDescent="0.3">
      <c r="A3600" s="2">
        <v>4599</v>
      </c>
      <c r="B3600" s="3">
        <v>45646</v>
      </c>
      <c r="C3600" s="2" t="s">
        <v>1759</v>
      </c>
      <c r="D3600" s="2" t="s">
        <v>4415</v>
      </c>
      <c r="E3600" s="2" t="s">
        <v>20</v>
      </c>
      <c r="F3600" s="2" t="s">
        <v>21</v>
      </c>
      <c r="G3600" s="2" t="s">
        <v>60</v>
      </c>
      <c r="H3600" s="2" t="s">
        <v>61</v>
      </c>
      <c r="I3600" s="2" t="s">
        <v>32</v>
      </c>
      <c r="J3600" s="2">
        <v>3</v>
      </c>
      <c r="K3600" s="2">
        <v>2805</v>
      </c>
      <c r="L3600" s="2">
        <v>8415</v>
      </c>
      <c r="M3600" s="2">
        <v>6195.4</v>
      </c>
      <c r="N3600" s="2">
        <v>2219.6</v>
      </c>
      <c r="O3600" s="2">
        <v>309</v>
      </c>
      <c r="P3600" s="2">
        <v>60</v>
      </c>
      <c r="Q3600" s="2" t="s">
        <v>62</v>
      </c>
      <c r="R3600" s="2">
        <v>5</v>
      </c>
      <c r="S3600" s="5">
        <f>IFERROR(Table1[[#This Row],[Profit]]/Table1[[#This Row],[Sales]],0)</f>
        <v>0.26376708259061199</v>
      </c>
      <c r="T3600" s="2" t="str">
        <f t="shared" si="56"/>
        <v>Reorder Needed</v>
      </c>
    </row>
    <row r="3601" spans="1:20" x14ac:dyDescent="0.3">
      <c r="A3601" s="2">
        <v>4600</v>
      </c>
      <c r="B3601" s="3">
        <v>45591</v>
      </c>
      <c r="C3601" s="2" t="s">
        <v>1908</v>
      </c>
      <c r="D3601" s="2" t="s">
        <v>374</v>
      </c>
      <c r="E3601" s="2" t="s">
        <v>45</v>
      </c>
      <c r="F3601" s="2" t="s">
        <v>46</v>
      </c>
      <c r="G3601" s="2" t="s">
        <v>55</v>
      </c>
      <c r="H3601" s="2" t="s">
        <v>56</v>
      </c>
      <c r="I3601" s="2" t="s">
        <v>32</v>
      </c>
      <c r="J3601" s="2">
        <v>9</v>
      </c>
      <c r="K3601" s="2">
        <v>5122</v>
      </c>
      <c r="L3601" s="2">
        <v>46098</v>
      </c>
      <c r="M3601" s="2">
        <v>34338.879999999997</v>
      </c>
      <c r="N3601" s="2">
        <v>11759.12</v>
      </c>
      <c r="O3601" s="2">
        <v>48</v>
      </c>
      <c r="P3601" s="2">
        <v>14</v>
      </c>
      <c r="Q3601" s="2" t="s">
        <v>57</v>
      </c>
      <c r="R3601" s="2">
        <v>20</v>
      </c>
      <c r="S3601" s="5">
        <f>IFERROR(Table1[[#This Row],[Profit]]/Table1[[#This Row],[Sales]],0)</f>
        <v>0.25508959173933793</v>
      </c>
      <c r="T3601" s="2" t="str">
        <f t="shared" si="56"/>
        <v>Reorder Needed</v>
      </c>
    </row>
    <row r="3602" spans="1:20" x14ac:dyDescent="0.3">
      <c r="A3602" s="2">
        <v>4601</v>
      </c>
      <c r="B3602" s="3">
        <v>45472</v>
      </c>
      <c r="C3602" s="2" t="s">
        <v>740</v>
      </c>
      <c r="D3602" s="2" t="s">
        <v>4416</v>
      </c>
      <c r="E3602" s="2" t="s">
        <v>45</v>
      </c>
      <c r="F3602" s="2" t="s">
        <v>46</v>
      </c>
      <c r="G3602" s="2" t="s">
        <v>30</v>
      </c>
      <c r="H3602" s="2" t="s">
        <v>31</v>
      </c>
      <c r="I3602" s="2" t="s">
        <v>32</v>
      </c>
      <c r="J3602" s="2">
        <v>6</v>
      </c>
      <c r="K3602" s="2">
        <v>7094</v>
      </c>
      <c r="L3602" s="2">
        <v>42564</v>
      </c>
      <c r="M3602" s="2">
        <v>36435.440000000002</v>
      </c>
      <c r="N3602" s="2">
        <v>6128.56</v>
      </c>
      <c r="O3602" s="2">
        <v>293</v>
      </c>
      <c r="P3602" s="2">
        <v>42</v>
      </c>
      <c r="Q3602" s="2" t="s">
        <v>33</v>
      </c>
      <c r="R3602" s="2">
        <v>10</v>
      </c>
      <c r="S3602" s="5">
        <f>IFERROR(Table1[[#This Row],[Profit]]/Table1[[#This Row],[Sales]],0)</f>
        <v>0.14398458791466967</v>
      </c>
      <c r="T3602" s="2" t="str">
        <f t="shared" si="56"/>
        <v>Reorder Needed</v>
      </c>
    </row>
    <row r="3603" spans="1:20" x14ac:dyDescent="0.3">
      <c r="A3603" s="2">
        <v>4602</v>
      </c>
      <c r="B3603" s="3">
        <v>45622</v>
      </c>
      <c r="C3603" s="2" t="s">
        <v>371</v>
      </c>
      <c r="D3603" s="2" t="s">
        <v>4417</v>
      </c>
      <c r="E3603" s="2" t="s">
        <v>28</v>
      </c>
      <c r="F3603" s="2" t="s">
        <v>29</v>
      </c>
      <c r="G3603" s="2" t="s">
        <v>81</v>
      </c>
      <c r="H3603" s="2" t="s">
        <v>82</v>
      </c>
      <c r="I3603" s="2" t="s">
        <v>24</v>
      </c>
      <c r="J3603" s="2">
        <v>9</v>
      </c>
      <c r="K3603" s="2">
        <v>18067</v>
      </c>
      <c r="L3603" s="2">
        <v>162603</v>
      </c>
      <c r="M3603" s="2">
        <v>122232.3</v>
      </c>
      <c r="N3603" s="2">
        <v>40370.699999999997</v>
      </c>
      <c r="O3603" s="2">
        <v>58</v>
      </c>
      <c r="P3603" s="2">
        <v>37</v>
      </c>
      <c r="Q3603" s="2" t="s">
        <v>42</v>
      </c>
      <c r="R3603" s="2">
        <v>20</v>
      </c>
      <c r="S3603" s="5">
        <f>IFERROR(Table1[[#This Row],[Profit]]/Table1[[#This Row],[Sales]],0)</f>
        <v>0.24827770705337537</v>
      </c>
      <c r="T3603" s="2" t="str">
        <f t="shared" si="56"/>
        <v>Reorder Needed</v>
      </c>
    </row>
    <row r="3604" spans="1:20" x14ac:dyDescent="0.3">
      <c r="A3604" s="2">
        <v>4603</v>
      </c>
      <c r="B3604" s="3">
        <v>45647</v>
      </c>
      <c r="C3604" s="2" t="s">
        <v>544</v>
      </c>
      <c r="D3604" s="2" t="s">
        <v>4418</v>
      </c>
      <c r="E3604" s="2" t="s">
        <v>45</v>
      </c>
      <c r="F3604" s="2" t="s">
        <v>46</v>
      </c>
      <c r="G3604" s="2" t="s">
        <v>49</v>
      </c>
      <c r="H3604" s="2" t="s">
        <v>50</v>
      </c>
      <c r="I3604" s="2" t="s">
        <v>51</v>
      </c>
      <c r="J3604" s="2">
        <v>2</v>
      </c>
      <c r="K3604" s="2">
        <v>36808</v>
      </c>
      <c r="L3604" s="2">
        <v>73616</v>
      </c>
      <c r="M3604" s="2">
        <v>60094.64</v>
      </c>
      <c r="N3604" s="2">
        <v>13521.36</v>
      </c>
      <c r="O3604" s="2">
        <v>450</v>
      </c>
      <c r="P3604" s="2">
        <v>76</v>
      </c>
      <c r="Q3604" s="2" t="s">
        <v>52</v>
      </c>
      <c r="R3604" s="2">
        <v>15</v>
      </c>
      <c r="S3604" s="5">
        <f>IFERROR(Table1[[#This Row],[Profit]]/Table1[[#This Row],[Sales]],0)</f>
        <v>0.18367420126059553</v>
      </c>
      <c r="T3604" s="2" t="str">
        <f t="shared" si="56"/>
        <v>Reorder Needed</v>
      </c>
    </row>
    <row r="3605" spans="1:20" x14ac:dyDescent="0.3">
      <c r="A3605" s="2">
        <v>4604</v>
      </c>
      <c r="B3605" s="3">
        <v>45462</v>
      </c>
      <c r="C3605" s="2" t="s">
        <v>3259</v>
      </c>
      <c r="D3605" s="2" t="s">
        <v>4419</v>
      </c>
      <c r="E3605" s="2" t="s">
        <v>36</v>
      </c>
      <c r="F3605" s="2" t="s">
        <v>37</v>
      </c>
      <c r="G3605" s="2" t="s">
        <v>67</v>
      </c>
      <c r="H3605" s="2" t="s">
        <v>68</v>
      </c>
      <c r="I3605" s="2" t="s">
        <v>24</v>
      </c>
      <c r="J3605" s="2">
        <v>5</v>
      </c>
      <c r="K3605" s="2">
        <v>35230</v>
      </c>
      <c r="L3605" s="2">
        <v>176150</v>
      </c>
      <c r="M3605" s="2">
        <v>111102.05</v>
      </c>
      <c r="N3605" s="2">
        <v>65047.95</v>
      </c>
      <c r="O3605" s="2">
        <v>294</v>
      </c>
      <c r="P3605" s="2">
        <v>28</v>
      </c>
      <c r="Q3605" s="2" t="s">
        <v>42</v>
      </c>
      <c r="R3605" s="2">
        <v>10</v>
      </c>
      <c r="S3605" s="5">
        <f>IFERROR(Table1[[#This Row],[Profit]]/Table1[[#This Row],[Sales]],0)</f>
        <v>0.36927590122055065</v>
      </c>
      <c r="T3605" s="2" t="str">
        <f t="shared" si="56"/>
        <v>Reorder Needed</v>
      </c>
    </row>
    <row r="3606" spans="1:20" x14ac:dyDescent="0.3">
      <c r="A3606" s="2">
        <v>4605</v>
      </c>
      <c r="B3606" s="3">
        <v>45324</v>
      </c>
      <c r="C3606" s="2" t="s">
        <v>1180</v>
      </c>
      <c r="D3606" s="2" t="s">
        <v>4420</v>
      </c>
      <c r="E3606" s="2" t="s">
        <v>45</v>
      </c>
      <c r="F3606" s="2" t="s">
        <v>46</v>
      </c>
      <c r="G3606" s="2" t="s">
        <v>60</v>
      </c>
      <c r="H3606" s="2" t="s">
        <v>61</v>
      </c>
      <c r="I3606" s="2" t="s">
        <v>32</v>
      </c>
      <c r="J3606" s="2">
        <v>6</v>
      </c>
      <c r="K3606" s="2">
        <v>3174</v>
      </c>
      <c r="L3606" s="2">
        <v>19044</v>
      </c>
      <c r="M3606" s="2">
        <v>11913.45</v>
      </c>
      <c r="N3606" s="2">
        <v>7130.55</v>
      </c>
      <c r="O3606" s="2">
        <v>15</v>
      </c>
      <c r="P3606" s="2">
        <v>83</v>
      </c>
      <c r="Q3606" s="2" t="s">
        <v>62</v>
      </c>
      <c r="R3606" s="2">
        <v>0</v>
      </c>
      <c r="S3606" s="5">
        <f>IFERROR(Table1[[#This Row],[Profit]]/Table1[[#This Row],[Sales]],0)</f>
        <v>0.37442501575299308</v>
      </c>
      <c r="T3606" s="2" t="str">
        <f t="shared" si="56"/>
        <v>Sufficient</v>
      </c>
    </row>
    <row r="3607" spans="1:20" x14ac:dyDescent="0.3">
      <c r="A3607" s="2">
        <v>4606</v>
      </c>
      <c r="B3607" s="3">
        <v>45462</v>
      </c>
      <c r="C3607" s="2" t="s">
        <v>1223</v>
      </c>
      <c r="D3607" s="2" t="s">
        <v>4421</v>
      </c>
      <c r="E3607" s="2" t="s">
        <v>36</v>
      </c>
      <c r="F3607" s="2" t="s">
        <v>37</v>
      </c>
      <c r="G3607" s="2" t="s">
        <v>55</v>
      </c>
      <c r="H3607" s="2" t="s">
        <v>56</v>
      </c>
      <c r="I3607" s="2" t="s">
        <v>32</v>
      </c>
      <c r="J3607" s="2">
        <v>6</v>
      </c>
      <c r="K3607" s="2">
        <v>35749</v>
      </c>
      <c r="L3607" s="2">
        <v>214494</v>
      </c>
      <c r="M3607" s="2">
        <v>138048.48000000001</v>
      </c>
      <c r="N3607" s="2">
        <v>76445.52</v>
      </c>
      <c r="O3607" s="2">
        <v>161</v>
      </c>
      <c r="P3607" s="2">
        <v>39</v>
      </c>
      <c r="Q3607" s="2" t="s">
        <v>57</v>
      </c>
      <c r="R3607" s="2">
        <v>20</v>
      </c>
      <c r="S3607" s="5">
        <f>IFERROR(Table1[[#This Row],[Profit]]/Table1[[#This Row],[Sales]],0)</f>
        <v>0.35639933984167393</v>
      </c>
      <c r="T3607" s="2" t="str">
        <f t="shared" si="56"/>
        <v>Reorder Needed</v>
      </c>
    </row>
    <row r="3608" spans="1:20" x14ac:dyDescent="0.3">
      <c r="A3608" s="2">
        <v>4607</v>
      </c>
      <c r="B3608" s="3">
        <v>45604</v>
      </c>
      <c r="C3608" s="2" t="s">
        <v>401</v>
      </c>
      <c r="D3608" s="2" t="s">
        <v>4422</v>
      </c>
      <c r="E3608" s="2" t="s">
        <v>36</v>
      </c>
      <c r="F3608" s="2" t="s">
        <v>37</v>
      </c>
      <c r="G3608" s="2" t="s">
        <v>22</v>
      </c>
      <c r="H3608" s="2" t="s">
        <v>23</v>
      </c>
      <c r="I3608" s="2" t="s">
        <v>24</v>
      </c>
      <c r="J3608" s="2">
        <v>3</v>
      </c>
      <c r="K3608" s="2">
        <v>11642</v>
      </c>
      <c r="L3608" s="2">
        <v>34926</v>
      </c>
      <c r="M3608" s="2">
        <v>29692.13</v>
      </c>
      <c r="N3608" s="2">
        <v>5233.87</v>
      </c>
      <c r="O3608" s="2">
        <v>320</v>
      </c>
      <c r="P3608" s="2">
        <v>51</v>
      </c>
      <c r="Q3608" s="2" t="s">
        <v>25</v>
      </c>
      <c r="R3608" s="2">
        <v>20</v>
      </c>
      <c r="S3608" s="5">
        <f>IFERROR(Table1[[#This Row],[Profit]]/Table1[[#This Row],[Sales]],0)</f>
        <v>0.14985598121743113</v>
      </c>
      <c r="T3608" s="2" t="str">
        <f t="shared" si="56"/>
        <v>Reorder Needed</v>
      </c>
    </row>
    <row r="3609" spans="1:20" x14ac:dyDescent="0.3">
      <c r="A3609" s="2">
        <v>4608</v>
      </c>
      <c r="B3609" s="3">
        <v>45356</v>
      </c>
      <c r="C3609" s="2" t="s">
        <v>963</v>
      </c>
      <c r="D3609" s="2" t="s">
        <v>4423</v>
      </c>
      <c r="E3609" s="2" t="s">
        <v>28</v>
      </c>
      <c r="F3609" s="2" t="s">
        <v>29</v>
      </c>
      <c r="G3609" s="2" t="s">
        <v>55</v>
      </c>
      <c r="H3609" s="2" t="s">
        <v>56</v>
      </c>
      <c r="I3609" s="2" t="s">
        <v>32</v>
      </c>
      <c r="J3609" s="2">
        <v>5</v>
      </c>
      <c r="K3609" s="2">
        <v>47566</v>
      </c>
      <c r="L3609" s="2">
        <v>237830</v>
      </c>
      <c r="M3609" s="2">
        <v>208830.16</v>
      </c>
      <c r="N3609" s="2">
        <v>28999.84</v>
      </c>
      <c r="O3609" s="2">
        <v>287</v>
      </c>
      <c r="P3609" s="2">
        <v>37</v>
      </c>
      <c r="Q3609" s="2" t="s">
        <v>57</v>
      </c>
      <c r="R3609" s="2">
        <v>20</v>
      </c>
      <c r="S3609" s="5">
        <f>IFERROR(Table1[[#This Row],[Profit]]/Table1[[#This Row],[Sales]],0)</f>
        <v>0.1219351637724425</v>
      </c>
      <c r="T3609" s="2" t="str">
        <f t="shared" si="56"/>
        <v>Reorder Needed</v>
      </c>
    </row>
    <row r="3610" spans="1:20" x14ac:dyDescent="0.3">
      <c r="A3610" s="2">
        <v>4609</v>
      </c>
      <c r="B3610" s="3">
        <v>45431</v>
      </c>
      <c r="C3610" s="2" t="s">
        <v>468</v>
      </c>
      <c r="D3610" s="2" t="s">
        <v>4424</v>
      </c>
      <c r="E3610" s="2" t="s">
        <v>28</v>
      </c>
      <c r="F3610" s="2" t="s">
        <v>29</v>
      </c>
      <c r="G3610" s="2" t="s">
        <v>22</v>
      </c>
      <c r="H3610" s="2" t="s">
        <v>23</v>
      </c>
      <c r="I3610" s="2" t="s">
        <v>24</v>
      </c>
      <c r="J3610" s="2">
        <v>10</v>
      </c>
      <c r="K3610" s="2">
        <v>26651</v>
      </c>
      <c r="L3610" s="2">
        <v>266510</v>
      </c>
      <c r="M3610" s="2">
        <v>200696.49</v>
      </c>
      <c r="N3610" s="2">
        <v>65813.509999999995</v>
      </c>
      <c r="O3610" s="2">
        <v>260</v>
      </c>
      <c r="P3610" s="2">
        <v>64</v>
      </c>
      <c r="Q3610" s="2" t="s">
        <v>25</v>
      </c>
      <c r="R3610" s="2">
        <v>5</v>
      </c>
      <c r="S3610" s="5">
        <f>IFERROR(Table1[[#This Row],[Profit]]/Table1[[#This Row],[Sales]],0)</f>
        <v>0.24694574312408538</v>
      </c>
      <c r="T3610" s="2" t="str">
        <f t="shared" si="56"/>
        <v>Reorder Needed</v>
      </c>
    </row>
    <row r="3611" spans="1:20" x14ac:dyDescent="0.3">
      <c r="A3611" s="2">
        <v>4610</v>
      </c>
      <c r="B3611" s="3">
        <v>45522</v>
      </c>
      <c r="C3611" s="2" t="s">
        <v>714</v>
      </c>
      <c r="D3611" s="2" t="s">
        <v>4425</v>
      </c>
      <c r="E3611" s="2" t="s">
        <v>36</v>
      </c>
      <c r="F3611" s="2" t="s">
        <v>37</v>
      </c>
      <c r="G3611" s="2" t="s">
        <v>55</v>
      </c>
      <c r="H3611" s="2" t="s">
        <v>56</v>
      </c>
      <c r="I3611" s="2" t="s">
        <v>32</v>
      </c>
      <c r="J3611" s="2">
        <v>9</v>
      </c>
      <c r="K3611" s="2">
        <v>18436</v>
      </c>
      <c r="L3611" s="2">
        <v>165924</v>
      </c>
      <c r="M3611" s="2">
        <v>100538.08</v>
      </c>
      <c r="N3611" s="2">
        <v>65385.919999999998</v>
      </c>
      <c r="O3611" s="2">
        <v>386</v>
      </c>
      <c r="P3611" s="2">
        <v>12</v>
      </c>
      <c r="Q3611" s="2" t="s">
        <v>57</v>
      </c>
      <c r="R3611" s="2">
        <v>20</v>
      </c>
      <c r="S3611" s="5">
        <f>IFERROR(Table1[[#This Row],[Profit]]/Table1[[#This Row],[Sales]],0)</f>
        <v>0.39407150261565532</v>
      </c>
      <c r="T3611" s="2" t="str">
        <f t="shared" si="56"/>
        <v>Reorder Needed</v>
      </c>
    </row>
    <row r="3612" spans="1:20" x14ac:dyDescent="0.3">
      <c r="A3612" s="2">
        <v>4611</v>
      </c>
      <c r="B3612" s="3">
        <v>45491</v>
      </c>
      <c r="C3612" s="2" t="s">
        <v>837</v>
      </c>
      <c r="D3612" s="2" t="s">
        <v>3625</v>
      </c>
      <c r="E3612" s="2" t="s">
        <v>20</v>
      </c>
      <c r="F3612" s="2" t="s">
        <v>21</v>
      </c>
      <c r="G3612" s="2" t="s">
        <v>22</v>
      </c>
      <c r="H3612" s="2" t="s">
        <v>23</v>
      </c>
      <c r="I3612" s="2" t="s">
        <v>24</v>
      </c>
      <c r="J3612" s="2">
        <v>8</v>
      </c>
      <c r="K3612" s="2">
        <v>27421</v>
      </c>
      <c r="L3612" s="2">
        <v>219368</v>
      </c>
      <c r="M3612" s="2">
        <v>165444.10999999999</v>
      </c>
      <c r="N3612" s="2">
        <v>53923.89</v>
      </c>
      <c r="O3612" s="2">
        <v>131</v>
      </c>
      <c r="P3612" s="2">
        <v>82</v>
      </c>
      <c r="Q3612" s="2" t="s">
        <v>25</v>
      </c>
      <c r="R3612" s="2">
        <v>10</v>
      </c>
      <c r="S3612" s="5">
        <f>IFERROR(Table1[[#This Row],[Profit]]/Table1[[#This Row],[Sales]],0)</f>
        <v>0.24581474964443309</v>
      </c>
      <c r="T3612" s="2" t="str">
        <f t="shared" si="56"/>
        <v>Reorder Needed</v>
      </c>
    </row>
    <row r="3613" spans="1:20" x14ac:dyDescent="0.3">
      <c r="A3613" s="2">
        <v>4612</v>
      </c>
      <c r="B3613" s="3">
        <v>45305</v>
      </c>
      <c r="C3613" s="2" t="s">
        <v>2522</v>
      </c>
      <c r="D3613" s="2" t="s">
        <v>4426</v>
      </c>
      <c r="E3613" s="2" t="s">
        <v>20</v>
      </c>
      <c r="F3613" s="2" t="s">
        <v>21</v>
      </c>
      <c r="G3613" s="2" t="s">
        <v>60</v>
      </c>
      <c r="H3613" s="2" t="s">
        <v>61</v>
      </c>
      <c r="I3613" s="2" t="s">
        <v>32</v>
      </c>
      <c r="J3613" s="2">
        <v>4</v>
      </c>
      <c r="K3613" s="2">
        <v>49786</v>
      </c>
      <c r="L3613" s="2">
        <v>199144</v>
      </c>
      <c r="M3613" s="2">
        <v>148283.73000000001</v>
      </c>
      <c r="N3613" s="2">
        <v>50860.27</v>
      </c>
      <c r="O3613" s="2">
        <v>434</v>
      </c>
      <c r="P3613" s="2">
        <v>70</v>
      </c>
      <c r="Q3613" s="2" t="s">
        <v>62</v>
      </c>
      <c r="R3613" s="2">
        <v>15</v>
      </c>
      <c r="S3613" s="5">
        <f>IFERROR(Table1[[#This Row],[Profit]]/Table1[[#This Row],[Sales]],0)</f>
        <v>0.25539443819547664</v>
      </c>
      <c r="T3613" s="2" t="str">
        <f t="shared" si="56"/>
        <v>Reorder Needed</v>
      </c>
    </row>
    <row r="3614" spans="1:20" x14ac:dyDescent="0.3">
      <c r="A3614" s="2">
        <v>4613</v>
      </c>
      <c r="B3614" s="3">
        <v>45494</v>
      </c>
      <c r="C3614" s="2" t="s">
        <v>1675</v>
      </c>
      <c r="D3614" s="2" t="s">
        <v>4427</v>
      </c>
      <c r="E3614" s="2" t="s">
        <v>36</v>
      </c>
      <c r="F3614" s="2" t="s">
        <v>37</v>
      </c>
      <c r="G3614" s="2" t="s">
        <v>97</v>
      </c>
      <c r="H3614" s="2" t="s">
        <v>98</v>
      </c>
      <c r="I3614" s="2" t="s">
        <v>32</v>
      </c>
      <c r="J3614" s="2">
        <v>4</v>
      </c>
      <c r="K3614" s="2">
        <v>38404</v>
      </c>
      <c r="L3614" s="2">
        <v>153616</v>
      </c>
      <c r="M3614" s="2">
        <v>103670.7</v>
      </c>
      <c r="N3614" s="2">
        <v>49945.3</v>
      </c>
      <c r="O3614" s="2">
        <v>274</v>
      </c>
      <c r="P3614" s="2">
        <v>69</v>
      </c>
      <c r="Q3614" s="2" t="s">
        <v>99</v>
      </c>
      <c r="R3614" s="2">
        <v>20</v>
      </c>
      <c r="S3614" s="5">
        <f>IFERROR(Table1[[#This Row],[Profit]]/Table1[[#This Row],[Sales]],0)</f>
        <v>0.32513084574523488</v>
      </c>
      <c r="T3614" s="2" t="str">
        <f t="shared" si="56"/>
        <v>Reorder Needed</v>
      </c>
    </row>
    <row r="3615" spans="1:20" x14ac:dyDescent="0.3">
      <c r="A3615" s="2">
        <v>4614</v>
      </c>
      <c r="B3615" s="3">
        <v>45410</v>
      </c>
      <c r="C3615" s="2" t="s">
        <v>935</v>
      </c>
      <c r="D3615" s="2" t="s">
        <v>4428</v>
      </c>
      <c r="E3615" s="2" t="s">
        <v>36</v>
      </c>
      <c r="F3615" s="2" t="s">
        <v>37</v>
      </c>
      <c r="G3615" s="2" t="s">
        <v>67</v>
      </c>
      <c r="H3615" s="2" t="s">
        <v>68</v>
      </c>
      <c r="I3615" s="2" t="s">
        <v>24</v>
      </c>
      <c r="J3615" s="2">
        <v>7</v>
      </c>
      <c r="K3615" s="2">
        <v>19113</v>
      </c>
      <c r="L3615" s="2">
        <v>133791</v>
      </c>
      <c r="M3615" s="2">
        <v>84982.64</v>
      </c>
      <c r="N3615" s="2">
        <v>48808.36</v>
      </c>
      <c r="O3615" s="2">
        <v>145</v>
      </c>
      <c r="P3615" s="2">
        <v>14</v>
      </c>
      <c r="Q3615" s="2" t="s">
        <v>42</v>
      </c>
      <c r="R3615" s="2">
        <v>15</v>
      </c>
      <c r="S3615" s="5">
        <f>IFERROR(Table1[[#This Row],[Profit]]/Table1[[#This Row],[Sales]],0)</f>
        <v>0.3648104879999402</v>
      </c>
      <c r="T3615" s="2" t="str">
        <f t="shared" si="56"/>
        <v>Reorder Needed</v>
      </c>
    </row>
    <row r="3616" spans="1:20" x14ac:dyDescent="0.3">
      <c r="A3616" s="2">
        <v>4615</v>
      </c>
      <c r="B3616" s="3">
        <v>45382</v>
      </c>
      <c r="C3616" s="2" t="s">
        <v>2230</v>
      </c>
      <c r="D3616" s="2" t="s">
        <v>4429</v>
      </c>
      <c r="E3616" s="2" t="s">
        <v>45</v>
      </c>
      <c r="F3616" s="2" t="s">
        <v>46</v>
      </c>
      <c r="G3616" s="2" t="s">
        <v>22</v>
      </c>
      <c r="H3616" s="2" t="s">
        <v>23</v>
      </c>
      <c r="I3616" s="2" t="s">
        <v>24</v>
      </c>
      <c r="J3616" s="2">
        <v>3</v>
      </c>
      <c r="K3616" s="2">
        <v>29920</v>
      </c>
      <c r="L3616" s="2">
        <v>89760</v>
      </c>
      <c r="M3616" s="2">
        <v>58128.75</v>
      </c>
      <c r="N3616" s="2">
        <v>31631.25</v>
      </c>
      <c r="O3616" s="2">
        <v>254</v>
      </c>
      <c r="P3616" s="2">
        <v>39</v>
      </c>
      <c r="Q3616" s="2" t="s">
        <v>25</v>
      </c>
      <c r="R3616" s="2">
        <v>20</v>
      </c>
      <c r="S3616" s="5">
        <f>IFERROR(Table1[[#This Row],[Profit]]/Table1[[#This Row],[Sales]],0)</f>
        <v>0.35239806149732622</v>
      </c>
      <c r="T3616" s="2" t="str">
        <f t="shared" si="56"/>
        <v>Reorder Needed</v>
      </c>
    </row>
    <row r="3617" spans="1:20" x14ac:dyDescent="0.3">
      <c r="A3617" s="2">
        <v>4616</v>
      </c>
      <c r="B3617" s="3">
        <v>45505</v>
      </c>
      <c r="C3617" s="2" t="s">
        <v>116</v>
      </c>
      <c r="D3617" s="2" t="s">
        <v>4430</v>
      </c>
      <c r="E3617" s="2" t="s">
        <v>20</v>
      </c>
      <c r="F3617" s="2" t="s">
        <v>21</v>
      </c>
      <c r="G3617" s="2" t="s">
        <v>40</v>
      </c>
      <c r="H3617" s="2" t="s">
        <v>41</v>
      </c>
      <c r="I3617" s="2" t="s">
        <v>24</v>
      </c>
      <c r="J3617" s="2">
        <v>1</v>
      </c>
      <c r="K3617" s="2">
        <v>54205</v>
      </c>
      <c r="L3617" s="2">
        <v>54205</v>
      </c>
      <c r="M3617" s="2">
        <v>35055.82</v>
      </c>
      <c r="N3617" s="2">
        <v>19149.18</v>
      </c>
      <c r="O3617" s="2">
        <v>387</v>
      </c>
      <c r="P3617" s="2">
        <v>65</v>
      </c>
      <c r="Q3617" s="2" t="s">
        <v>42</v>
      </c>
      <c r="R3617" s="2">
        <v>5</v>
      </c>
      <c r="S3617" s="5">
        <f>IFERROR(Table1[[#This Row],[Profit]]/Table1[[#This Row],[Sales]],0)</f>
        <v>0.35327331426990133</v>
      </c>
      <c r="T3617" s="2" t="str">
        <f t="shared" si="56"/>
        <v>Reorder Needed</v>
      </c>
    </row>
    <row r="3618" spans="1:20" x14ac:dyDescent="0.3">
      <c r="A3618" s="2">
        <v>4617</v>
      </c>
      <c r="B3618" s="3">
        <v>45408</v>
      </c>
      <c r="C3618" s="2" t="s">
        <v>623</v>
      </c>
      <c r="D3618" s="2" t="s">
        <v>4431</v>
      </c>
      <c r="E3618" s="2" t="s">
        <v>36</v>
      </c>
      <c r="F3618" s="2" t="s">
        <v>37</v>
      </c>
      <c r="G3618" s="2" t="s">
        <v>75</v>
      </c>
      <c r="H3618" s="2" t="s">
        <v>76</v>
      </c>
      <c r="I3618" s="2" t="s">
        <v>77</v>
      </c>
      <c r="J3618" s="2">
        <v>2</v>
      </c>
      <c r="K3618" s="2">
        <v>27607</v>
      </c>
      <c r="L3618" s="2">
        <v>55214</v>
      </c>
      <c r="M3618" s="2">
        <v>48263</v>
      </c>
      <c r="N3618" s="2">
        <v>6951</v>
      </c>
      <c r="O3618" s="2">
        <v>385</v>
      </c>
      <c r="P3618" s="2">
        <v>39</v>
      </c>
      <c r="Q3618" s="2" t="s">
        <v>78</v>
      </c>
      <c r="R3618" s="2">
        <v>20</v>
      </c>
      <c r="S3618" s="5">
        <f>IFERROR(Table1[[#This Row],[Profit]]/Table1[[#This Row],[Sales]],0)</f>
        <v>0.12589198391712247</v>
      </c>
      <c r="T3618" s="2" t="str">
        <f t="shared" si="56"/>
        <v>Reorder Needed</v>
      </c>
    </row>
    <row r="3619" spans="1:20" x14ac:dyDescent="0.3">
      <c r="A3619" s="2">
        <v>4618</v>
      </c>
      <c r="B3619" s="3">
        <v>45587</v>
      </c>
      <c r="C3619" s="2" t="s">
        <v>1966</v>
      </c>
      <c r="D3619" s="2" t="s">
        <v>4432</v>
      </c>
      <c r="E3619" s="2" t="s">
        <v>20</v>
      </c>
      <c r="F3619" s="2" t="s">
        <v>21</v>
      </c>
      <c r="G3619" s="2" t="s">
        <v>40</v>
      </c>
      <c r="H3619" s="2" t="s">
        <v>41</v>
      </c>
      <c r="I3619" s="2" t="s">
        <v>24</v>
      </c>
      <c r="J3619" s="2">
        <v>4</v>
      </c>
      <c r="K3619" s="2">
        <v>37564</v>
      </c>
      <c r="L3619" s="2">
        <v>150256</v>
      </c>
      <c r="M3619" s="2">
        <v>133138.94</v>
      </c>
      <c r="N3619" s="2">
        <v>17117.060000000001</v>
      </c>
      <c r="O3619" s="2">
        <v>426</v>
      </c>
      <c r="P3619" s="2">
        <v>47</v>
      </c>
      <c r="Q3619" s="2" t="s">
        <v>42</v>
      </c>
      <c r="R3619" s="2">
        <v>20</v>
      </c>
      <c r="S3619" s="5">
        <f>IFERROR(Table1[[#This Row],[Profit]]/Table1[[#This Row],[Sales]],0)</f>
        <v>0.11391931104248749</v>
      </c>
      <c r="T3619" s="2" t="str">
        <f t="shared" si="56"/>
        <v>Reorder Needed</v>
      </c>
    </row>
    <row r="3620" spans="1:20" x14ac:dyDescent="0.3">
      <c r="A3620" s="2">
        <v>4619</v>
      </c>
      <c r="B3620" s="3">
        <v>45549</v>
      </c>
      <c r="C3620" s="2" t="s">
        <v>1673</v>
      </c>
      <c r="D3620" s="2" t="s">
        <v>4433</v>
      </c>
      <c r="E3620" s="2" t="s">
        <v>28</v>
      </c>
      <c r="F3620" s="2" t="s">
        <v>29</v>
      </c>
      <c r="G3620" s="2" t="s">
        <v>22</v>
      </c>
      <c r="H3620" s="2" t="s">
        <v>23</v>
      </c>
      <c r="I3620" s="2" t="s">
        <v>24</v>
      </c>
      <c r="J3620" s="2">
        <v>4</v>
      </c>
      <c r="K3620" s="2">
        <v>22454</v>
      </c>
      <c r="L3620" s="2">
        <v>89816</v>
      </c>
      <c r="M3620" s="2">
        <v>57346.9</v>
      </c>
      <c r="N3620" s="2">
        <v>32469.1</v>
      </c>
      <c r="O3620" s="2">
        <v>214</v>
      </c>
      <c r="P3620" s="2">
        <v>47</v>
      </c>
      <c r="Q3620" s="2" t="s">
        <v>25</v>
      </c>
      <c r="R3620" s="2">
        <v>15</v>
      </c>
      <c r="S3620" s="5">
        <f>IFERROR(Table1[[#This Row],[Profit]]/Table1[[#This Row],[Sales]],0)</f>
        <v>0.36150685846619757</v>
      </c>
      <c r="T3620" s="2" t="str">
        <f t="shared" si="56"/>
        <v>Reorder Needed</v>
      </c>
    </row>
    <row r="3621" spans="1:20" x14ac:dyDescent="0.3">
      <c r="A3621" s="2">
        <v>4620</v>
      </c>
      <c r="B3621" s="3">
        <v>45511</v>
      </c>
      <c r="C3621" s="2" t="s">
        <v>335</v>
      </c>
      <c r="D3621" s="2" t="s">
        <v>4434</v>
      </c>
      <c r="E3621" s="2" t="s">
        <v>28</v>
      </c>
      <c r="F3621" s="2" t="s">
        <v>29</v>
      </c>
      <c r="G3621" s="2" t="s">
        <v>30</v>
      </c>
      <c r="H3621" s="2" t="s">
        <v>31</v>
      </c>
      <c r="I3621" s="2" t="s">
        <v>32</v>
      </c>
      <c r="J3621" s="2">
        <v>1</v>
      </c>
      <c r="K3621" s="2">
        <v>49405</v>
      </c>
      <c r="L3621" s="2">
        <v>49405</v>
      </c>
      <c r="M3621" s="2">
        <v>42780.72</v>
      </c>
      <c r="N3621" s="2">
        <v>6624.28</v>
      </c>
      <c r="O3621" s="2">
        <v>226</v>
      </c>
      <c r="P3621" s="2">
        <v>58</v>
      </c>
      <c r="Q3621" s="2" t="s">
        <v>33</v>
      </c>
      <c r="R3621" s="2">
        <v>0</v>
      </c>
      <c r="S3621" s="5">
        <f>IFERROR(Table1[[#This Row],[Profit]]/Table1[[#This Row],[Sales]],0)</f>
        <v>0.1340811658738994</v>
      </c>
      <c r="T3621" s="2" t="str">
        <f t="shared" si="56"/>
        <v>Reorder Needed</v>
      </c>
    </row>
    <row r="3622" spans="1:20" x14ac:dyDescent="0.3">
      <c r="A3622" s="2">
        <v>4621</v>
      </c>
      <c r="B3622" s="3">
        <v>45471</v>
      </c>
      <c r="C3622" s="2" t="s">
        <v>2515</v>
      </c>
      <c r="D3622" s="2" t="s">
        <v>4435</v>
      </c>
      <c r="E3622" s="2" t="s">
        <v>36</v>
      </c>
      <c r="F3622" s="2" t="s">
        <v>37</v>
      </c>
      <c r="G3622" s="2" t="s">
        <v>55</v>
      </c>
      <c r="H3622" s="2" t="s">
        <v>56</v>
      </c>
      <c r="I3622" s="2" t="s">
        <v>32</v>
      </c>
      <c r="J3622" s="2">
        <v>3</v>
      </c>
      <c r="K3622" s="2">
        <v>53938</v>
      </c>
      <c r="L3622" s="2">
        <v>161814</v>
      </c>
      <c r="M3622" s="2">
        <v>113783.62</v>
      </c>
      <c r="N3622" s="2">
        <v>48030.38</v>
      </c>
      <c r="O3622" s="2">
        <v>195</v>
      </c>
      <c r="P3622" s="2">
        <v>20</v>
      </c>
      <c r="Q3622" s="2" t="s">
        <v>57</v>
      </c>
      <c r="R3622" s="2">
        <v>15</v>
      </c>
      <c r="S3622" s="5">
        <f>IFERROR(Table1[[#This Row],[Profit]]/Table1[[#This Row],[Sales]],0)</f>
        <v>0.29682462580493651</v>
      </c>
      <c r="T3622" s="2" t="str">
        <f t="shared" si="56"/>
        <v>Reorder Needed</v>
      </c>
    </row>
    <row r="3623" spans="1:20" x14ac:dyDescent="0.3">
      <c r="A3623" s="2">
        <v>4622</v>
      </c>
      <c r="B3623" s="3">
        <v>45483</v>
      </c>
      <c r="C3623" s="2" t="s">
        <v>462</v>
      </c>
      <c r="D3623" s="2" t="s">
        <v>4436</v>
      </c>
      <c r="E3623" s="2" t="s">
        <v>28</v>
      </c>
      <c r="F3623" s="2" t="s">
        <v>29</v>
      </c>
      <c r="G3623" s="2" t="s">
        <v>67</v>
      </c>
      <c r="H3623" s="2" t="s">
        <v>68</v>
      </c>
      <c r="I3623" s="2" t="s">
        <v>24</v>
      </c>
      <c r="J3623" s="2">
        <v>1</v>
      </c>
      <c r="K3623" s="2">
        <v>6364</v>
      </c>
      <c r="L3623" s="2">
        <v>6364</v>
      </c>
      <c r="M3623" s="2">
        <v>5229.8999999999996</v>
      </c>
      <c r="N3623" s="2">
        <v>1134.0999999999999</v>
      </c>
      <c r="O3623" s="2">
        <v>24</v>
      </c>
      <c r="P3623" s="2">
        <v>92</v>
      </c>
      <c r="Q3623" s="2" t="s">
        <v>42</v>
      </c>
      <c r="R3623" s="2">
        <v>20</v>
      </c>
      <c r="S3623" s="5">
        <f>IFERROR(Table1[[#This Row],[Profit]]/Table1[[#This Row],[Sales]],0)</f>
        <v>0.17820553111250784</v>
      </c>
      <c r="T3623" s="2" t="str">
        <f t="shared" si="56"/>
        <v>Sufficient</v>
      </c>
    </row>
    <row r="3624" spans="1:20" x14ac:dyDescent="0.3">
      <c r="A3624" s="2">
        <v>4623</v>
      </c>
      <c r="B3624" s="3">
        <v>45383</v>
      </c>
      <c r="C3624" s="2" t="s">
        <v>1994</v>
      </c>
      <c r="D3624" s="2" t="s">
        <v>4437</v>
      </c>
      <c r="E3624" s="2" t="s">
        <v>20</v>
      </c>
      <c r="F3624" s="2" t="s">
        <v>21</v>
      </c>
      <c r="G3624" s="2" t="s">
        <v>22</v>
      </c>
      <c r="H3624" s="2" t="s">
        <v>23</v>
      </c>
      <c r="I3624" s="2" t="s">
        <v>24</v>
      </c>
      <c r="J3624" s="2">
        <v>3</v>
      </c>
      <c r="K3624" s="2">
        <v>15080</v>
      </c>
      <c r="L3624" s="2">
        <v>45240</v>
      </c>
      <c r="M3624" s="2">
        <v>31458.23</v>
      </c>
      <c r="N3624" s="2">
        <v>13781.77</v>
      </c>
      <c r="O3624" s="2">
        <v>241</v>
      </c>
      <c r="P3624" s="2">
        <v>36</v>
      </c>
      <c r="Q3624" s="2" t="s">
        <v>25</v>
      </c>
      <c r="R3624" s="2">
        <v>5</v>
      </c>
      <c r="S3624" s="5">
        <f>IFERROR(Table1[[#This Row],[Profit]]/Table1[[#This Row],[Sales]],0)</f>
        <v>0.30463682581786033</v>
      </c>
      <c r="T3624" s="2" t="str">
        <f t="shared" si="56"/>
        <v>Reorder Needed</v>
      </c>
    </row>
    <row r="3625" spans="1:20" x14ac:dyDescent="0.3">
      <c r="A3625" s="2">
        <v>4624</v>
      </c>
      <c r="B3625" s="3">
        <v>45465</v>
      </c>
      <c r="C3625" s="2" t="s">
        <v>361</v>
      </c>
      <c r="D3625" s="2" t="s">
        <v>4438</v>
      </c>
      <c r="E3625" s="2" t="s">
        <v>20</v>
      </c>
      <c r="F3625" s="2" t="s">
        <v>21</v>
      </c>
      <c r="G3625" s="2" t="s">
        <v>97</v>
      </c>
      <c r="H3625" s="2" t="s">
        <v>98</v>
      </c>
      <c r="I3625" s="2" t="s">
        <v>32</v>
      </c>
      <c r="J3625" s="2">
        <v>7</v>
      </c>
      <c r="K3625" s="2">
        <v>13034</v>
      </c>
      <c r="L3625" s="2">
        <v>91238</v>
      </c>
      <c r="M3625" s="2">
        <v>79842.929999999993</v>
      </c>
      <c r="N3625" s="2">
        <v>11395.07</v>
      </c>
      <c r="O3625" s="2">
        <v>388</v>
      </c>
      <c r="P3625" s="2">
        <v>32</v>
      </c>
      <c r="Q3625" s="2" t="s">
        <v>99</v>
      </c>
      <c r="R3625" s="2">
        <v>20</v>
      </c>
      <c r="S3625" s="5">
        <f>IFERROR(Table1[[#This Row],[Profit]]/Table1[[#This Row],[Sales]],0)</f>
        <v>0.12489390385584953</v>
      </c>
      <c r="T3625" s="2" t="str">
        <f t="shared" si="56"/>
        <v>Reorder Needed</v>
      </c>
    </row>
    <row r="3626" spans="1:20" x14ac:dyDescent="0.3">
      <c r="A3626" s="2">
        <v>4625</v>
      </c>
      <c r="B3626" s="3">
        <v>45642</v>
      </c>
      <c r="C3626" s="2" t="s">
        <v>241</v>
      </c>
      <c r="D3626" s="2" t="s">
        <v>4439</v>
      </c>
      <c r="E3626" s="2" t="s">
        <v>28</v>
      </c>
      <c r="F3626" s="2" t="s">
        <v>29</v>
      </c>
      <c r="G3626" s="2" t="s">
        <v>22</v>
      </c>
      <c r="H3626" s="2" t="s">
        <v>23</v>
      </c>
      <c r="I3626" s="2" t="s">
        <v>24</v>
      </c>
      <c r="J3626" s="2">
        <v>3</v>
      </c>
      <c r="K3626" s="2">
        <v>53992</v>
      </c>
      <c r="L3626" s="2">
        <v>161976</v>
      </c>
      <c r="M3626" s="2">
        <v>108214.53</v>
      </c>
      <c r="N3626" s="2">
        <v>53761.47</v>
      </c>
      <c r="O3626" s="2">
        <v>338</v>
      </c>
      <c r="P3626" s="2">
        <v>30</v>
      </c>
      <c r="Q3626" s="2" t="s">
        <v>25</v>
      </c>
      <c r="R3626" s="2">
        <v>5</v>
      </c>
      <c r="S3626" s="5">
        <f>IFERROR(Table1[[#This Row],[Profit]]/Table1[[#This Row],[Sales]],0)</f>
        <v>0.33191009779226555</v>
      </c>
      <c r="T3626" s="2" t="str">
        <f t="shared" si="56"/>
        <v>Reorder Needed</v>
      </c>
    </row>
    <row r="3627" spans="1:20" x14ac:dyDescent="0.3">
      <c r="A3627" s="2">
        <v>4626</v>
      </c>
      <c r="B3627" s="3">
        <v>45420</v>
      </c>
      <c r="C3627" s="2" t="s">
        <v>286</v>
      </c>
      <c r="D3627" s="2" t="s">
        <v>4440</v>
      </c>
      <c r="E3627" s="2" t="s">
        <v>28</v>
      </c>
      <c r="F3627" s="2" t="s">
        <v>29</v>
      </c>
      <c r="G3627" s="2" t="s">
        <v>75</v>
      </c>
      <c r="H3627" s="2" t="s">
        <v>76</v>
      </c>
      <c r="I3627" s="2" t="s">
        <v>77</v>
      </c>
      <c r="J3627" s="2">
        <v>1</v>
      </c>
      <c r="K3627" s="2">
        <v>46531</v>
      </c>
      <c r="L3627" s="2">
        <v>46531</v>
      </c>
      <c r="M3627" s="2">
        <v>40025.83</v>
      </c>
      <c r="N3627" s="2">
        <v>6505.17</v>
      </c>
      <c r="O3627" s="2">
        <v>380</v>
      </c>
      <c r="P3627" s="2">
        <v>74</v>
      </c>
      <c r="Q3627" s="2" t="s">
        <v>78</v>
      </c>
      <c r="R3627" s="2">
        <v>10</v>
      </c>
      <c r="S3627" s="5">
        <f>IFERROR(Table1[[#This Row],[Profit]]/Table1[[#This Row],[Sales]],0)</f>
        <v>0.13980292708087083</v>
      </c>
      <c r="T3627" s="2" t="str">
        <f t="shared" si="56"/>
        <v>Reorder Needed</v>
      </c>
    </row>
    <row r="3628" spans="1:20" x14ac:dyDescent="0.3">
      <c r="A3628" s="2">
        <v>4627</v>
      </c>
      <c r="B3628" s="3">
        <v>45539</v>
      </c>
      <c r="C3628" s="2" t="s">
        <v>1473</v>
      </c>
      <c r="D3628" s="2" t="s">
        <v>4441</v>
      </c>
      <c r="E3628" s="2" t="s">
        <v>28</v>
      </c>
      <c r="F3628" s="2" t="s">
        <v>29</v>
      </c>
      <c r="G3628" s="2" t="s">
        <v>97</v>
      </c>
      <c r="H3628" s="2" t="s">
        <v>98</v>
      </c>
      <c r="I3628" s="2" t="s">
        <v>32</v>
      </c>
      <c r="J3628" s="2">
        <v>4</v>
      </c>
      <c r="K3628" s="2">
        <v>34361</v>
      </c>
      <c r="L3628" s="2">
        <v>137444</v>
      </c>
      <c r="M3628" s="2">
        <v>121694.01</v>
      </c>
      <c r="N3628" s="2">
        <v>15749.99</v>
      </c>
      <c r="O3628" s="2">
        <v>186</v>
      </c>
      <c r="P3628" s="2">
        <v>30</v>
      </c>
      <c r="Q3628" s="2" t="s">
        <v>99</v>
      </c>
      <c r="R3628" s="2">
        <v>10</v>
      </c>
      <c r="S3628" s="5">
        <f>IFERROR(Table1[[#This Row],[Profit]]/Table1[[#This Row],[Sales]],0)</f>
        <v>0.11459205203573819</v>
      </c>
      <c r="T3628" s="2" t="str">
        <f t="shared" si="56"/>
        <v>Reorder Needed</v>
      </c>
    </row>
    <row r="3629" spans="1:20" x14ac:dyDescent="0.3">
      <c r="A3629" s="2">
        <v>4628</v>
      </c>
      <c r="B3629" s="3">
        <v>45459</v>
      </c>
      <c r="C3629" s="2" t="s">
        <v>446</v>
      </c>
      <c r="D3629" s="2" t="s">
        <v>4442</v>
      </c>
      <c r="E3629" s="2" t="s">
        <v>20</v>
      </c>
      <c r="F3629" s="2" t="s">
        <v>21</v>
      </c>
      <c r="G3629" s="2" t="s">
        <v>81</v>
      </c>
      <c r="H3629" s="2" t="s">
        <v>82</v>
      </c>
      <c r="I3629" s="2" t="s">
        <v>24</v>
      </c>
      <c r="J3629" s="2">
        <v>4</v>
      </c>
      <c r="K3629" s="2">
        <v>37654</v>
      </c>
      <c r="L3629" s="2">
        <v>150616</v>
      </c>
      <c r="M3629" s="2">
        <v>107240.05</v>
      </c>
      <c r="N3629" s="2">
        <v>43375.95</v>
      </c>
      <c r="O3629" s="2">
        <v>450</v>
      </c>
      <c r="P3629" s="2">
        <v>28</v>
      </c>
      <c r="Q3629" s="2" t="s">
        <v>42</v>
      </c>
      <c r="R3629" s="2">
        <v>20</v>
      </c>
      <c r="S3629" s="5">
        <f>IFERROR(Table1[[#This Row],[Profit]]/Table1[[#This Row],[Sales]],0)</f>
        <v>0.28799031975354544</v>
      </c>
      <c r="T3629" s="2" t="str">
        <f t="shared" si="56"/>
        <v>Reorder Needed</v>
      </c>
    </row>
    <row r="3630" spans="1:20" x14ac:dyDescent="0.3">
      <c r="A3630" s="2">
        <v>4629</v>
      </c>
      <c r="B3630" s="3">
        <v>45377</v>
      </c>
      <c r="C3630" s="2" t="s">
        <v>337</v>
      </c>
      <c r="D3630" s="2" t="s">
        <v>4443</v>
      </c>
      <c r="E3630" s="2" t="s">
        <v>36</v>
      </c>
      <c r="F3630" s="2" t="s">
        <v>37</v>
      </c>
      <c r="G3630" s="2" t="s">
        <v>97</v>
      </c>
      <c r="H3630" s="2" t="s">
        <v>98</v>
      </c>
      <c r="I3630" s="2" t="s">
        <v>32</v>
      </c>
      <c r="J3630" s="2">
        <v>7</v>
      </c>
      <c r="K3630" s="2">
        <v>19647</v>
      </c>
      <c r="L3630" s="2">
        <v>137529</v>
      </c>
      <c r="M3630" s="2">
        <v>115757.42</v>
      </c>
      <c r="N3630" s="2">
        <v>21771.58</v>
      </c>
      <c r="O3630" s="2">
        <v>297</v>
      </c>
      <c r="P3630" s="2">
        <v>17</v>
      </c>
      <c r="Q3630" s="2" t="s">
        <v>99</v>
      </c>
      <c r="R3630" s="2">
        <v>0</v>
      </c>
      <c r="S3630" s="5">
        <f>IFERROR(Table1[[#This Row],[Profit]]/Table1[[#This Row],[Sales]],0)</f>
        <v>0.15830537559351121</v>
      </c>
      <c r="T3630" s="2" t="str">
        <f t="shared" si="56"/>
        <v>Reorder Needed</v>
      </c>
    </row>
    <row r="3631" spans="1:20" x14ac:dyDescent="0.3">
      <c r="A3631" s="2">
        <v>4630</v>
      </c>
      <c r="B3631" s="3">
        <v>45300</v>
      </c>
      <c r="C3631" s="2" t="s">
        <v>710</v>
      </c>
      <c r="D3631" s="2" t="s">
        <v>4444</v>
      </c>
      <c r="E3631" s="2" t="s">
        <v>28</v>
      </c>
      <c r="F3631" s="2" t="s">
        <v>29</v>
      </c>
      <c r="G3631" s="2" t="s">
        <v>97</v>
      </c>
      <c r="H3631" s="2" t="s">
        <v>98</v>
      </c>
      <c r="I3631" s="2" t="s">
        <v>32</v>
      </c>
      <c r="J3631" s="2">
        <v>4</v>
      </c>
      <c r="K3631" s="2">
        <v>12287</v>
      </c>
      <c r="L3631" s="2">
        <v>49148</v>
      </c>
      <c r="M3631" s="2">
        <v>44138.69</v>
      </c>
      <c r="N3631" s="2">
        <v>5009.3100000000004</v>
      </c>
      <c r="O3631" s="2">
        <v>197</v>
      </c>
      <c r="P3631" s="2">
        <v>79</v>
      </c>
      <c r="Q3631" s="2" t="s">
        <v>99</v>
      </c>
      <c r="R3631" s="2">
        <v>10</v>
      </c>
      <c r="S3631" s="5">
        <f>IFERROR(Table1[[#This Row],[Profit]]/Table1[[#This Row],[Sales]],0)</f>
        <v>0.10192296736388053</v>
      </c>
      <c r="T3631" s="2" t="str">
        <f t="shared" si="56"/>
        <v>Reorder Needed</v>
      </c>
    </row>
    <row r="3632" spans="1:20" x14ac:dyDescent="0.3">
      <c r="A3632" s="2">
        <v>4631</v>
      </c>
      <c r="B3632" s="3">
        <v>45300</v>
      </c>
      <c r="C3632" s="2" t="s">
        <v>2896</v>
      </c>
      <c r="D3632" s="2" t="s">
        <v>4445</v>
      </c>
      <c r="E3632" s="2" t="s">
        <v>28</v>
      </c>
      <c r="F3632" s="2" t="s">
        <v>29</v>
      </c>
      <c r="G3632" s="2" t="s">
        <v>97</v>
      </c>
      <c r="H3632" s="2" t="s">
        <v>98</v>
      </c>
      <c r="I3632" s="2" t="s">
        <v>32</v>
      </c>
      <c r="J3632" s="2">
        <v>8</v>
      </c>
      <c r="K3632" s="2">
        <v>58483</v>
      </c>
      <c r="L3632" s="2">
        <v>467864</v>
      </c>
      <c r="M3632" s="2">
        <v>305369.42</v>
      </c>
      <c r="N3632" s="2">
        <v>162494.57999999999</v>
      </c>
      <c r="O3632" s="2">
        <v>214</v>
      </c>
      <c r="P3632" s="2">
        <v>63</v>
      </c>
      <c r="Q3632" s="2" t="s">
        <v>99</v>
      </c>
      <c r="R3632" s="2">
        <v>0</v>
      </c>
      <c r="S3632" s="5">
        <f>IFERROR(Table1[[#This Row],[Profit]]/Table1[[#This Row],[Sales]],0)</f>
        <v>0.34731156917394795</v>
      </c>
      <c r="T3632" s="2" t="str">
        <f t="shared" si="56"/>
        <v>Reorder Needed</v>
      </c>
    </row>
    <row r="3633" spans="1:20" x14ac:dyDescent="0.3">
      <c r="A3633" s="2">
        <v>4632</v>
      </c>
      <c r="B3633" s="3">
        <v>45568</v>
      </c>
      <c r="C3633" s="2" t="s">
        <v>1460</v>
      </c>
      <c r="D3633" s="2" t="s">
        <v>4446</v>
      </c>
      <c r="E3633" s="2" t="s">
        <v>20</v>
      </c>
      <c r="F3633" s="2" t="s">
        <v>21</v>
      </c>
      <c r="G3633" s="2" t="s">
        <v>81</v>
      </c>
      <c r="H3633" s="2" t="s">
        <v>82</v>
      </c>
      <c r="I3633" s="2" t="s">
        <v>24</v>
      </c>
      <c r="J3633" s="2">
        <v>4</v>
      </c>
      <c r="K3633" s="2">
        <v>12271</v>
      </c>
      <c r="L3633" s="2">
        <v>49084</v>
      </c>
      <c r="M3633" s="2">
        <v>38854</v>
      </c>
      <c r="N3633" s="2">
        <v>10230</v>
      </c>
      <c r="O3633" s="2">
        <v>42</v>
      </c>
      <c r="P3633" s="2">
        <v>59</v>
      </c>
      <c r="Q3633" s="2" t="s">
        <v>42</v>
      </c>
      <c r="R3633" s="2">
        <v>0</v>
      </c>
      <c r="S3633" s="5">
        <f>IFERROR(Table1[[#This Row],[Profit]]/Table1[[#This Row],[Sales]],0)</f>
        <v>0.20841822182381223</v>
      </c>
      <c r="T3633" s="2" t="str">
        <f t="shared" si="56"/>
        <v>Sufficient</v>
      </c>
    </row>
    <row r="3634" spans="1:20" x14ac:dyDescent="0.3">
      <c r="A3634" s="2">
        <v>4633</v>
      </c>
      <c r="B3634" s="3">
        <v>45492</v>
      </c>
      <c r="C3634" s="2" t="s">
        <v>266</v>
      </c>
      <c r="D3634" s="2" t="s">
        <v>4447</v>
      </c>
      <c r="E3634" s="2" t="s">
        <v>20</v>
      </c>
      <c r="F3634" s="2" t="s">
        <v>21</v>
      </c>
      <c r="G3634" s="2" t="s">
        <v>55</v>
      </c>
      <c r="H3634" s="2" t="s">
        <v>56</v>
      </c>
      <c r="I3634" s="2" t="s">
        <v>32</v>
      </c>
      <c r="J3634" s="2">
        <v>10</v>
      </c>
      <c r="K3634" s="2">
        <v>16832</v>
      </c>
      <c r="L3634" s="2">
        <v>168320</v>
      </c>
      <c r="M3634" s="2">
        <v>103837.63</v>
      </c>
      <c r="N3634" s="2">
        <v>64482.37</v>
      </c>
      <c r="O3634" s="2">
        <v>267</v>
      </c>
      <c r="P3634" s="2">
        <v>81</v>
      </c>
      <c r="Q3634" s="2" t="s">
        <v>57</v>
      </c>
      <c r="R3634" s="2">
        <v>5</v>
      </c>
      <c r="S3634" s="5">
        <f>IFERROR(Table1[[#This Row],[Profit]]/Table1[[#This Row],[Sales]],0)</f>
        <v>0.38309392823193916</v>
      </c>
      <c r="T3634" s="2" t="str">
        <f t="shared" si="56"/>
        <v>Reorder Needed</v>
      </c>
    </row>
    <row r="3635" spans="1:20" x14ac:dyDescent="0.3">
      <c r="A3635" s="2">
        <v>4634</v>
      </c>
      <c r="B3635" s="3">
        <v>45537</v>
      </c>
      <c r="C3635" s="2" t="s">
        <v>893</v>
      </c>
      <c r="D3635" s="2" t="s">
        <v>4448</v>
      </c>
      <c r="E3635" s="2" t="s">
        <v>28</v>
      </c>
      <c r="F3635" s="2" t="s">
        <v>29</v>
      </c>
      <c r="G3635" s="2" t="s">
        <v>60</v>
      </c>
      <c r="H3635" s="2" t="s">
        <v>61</v>
      </c>
      <c r="I3635" s="2" t="s">
        <v>32</v>
      </c>
      <c r="J3635" s="2">
        <v>9</v>
      </c>
      <c r="K3635" s="2">
        <v>1554</v>
      </c>
      <c r="L3635" s="2">
        <v>13986</v>
      </c>
      <c r="M3635" s="2">
        <v>11582.65</v>
      </c>
      <c r="N3635" s="2">
        <v>2403.35</v>
      </c>
      <c r="O3635" s="2">
        <v>20</v>
      </c>
      <c r="P3635" s="2">
        <v>63</v>
      </c>
      <c r="Q3635" s="2" t="s">
        <v>62</v>
      </c>
      <c r="R3635" s="2">
        <v>5</v>
      </c>
      <c r="S3635" s="5">
        <f>IFERROR(Table1[[#This Row],[Profit]]/Table1[[#This Row],[Sales]],0)</f>
        <v>0.17183969683969683</v>
      </c>
      <c r="T3635" s="2" t="str">
        <f t="shared" si="56"/>
        <v>Sufficient</v>
      </c>
    </row>
    <row r="3636" spans="1:20" x14ac:dyDescent="0.3">
      <c r="A3636" s="2">
        <v>4635</v>
      </c>
      <c r="B3636" s="3">
        <v>45392</v>
      </c>
      <c r="C3636" s="2" t="s">
        <v>127</v>
      </c>
      <c r="D3636" s="2" t="s">
        <v>4449</v>
      </c>
      <c r="E3636" s="2" t="s">
        <v>20</v>
      </c>
      <c r="F3636" s="2" t="s">
        <v>21</v>
      </c>
      <c r="G3636" s="2" t="s">
        <v>67</v>
      </c>
      <c r="H3636" s="2" t="s">
        <v>68</v>
      </c>
      <c r="I3636" s="2" t="s">
        <v>24</v>
      </c>
      <c r="J3636" s="2">
        <v>3</v>
      </c>
      <c r="K3636" s="2">
        <v>4155</v>
      </c>
      <c r="L3636" s="2">
        <v>12465</v>
      </c>
      <c r="M3636" s="2">
        <v>10968.52</v>
      </c>
      <c r="N3636" s="2">
        <v>1496.48</v>
      </c>
      <c r="O3636" s="2">
        <v>353</v>
      </c>
      <c r="P3636" s="2">
        <v>46</v>
      </c>
      <c r="Q3636" s="2" t="s">
        <v>42</v>
      </c>
      <c r="R3636" s="2">
        <v>10</v>
      </c>
      <c r="S3636" s="5">
        <f>IFERROR(Table1[[#This Row],[Profit]]/Table1[[#This Row],[Sales]],0)</f>
        <v>0.12005455274769354</v>
      </c>
      <c r="T3636" s="2" t="str">
        <f t="shared" si="56"/>
        <v>Reorder Needed</v>
      </c>
    </row>
    <row r="3637" spans="1:20" x14ac:dyDescent="0.3">
      <c r="A3637" s="2">
        <v>4636</v>
      </c>
      <c r="B3637" s="3">
        <v>45452</v>
      </c>
      <c r="C3637" s="2" t="s">
        <v>1331</v>
      </c>
      <c r="D3637" s="2" t="s">
        <v>4450</v>
      </c>
      <c r="E3637" s="2" t="s">
        <v>20</v>
      </c>
      <c r="F3637" s="2" t="s">
        <v>21</v>
      </c>
      <c r="G3637" s="2" t="s">
        <v>97</v>
      </c>
      <c r="H3637" s="2" t="s">
        <v>98</v>
      </c>
      <c r="I3637" s="2" t="s">
        <v>32</v>
      </c>
      <c r="J3637" s="2">
        <v>4</v>
      </c>
      <c r="K3637" s="2">
        <v>27430</v>
      </c>
      <c r="L3637" s="2">
        <v>109720</v>
      </c>
      <c r="M3637" s="2">
        <v>67901.39</v>
      </c>
      <c r="N3637" s="2">
        <v>41818.61</v>
      </c>
      <c r="O3637" s="2">
        <v>241</v>
      </c>
      <c r="P3637" s="2">
        <v>99</v>
      </c>
      <c r="Q3637" s="2" t="s">
        <v>99</v>
      </c>
      <c r="R3637" s="2">
        <v>5</v>
      </c>
      <c r="S3637" s="5">
        <f>IFERROR(Table1[[#This Row],[Profit]]/Table1[[#This Row],[Sales]],0)</f>
        <v>0.38113935472110827</v>
      </c>
      <c r="T3637" s="2" t="str">
        <f t="shared" si="56"/>
        <v>Reorder Needed</v>
      </c>
    </row>
    <row r="3638" spans="1:20" x14ac:dyDescent="0.3">
      <c r="A3638" s="2">
        <v>4637</v>
      </c>
      <c r="B3638" s="3">
        <v>45477</v>
      </c>
      <c r="C3638" s="2" t="s">
        <v>1875</v>
      </c>
      <c r="D3638" s="2" t="s">
        <v>4451</v>
      </c>
      <c r="E3638" s="2" t="s">
        <v>45</v>
      </c>
      <c r="F3638" s="2" t="s">
        <v>46</v>
      </c>
      <c r="G3638" s="2" t="s">
        <v>49</v>
      </c>
      <c r="H3638" s="2" t="s">
        <v>50</v>
      </c>
      <c r="I3638" s="2" t="s">
        <v>51</v>
      </c>
      <c r="J3638" s="2">
        <v>6</v>
      </c>
      <c r="K3638" s="2">
        <v>19865</v>
      </c>
      <c r="L3638" s="2">
        <v>119190</v>
      </c>
      <c r="M3638" s="2">
        <v>93577.34</v>
      </c>
      <c r="N3638" s="2">
        <v>25612.66</v>
      </c>
      <c r="O3638" s="2">
        <v>365</v>
      </c>
      <c r="P3638" s="2">
        <v>71</v>
      </c>
      <c r="Q3638" s="2" t="s">
        <v>52</v>
      </c>
      <c r="R3638" s="2">
        <v>10</v>
      </c>
      <c r="S3638" s="5">
        <f>IFERROR(Table1[[#This Row],[Profit]]/Table1[[#This Row],[Sales]],0)</f>
        <v>0.21488933635372096</v>
      </c>
      <c r="T3638" s="2" t="str">
        <f t="shared" si="56"/>
        <v>Reorder Needed</v>
      </c>
    </row>
    <row r="3639" spans="1:20" x14ac:dyDescent="0.3">
      <c r="A3639" s="2">
        <v>4638</v>
      </c>
      <c r="B3639" s="3">
        <v>45526</v>
      </c>
      <c r="C3639" s="2" t="s">
        <v>91</v>
      </c>
      <c r="D3639" s="2" t="s">
        <v>4452</v>
      </c>
      <c r="E3639" s="2" t="s">
        <v>36</v>
      </c>
      <c r="F3639" s="2" t="s">
        <v>37</v>
      </c>
      <c r="G3639" s="2" t="s">
        <v>67</v>
      </c>
      <c r="H3639" s="2" t="s">
        <v>68</v>
      </c>
      <c r="I3639" s="2" t="s">
        <v>24</v>
      </c>
      <c r="J3639" s="2">
        <v>2</v>
      </c>
      <c r="K3639" s="2">
        <v>41657</v>
      </c>
      <c r="L3639" s="2">
        <v>83314</v>
      </c>
      <c r="M3639" s="2">
        <v>73721.259999999995</v>
      </c>
      <c r="N3639" s="2">
        <v>9592.74</v>
      </c>
      <c r="O3639" s="2">
        <v>155</v>
      </c>
      <c r="P3639" s="2">
        <v>32</v>
      </c>
      <c r="Q3639" s="2" t="s">
        <v>42</v>
      </c>
      <c r="R3639" s="2">
        <v>5</v>
      </c>
      <c r="S3639" s="5">
        <f>IFERROR(Table1[[#This Row],[Profit]]/Table1[[#This Row],[Sales]],0)</f>
        <v>0.11513959238543342</v>
      </c>
      <c r="T3639" s="2" t="str">
        <f t="shared" si="56"/>
        <v>Reorder Needed</v>
      </c>
    </row>
    <row r="3640" spans="1:20" x14ac:dyDescent="0.3">
      <c r="A3640" s="2">
        <v>4639</v>
      </c>
      <c r="B3640" s="3">
        <v>45429</v>
      </c>
      <c r="C3640" s="2" t="s">
        <v>1759</v>
      </c>
      <c r="D3640" s="2" t="s">
        <v>3510</v>
      </c>
      <c r="E3640" s="2" t="s">
        <v>36</v>
      </c>
      <c r="F3640" s="2" t="s">
        <v>37</v>
      </c>
      <c r="G3640" s="2" t="s">
        <v>49</v>
      </c>
      <c r="H3640" s="2" t="s">
        <v>50</v>
      </c>
      <c r="I3640" s="2" t="s">
        <v>51</v>
      </c>
      <c r="J3640" s="2">
        <v>5</v>
      </c>
      <c r="K3640" s="2">
        <v>45064</v>
      </c>
      <c r="L3640" s="2">
        <v>225320</v>
      </c>
      <c r="M3640" s="2">
        <v>160943.91</v>
      </c>
      <c r="N3640" s="2">
        <v>64376.09</v>
      </c>
      <c r="O3640" s="2">
        <v>239</v>
      </c>
      <c r="P3640" s="2">
        <v>40</v>
      </c>
      <c r="Q3640" s="2" t="s">
        <v>52</v>
      </c>
      <c r="R3640" s="2">
        <v>10</v>
      </c>
      <c r="S3640" s="5">
        <f>IFERROR(Table1[[#This Row],[Profit]]/Table1[[#This Row],[Sales]],0)</f>
        <v>0.28570961299485176</v>
      </c>
      <c r="T3640" s="2" t="str">
        <f t="shared" si="56"/>
        <v>Reorder Needed</v>
      </c>
    </row>
    <row r="3641" spans="1:20" x14ac:dyDescent="0.3">
      <c r="A3641" s="2">
        <v>4640</v>
      </c>
      <c r="B3641" s="3">
        <v>45439</v>
      </c>
      <c r="C3641" s="2" t="s">
        <v>694</v>
      </c>
      <c r="D3641" s="2" t="s">
        <v>4453</v>
      </c>
      <c r="E3641" s="2" t="s">
        <v>20</v>
      </c>
      <c r="F3641" s="2" t="s">
        <v>21</v>
      </c>
      <c r="G3641" s="2" t="s">
        <v>49</v>
      </c>
      <c r="H3641" s="2" t="s">
        <v>50</v>
      </c>
      <c r="I3641" s="2" t="s">
        <v>51</v>
      </c>
      <c r="J3641" s="2">
        <v>8</v>
      </c>
      <c r="K3641" s="2">
        <v>2821</v>
      </c>
      <c r="L3641" s="2">
        <v>22568</v>
      </c>
      <c r="M3641" s="2">
        <v>14120.38</v>
      </c>
      <c r="N3641" s="2">
        <v>8447.6200000000008</v>
      </c>
      <c r="O3641" s="2">
        <v>348</v>
      </c>
      <c r="P3641" s="2">
        <v>16</v>
      </c>
      <c r="Q3641" s="2" t="s">
        <v>52</v>
      </c>
      <c r="R3641" s="2">
        <v>5</v>
      </c>
      <c r="S3641" s="5">
        <f>IFERROR(Table1[[#This Row],[Profit]]/Table1[[#This Row],[Sales]],0)</f>
        <v>0.37431850407656864</v>
      </c>
      <c r="T3641" s="2" t="str">
        <f t="shared" si="56"/>
        <v>Reorder Needed</v>
      </c>
    </row>
    <row r="3642" spans="1:20" x14ac:dyDescent="0.3">
      <c r="A3642" s="2">
        <v>4641</v>
      </c>
      <c r="B3642" s="3">
        <v>45391</v>
      </c>
      <c r="C3642" s="2" t="s">
        <v>4454</v>
      </c>
      <c r="D3642" s="2" t="s">
        <v>4455</v>
      </c>
      <c r="E3642" s="2" t="s">
        <v>45</v>
      </c>
      <c r="F3642" s="2" t="s">
        <v>46</v>
      </c>
      <c r="G3642" s="2" t="s">
        <v>60</v>
      </c>
      <c r="H3642" s="2" t="s">
        <v>61</v>
      </c>
      <c r="I3642" s="2" t="s">
        <v>32</v>
      </c>
      <c r="J3642" s="2">
        <v>4</v>
      </c>
      <c r="K3642" s="2">
        <v>36443</v>
      </c>
      <c r="L3642" s="2">
        <v>145772</v>
      </c>
      <c r="M3642" s="2">
        <v>119414.18</v>
      </c>
      <c r="N3642" s="2">
        <v>26357.82</v>
      </c>
      <c r="O3642" s="2">
        <v>396</v>
      </c>
      <c r="P3642" s="2">
        <v>73</v>
      </c>
      <c r="Q3642" s="2" t="s">
        <v>62</v>
      </c>
      <c r="R3642" s="2">
        <v>10</v>
      </c>
      <c r="S3642" s="5">
        <f>IFERROR(Table1[[#This Row],[Profit]]/Table1[[#This Row],[Sales]],0)</f>
        <v>0.18081538292676233</v>
      </c>
      <c r="T3642" s="2" t="str">
        <f t="shared" si="56"/>
        <v>Reorder Needed</v>
      </c>
    </row>
    <row r="3643" spans="1:20" x14ac:dyDescent="0.3">
      <c r="A3643" s="2">
        <v>4642</v>
      </c>
      <c r="B3643" s="3">
        <v>45358</v>
      </c>
      <c r="C3643" s="2" t="s">
        <v>1868</v>
      </c>
      <c r="D3643" s="2" t="s">
        <v>4456</v>
      </c>
      <c r="E3643" s="2" t="s">
        <v>20</v>
      </c>
      <c r="F3643" s="2" t="s">
        <v>21</v>
      </c>
      <c r="G3643" s="2" t="s">
        <v>67</v>
      </c>
      <c r="H3643" s="2" t="s">
        <v>68</v>
      </c>
      <c r="I3643" s="2" t="s">
        <v>24</v>
      </c>
      <c r="J3643" s="2">
        <v>7</v>
      </c>
      <c r="K3643" s="2">
        <v>57179</v>
      </c>
      <c r="L3643" s="2">
        <v>400253</v>
      </c>
      <c r="M3643" s="2">
        <v>331464.57</v>
      </c>
      <c r="N3643" s="2">
        <v>68788.429999999993</v>
      </c>
      <c r="O3643" s="2">
        <v>95</v>
      </c>
      <c r="P3643" s="2">
        <v>92</v>
      </c>
      <c r="Q3643" s="2" t="s">
        <v>42</v>
      </c>
      <c r="R3643" s="2">
        <v>10</v>
      </c>
      <c r="S3643" s="5">
        <f>IFERROR(Table1[[#This Row],[Profit]]/Table1[[#This Row],[Sales]],0)</f>
        <v>0.17186237204967855</v>
      </c>
      <c r="T3643" s="2" t="str">
        <f t="shared" si="56"/>
        <v>Reorder Needed</v>
      </c>
    </row>
    <row r="3644" spans="1:20" x14ac:dyDescent="0.3">
      <c r="A3644" s="2">
        <v>4643</v>
      </c>
      <c r="B3644" s="3">
        <v>45629</v>
      </c>
      <c r="C3644" s="2" t="s">
        <v>3113</v>
      </c>
      <c r="D3644" s="2" t="s">
        <v>4457</v>
      </c>
      <c r="E3644" s="2" t="s">
        <v>28</v>
      </c>
      <c r="F3644" s="2" t="s">
        <v>29</v>
      </c>
      <c r="G3644" s="2" t="s">
        <v>30</v>
      </c>
      <c r="H3644" s="2" t="s">
        <v>31</v>
      </c>
      <c r="I3644" s="2" t="s">
        <v>32</v>
      </c>
      <c r="J3644" s="2">
        <v>5</v>
      </c>
      <c r="K3644" s="2">
        <v>32679</v>
      </c>
      <c r="L3644" s="2">
        <v>163395</v>
      </c>
      <c r="M3644" s="2">
        <v>138775.76</v>
      </c>
      <c r="N3644" s="2">
        <v>24619.24</v>
      </c>
      <c r="O3644" s="2">
        <v>119</v>
      </c>
      <c r="P3644" s="2">
        <v>26</v>
      </c>
      <c r="Q3644" s="2" t="s">
        <v>33</v>
      </c>
      <c r="R3644" s="2">
        <v>0</v>
      </c>
      <c r="S3644" s="5">
        <f>IFERROR(Table1[[#This Row],[Profit]]/Table1[[#This Row],[Sales]],0)</f>
        <v>0.15067315401328071</v>
      </c>
      <c r="T3644" s="2" t="str">
        <f t="shared" si="56"/>
        <v>Reorder Needed</v>
      </c>
    </row>
    <row r="3645" spans="1:20" x14ac:dyDescent="0.3">
      <c r="A3645" s="2">
        <v>4644</v>
      </c>
      <c r="B3645" s="3">
        <v>45471</v>
      </c>
      <c r="C3645" s="2" t="s">
        <v>2548</v>
      </c>
      <c r="D3645" s="2" t="s">
        <v>4458</v>
      </c>
      <c r="E3645" s="2" t="s">
        <v>28</v>
      </c>
      <c r="F3645" s="2" t="s">
        <v>29</v>
      </c>
      <c r="G3645" s="2" t="s">
        <v>81</v>
      </c>
      <c r="H3645" s="2" t="s">
        <v>82</v>
      </c>
      <c r="I3645" s="2" t="s">
        <v>24</v>
      </c>
      <c r="J3645" s="2">
        <v>1</v>
      </c>
      <c r="K3645" s="2">
        <v>41184</v>
      </c>
      <c r="L3645" s="2">
        <v>41184</v>
      </c>
      <c r="M3645" s="2">
        <v>28651.759999999998</v>
      </c>
      <c r="N3645" s="2">
        <v>12532.24</v>
      </c>
      <c r="O3645" s="2">
        <v>388</v>
      </c>
      <c r="P3645" s="2">
        <v>80</v>
      </c>
      <c r="Q3645" s="2" t="s">
        <v>42</v>
      </c>
      <c r="R3645" s="2">
        <v>5</v>
      </c>
      <c r="S3645" s="5">
        <f>IFERROR(Table1[[#This Row],[Profit]]/Table1[[#This Row],[Sales]],0)</f>
        <v>0.30429875679875679</v>
      </c>
      <c r="T3645" s="2" t="str">
        <f t="shared" si="56"/>
        <v>Reorder Needed</v>
      </c>
    </row>
    <row r="3646" spans="1:20" x14ac:dyDescent="0.3">
      <c r="A3646" s="2">
        <v>4645</v>
      </c>
      <c r="B3646" s="3">
        <v>45485</v>
      </c>
      <c r="C3646" s="2" t="s">
        <v>69</v>
      </c>
      <c r="D3646" s="2" t="s">
        <v>4459</v>
      </c>
      <c r="E3646" s="2" t="s">
        <v>28</v>
      </c>
      <c r="F3646" s="2" t="s">
        <v>29</v>
      </c>
      <c r="G3646" s="2" t="s">
        <v>55</v>
      </c>
      <c r="H3646" s="2" t="s">
        <v>56</v>
      </c>
      <c r="I3646" s="2" t="s">
        <v>32</v>
      </c>
      <c r="J3646" s="2">
        <v>9</v>
      </c>
      <c r="K3646" s="2">
        <v>58325</v>
      </c>
      <c r="L3646" s="2">
        <v>524925</v>
      </c>
      <c r="M3646" s="2">
        <v>450000.01</v>
      </c>
      <c r="N3646" s="2">
        <v>74924.990000000005</v>
      </c>
      <c r="O3646" s="2">
        <v>375</v>
      </c>
      <c r="P3646" s="2">
        <v>50</v>
      </c>
      <c r="Q3646" s="2" t="s">
        <v>57</v>
      </c>
      <c r="R3646" s="2">
        <v>0</v>
      </c>
      <c r="S3646" s="5">
        <f>IFERROR(Table1[[#This Row],[Profit]]/Table1[[#This Row],[Sales]],0)</f>
        <v>0.14273465733199983</v>
      </c>
      <c r="T3646" s="2" t="str">
        <f t="shared" si="56"/>
        <v>Reorder Needed</v>
      </c>
    </row>
    <row r="3647" spans="1:20" x14ac:dyDescent="0.3">
      <c r="A3647" s="2">
        <v>4646</v>
      </c>
      <c r="B3647" s="3">
        <v>45449</v>
      </c>
      <c r="C3647" s="2" t="s">
        <v>63</v>
      </c>
      <c r="D3647" s="2" t="s">
        <v>4460</v>
      </c>
      <c r="E3647" s="2" t="s">
        <v>36</v>
      </c>
      <c r="F3647" s="2" t="s">
        <v>37</v>
      </c>
      <c r="G3647" s="2" t="s">
        <v>40</v>
      </c>
      <c r="H3647" s="2" t="s">
        <v>41</v>
      </c>
      <c r="I3647" s="2" t="s">
        <v>24</v>
      </c>
      <c r="J3647" s="2">
        <v>9</v>
      </c>
      <c r="K3647" s="2">
        <v>28729</v>
      </c>
      <c r="L3647" s="2">
        <v>258561</v>
      </c>
      <c r="M3647" s="2">
        <v>215876.84</v>
      </c>
      <c r="N3647" s="2">
        <v>42684.160000000003</v>
      </c>
      <c r="O3647" s="2">
        <v>370</v>
      </c>
      <c r="P3647" s="2">
        <v>15</v>
      </c>
      <c r="Q3647" s="2" t="s">
        <v>42</v>
      </c>
      <c r="R3647" s="2">
        <v>20</v>
      </c>
      <c r="S3647" s="5">
        <f>IFERROR(Table1[[#This Row],[Profit]]/Table1[[#This Row],[Sales]],0)</f>
        <v>0.16508351994306955</v>
      </c>
      <c r="T3647" s="2" t="str">
        <f t="shared" si="56"/>
        <v>Reorder Needed</v>
      </c>
    </row>
    <row r="3648" spans="1:20" x14ac:dyDescent="0.3">
      <c r="A3648" s="2">
        <v>4647</v>
      </c>
      <c r="B3648" s="3">
        <v>45486</v>
      </c>
      <c r="C3648" s="2" t="s">
        <v>3481</v>
      </c>
      <c r="D3648" s="2" t="s">
        <v>4461</v>
      </c>
      <c r="E3648" s="2" t="s">
        <v>28</v>
      </c>
      <c r="F3648" s="2" t="s">
        <v>29</v>
      </c>
      <c r="G3648" s="2" t="s">
        <v>75</v>
      </c>
      <c r="H3648" s="2" t="s">
        <v>76</v>
      </c>
      <c r="I3648" s="2" t="s">
        <v>77</v>
      </c>
      <c r="J3648" s="2">
        <v>3</v>
      </c>
      <c r="K3648" s="2">
        <v>16693</v>
      </c>
      <c r="L3648" s="2">
        <v>50079</v>
      </c>
      <c r="M3648" s="2">
        <v>41477.910000000003</v>
      </c>
      <c r="N3648" s="2">
        <v>8601.09</v>
      </c>
      <c r="O3648" s="2">
        <v>75</v>
      </c>
      <c r="P3648" s="2">
        <v>14</v>
      </c>
      <c r="Q3648" s="2" t="s">
        <v>78</v>
      </c>
      <c r="R3648" s="2">
        <v>15</v>
      </c>
      <c r="S3648" s="5">
        <f>IFERROR(Table1[[#This Row],[Profit]]/Table1[[#This Row],[Sales]],0)</f>
        <v>0.17175043431378423</v>
      </c>
      <c r="T3648" s="2" t="str">
        <f t="shared" si="56"/>
        <v>Reorder Needed</v>
      </c>
    </row>
    <row r="3649" spans="1:20" x14ac:dyDescent="0.3">
      <c r="A3649" s="2">
        <v>4648</v>
      </c>
      <c r="B3649" s="3">
        <v>45420</v>
      </c>
      <c r="C3649" s="2" t="s">
        <v>389</v>
      </c>
      <c r="D3649" s="2" t="s">
        <v>4462</v>
      </c>
      <c r="E3649" s="2" t="s">
        <v>20</v>
      </c>
      <c r="F3649" s="2" t="s">
        <v>21</v>
      </c>
      <c r="G3649" s="2" t="s">
        <v>49</v>
      </c>
      <c r="H3649" s="2" t="s">
        <v>50</v>
      </c>
      <c r="I3649" s="2" t="s">
        <v>51</v>
      </c>
      <c r="J3649" s="2">
        <v>10</v>
      </c>
      <c r="K3649" s="2">
        <v>3665</v>
      </c>
      <c r="L3649" s="2">
        <v>36650</v>
      </c>
      <c r="M3649" s="2">
        <v>31226.92</v>
      </c>
      <c r="N3649" s="2">
        <v>5423.08</v>
      </c>
      <c r="O3649" s="2">
        <v>223</v>
      </c>
      <c r="P3649" s="2">
        <v>42</v>
      </c>
      <c r="Q3649" s="2" t="s">
        <v>52</v>
      </c>
      <c r="R3649" s="2">
        <v>10</v>
      </c>
      <c r="S3649" s="5">
        <f>IFERROR(Table1[[#This Row],[Profit]]/Table1[[#This Row],[Sales]],0)</f>
        <v>0.1479694406548431</v>
      </c>
      <c r="T3649" s="2" t="str">
        <f t="shared" si="56"/>
        <v>Reorder Needed</v>
      </c>
    </row>
    <row r="3650" spans="1:20" x14ac:dyDescent="0.3">
      <c r="A3650" s="2">
        <v>4649</v>
      </c>
      <c r="B3650" s="3">
        <v>45601</v>
      </c>
      <c r="C3650" s="2" t="s">
        <v>208</v>
      </c>
      <c r="D3650" s="2" t="s">
        <v>4463</v>
      </c>
      <c r="E3650" s="2" t="s">
        <v>20</v>
      </c>
      <c r="F3650" s="2" t="s">
        <v>21</v>
      </c>
      <c r="G3650" s="2" t="s">
        <v>60</v>
      </c>
      <c r="H3650" s="2" t="s">
        <v>61</v>
      </c>
      <c r="I3650" s="2" t="s">
        <v>32</v>
      </c>
      <c r="J3650" s="2">
        <v>1</v>
      </c>
      <c r="K3650" s="2">
        <v>38168</v>
      </c>
      <c r="L3650" s="2">
        <v>38168</v>
      </c>
      <c r="M3650" s="2">
        <v>25543.200000000001</v>
      </c>
      <c r="N3650" s="2">
        <v>12624.8</v>
      </c>
      <c r="O3650" s="2">
        <v>95</v>
      </c>
      <c r="P3650" s="2">
        <v>59</v>
      </c>
      <c r="Q3650" s="2" t="s">
        <v>62</v>
      </c>
      <c r="R3650" s="2">
        <v>20</v>
      </c>
      <c r="S3650" s="5">
        <f>IFERROR(Table1[[#This Row],[Profit]]/Table1[[#This Row],[Sales]],0)</f>
        <v>0.33076923076923076</v>
      </c>
      <c r="T3650" s="2" t="str">
        <f t="shared" ref="T3650:T3713" si="57">IF(O3650&gt;P3650,"Reorder Needed","Sufficient")</f>
        <v>Reorder Needed</v>
      </c>
    </row>
    <row r="3651" spans="1:20" x14ac:dyDescent="0.3">
      <c r="A3651" s="2">
        <v>4650</v>
      </c>
      <c r="B3651" s="3">
        <v>45345</v>
      </c>
      <c r="C3651" s="2" t="s">
        <v>1651</v>
      </c>
      <c r="D3651" s="2" t="s">
        <v>4464</v>
      </c>
      <c r="E3651" s="2" t="s">
        <v>28</v>
      </c>
      <c r="F3651" s="2" t="s">
        <v>29</v>
      </c>
      <c r="G3651" s="2" t="s">
        <v>49</v>
      </c>
      <c r="H3651" s="2" t="s">
        <v>50</v>
      </c>
      <c r="I3651" s="2" t="s">
        <v>51</v>
      </c>
      <c r="J3651" s="2">
        <v>10</v>
      </c>
      <c r="K3651" s="2">
        <v>30414</v>
      </c>
      <c r="L3651" s="2">
        <v>304140</v>
      </c>
      <c r="M3651" s="2">
        <v>202668.58</v>
      </c>
      <c r="N3651" s="2">
        <v>101471.42</v>
      </c>
      <c r="O3651" s="2">
        <v>396</v>
      </c>
      <c r="P3651" s="2">
        <v>13</v>
      </c>
      <c r="Q3651" s="2" t="s">
        <v>52</v>
      </c>
      <c r="R3651" s="2">
        <v>5</v>
      </c>
      <c r="S3651" s="5">
        <f>IFERROR(Table1[[#This Row],[Profit]]/Table1[[#This Row],[Sales]],0)</f>
        <v>0.33363391859012298</v>
      </c>
      <c r="T3651" s="2" t="str">
        <f t="shared" si="57"/>
        <v>Reorder Needed</v>
      </c>
    </row>
    <row r="3652" spans="1:20" x14ac:dyDescent="0.3">
      <c r="A3652" s="2">
        <v>4651</v>
      </c>
      <c r="B3652" s="3">
        <v>45370</v>
      </c>
      <c r="C3652" s="2" t="s">
        <v>1354</v>
      </c>
      <c r="D3652" s="2" t="s">
        <v>4465</v>
      </c>
      <c r="E3652" s="2" t="s">
        <v>36</v>
      </c>
      <c r="F3652" s="2" t="s">
        <v>37</v>
      </c>
      <c r="G3652" s="2" t="s">
        <v>55</v>
      </c>
      <c r="H3652" s="2" t="s">
        <v>56</v>
      </c>
      <c r="I3652" s="2" t="s">
        <v>32</v>
      </c>
      <c r="J3652" s="2">
        <v>4</v>
      </c>
      <c r="K3652" s="2">
        <v>24571</v>
      </c>
      <c r="L3652" s="2">
        <v>98284</v>
      </c>
      <c r="M3652" s="2">
        <v>81566.070000000007</v>
      </c>
      <c r="N3652" s="2">
        <v>16717.93</v>
      </c>
      <c r="O3652" s="2">
        <v>128</v>
      </c>
      <c r="P3652" s="2">
        <v>35</v>
      </c>
      <c r="Q3652" s="2" t="s">
        <v>57</v>
      </c>
      <c r="R3652" s="2">
        <v>20</v>
      </c>
      <c r="S3652" s="5">
        <f>IFERROR(Table1[[#This Row],[Profit]]/Table1[[#This Row],[Sales]],0)</f>
        <v>0.17009818485206138</v>
      </c>
      <c r="T3652" s="2" t="str">
        <f t="shared" si="57"/>
        <v>Reorder Needed</v>
      </c>
    </row>
    <row r="3653" spans="1:20" x14ac:dyDescent="0.3">
      <c r="A3653" s="2">
        <v>4652</v>
      </c>
      <c r="B3653" s="3">
        <v>45319</v>
      </c>
      <c r="C3653" s="2" t="s">
        <v>2473</v>
      </c>
      <c r="D3653" s="2" t="s">
        <v>4466</v>
      </c>
      <c r="E3653" s="2" t="s">
        <v>45</v>
      </c>
      <c r="F3653" s="2" t="s">
        <v>46</v>
      </c>
      <c r="G3653" s="2" t="s">
        <v>60</v>
      </c>
      <c r="H3653" s="2" t="s">
        <v>61</v>
      </c>
      <c r="I3653" s="2" t="s">
        <v>32</v>
      </c>
      <c r="J3653" s="2">
        <v>2</v>
      </c>
      <c r="K3653" s="2">
        <v>27063</v>
      </c>
      <c r="L3653" s="2">
        <v>54126</v>
      </c>
      <c r="M3653" s="2">
        <v>43860.41</v>
      </c>
      <c r="N3653" s="2">
        <v>10265.59</v>
      </c>
      <c r="O3653" s="2">
        <v>108</v>
      </c>
      <c r="P3653" s="2">
        <v>78</v>
      </c>
      <c r="Q3653" s="2" t="s">
        <v>62</v>
      </c>
      <c r="R3653" s="2">
        <v>20</v>
      </c>
      <c r="S3653" s="5">
        <f>IFERROR(Table1[[#This Row],[Profit]]/Table1[[#This Row],[Sales]],0)</f>
        <v>0.18966097624062372</v>
      </c>
      <c r="T3653" s="2" t="str">
        <f t="shared" si="57"/>
        <v>Reorder Needed</v>
      </c>
    </row>
    <row r="3654" spans="1:20" x14ac:dyDescent="0.3">
      <c r="A3654" s="2">
        <v>4653</v>
      </c>
      <c r="B3654" s="3">
        <v>45648</v>
      </c>
      <c r="C3654" s="2" t="s">
        <v>1735</v>
      </c>
      <c r="D3654" s="2" t="s">
        <v>4467</v>
      </c>
      <c r="E3654" s="2" t="s">
        <v>36</v>
      </c>
      <c r="F3654" s="2" t="s">
        <v>37</v>
      </c>
      <c r="G3654" s="2" t="s">
        <v>22</v>
      </c>
      <c r="H3654" s="2" t="s">
        <v>23</v>
      </c>
      <c r="I3654" s="2" t="s">
        <v>24</v>
      </c>
      <c r="J3654" s="2">
        <v>1</v>
      </c>
      <c r="K3654" s="2">
        <v>42428</v>
      </c>
      <c r="L3654" s="2">
        <v>42428</v>
      </c>
      <c r="M3654" s="2">
        <v>35171.06</v>
      </c>
      <c r="N3654" s="2">
        <v>7256.94</v>
      </c>
      <c r="O3654" s="2">
        <v>57</v>
      </c>
      <c r="P3654" s="2">
        <v>89</v>
      </c>
      <c r="Q3654" s="2" t="s">
        <v>25</v>
      </c>
      <c r="R3654" s="2">
        <v>5</v>
      </c>
      <c r="S3654" s="5">
        <f>IFERROR(Table1[[#This Row],[Profit]]/Table1[[#This Row],[Sales]],0)</f>
        <v>0.17104129348543415</v>
      </c>
      <c r="T3654" s="2" t="str">
        <f t="shared" si="57"/>
        <v>Sufficient</v>
      </c>
    </row>
    <row r="3655" spans="1:20" x14ac:dyDescent="0.3">
      <c r="A3655" s="2">
        <v>4654</v>
      </c>
      <c r="B3655" s="3">
        <v>45302</v>
      </c>
      <c r="C3655" s="2" t="s">
        <v>704</v>
      </c>
      <c r="D3655" s="2" t="s">
        <v>4468</v>
      </c>
      <c r="E3655" s="2" t="s">
        <v>36</v>
      </c>
      <c r="F3655" s="2" t="s">
        <v>37</v>
      </c>
      <c r="G3655" s="2" t="s">
        <v>60</v>
      </c>
      <c r="H3655" s="2" t="s">
        <v>61</v>
      </c>
      <c r="I3655" s="2" t="s">
        <v>32</v>
      </c>
      <c r="J3655" s="2">
        <v>5</v>
      </c>
      <c r="K3655" s="2">
        <v>24904</v>
      </c>
      <c r="L3655" s="2">
        <v>124520</v>
      </c>
      <c r="M3655" s="2">
        <v>75314</v>
      </c>
      <c r="N3655" s="2">
        <v>49206</v>
      </c>
      <c r="O3655" s="2">
        <v>298</v>
      </c>
      <c r="P3655" s="2">
        <v>54</v>
      </c>
      <c r="Q3655" s="2" t="s">
        <v>62</v>
      </c>
      <c r="R3655" s="2">
        <v>20</v>
      </c>
      <c r="S3655" s="5">
        <f>IFERROR(Table1[[#This Row],[Profit]]/Table1[[#This Row],[Sales]],0)</f>
        <v>0.39516543527144232</v>
      </c>
      <c r="T3655" s="2" t="str">
        <f t="shared" si="57"/>
        <v>Reorder Needed</v>
      </c>
    </row>
    <row r="3656" spans="1:20" x14ac:dyDescent="0.3">
      <c r="A3656" s="2">
        <v>4655</v>
      </c>
      <c r="B3656" s="3">
        <v>45298</v>
      </c>
      <c r="C3656" s="2" t="s">
        <v>3213</v>
      </c>
      <c r="D3656" s="2" t="s">
        <v>4469</v>
      </c>
      <c r="E3656" s="2" t="s">
        <v>45</v>
      </c>
      <c r="F3656" s="2" t="s">
        <v>46</v>
      </c>
      <c r="G3656" s="2" t="s">
        <v>40</v>
      </c>
      <c r="H3656" s="2" t="s">
        <v>41</v>
      </c>
      <c r="I3656" s="2" t="s">
        <v>24</v>
      </c>
      <c r="J3656" s="2">
        <v>4</v>
      </c>
      <c r="K3656" s="2">
        <v>58758</v>
      </c>
      <c r="L3656" s="2">
        <v>235032</v>
      </c>
      <c r="M3656" s="2">
        <v>157106.85999999999</v>
      </c>
      <c r="N3656" s="2">
        <v>77925.14</v>
      </c>
      <c r="O3656" s="2">
        <v>234</v>
      </c>
      <c r="P3656" s="2">
        <v>13</v>
      </c>
      <c r="Q3656" s="2" t="s">
        <v>42</v>
      </c>
      <c r="R3656" s="2">
        <v>10</v>
      </c>
      <c r="S3656" s="5">
        <f>IFERROR(Table1[[#This Row],[Profit]]/Table1[[#This Row],[Sales]],0)</f>
        <v>0.33155119302903435</v>
      </c>
      <c r="T3656" s="2" t="str">
        <f t="shared" si="57"/>
        <v>Reorder Needed</v>
      </c>
    </row>
    <row r="3657" spans="1:20" x14ac:dyDescent="0.3">
      <c r="A3657" s="2">
        <v>4656</v>
      </c>
      <c r="B3657" s="3">
        <v>45590</v>
      </c>
      <c r="C3657" s="2" t="s">
        <v>26</v>
      </c>
      <c r="D3657" s="2" t="s">
        <v>4470</v>
      </c>
      <c r="E3657" s="2" t="s">
        <v>45</v>
      </c>
      <c r="F3657" s="2" t="s">
        <v>46</v>
      </c>
      <c r="G3657" s="2" t="s">
        <v>55</v>
      </c>
      <c r="H3657" s="2" t="s">
        <v>56</v>
      </c>
      <c r="I3657" s="2" t="s">
        <v>32</v>
      </c>
      <c r="J3657" s="2">
        <v>7</v>
      </c>
      <c r="K3657" s="2">
        <v>23617</v>
      </c>
      <c r="L3657" s="2">
        <v>165319</v>
      </c>
      <c r="M3657" s="2">
        <v>142266.19</v>
      </c>
      <c r="N3657" s="2">
        <v>23052.81</v>
      </c>
      <c r="O3657" s="2">
        <v>323</v>
      </c>
      <c r="P3657" s="2">
        <v>94</v>
      </c>
      <c r="Q3657" s="2" t="s">
        <v>57</v>
      </c>
      <c r="R3657" s="2">
        <v>10</v>
      </c>
      <c r="S3657" s="5">
        <f>IFERROR(Table1[[#This Row],[Profit]]/Table1[[#This Row],[Sales]],0)</f>
        <v>0.13944440747887418</v>
      </c>
      <c r="T3657" s="2" t="str">
        <f t="shared" si="57"/>
        <v>Reorder Needed</v>
      </c>
    </row>
    <row r="3658" spans="1:20" x14ac:dyDescent="0.3">
      <c r="A3658" s="2">
        <v>4657</v>
      </c>
      <c r="B3658" s="3">
        <v>45575</v>
      </c>
      <c r="C3658" s="2" t="s">
        <v>2941</v>
      </c>
      <c r="D3658" s="2" t="s">
        <v>4471</v>
      </c>
      <c r="E3658" s="2" t="s">
        <v>36</v>
      </c>
      <c r="F3658" s="2" t="s">
        <v>37</v>
      </c>
      <c r="G3658" s="2" t="s">
        <v>55</v>
      </c>
      <c r="H3658" s="2" t="s">
        <v>56</v>
      </c>
      <c r="I3658" s="2" t="s">
        <v>32</v>
      </c>
      <c r="J3658" s="2">
        <v>8</v>
      </c>
      <c r="K3658" s="2">
        <v>22168</v>
      </c>
      <c r="L3658" s="2">
        <v>177344</v>
      </c>
      <c r="M3658" s="2">
        <v>138187.07999999999</v>
      </c>
      <c r="N3658" s="2">
        <v>39156.92</v>
      </c>
      <c r="O3658" s="2">
        <v>71</v>
      </c>
      <c r="P3658" s="2">
        <v>76</v>
      </c>
      <c r="Q3658" s="2" t="s">
        <v>57</v>
      </c>
      <c r="R3658" s="2">
        <v>15</v>
      </c>
      <c r="S3658" s="5">
        <f>IFERROR(Table1[[#This Row],[Profit]]/Table1[[#This Row],[Sales]],0)</f>
        <v>0.22079641826055574</v>
      </c>
      <c r="T3658" s="2" t="str">
        <f t="shared" si="57"/>
        <v>Sufficient</v>
      </c>
    </row>
    <row r="3659" spans="1:20" x14ac:dyDescent="0.3">
      <c r="A3659" s="2">
        <v>4658</v>
      </c>
      <c r="B3659" s="3">
        <v>45534</v>
      </c>
      <c r="C3659" s="2" t="s">
        <v>1030</v>
      </c>
      <c r="D3659" s="2" t="s">
        <v>4472</v>
      </c>
      <c r="E3659" s="2" t="s">
        <v>28</v>
      </c>
      <c r="F3659" s="2" t="s">
        <v>29</v>
      </c>
      <c r="G3659" s="2" t="s">
        <v>55</v>
      </c>
      <c r="H3659" s="2" t="s">
        <v>56</v>
      </c>
      <c r="I3659" s="2" t="s">
        <v>32</v>
      </c>
      <c r="J3659" s="2">
        <v>10</v>
      </c>
      <c r="K3659" s="2">
        <v>59970</v>
      </c>
      <c r="L3659" s="2">
        <v>599700</v>
      </c>
      <c r="M3659" s="2">
        <v>360829.59</v>
      </c>
      <c r="N3659" s="2">
        <v>238870.41</v>
      </c>
      <c r="O3659" s="2">
        <v>190</v>
      </c>
      <c r="P3659" s="2">
        <v>32</v>
      </c>
      <c r="Q3659" s="2" t="s">
        <v>57</v>
      </c>
      <c r="R3659" s="2">
        <v>20</v>
      </c>
      <c r="S3659" s="5">
        <f>IFERROR(Table1[[#This Row],[Profit]]/Table1[[#This Row],[Sales]],0)</f>
        <v>0.39831650825412707</v>
      </c>
      <c r="T3659" s="2" t="str">
        <f t="shared" si="57"/>
        <v>Reorder Needed</v>
      </c>
    </row>
    <row r="3660" spans="1:20" x14ac:dyDescent="0.3">
      <c r="A3660" s="2">
        <v>4659</v>
      </c>
      <c r="B3660" s="3">
        <v>45610</v>
      </c>
      <c r="C3660" s="2" t="s">
        <v>868</v>
      </c>
      <c r="D3660" s="2" t="s">
        <v>4473</v>
      </c>
      <c r="E3660" s="2" t="s">
        <v>28</v>
      </c>
      <c r="F3660" s="2" t="s">
        <v>29</v>
      </c>
      <c r="G3660" s="2" t="s">
        <v>81</v>
      </c>
      <c r="H3660" s="2" t="s">
        <v>82</v>
      </c>
      <c r="I3660" s="2" t="s">
        <v>24</v>
      </c>
      <c r="J3660" s="2">
        <v>10</v>
      </c>
      <c r="K3660" s="2">
        <v>19530</v>
      </c>
      <c r="L3660" s="2">
        <v>195300</v>
      </c>
      <c r="M3660" s="2">
        <v>124209.13</v>
      </c>
      <c r="N3660" s="2">
        <v>71090.87</v>
      </c>
      <c r="O3660" s="2">
        <v>22</v>
      </c>
      <c r="P3660" s="2">
        <v>95</v>
      </c>
      <c r="Q3660" s="2" t="s">
        <v>42</v>
      </c>
      <c r="R3660" s="2">
        <v>5</v>
      </c>
      <c r="S3660" s="5">
        <f>IFERROR(Table1[[#This Row],[Profit]]/Table1[[#This Row],[Sales]],0)</f>
        <v>0.36400855094726059</v>
      </c>
      <c r="T3660" s="2" t="str">
        <f t="shared" si="57"/>
        <v>Sufficient</v>
      </c>
    </row>
    <row r="3661" spans="1:20" x14ac:dyDescent="0.3">
      <c r="A3661" s="2">
        <v>4660</v>
      </c>
      <c r="B3661" s="3">
        <v>45391</v>
      </c>
      <c r="C3661" s="2" t="s">
        <v>424</v>
      </c>
      <c r="D3661" s="2" t="s">
        <v>4474</v>
      </c>
      <c r="E3661" s="2" t="s">
        <v>45</v>
      </c>
      <c r="F3661" s="2" t="s">
        <v>46</v>
      </c>
      <c r="G3661" s="2" t="s">
        <v>55</v>
      </c>
      <c r="H3661" s="2" t="s">
        <v>56</v>
      </c>
      <c r="I3661" s="2" t="s">
        <v>32</v>
      </c>
      <c r="J3661" s="2">
        <v>2</v>
      </c>
      <c r="K3661" s="2">
        <v>16432</v>
      </c>
      <c r="L3661" s="2">
        <v>32864</v>
      </c>
      <c r="M3661" s="2">
        <v>27545.24</v>
      </c>
      <c r="N3661" s="2">
        <v>5318.76</v>
      </c>
      <c r="O3661" s="2">
        <v>120</v>
      </c>
      <c r="P3661" s="2">
        <v>63</v>
      </c>
      <c r="Q3661" s="2" t="s">
        <v>57</v>
      </c>
      <c r="R3661" s="2">
        <v>10</v>
      </c>
      <c r="S3661" s="5">
        <f>IFERROR(Table1[[#This Row],[Profit]]/Table1[[#This Row],[Sales]],0)</f>
        <v>0.16184152872444013</v>
      </c>
      <c r="T3661" s="2" t="str">
        <f t="shared" si="57"/>
        <v>Reorder Needed</v>
      </c>
    </row>
    <row r="3662" spans="1:20" x14ac:dyDescent="0.3">
      <c r="A3662" s="2">
        <v>4661</v>
      </c>
      <c r="B3662" s="3">
        <v>45367</v>
      </c>
      <c r="C3662" s="2" t="s">
        <v>466</v>
      </c>
      <c r="D3662" s="2" t="s">
        <v>2095</v>
      </c>
      <c r="E3662" s="2" t="s">
        <v>28</v>
      </c>
      <c r="F3662" s="2" t="s">
        <v>29</v>
      </c>
      <c r="G3662" s="2" t="s">
        <v>60</v>
      </c>
      <c r="H3662" s="2" t="s">
        <v>61</v>
      </c>
      <c r="I3662" s="2" t="s">
        <v>32</v>
      </c>
      <c r="J3662" s="2">
        <v>7</v>
      </c>
      <c r="K3662" s="2">
        <v>35288</v>
      </c>
      <c r="L3662" s="2">
        <v>247016</v>
      </c>
      <c r="M3662" s="2">
        <v>150030.59</v>
      </c>
      <c r="N3662" s="2">
        <v>96985.41</v>
      </c>
      <c r="O3662" s="2">
        <v>180</v>
      </c>
      <c r="P3662" s="2">
        <v>68</v>
      </c>
      <c r="Q3662" s="2" t="s">
        <v>62</v>
      </c>
      <c r="R3662" s="2">
        <v>10</v>
      </c>
      <c r="S3662" s="5">
        <f>IFERROR(Table1[[#This Row],[Profit]]/Table1[[#This Row],[Sales]],0)</f>
        <v>0.39262804838552967</v>
      </c>
      <c r="T3662" s="2" t="str">
        <f t="shared" si="57"/>
        <v>Reorder Needed</v>
      </c>
    </row>
    <row r="3663" spans="1:20" x14ac:dyDescent="0.3">
      <c r="A3663" s="2">
        <v>4662</v>
      </c>
      <c r="B3663" s="3">
        <v>45576</v>
      </c>
      <c r="C3663" s="2" t="s">
        <v>2097</v>
      </c>
      <c r="D3663" s="2" t="s">
        <v>4475</v>
      </c>
      <c r="E3663" s="2" t="s">
        <v>28</v>
      </c>
      <c r="F3663" s="2" t="s">
        <v>29</v>
      </c>
      <c r="G3663" s="2" t="s">
        <v>60</v>
      </c>
      <c r="H3663" s="2" t="s">
        <v>61</v>
      </c>
      <c r="I3663" s="2" t="s">
        <v>32</v>
      </c>
      <c r="J3663" s="2">
        <v>5</v>
      </c>
      <c r="K3663" s="2">
        <v>6243</v>
      </c>
      <c r="L3663" s="2">
        <v>31215</v>
      </c>
      <c r="M3663" s="2">
        <v>24717.95</v>
      </c>
      <c r="N3663" s="2">
        <v>6497.05</v>
      </c>
      <c r="O3663" s="2">
        <v>133</v>
      </c>
      <c r="P3663" s="2">
        <v>54</v>
      </c>
      <c r="Q3663" s="2" t="s">
        <v>62</v>
      </c>
      <c r="R3663" s="2">
        <v>15</v>
      </c>
      <c r="S3663" s="5">
        <f>IFERROR(Table1[[#This Row],[Profit]]/Table1[[#This Row],[Sales]],0)</f>
        <v>0.20813871536120457</v>
      </c>
      <c r="T3663" s="2" t="str">
        <f t="shared" si="57"/>
        <v>Reorder Needed</v>
      </c>
    </row>
    <row r="3664" spans="1:20" x14ac:dyDescent="0.3">
      <c r="A3664" s="2">
        <v>4663</v>
      </c>
      <c r="B3664" s="3">
        <v>45641</v>
      </c>
      <c r="C3664" s="2" t="s">
        <v>1123</v>
      </c>
      <c r="D3664" s="2" t="s">
        <v>4476</v>
      </c>
      <c r="E3664" s="2" t="s">
        <v>20</v>
      </c>
      <c r="F3664" s="2" t="s">
        <v>21</v>
      </c>
      <c r="G3664" s="2" t="s">
        <v>97</v>
      </c>
      <c r="H3664" s="2" t="s">
        <v>98</v>
      </c>
      <c r="I3664" s="2" t="s">
        <v>32</v>
      </c>
      <c r="J3664" s="2">
        <v>4</v>
      </c>
      <c r="K3664" s="2">
        <v>46960</v>
      </c>
      <c r="L3664" s="2">
        <v>187840</v>
      </c>
      <c r="M3664" s="2">
        <v>137698.79999999999</v>
      </c>
      <c r="N3664" s="2">
        <v>50141.2</v>
      </c>
      <c r="O3664" s="2">
        <v>231</v>
      </c>
      <c r="P3664" s="2">
        <v>42</v>
      </c>
      <c r="Q3664" s="2" t="s">
        <v>99</v>
      </c>
      <c r="R3664" s="2">
        <v>0</v>
      </c>
      <c r="S3664" s="5">
        <f>IFERROR(Table1[[#This Row],[Profit]]/Table1[[#This Row],[Sales]],0)</f>
        <v>0.26693568994889266</v>
      </c>
      <c r="T3664" s="2" t="str">
        <f t="shared" si="57"/>
        <v>Reorder Needed</v>
      </c>
    </row>
    <row r="3665" spans="1:20" x14ac:dyDescent="0.3">
      <c r="A3665" s="2">
        <v>4664</v>
      </c>
      <c r="B3665" s="3">
        <v>45384</v>
      </c>
      <c r="C3665" s="2" t="s">
        <v>2763</v>
      </c>
      <c r="D3665" s="2" t="s">
        <v>4477</v>
      </c>
      <c r="E3665" s="2" t="s">
        <v>28</v>
      </c>
      <c r="F3665" s="2" t="s">
        <v>29</v>
      </c>
      <c r="G3665" s="2" t="s">
        <v>40</v>
      </c>
      <c r="H3665" s="2" t="s">
        <v>41</v>
      </c>
      <c r="I3665" s="2" t="s">
        <v>24</v>
      </c>
      <c r="J3665" s="2">
        <v>1</v>
      </c>
      <c r="K3665" s="2">
        <v>43184</v>
      </c>
      <c r="L3665" s="2">
        <v>43184</v>
      </c>
      <c r="M3665" s="2">
        <v>27880.66</v>
      </c>
      <c r="N3665" s="2">
        <v>15303.34</v>
      </c>
      <c r="O3665" s="2">
        <v>68</v>
      </c>
      <c r="P3665" s="2">
        <v>17</v>
      </c>
      <c r="Q3665" s="2" t="s">
        <v>42</v>
      </c>
      <c r="R3665" s="2">
        <v>10</v>
      </c>
      <c r="S3665" s="5">
        <f>IFERROR(Table1[[#This Row],[Profit]]/Table1[[#This Row],[Sales]],0)</f>
        <v>0.35437523156724715</v>
      </c>
      <c r="T3665" s="2" t="str">
        <f t="shared" si="57"/>
        <v>Reorder Needed</v>
      </c>
    </row>
    <row r="3666" spans="1:20" x14ac:dyDescent="0.3">
      <c r="A3666" s="2">
        <v>4665</v>
      </c>
      <c r="B3666" s="3">
        <v>45458</v>
      </c>
      <c r="C3666" s="2" t="s">
        <v>369</v>
      </c>
      <c r="D3666" s="2" t="s">
        <v>4478</v>
      </c>
      <c r="E3666" s="2" t="s">
        <v>45</v>
      </c>
      <c r="F3666" s="2" t="s">
        <v>46</v>
      </c>
      <c r="G3666" s="2" t="s">
        <v>30</v>
      </c>
      <c r="H3666" s="2" t="s">
        <v>31</v>
      </c>
      <c r="I3666" s="2" t="s">
        <v>32</v>
      </c>
      <c r="J3666" s="2">
        <v>10</v>
      </c>
      <c r="K3666" s="2">
        <v>20570</v>
      </c>
      <c r="L3666" s="2">
        <v>205700</v>
      </c>
      <c r="M3666" s="2">
        <v>131759.53</v>
      </c>
      <c r="N3666" s="2">
        <v>73940.47</v>
      </c>
      <c r="O3666" s="2">
        <v>407</v>
      </c>
      <c r="P3666" s="2">
        <v>14</v>
      </c>
      <c r="Q3666" s="2" t="s">
        <v>33</v>
      </c>
      <c r="R3666" s="2">
        <v>10</v>
      </c>
      <c r="S3666" s="5">
        <f>IFERROR(Table1[[#This Row],[Profit]]/Table1[[#This Row],[Sales]],0)</f>
        <v>0.35945780262518229</v>
      </c>
      <c r="T3666" s="2" t="str">
        <f t="shared" si="57"/>
        <v>Reorder Needed</v>
      </c>
    </row>
    <row r="3667" spans="1:20" x14ac:dyDescent="0.3">
      <c r="A3667" s="2">
        <v>4666</v>
      </c>
      <c r="B3667" s="3">
        <v>45599</v>
      </c>
      <c r="C3667" s="2" t="s">
        <v>1464</v>
      </c>
      <c r="D3667" s="2" t="s">
        <v>4479</v>
      </c>
      <c r="E3667" s="2" t="s">
        <v>45</v>
      </c>
      <c r="F3667" s="2" t="s">
        <v>46</v>
      </c>
      <c r="G3667" s="2" t="s">
        <v>30</v>
      </c>
      <c r="H3667" s="2" t="s">
        <v>31</v>
      </c>
      <c r="I3667" s="2" t="s">
        <v>32</v>
      </c>
      <c r="J3667" s="2">
        <v>10</v>
      </c>
      <c r="K3667" s="2">
        <v>22600</v>
      </c>
      <c r="L3667" s="2">
        <v>226000</v>
      </c>
      <c r="M3667" s="2">
        <v>198568.26</v>
      </c>
      <c r="N3667" s="2">
        <v>27431.74</v>
      </c>
      <c r="O3667" s="2">
        <v>117</v>
      </c>
      <c r="P3667" s="2">
        <v>95</v>
      </c>
      <c r="Q3667" s="2" t="s">
        <v>33</v>
      </c>
      <c r="R3667" s="2">
        <v>10</v>
      </c>
      <c r="S3667" s="5">
        <f>IFERROR(Table1[[#This Row],[Profit]]/Table1[[#This Row],[Sales]],0)</f>
        <v>0.12137938053097345</v>
      </c>
      <c r="T3667" s="2" t="str">
        <f t="shared" si="57"/>
        <v>Reorder Needed</v>
      </c>
    </row>
    <row r="3668" spans="1:20" x14ac:dyDescent="0.3">
      <c r="A3668" s="2">
        <v>4667</v>
      </c>
      <c r="B3668" s="3">
        <v>45321</v>
      </c>
      <c r="C3668" s="2" t="s">
        <v>2277</v>
      </c>
      <c r="D3668" s="2" t="s">
        <v>4480</v>
      </c>
      <c r="E3668" s="2" t="s">
        <v>36</v>
      </c>
      <c r="F3668" s="2" t="s">
        <v>37</v>
      </c>
      <c r="G3668" s="2" t="s">
        <v>67</v>
      </c>
      <c r="H3668" s="2" t="s">
        <v>68</v>
      </c>
      <c r="I3668" s="2" t="s">
        <v>24</v>
      </c>
      <c r="J3668" s="2">
        <v>3</v>
      </c>
      <c r="K3668" s="2">
        <v>26932</v>
      </c>
      <c r="L3668" s="2">
        <v>80796</v>
      </c>
      <c r="M3668" s="2">
        <v>60404.68</v>
      </c>
      <c r="N3668" s="2">
        <v>20391.32</v>
      </c>
      <c r="O3668" s="2">
        <v>60</v>
      </c>
      <c r="P3668" s="2">
        <v>77</v>
      </c>
      <c r="Q3668" s="2" t="s">
        <v>42</v>
      </c>
      <c r="R3668" s="2">
        <v>0</v>
      </c>
      <c r="S3668" s="5">
        <f>IFERROR(Table1[[#This Row],[Profit]]/Table1[[#This Row],[Sales]],0)</f>
        <v>0.25238031585722065</v>
      </c>
      <c r="T3668" s="2" t="str">
        <f t="shared" si="57"/>
        <v>Sufficient</v>
      </c>
    </row>
    <row r="3669" spans="1:20" x14ac:dyDescent="0.3">
      <c r="A3669" s="2">
        <v>4668</v>
      </c>
      <c r="B3669" s="3">
        <v>45459</v>
      </c>
      <c r="C3669" s="2" t="s">
        <v>611</v>
      </c>
      <c r="D3669" s="2" t="s">
        <v>2761</v>
      </c>
      <c r="E3669" s="2" t="s">
        <v>28</v>
      </c>
      <c r="F3669" s="2" t="s">
        <v>29</v>
      </c>
      <c r="G3669" s="2" t="s">
        <v>97</v>
      </c>
      <c r="H3669" s="2" t="s">
        <v>98</v>
      </c>
      <c r="I3669" s="2" t="s">
        <v>32</v>
      </c>
      <c r="J3669" s="2">
        <v>4</v>
      </c>
      <c r="K3669" s="2">
        <v>22658</v>
      </c>
      <c r="L3669" s="2">
        <v>90632</v>
      </c>
      <c r="M3669" s="2">
        <v>57168.55</v>
      </c>
      <c r="N3669" s="2">
        <v>33463.449999999997</v>
      </c>
      <c r="O3669" s="2">
        <v>392</v>
      </c>
      <c r="P3669" s="2">
        <v>82</v>
      </c>
      <c r="Q3669" s="2" t="s">
        <v>99</v>
      </c>
      <c r="R3669" s="2">
        <v>20</v>
      </c>
      <c r="S3669" s="5">
        <f>IFERROR(Table1[[#This Row],[Profit]]/Table1[[#This Row],[Sales]],0)</f>
        <v>0.369223342748698</v>
      </c>
      <c r="T3669" s="2" t="str">
        <f t="shared" si="57"/>
        <v>Reorder Needed</v>
      </c>
    </row>
    <row r="3670" spans="1:20" x14ac:dyDescent="0.3">
      <c r="A3670" s="2">
        <v>4669</v>
      </c>
      <c r="B3670" s="3">
        <v>45411</v>
      </c>
      <c r="C3670" s="2" t="s">
        <v>2120</v>
      </c>
      <c r="D3670" s="2" t="s">
        <v>4481</v>
      </c>
      <c r="E3670" s="2" t="s">
        <v>20</v>
      </c>
      <c r="F3670" s="2" t="s">
        <v>21</v>
      </c>
      <c r="G3670" s="2" t="s">
        <v>40</v>
      </c>
      <c r="H3670" s="2" t="s">
        <v>41</v>
      </c>
      <c r="I3670" s="2" t="s">
        <v>24</v>
      </c>
      <c r="J3670" s="2">
        <v>6</v>
      </c>
      <c r="K3670" s="2">
        <v>10590</v>
      </c>
      <c r="L3670" s="2">
        <v>63540</v>
      </c>
      <c r="M3670" s="2">
        <v>49798.07</v>
      </c>
      <c r="N3670" s="2">
        <v>13741.93</v>
      </c>
      <c r="O3670" s="2">
        <v>439</v>
      </c>
      <c r="P3670" s="2">
        <v>79</v>
      </c>
      <c r="Q3670" s="2" t="s">
        <v>42</v>
      </c>
      <c r="R3670" s="2">
        <v>20</v>
      </c>
      <c r="S3670" s="5">
        <f>IFERROR(Table1[[#This Row],[Profit]]/Table1[[#This Row],[Sales]],0)</f>
        <v>0.21627211205539817</v>
      </c>
      <c r="T3670" s="2" t="str">
        <f t="shared" si="57"/>
        <v>Reorder Needed</v>
      </c>
    </row>
    <row r="3671" spans="1:20" x14ac:dyDescent="0.3">
      <c r="A3671" s="2">
        <v>4670</v>
      </c>
      <c r="B3671" s="3">
        <v>45416</v>
      </c>
      <c r="C3671" s="2" t="s">
        <v>1934</v>
      </c>
      <c r="D3671" s="2" t="s">
        <v>4482</v>
      </c>
      <c r="E3671" s="2" t="s">
        <v>45</v>
      </c>
      <c r="F3671" s="2" t="s">
        <v>46</v>
      </c>
      <c r="G3671" s="2" t="s">
        <v>49</v>
      </c>
      <c r="H3671" s="2" t="s">
        <v>50</v>
      </c>
      <c r="I3671" s="2" t="s">
        <v>51</v>
      </c>
      <c r="J3671" s="2">
        <v>7</v>
      </c>
      <c r="K3671" s="2">
        <v>49313</v>
      </c>
      <c r="L3671" s="2">
        <v>345191</v>
      </c>
      <c r="M3671" s="2">
        <v>306919.37</v>
      </c>
      <c r="N3671" s="2">
        <v>38271.629999999997</v>
      </c>
      <c r="O3671" s="2">
        <v>71</v>
      </c>
      <c r="P3671" s="2">
        <v>93</v>
      </c>
      <c r="Q3671" s="2" t="s">
        <v>52</v>
      </c>
      <c r="R3671" s="2">
        <v>10</v>
      </c>
      <c r="S3671" s="5">
        <f>IFERROR(Table1[[#This Row],[Profit]]/Table1[[#This Row],[Sales]],0)</f>
        <v>0.11087088017937895</v>
      </c>
      <c r="T3671" s="2" t="str">
        <f t="shared" si="57"/>
        <v>Sufficient</v>
      </c>
    </row>
    <row r="3672" spans="1:20" x14ac:dyDescent="0.3">
      <c r="A3672" s="2">
        <v>4671</v>
      </c>
      <c r="B3672" s="3">
        <v>45477</v>
      </c>
      <c r="C3672" s="2" t="s">
        <v>716</v>
      </c>
      <c r="D3672" s="2" t="s">
        <v>4483</v>
      </c>
      <c r="E3672" s="2" t="s">
        <v>28</v>
      </c>
      <c r="F3672" s="2" t="s">
        <v>29</v>
      </c>
      <c r="G3672" s="2" t="s">
        <v>75</v>
      </c>
      <c r="H3672" s="2" t="s">
        <v>76</v>
      </c>
      <c r="I3672" s="2" t="s">
        <v>77</v>
      </c>
      <c r="J3672" s="2">
        <v>4</v>
      </c>
      <c r="K3672" s="2">
        <v>51634</v>
      </c>
      <c r="L3672" s="2">
        <v>206536</v>
      </c>
      <c r="M3672" s="2">
        <v>130524.15</v>
      </c>
      <c r="N3672" s="2">
        <v>76011.850000000006</v>
      </c>
      <c r="O3672" s="2">
        <v>108</v>
      </c>
      <c r="P3672" s="2">
        <v>46</v>
      </c>
      <c r="Q3672" s="2" t="s">
        <v>78</v>
      </c>
      <c r="R3672" s="2">
        <v>0</v>
      </c>
      <c r="S3672" s="5">
        <f>IFERROR(Table1[[#This Row],[Profit]]/Table1[[#This Row],[Sales]],0)</f>
        <v>0.36803196537165439</v>
      </c>
      <c r="T3672" s="2" t="str">
        <f t="shared" si="57"/>
        <v>Reorder Needed</v>
      </c>
    </row>
    <row r="3673" spans="1:20" x14ac:dyDescent="0.3">
      <c r="A3673" s="2">
        <v>4672</v>
      </c>
      <c r="B3673" s="3">
        <v>45499</v>
      </c>
      <c r="C3673" s="2" t="s">
        <v>3606</v>
      </c>
      <c r="D3673" s="2" t="s">
        <v>4484</v>
      </c>
      <c r="E3673" s="2" t="s">
        <v>20</v>
      </c>
      <c r="F3673" s="2" t="s">
        <v>21</v>
      </c>
      <c r="G3673" s="2" t="s">
        <v>55</v>
      </c>
      <c r="H3673" s="2" t="s">
        <v>56</v>
      </c>
      <c r="I3673" s="2" t="s">
        <v>32</v>
      </c>
      <c r="J3673" s="2">
        <v>10</v>
      </c>
      <c r="K3673" s="2">
        <v>41444</v>
      </c>
      <c r="L3673" s="2">
        <v>414440</v>
      </c>
      <c r="M3673" s="2">
        <v>363719.87</v>
      </c>
      <c r="N3673" s="2">
        <v>50720.13</v>
      </c>
      <c r="O3673" s="2">
        <v>278</v>
      </c>
      <c r="P3673" s="2">
        <v>90</v>
      </c>
      <c r="Q3673" s="2" t="s">
        <v>57</v>
      </c>
      <c r="R3673" s="2">
        <v>15</v>
      </c>
      <c r="S3673" s="5">
        <f>IFERROR(Table1[[#This Row],[Profit]]/Table1[[#This Row],[Sales]],0)</f>
        <v>0.12238232313483254</v>
      </c>
      <c r="T3673" s="2" t="str">
        <f t="shared" si="57"/>
        <v>Reorder Needed</v>
      </c>
    </row>
    <row r="3674" spans="1:20" x14ac:dyDescent="0.3">
      <c r="A3674" s="2">
        <v>4673</v>
      </c>
      <c r="B3674" s="3">
        <v>45353</v>
      </c>
      <c r="C3674" s="2" t="s">
        <v>1299</v>
      </c>
      <c r="D3674" s="2" t="s">
        <v>4485</v>
      </c>
      <c r="E3674" s="2" t="s">
        <v>36</v>
      </c>
      <c r="F3674" s="2" t="s">
        <v>37</v>
      </c>
      <c r="G3674" s="2" t="s">
        <v>97</v>
      </c>
      <c r="H3674" s="2" t="s">
        <v>98</v>
      </c>
      <c r="I3674" s="2" t="s">
        <v>32</v>
      </c>
      <c r="J3674" s="2">
        <v>5</v>
      </c>
      <c r="K3674" s="2">
        <v>14037</v>
      </c>
      <c r="L3674" s="2">
        <v>70185</v>
      </c>
      <c r="M3674" s="2">
        <v>51327.82</v>
      </c>
      <c r="N3674" s="2">
        <v>18857.18</v>
      </c>
      <c r="O3674" s="2">
        <v>177</v>
      </c>
      <c r="P3674" s="2">
        <v>65</v>
      </c>
      <c r="Q3674" s="2" t="s">
        <v>99</v>
      </c>
      <c r="R3674" s="2">
        <v>0</v>
      </c>
      <c r="S3674" s="5">
        <f>IFERROR(Table1[[#This Row],[Profit]]/Table1[[#This Row],[Sales]],0)</f>
        <v>0.26867820759421529</v>
      </c>
      <c r="T3674" s="2" t="str">
        <f t="shared" si="57"/>
        <v>Reorder Needed</v>
      </c>
    </row>
    <row r="3675" spans="1:20" x14ac:dyDescent="0.3">
      <c r="A3675" s="2">
        <v>4674</v>
      </c>
      <c r="B3675" s="3">
        <v>45407</v>
      </c>
      <c r="C3675" s="2" t="s">
        <v>1414</v>
      </c>
      <c r="D3675" s="2" t="s">
        <v>4486</v>
      </c>
      <c r="E3675" s="2" t="s">
        <v>28</v>
      </c>
      <c r="F3675" s="2" t="s">
        <v>29</v>
      </c>
      <c r="G3675" s="2" t="s">
        <v>49</v>
      </c>
      <c r="H3675" s="2" t="s">
        <v>50</v>
      </c>
      <c r="I3675" s="2" t="s">
        <v>51</v>
      </c>
      <c r="J3675" s="2">
        <v>10</v>
      </c>
      <c r="K3675" s="2">
        <v>53185</v>
      </c>
      <c r="L3675" s="2">
        <v>531850</v>
      </c>
      <c r="M3675" s="2">
        <v>416081.7</v>
      </c>
      <c r="N3675" s="2">
        <v>115768.3</v>
      </c>
      <c r="O3675" s="2">
        <v>359</v>
      </c>
      <c r="P3675" s="2">
        <v>41</v>
      </c>
      <c r="Q3675" s="2" t="s">
        <v>52</v>
      </c>
      <c r="R3675" s="2">
        <v>20</v>
      </c>
      <c r="S3675" s="5">
        <f>IFERROR(Table1[[#This Row],[Profit]]/Table1[[#This Row],[Sales]],0)</f>
        <v>0.21767095985710258</v>
      </c>
      <c r="T3675" s="2" t="str">
        <f t="shared" si="57"/>
        <v>Reorder Needed</v>
      </c>
    </row>
    <row r="3676" spans="1:20" x14ac:dyDescent="0.3">
      <c r="A3676" s="2">
        <v>4675</v>
      </c>
      <c r="B3676" s="3">
        <v>45593</v>
      </c>
      <c r="C3676" s="2" t="s">
        <v>3293</v>
      </c>
      <c r="D3676" s="2" t="s">
        <v>1732</v>
      </c>
      <c r="E3676" s="2" t="s">
        <v>28</v>
      </c>
      <c r="F3676" s="2" t="s">
        <v>29</v>
      </c>
      <c r="G3676" s="2" t="s">
        <v>60</v>
      </c>
      <c r="H3676" s="2" t="s">
        <v>61</v>
      </c>
      <c r="I3676" s="2" t="s">
        <v>32</v>
      </c>
      <c r="J3676" s="2">
        <v>1</v>
      </c>
      <c r="K3676" s="2">
        <v>6230</v>
      </c>
      <c r="L3676" s="2">
        <v>6230</v>
      </c>
      <c r="M3676" s="2">
        <v>5561.2</v>
      </c>
      <c r="N3676" s="2">
        <v>668.8</v>
      </c>
      <c r="O3676" s="2">
        <v>191</v>
      </c>
      <c r="P3676" s="2">
        <v>58</v>
      </c>
      <c r="Q3676" s="2" t="s">
        <v>62</v>
      </c>
      <c r="R3676" s="2">
        <v>5</v>
      </c>
      <c r="S3676" s="5">
        <f>IFERROR(Table1[[#This Row],[Profit]]/Table1[[#This Row],[Sales]],0)</f>
        <v>0.10735152487961476</v>
      </c>
      <c r="T3676" s="2" t="str">
        <f t="shared" si="57"/>
        <v>Reorder Needed</v>
      </c>
    </row>
    <row r="3677" spans="1:20" x14ac:dyDescent="0.3">
      <c r="A3677" s="2">
        <v>4676</v>
      </c>
      <c r="B3677" s="3">
        <v>45339</v>
      </c>
      <c r="C3677" s="2" t="s">
        <v>509</v>
      </c>
      <c r="D3677" s="2" t="s">
        <v>4487</v>
      </c>
      <c r="E3677" s="2" t="s">
        <v>36</v>
      </c>
      <c r="F3677" s="2" t="s">
        <v>37</v>
      </c>
      <c r="G3677" s="2" t="s">
        <v>30</v>
      </c>
      <c r="H3677" s="2" t="s">
        <v>31</v>
      </c>
      <c r="I3677" s="2" t="s">
        <v>32</v>
      </c>
      <c r="J3677" s="2">
        <v>6</v>
      </c>
      <c r="K3677" s="2">
        <v>48546</v>
      </c>
      <c r="L3677" s="2">
        <v>291276</v>
      </c>
      <c r="M3677" s="2">
        <v>221960.52</v>
      </c>
      <c r="N3677" s="2">
        <v>69315.48</v>
      </c>
      <c r="O3677" s="2">
        <v>41</v>
      </c>
      <c r="P3677" s="2">
        <v>74</v>
      </c>
      <c r="Q3677" s="2" t="s">
        <v>33</v>
      </c>
      <c r="R3677" s="2">
        <v>15</v>
      </c>
      <c r="S3677" s="5">
        <f>IFERROR(Table1[[#This Row],[Profit]]/Table1[[#This Row],[Sales]],0)</f>
        <v>0.23797182054134222</v>
      </c>
      <c r="T3677" s="2" t="str">
        <f t="shared" si="57"/>
        <v>Sufficient</v>
      </c>
    </row>
    <row r="3678" spans="1:20" x14ac:dyDescent="0.3">
      <c r="A3678" s="2">
        <v>4677</v>
      </c>
      <c r="B3678" s="3">
        <v>45628</v>
      </c>
      <c r="C3678" s="2" t="s">
        <v>722</v>
      </c>
      <c r="D3678" s="2" t="s">
        <v>4488</v>
      </c>
      <c r="E3678" s="2" t="s">
        <v>20</v>
      </c>
      <c r="F3678" s="2" t="s">
        <v>21</v>
      </c>
      <c r="G3678" s="2" t="s">
        <v>22</v>
      </c>
      <c r="H3678" s="2" t="s">
        <v>23</v>
      </c>
      <c r="I3678" s="2" t="s">
        <v>24</v>
      </c>
      <c r="J3678" s="2">
        <v>2</v>
      </c>
      <c r="K3678" s="2">
        <v>54380</v>
      </c>
      <c r="L3678" s="2">
        <v>108760</v>
      </c>
      <c r="M3678" s="2">
        <v>93103.05</v>
      </c>
      <c r="N3678" s="2">
        <v>15656.95</v>
      </c>
      <c r="O3678" s="2">
        <v>124</v>
      </c>
      <c r="P3678" s="2">
        <v>43</v>
      </c>
      <c r="Q3678" s="2" t="s">
        <v>25</v>
      </c>
      <c r="R3678" s="2">
        <v>15</v>
      </c>
      <c r="S3678" s="5">
        <f>IFERROR(Table1[[#This Row],[Profit]]/Table1[[#This Row],[Sales]],0)</f>
        <v>0.1439587164398676</v>
      </c>
      <c r="T3678" s="2" t="str">
        <f t="shared" si="57"/>
        <v>Reorder Needed</v>
      </c>
    </row>
    <row r="3679" spans="1:20" x14ac:dyDescent="0.3">
      <c r="A3679" s="2">
        <v>4678</v>
      </c>
      <c r="B3679" s="3">
        <v>45403</v>
      </c>
      <c r="C3679" s="2" t="s">
        <v>166</v>
      </c>
      <c r="D3679" s="2" t="s">
        <v>4489</v>
      </c>
      <c r="E3679" s="2" t="s">
        <v>28</v>
      </c>
      <c r="F3679" s="2" t="s">
        <v>29</v>
      </c>
      <c r="G3679" s="2" t="s">
        <v>81</v>
      </c>
      <c r="H3679" s="2" t="s">
        <v>82</v>
      </c>
      <c r="I3679" s="2" t="s">
        <v>24</v>
      </c>
      <c r="J3679" s="2">
        <v>5</v>
      </c>
      <c r="K3679" s="2">
        <v>28981</v>
      </c>
      <c r="L3679" s="2">
        <v>144905</v>
      </c>
      <c r="M3679" s="2">
        <v>98471.39</v>
      </c>
      <c r="N3679" s="2">
        <v>46433.61</v>
      </c>
      <c r="O3679" s="2">
        <v>298</v>
      </c>
      <c r="P3679" s="2">
        <v>53</v>
      </c>
      <c r="Q3679" s="2" t="s">
        <v>42</v>
      </c>
      <c r="R3679" s="2">
        <v>10</v>
      </c>
      <c r="S3679" s="5">
        <f>IFERROR(Table1[[#This Row],[Profit]]/Table1[[#This Row],[Sales]],0)</f>
        <v>0.32044173769021084</v>
      </c>
      <c r="T3679" s="2" t="str">
        <f t="shared" si="57"/>
        <v>Reorder Needed</v>
      </c>
    </row>
    <row r="3680" spans="1:20" x14ac:dyDescent="0.3">
      <c r="A3680" s="2">
        <v>4679</v>
      </c>
      <c r="B3680" s="3">
        <v>45382</v>
      </c>
      <c r="C3680" s="2" t="s">
        <v>3185</v>
      </c>
      <c r="D3680" s="2" t="s">
        <v>1451</v>
      </c>
      <c r="E3680" s="2" t="s">
        <v>28</v>
      </c>
      <c r="F3680" s="2" t="s">
        <v>29</v>
      </c>
      <c r="G3680" s="2" t="s">
        <v>67</v>
      </c>
      <c r="H3680" s="2" t="s">
        <v>68</v>
      </c>
      <c r="I3680" s="2" t="s">
        <v>24</v>
      </c>
      <c r="J3680" s="2">
        <v>1</v>
      </c>
      <c r="K3680" s="2">
        <v>37194</v>
      </c>
      <c r="L3680" s="2">
        <v>37194</v>
      </c>
      <c r="M3680" s="2">
        <v>26700.74</v>
      </c>
      <c r="N3680" s="2">
        <v>10493.26</v>
      </c>
      <c r="O3680" s="2">
        <v>323</v>
      </c>
      <c r="P3680" s="2">
        <v>49</v>
      </c>
      <c r="Q3680" s="2" t="s">
        <v>42</v>
      </c>
      <c r="R3680" s="2">
        <v>5</v>
      </c>
      <c r="S3680" s="5">
        <f>IFERROR(Table1[[#This Row],[Profit]]/Table1[[#This Row],[Sales]],0)</f>
        <v>0.28212238533096734</v>
      </c>
      <c r="T3680" s="2" t="str">
        <f t="shared" si="57"/>
        <v>Reorder Needed</v>
      </c>
    </row>
    <row r="3681" spans="1:20" x14ac:dyDescent="0.3">
      <c r="A3681" s="2">
        <v>4680</v>
      </c>
      <c r="B3681" s="3">
        <v>45331</v>
      </c>
      <c r="C3681" s="2" t="s">
        <v>1042</v>
      </c>
      <c r="D3681" s="2" t="s">
        <v>4490</v>
      </c>
      <c r="E3681" s="2" t="s">
        <v>20</v>
      </c>
      <c r="F3681" s="2" t="s">
        <v>21</v>
      </c>
      <c r="G3681" s="2" t="s">
        <v>67</v>
      </c>
      <c r="H3681" s="2" t="s">
        <v>68</v>
      </c>
      <c r="I3681" s="2" t="s">
        <v>24</v>
      </c>
      <c r="J3681" s="2">
        <v>9</v>
      </c>
      <c r="K3681" s="2">
        <v>46438</v>
      </c>
      <c r="L3681" s="2">
        <v>417942</v>
      </c>
      <c r="M3681" s="2">
        <v>339804.58</v>
      </c>
      <c r="N3681" s="2">
        <v>78137.42</v>
      </c>
      <c r="O3681" s="2">
        <v>339</v>
      </c>
      <c r="P3681" s="2">
        <v>79</v>
      </c>
      <c r="Q3681" s="2" t="s">
        <v>42</v>
      </c>
      <c r="R3681" s="2">
        <v>0</v>
      </c>
      <c r="S3681" s="5">
        <f>IFERROR(Table1[[#This Row],[Profit]]/Table1[[#This Row],[Sales]],0)</f>
        <v>0.1869575682750238</v>
      </c>
      <c r="T3681" s="2" t="str">
        <f t="shared" si="57"/>
        <v>Reorder Needed</v>
      </c>
    </row>
    <row r="3682" spans="1:20" x14ac:dyDescent="0.3">
      <c r="A3682" s="2">
        <v>4681</v>
      </c>
      <c r="B3682" s="3">
        <v>45608</v>
      </c>
      <c r="C3682" s="2" t="s">
        <v>2341</v>
      </c>
      <c r="D3682" s="2" t="s">
        <v>4491</v>
      </c>
      <c r="E3682" s="2" t="s">
        <v>45</v>
      </c>
      <c r="F3682" s="2" t="s">
        <v>46</v>
      </c>
      <c r="G3682" s="2" t="s">
        <v>60</v>
      </c>
      <c r="H3682" s="2" t="s">
        <v>61</v>
      </c>
      <c r="I3682" s="2" t="s">
        <v>32</v>
      </c>
      <c r="J3682" s="2">
        <v>5</v>
      </c>
      <c r="K3682" s="2">
        <v>50831</v>
      </c>
      <c r="L3682" s="2">
        <v>254155</v>
      </c>
      <c r="M3682" s="2">
        <v>183797.16</v>
      </c>
      <c r="N3682" s="2">
        <v>70357.84</v>
      </c>
      <c r="O3682" s="2">
        <v>22</v>
      </c>
      <c r="P3682" s="2">
        <v>31</v>
      </c>
      <c r="Q3682" s="2" t="s">
        <v>62</v>
      </c>
      <c r="R3682" s="2">
        <v>0</v>
      </c>
      <c r="S3682" s="5">
        <f>IFERROR(Table1[[#This Row],[Profit]]/Table1[[#This Row],[Sales]],0)</f>
        <v>0.27683043811847102</v>
      </c>
      <c r="T3682" s="2" t="str">
        <f t="shared" si="57"/>
        <v>Sufficient</v>
      </c>
    </row>
    <row r="3683" spans="1:20" x14ac:dyDescent="0.3">
      <c r="A3683" s="2">
        <v>4682</v>
      </c>
      <c r="B3683" s="3">
        <v>45333</v>
      </c>
      <c r="C3683" s="2" t="s">
        <v>1329</v>
      </c>
      <c r="D3683" s="2" t="s">
        <v>4492</v>
      </c>
      <c r="E3683" s="2" t="s">
        <v>36</v>
      </c>
      <c r="F3683" s="2" t="s">
        <v>37</v>
      </c>
      <c r="G3683" s="2" t="s">
        <v>67</v>
      </c>
      <c r="H3683" s="2" t="s">
        <v>68</v>
      </c>
      <c r="I3683" s="2" t="s">
        <v>24</v>
      </c>
      <c r="J3683" s="2">
        <v>10</v>
      </c>
      <c r="K3683" s="2">
        <v>20940</v>
      </c>
      <c r="L3683" s="2">
        <v>209400</v>
      </c>
      <c r="M3683" s="2">
        <v>170854.87</v>
      </c>
      <c r="N3683" s="2">
        <v>38545.129999999997</v>
      </c>
      <c r="O3683" s="2">
        <v>18</v>
      </c>
      <c r="P3683" s="2">
        <v>93</v>
      </c>
      <c r="Q3683" s="2" t="s">
        <v>42</v>
      </c>
      <c r="R3683" s="2">
        <v>5</v>
      </c>
      <c r="S3683" s="5">
        <f>IFERROR(Table1[[#This Row],[Profit]]/Table1[[#This Row],[Sales]],0)</f>
        <v>0.18407416427889206</v>
      </c>
      <c r="T3683" s="2" t="str">
        <f t="shared" si="57"/>
        <v>Sufficient</v>
      </c>
    </row>
    <row r="3684" spans="1:20" x14ac:dyDescent="0.3">
      <c r="A3684" s="2">
        <v>4683</v>
      </c>
      <c r="B3684" s="3">
        <v>45548</v>
      </c>
      <c r="C3684" s="2" t="s">
        <v>1161</v>
      </c>
      <c r="D3684" s="2" t="s">
        <v>4493</v>
      </c>
      <c r="E3684" s="2" t="s">
        <v>20</v>
      </c>
      <c r="F3684" s="2" t="s">
        <v>21</v>
      </c>
      <c r="G3684" s="2" t="s">
        <v>60</v>
      </c>
      <c r="H3684" s="2" t="s">
        <v>61</v>
      </c>
      <c r="I3684" s="2" t="s">
        <v>32</v>
      </c>
      <c r="J3684" s="2">
        <v>10</v>
      </c>
      <c r="K3684" s="2">
        <v>38295</v>
      </c>
      <c r="L3684" s="2">
        <v>382950</v>
      </c>
      <c r="M3684" s="2">
        <v>303956.46000000002</v>
      </c>
      <c r="N3684" s="2">
        <v>78993.539999999994</v>
      </c>
      <c r="O3684" s="2">
        <v>410</v>
      </c>
      <c r="P3684" s="2">
        <v>76</v>
      </c>
      <c r="Q3684" s="2" t="s">
        <v>62</v>
      </c>
      <c r="R3684" s="2">
        <v>20</v>
      </c>
      <c r="S3684" s="5">
        <f>IFERROR(Table1[[#This Row],[Profit]]/Table1[[#This Row],[Sales]],0)</f>
        <v>0.20627638072855461</v>
      </c>
      <c r="T3684" s="2" t="str">
        <f t="shared" si="57"/>
        <v>Reorder Needed</v>
      </c>
    </row>
    <row r="3685" spans="1:20" x14ac:dyDescent="0.3">
      <c r="A3685" s="2">
        <v>4684</v>
      </c>
      <c r="B3685" s="3">
        <v>45540</v>
      </c>
      <c r="C3685" s="2" t="s">
        <v>2174</v>
      </c>
      <c r="D3685" s="2" t="s">
        <v>4494</v>
      </c>
      <c r="E3685" s="2" t="s">
        <v>20</v>
      </c>
      <c r="F3685" s="2" t="s">
        <v>21</v>
      </c>
      <c r="G3685" s="2" t="s">
        <v>22</v>
      </c>
      <c r="H3685" s="2" t="s">
        <v>23</v>
      </c>
      <c r="I3685" s="2" t="s">
        <v>24</v>
      </c>
      <c r="J3685" s="2">
        <v>10</v>
      </c>
      <c r="K3685" s="2">
        <v>13237</v>
      </c>
      <c r="L3685" s="2">
        <v>132370</v>
      </c>
      <c r="M3685" s="2">
        <v>111901.2</v>
      </c>
      <c r="N3685" s="2">
        <v>20468.8</v>
      </c>
      <c r="O3685" s="2">
        <v>240</v>
      </c>
      <c r="P3685" s="2">
        <v>95</v>
      </c>
      <c r="Q3685" s="2" t="s">
        <v>25</v>
      </c>
      <c r="R3685" s="2">
        <v>5</v>
      </c>
      <c r="S3685" s="5">
        <f>IFERROR(Table1[[#This Row],[Profit]]/Table1[[#This Row],[Sales]],0)</f>
        <v>0.15463322505099342</v>
      </c>
      <c r="T3685" s="2" t="str">
        <f t="shared" si="57"/>
        <v>Reorder Needed</v>
      </c>
    </row>
    <row r="3686" spans="1:20" x14ac:dyDescent="0.3">
      <c r="A3686" s="2">
        <v>4685</v>
      </c>
      <c r="B3686" s="3">
        <v>45578</v>
      </c>
      <c r="C3686" s="2" t="s">
        <v>507</v>
      </c>
      <c r="D3686" s="2" t="s">
        <v>4495</v>
      </c>
      <c r="E3686" s="2" t="s">
        <v>20</v>
      </c>
      <c r="F3686" s="2" t="s">
        <v>21</v>
      </c>
      <c r="G3686" s="2" t="s">
        <v>60</v>
      </c>
      <c r="H3686" s="2" t="s">
        <v>61</v>
      </c>
      <c r="I3686" s="2" t="s">
        <v>32</v>
      </c>
      <c r="J3686" s="2">
        <v>5</v>
      </c>
      <c r="K3686" s="2">
        <v>57843</v>
      </c>
      <c r="L3686" s="2">
        <v>289215</v>
      </c>
      <c r="M3686" s="2">
        <v>184617.28</v>
      </c>
      <c r="N3686" s="2">
        <v>104597.72</v>
      </c>
      <c r="O3686" s="2">
        <v>120</v>
      </c>
      <c r="P3686" s="2">
        <v>15</v>
      </c>
      <c r="Q3686" s="2" t="s">
        <v>62</v>
      </c>
      <c r="R3686" s="2">
        <v>20</v>
      </c>
      <c r="S3686" s="5">
        <f>IFERROR(Table1[[#This Row],[Profit]]/Table1[[#This Row],[Sales]],0)</f>
        <v>0.36166077139844061</v>
      </c>
      <c r="T3686" s="2" t="str">
        <f t="shared" si="57"/>
        <v>Reorder Needed</v>
      </c>
    </row>
    <row r="3687" spans="1:20" x14ac:dyDescent="0.3">
      <c r="A3687" s="2">
        <v>4686</v>
      </c>
      <c r="B3687" s="3">
        <v>45369</v>
      </c>
      <c r="C3687" s="2" t="s">
        <v>1517</v>
      </c>
      <c r="D3687" s="2" t="s">
        <v>4496</v>
      </c>
      <c r="E3687" s="2" t="s">
        <v>28</v>
      </c>
      <c r="F3687" s="2" t="s">
        <v>29</v>
      </c>
      <c r="G3687" s="2" t="s">
        <v>40</v>
      </c>
      <c r="H3687" s="2" t="s">
        <v>41</v>
      </c>
      <c r="I3687" s="2" t="s">
        <v>24</v>
      </c>
      <c r="J3687" s="2">
        <v>10</v>
      </c>
      <c r="K3687" s="2">
        <v>44281</v>
      </c>
      <c r="L3687" s="2">
        <v>442810</v>
      </c>
      <c r="M3687" s="2">
        <v>383330.35</v>
      </c>
      <c r="N3687" s="2">
        <v>59479.65</v>
      </c>
      <c r="O3687" s="2">
        <v>163</v>
      </c>
      <c r="P3687" s="2">
        <v>58</v>
      </c>
      <c r="Q3687" s="2" t="s">
        <v>42</v>
      </c>
      <c r="R3687" s="2">
        <v>0</v>
      </c>
      <c r="S3687" s="5">
        <f>IFERROR(Table1[[#This Row],[Profit]]/Table1[[#This Row],[Sales]],0)</f>
        <v>0.13432318601657597</v>
      </c>
      <c r="T3687" s="2" t="str">
        <f t="shared" si="57"/>
        <v>Reorder Needed</v>
      </c>
    </row>
    <row r="3688" spans="1:20" x14ac:dyDescent="0.3">
      <c r="A3688" s="2">
        <v>4687</v>
      </c>
      <c r="B3688" s="3">
        <v>45293</v>
      </c>
      <c r="C3688" s="2" t="s">
        <v>916</v>
      </c>
      <c r="D3688" s="2" t="s">
        <v>4497</v>
      </c>
      <c r="E3688" s="2" t="s">
        <v>20</v>
      </c>
      <c r="F3688" s="2" t="s">
        <v>21</v>
      </c>
      <c r="G3688" s="2" t="s">
        <v>75</v>
      </c>
      <c r="H3688" s="2" t="s">
        <v>76</v>
      </c>
      <c r="I3688" s="2" t="s">
        <v>77</v>
      </c>
      <c r="J3688" s="2">
        <v>9</v>
      </c>
      <c r="K3688" s="2">
        <v>30822</v>
      </c>
      <c r="L3688" s="2">
        <v>277398</v>
      </c>
      <c r="M3688" s="2">
        <v>168903.98</v>
      </c>
      <c r="N3688" s="2">
        <v>108494.02</v>
      </c>
      <c r="O3688" s="2">
        <v>172</v>
      </c>
      <c r="P3688" s="2">
        <v>19</v>
      </c>
      <c r="Q3688" s="2" t="s">
        <v>78</v>
      </c>
      <c r="R3688" s="2">
        <v>0</v>
      </c>
      <c r="S3688" s="5">
        <f>IFERROR(Table1[[#This Row],[Profit]]/Table1[[#This Row],[Sales]],0)</f>
        <v>0.39111320196973304</v>
      </c>
      <c r="T3688" s="2" t="str">
        <f t="shared" si="57"/>
        <v>Reorder Needed</v>
      </c>
    </row>
    <row r="3689" spans="1:20" x14ac:dyDescent="0.3">
      <c r="A3689" s="2">
        <v>4688</v>
      </c>
      <c r="B3689" s="3">
        <v>45384</v>
      </c>
      <c r="C3689" s="2" t="s">
        <v>2403</v>
      </c>
      <c r="D3689" s="2" t="s">
        <v>4498</v>
      </c>
      <c r="E3689" s="2" t="s">
        <v>36</v>
      </c>
      <c r="F3689" s="2" t="s">
        <v>37</v>
      </c>
      <c r="G3689" s="2" t="s">
        <v>22</v>
      </c>
      <c r="H3689" s="2" t="s">
        <v>23</v>
      </c>
      <c r="I3689" s="2" t="s">
        <v>24</v>
      </c>
      <c r="J3689" s="2">
        <v>2</v>
      </c>
      <c r="K3689" s="2">
        <v>56686</v>
      </c>
      <c r="L3689" s="2">
        <v>113372</v>
      </c>
      <c r="M3689" s="2">
        <v>88705.25</v>
      </c>
      <c r="N3689" s="2">
        <v>24666.75</v>
      </c>
      <c r="O3689" s="2">
        <v>157</v>
      </c>
      <c r="P3689" s="2">
        <v>67</v>
      </c>
      <c r="Q3689" s="2" t="s">
        <v>25</v>
      </c>
      <c r="R3689" s="2">
        <v>5</v>
      </c>
      <c r="S3689" s="5">
        <f>IFERROR(Table1[[#This Row],[Profit]]/Table1[[#This Row],[Sales]],0)</f>
        <v>0.21757356313728257</v>
      </c>
      <c r="T3689" s="2" t="str">
        <f t="shared" si="57"/>
        <v>Reorder Needed</v>
      </c>
    </row>
    <row r="3690" spans="1:20" x14ac:dyDescent="0.3">
      <c r="A3690" s="2">
        <v>4689</v>
      </c>
      <c r="B3690" s="3">
        <v>45543</v>
      </c>
      <c r="C3690" s="2" t="s">
        <v>208</v>
      </c>
      <c r="D3690" s="2" t="s">
        <v>1115</v>
      </c>
      <c r="E3690" s="2" t="s">
        <v>45</v>
      </c>
      <c r="F3690" s="2" t="s">
        <v>46</v>
      </c>
      <c r="G3690" s="2" t="s">
        <v>97</v>
      </c>
      <c r="H3690" s="2" t="s">
        <v>98</v>
      </c>
      <c r="I3690" s="2" t="s">
        <v>32</v>
      </c>
      <c r="J3690" s="2">
        <v>7</v>
      </c>
      <c r="K3690" s="2">
        <v>741</v>
      </c>
      <c r="L3690" s="2">
        <v>5187</v>
      </c>
      <c r="M3690" s="2">
        <v>3852.34</v>
      </c>
      <c r="N3690" s="2">
        <v>1334.66</v>
      </c>
      <c r="O3690" s="2">
        <v>444</v>
      </c>
      <c r="P3690" s="2">
        <v>49</v>
      </c>
      <c r="Q3690" s="2" t="s">
        <v>99</v>
      </c>
      <c r="R3690" s="2">
        <v>5</v>
      </c>
      <c r="S3690" s="5">
        <f>IFERROR(Table1[[#This Row],[Profit]]/Table1[[#This Row],[Sales]],0)</f>
        <v>0.25730865625602467</v>
      </c>
      <c r="T3690" s="2" t="str">
        <f t="shared" si="57"/>
        <v>Reorder Needed</v>
      </c>
    </row>
    <row r="3691" spans="1:20" x14ac:dyDescent="0.3">
      <c r="A3691" s="2">
        <v>4690</v>
      </c>
      <c r="B3691" s="3">
        <v>45389</v>
      </c>
      <c r="C3691" s="2" t="s">
        <v>1275</v>
      </c>
      <c r="D3691" s="2" t="s">
        <v>4499</v>
      </c>
      <c r="E3691" s="2" t="s">
        <v>28</v>
      </c>
      <c r="F3691" s="2" t="s">
        <v>29</v>
      </c>
      <c r="G3691" s="2" t="s">
        <v>75</v>
      </c>
      <c r="H3691" s="2" t="s">
        <v>76</v>
      </c>
      <c r="I3691" s="2" t="s">
        <v>77</v>
      </c>
      <c r="J3691" s="2">
        <v>4</v>
      </c>
      <c r="K3691" s="2">
        <v>48445</v>
      </c>
      <c r="L3691" s="2">
        <v>193780</v>
      </c>
      <c r="M3691" s="2">
        <v>151215.32</v>
      </c>
      <c r="N3691" s="2">
        <v>42564.68</v>
      </c>
      <c r="O3691" s="2">
        <v>33</v>
      </c>
      <c r="P3691" s="2">
        <v>70</v>
      </c>
      <c r="Q3691" s="2" t="s">
        <v>78</v>
      </c>
      <c r="R3691" s="2">
        <v>15</v>
      </c>
      <c r="S3691" s="5">
        <f>IFERROR(Table1[[#This Row],[Profit]]/Table1[[#This Row],[Sales]],0)</f>
        <v>0.21965465992362473</v>
      </c>
      <c r="T3691" s="2" t="str">
        <f t="shared" si="57"/>
        <v>Sufficient</v>
      </c>
    </row>
    <row r="3692" spans="1:20" x14ac:dyDescent="0.3">
      <c r="A3692" s="2">
        <v>4691</v>
      </c>
      <c r="B3692" s="3">
        <v>45329</v>
      </c>
      <c r="C3692" s="2" t="s">
        <v>2192</v>
      </c>
      <c r="D3692" s="2" t="s">
        <v>4500</v>
      </c>
      <c r="E3692" s="2" t="s">
        <v>28</v>
      </c>
      <c r="F3692" s="2" t="s">
        <v>29</v>
      </c>
      <c r="G3692" s="2" t="s">
        <v>97</v>
      </c>
      <c r="H3692" s="2" t="s">
        <v>98</v>
      </c>
      <c r="I3692" s="2" t="s">
        <v>32</v>
      </c>
      <c r="J3692" s="2">
        <v>5</v>
      </c>
      <c r="K3692" s="2">
        <v>35990</v>
      </c>
      <c r="L3692" s="2">
        <v>179950</v>
      </c>
      <c r="M3692" s="2">
        <v>144709.13</v>
      </c>
      <c r="N3692" s="2">
        <v>35240.870000000003</v>
      </c>
      <c r="O3692" s="2">
        <v>482</v>
      </c>
      <c r="P3692" s="2">
        <v>35</v>
      </c>
      <c r="Q3692" s="2" t="s">
        <v>99</v>
      </c>
      <c r="R3692" s="2">
        <v>10</v>
      </c>
      <c r="S3692" s="5">
        <f>IFERROR(Table1[[#This Row],[Profit]]/Table1[[#This Row],[Sales]],0)</f>
        <v>0.19583701028063352</v>
      </c>
      <c r="T3692" s="2" t="str">
        <f t="shared" si="57"/>
        <v>Reorder Needed</v>
      </c>
    </row>
    <row r="3693" spans="1:20" x14ac:dyDescent="0.3">
      <c r="A3693" s="2">
        <v>4692</v>
      </c>
      <c r="B3693" s="3">
        <v>45464</v>
      </c>
      <c r="C3693" s="2" t="s">
        <v>1691</v>
      </c>
      <c r="D3693" s="2" t="s">
        <v>4501</v>
      </c>
      <c r="E3693" s="2" t="s">
        <v>36</v>
      </c>
      <c r="F3693" s="2" t="s">
        <v>37</v>
      </c>
      <c r="G3693" s="2" t="s">
        <v>97</v>
      </c>
      <c r="H3693" s="2" t="s">
        <v>98</v>
      </c>
      <c r="I3693" s="2" t="s">
        <v>32</v>
      </c>
      <c r="J3693" s="2">
        <v>10</v>
      </c>
      <c r="K3693" s="2">
        <v>21460</v>
      </c>
      <c r="L3693" s="2">
        <v>214600</v>
      </c>
      <c r="M3693" s="2">
        <v>129470.22</v>
      </c>
      <c r="N3693" s="2">
        <v>85129.78</v>
      </c>
      <c r="O3693" s="2">
        <v>182</v>
      </c>
      <c r="P3693" s="2">
        <v>25</v>
      </c>
      <c r="Q3693" s="2" t="s">
        <v>99</v>
      </c>
      <c r="R3693" s="2">
        <v>5</v>
      </c>
      <c r="S3693" s="5">
        <f>IFERROR(Table1[[#This Row],[Profit]]/Table1[[#This Row],[Sales]],0)</f>
        <v>0.39669049394221806</v>
      </c>
      <c r="T3693" s="2" t="str">
        <f t="shared" si="57"/>
        <v>Reorder Needed</v>
      </c>
    </row>
    <row r="3694" spans="1:20" x14ac:dyDescent="0.3">
      <c r="A3694" s="2">
        <v>4693</v>
      </c>
      <c r="B3694" s="3">
        <v>45499</v>
      </c>
      <c r="C3694" s="2" t="s">
        <v>896</v>
      </c>
      <c r="D3694" s="2" t="s">
        <v>4502</v>
      </c>
      <c r="E3694" s="2" t="s">
        <v>45</v>
      </c>
      <c r="F3694" s="2" t="s">
        <v>46</v>
      </c>
      <c r="G3694" s="2" t="s">
        <v>40</v>
      </c>
      <c r="H3694" s="2" t="s">
        <v>41</v>
      </c>
      <c r="I3694" s="2" t="s">
        <v>24</v>
      </c>
      <c r="J3694" s="2">
        <v>2</v>
      </c>
      <c r="K3694" s="2">
        <v>42381</v>
      </c>
      <c r="L3694" s="2">
        <v>84762</v>
      </c>
      <c r="M3694" s="2">
        <v>65698.87</v>
      </c>
      <c r="N3694" s="2">
        <v>19063.13</v>
      </c>
      <c r="O3694" s="2">
        <v>406</v>
      </c>
      <c r="P3694" s="2">
        <v>34</v>
      </c>
      <c r="Q3694" s="2" t="s">
        <v>42</v>
      </c>
      <c r="R3694" s="2">
        <v>20</v>
      </c>
      <c r="S3694" s="5">
        <f>IFERROR(Table1[[#This Row],[Profit]]/Table1[[#This Row],[Sales]],0)</f>
        <v>0.22490184280691822</v>
      </c>
      <c r="T3694" s="2" t="str">
        <f t="shared" si="57"/>
        <v>Reorder Needed</v>
      </c>
    </row>
    <row r="3695" spans="1:20" x14ac:dyDescent="0.3">
      <c r="A3695" s="2">
        <v>4694</v>
      </c>
      <c r="B3695" s="3">
        <v>45486</v>
      </c>
      <c r="C3695" s="2" t="s">
        <v>385</v>
      </c>
      <c r="D3695" s="2" t="s">
        <v>4503</v>
      </c>
      <c r="E3695" s="2" t="s">
        <v>45</v>
      </c>
      <c r="F3695" s="2" t="s">
        <v>46</v>
      </c>
      <c r="G3695" s="2" t="s">
        <v>97</v>
      </c>
      <c r="H3695" s="2" t="s">
        <v>98</v>
      </c>
      <c r="I3695" s="2" t="s">
        <v>32</v>
      </c>
      <c r="J3695" s="2">
        <v>4</v>
      </c>
      <c r="K3695" s="2">
        <v>20402</v>
      </c>
      <c r="L3695" s="2">
        <v>81608</v>
      </c>
      <c r="M3695" s="2">
        <v>52876.5</v>
      </c>
      <c r="N3695" s="2">
        <v>28731.5</v>
      </c>
      <c r="O3695" s="2">
        <v>27</v>
      </c>
      <c r="P3695" s="2">
        <v>32</v>
      </c>
      <c r="Q3695" s="2" t="s">
        <v>99</v>
      </c>
      <c r="R3695" s="2">
        <v>15</v>
      </c>
      <c r="S3695" s="5">
        <f>IFERROR(Table1[[#This Row],[Profit]]/Table1[[#This Row],[Sales]],0)</f>
        <v>0.35206719929418684</v>
      </c>
      <c r="T3695" s="2" t="str">
        <f t="shared" si="57"/>
        <v>Sufficient</v>
      </c>
    </row>
    <row r="3696" spans="1:20" x14ac:dyDescent="0.3">
      <c r="A3696" s="2">
        <v>4695</v>
      </c>
      <c r="B3696" s="3">
        <v>45355</v>
      </c>
      <c r="C3696" s="2" t="s">
        <v>4220</v>
      </c>
      <c r="D3696" s="2" t="s">
        <v>4504</v>
      </c>
      <c r="E3696" s="2" t="s">
        <v>20</v>
      </c>
      <c r="F3696" s="2" t="s">
        <v>21</v>
      </c>
      <c r="G3696" s="2" t="s">
        <v>55</v>
      </c>
      <c r="H3696" s="2" t="s">
        <v>56</v>
      </c>
      <c r="I3696" s="2" t="s">
        <v>32</v>
      </c>
      <c r="J3696" s="2">
        <v>2</v>
      </c>
      <c r="K3696" s="2">
        <v>47920</v>
      </c>
      <c r="L3696" s="2">
        <v>95840</v>
      </c>
      <c r="M3696" s="2">
        <v>57686.11</v>
      </c>
      <c r="N3696" s="2">
        <v>38153.89</v>
      </c>
      <c r="O3696" s="2">
        <v>442</v>
      </c>
      <c r="P3696" s="2">
        <v>50</v>
      </c>
      <c r="Q3696" s="2" t="s">
        <v>57</v>
      </c>
      <c r="R3696" s="2">
        <v>15</v>
      </c>
      <c r="S3696" s="5">
        <f>IFERROR(Table1[[#This Row],[Profit]]/Table1[[#This Row],[Sales]],0)</f>
        <v>0.39809985392320535</v>
      </c>
      <c r="T3696" s="2" t="str">
        <f t="shared" si="57"/>
        <v>Reorder Needed</v>
      </c>
    </row>
    <row r="3697" spans="1:20" x14ac:dyDescent="0.3">
      <c r="A3697" s="2">
        <v>4696</v>
      </c>
      <c r="B3697" s="3">
        <v>45580</v>
      </c>
      <c r="C3697" s="2" t="s">
        <v>1143</v>
      </c>
      <c r="D3697" s="2" t="s">
        <v>3901</v>
      </c>
      <c r="E3697" s="2" t="s">
        <v>28</v>
      </c>
      <c r="F3697" s="2" t="s">
        <v>29</v>
      </c>
      <c r="G3697" s="2" t="s">
        <v>49</v>
      </c>
      <c r="H3697" s="2" t="s">
        <v>50</v>
      </c>
      <c r="I3697" s="2" t="s">
        <v>51</v>
      </c>
      <c r="J3697" s="2">
        <v>5</v>
      </c>
      <c r="K3697" s="2">
        <v>13685</v>
      </c>
      <c r="L3697" s="2">
        <v>68425</v>
      </c>
      <c r="M3697" s="2">
        <v>53159.74</v>
      </c>
      <c r="N3697" s="2">
        <v>15265.26</v>
      </c>
      <c r="O3697" s="2">
        <v>253</v>
      </c>
      <c r="P3697" s="2">
        <v>84</v>
      </c>
      <c r="Q3697" s="2" t="s">
        <v>52</v>
      </c>
      <c r="R3697" s="2">
        <v>15</v>
      </c>
      <c r="S3697" s="5">
        <f>IFERROR(Table1[[#This Row],[Profit]]/Table1[[#This Row],[Sales]],0)</f>
        <v>0.22309477530142491</v>
      </c>
      <c r="T3697" s="2" t="str">
        <f t="shared" si="57"/>
        <v>Reorder Needed</v>
      </c>
    </row>
    <row r="3698" spans="1:20" x14ac:dyDescent="0.3">
      <c r="A3698" s="2">
        <v>4697</v>
      </c>
      <c r="B3698" s="3">
        <v>45650</v>
      </c>
      <c r="C3698" s="2" t="s">
        <v>1044</v>
      </c>
      <c r="D3698" s="2" t="s">
        <v>4505</v>
      </c>
      <c r="E3698" s="2" t="s">
        <v>28</v>
      </c>
      <c r="F3698" s="2" t="s">
        <v>29</v>
      </c>
      <c r="G3698" s="2" t="s">
        <v>97</v>
      </c>
      <c r="H3698" s="2" t="s">
        <v>98</v>
      </c>
      <c r="I3698" s="2" t="s">
        <v>32</v>
      </c>
      <c r="J3698" s="2">
        <v>1</v>
      </c>
      <c r="K3698" s="2">
        <v>9095</v>
      </c>
      <c r="L3698" s="2">
        <v>9095</v>
      </c>
      <c r="M3698" s="2">
        <v>7341.07</v>
      </c>
      <c r="N3698" s="2">
        <v>1753.93</v>
      </c>
      <c r="O3698" s="2">
        <v>88</v>
      </c>
      <c r="P3698" s="2">
        <v>30</v>
      </c>
      <c r="Q3698" s="2" t="s">
        <v>99</v>
      </c>
      <c r="R3698" s="2">
        <v>15</v>
      </c>
      <c r="S3698" s="5">
        <f>IFERROR(Table1[[#This Row],[Profit]]/Table1[[#This Row],[Sales]],0)</f>
        <v>0.1928455195162177</v>
      </c>
      <c r="T3698" s="2" t="str">
        <f t="shared" si="57"/>
        <v>Reorder Needed</v>
      </c>
    </row>
    <row r="3699" spans="1:20" x14ac:dyDescent="0.3">
      <c r="A3699" s="2">
        <v>4698</v>
      </c>
      <c r="B3699" s="3">
        <v>45437</v>
      </c>
      <c r="C3699" s="2" t="s">
        <v>188</v>
      </c>
      <c r="D3699" s="2" t="s">
        <v>4506</v>
      </c>
      <c r="E3699" s="2" t="s">
        <v>20</v>
      </c>
      <c r="F3699" s="2" t="s">
        <v>21</v>
      </c>
      <c r="G3699" s="2" t="s">
        <v>49</v>
      </c>
      <c r="H3699" s="2" t="s">
        <v>50</v>
      </c>
      <c r="I3699" s="2" t="s">
        <v>51</v>
      </c>
      <c r="J3699" s="2">
        <v>5</v>
      </c>
      <c r="K3699" s="2">
        <v>22833</v>
      </c>
      <c r="L3699" s="2">
        <v>114165</v>
      </c>
      <c r="M3699" s="2">
        <v>90130.72</v>
      </c>
      <c r="N3699" s="2">
        <v>24034.28</v>
      </c>
      <c r="O3699" s="2">
        <v>429</v>
      </c>
      <c r="P3699" s="2">
        <v>56</v>
      </c>
      <c r="Q3699" s="2" t="s">
        <v>52</v>
      </c>
      <c r="R3699" s="2">
        <v>20</v>
      </c>
      <c r="S3699" s="5">
        <f>IFERROR(Table1[[#This Row],[Profit]]/Table1[[#This Row],[Sales]],0)</f>
        <v>0.21052231419436779</v>
      </c>
      <c r="T3699" s="2" t="str">
        <f t="shared" si="57"/>
        <v>Reorder Needed</v>
      </c>
    </row>
    <row r="3700" spans="1:20" x14ac:dyDescent="0.3">
      <c r="A3700" s="2">
        <v>4699</v>
      </c>
      <c r="B3700" s="3">
        <v>45536</v>
      </c>
      <c r="C3700" s="2" t="s">
        <v>2709</v>
      </c>
      <c r="D3700" s="2" t="s">
        <v>4507</v>
      </c>
      <c r="E3700" s="2" t="s">
        <v>45</v>
      </c>
      <c r="F3700" s="2" t="s">
        <v>46</v>
      </c>
      <c r="G3700" s="2" t="s">
        <v>60</v>
      </c>
      <c r="H3700" s="2" t="s">
        <v>61</v>
      </c>
      <c r="I3700" s="2" t="s">
        <v>32</v>
      </c>
      <c r="J3700" s="2">
        <v>1</v>
      </c>
      <c r="K3700" s="2">
        <v>46381</v>
      </c>
      <c r="L3700" s="2">
        <v>46381</v>
      </c>
      <c r="M3700" s="2">
        <v>34665.550000000003</v>
      </c>
      <c r="N3700" s="2">
        <v>11715.45</v>
      </c>
      <c r="O3700" s="2">
        <v>195</v>
      </c>
      <c r="P3700" s="2">
        <v>20</v>
      </c>
      <c r="Q3700" s="2" t="s">
        <v>62</v>
      </c>
      <c r="R3700" s="2">
        <v>15</v>
      </c>
      <c r="S3700" s="5">
        <f>IFERROR(Table1[[#This Row],[Profit]]/Table1[[#This Row],[Sales]],0)</f>
        <v>0.2525915784480714</v>
      </c>
      <c r="T3700" s="2" t="str">
        <f t="shared" si="57"/>
        <v>Reorder Needed</v>
      </c>
    </row>
    <row r="3701" spans="1:20" x14ac:dyDescent="0.3">
      <c r="A3701" s="2">
        <v>4700</v>
      </c>
      <c r="B3701" s="3">
        <v>45522</v>
      </c>
      <c r="C3701" s="2" t="s">
        <v>2692</v>
      </c>
      <c r="D3701" s="2" t="s">
        <v>4508</v>
      </c>
      <c r="E3701" s="2" t="s">
        <v>36</v>
      </c>
      <c r="F3701" s="2" t="s">
        <v>37</v>
      </c>
      <c r="G3701" s="2" t="s">
        <v>49</v>
      </c>
      <c r="H3701" s="2" t="s">
        <v>50</v>
      </c>
      <c r="I3701" s="2" t="s">
        <v>51</v>
      </c>
      <c r="J3701" s="2">
        <v>1</v>
      </c>
      <c r="K3701" s="2">
        <v>39067</v>
      </c>
      <c r="L3701" s="2">
        <v>39067</v>
      </c>
      <c r="M3701" s="2">
        <v>23909.97</v>
      </c>
      <c r="N3701" s="2">
        <v>15157.03</v>
      </c>
      <c r="O3701" s="2">
        <v>474</v>
      </c>
      <c r="P3701" s="2">
        <v>26</v>
      </c>
      <c r="Q3701" s="2" t="s">
        <v>52</v>
      </c>
      <c r="R3701" s="2">
        <v>20</v>
      </c>
      <c r="S3701" s="5">
        <f>IFERROR(Table1[[#This Row],[Profit]]/Table1[[#This Row],[Sales]],0)</f>
        <v>0.38797527324852177</v>
      </c>
      <c r="T3701" s="2" t="str">
        <f t="shared" si="57"/>
        <v>Reorder Needed</v>
      </c>
    </row>
    <row r="3702" spans="1:20" x14ac:dyDescent="0.3">
      <c r="A3702" s="2">
        <v>4701</v>
      </c>
      <c r="B3702" s="3">
        <v>45531</v>
      </c>
      <c r="C3702" s="2" t="s">
        <v>1011</v>
      </c>
      <c r="D3702" s="2" t="s">
        <v>4509</v>
      </c>
      <c r="E3702" s="2" t="s">
        <v>20</v>
      </c>
      <c r="F3702" s="2" t="s">
        <v>21</v>
      </c>
      <c r="G3702" s="2" t="s">
        <v>40</v>
      </c>
      <c r="H3702" s="2" t="s">
        <v>41</v>
      </c>
      <c r="I3702" s="2" t="s">
        <v>24</v>
      </c>
      <c r="J3702" s="2">
        <v>8</v>
      </c>
      <c r="K3702" s="2">
        <v>27418</v>
      </c>
      <c r="L3702" s="2">
        <v>219344</v>
      </c>
      <c r="M3702" s="2">
        <v>180208.74</v>
      </c>
      <c r="N3702" s="2">
        <v>39135.26</v>
      </c>
      <c r="O3702" s="2">
        <v>123</v>
      </c>
      <c r="P3702" s="2">
        <v>49</v>
      </c>
      <c r="Q3702" s="2" t="s">
        <v>42</v>
      </c>
      <c r="R3702" s="2">
        <v>20</v>
      </c>
      <c r="S3702" s="5">
        <f>IFERROR(Table1[[#This Row],[Profit]]/Table1[[#This Row],[Sales]],0)</f>
        <v>0.17841956014297178</v>
      </c>
      <c r="T3702" s="2" t="str">
        <f t="shared" si="57"/>
        <v>Reorder Needed</v>
      </c>
    </row>
    <row r="3703" spans="1:20" x14ac:dyDescent="0.3">
      <c r="A3703" s="2">
        <v>4702</v>
      </c>
      <c r="B3703" s="3">
        <v>45628</v>
      </c>
      <c r="C3703" s="2" t="s">
        <v>377</v>
      </c>
      <c r="D3703" s="2" t="s">
        <v>4510</v>
      </c>
      <c r="E3703" s="2" t="s">
        <v>45</v>
      </c>
      <c r="F3703" s="2" t="s">
        <v>46</v>
      </c>
      <c r="G3703" s="2" t="s">
        <v>60</v>
      </c>
      <c r="H3703" s="2" t="s">
        <v>61</v>
      </c>
      <c r="I3703" s="2" t="s">
        <v>32</v>
      </c>
      <c r="J3703" s="2">
        <v>8</v>
      </c>
      <c r="K3703" s="2">
        <v>12643</v>
      </c>
      <c r="L3703" s="2">
        <v>101144</v>
      </c>
      <c r="M3703" s="2">
        <v>68041.070000000007</v>
      </c>
      <c r="N3703" s="2">
        <v>33102.93</v>
      </c>
      <c r="O3703" s="2">
        <v>448</v>
      </c>
      <c r="P3703" s="2">
        <v>82</v>
      </c>
      <c r="Q3703" s="2" t="s">
        <v>62</v>
      </c>
      <c r="R3703" s="2">
        <v>0</v>
      </c>
      <c r="S3703" s="5">
        <f>IFERROR(Table1[[#This Row],[Profit]]/Table1[[#This Row],[Sales]],0)</f>
        <v>0.3272851577948272</v>
      </c>
      <c r="T3703" s="2" t="str">
        <f t="shared" si="57"/>
        <v>Reorder Needed</v>
      </c>
    </row>
    <row r="3704" spans="1:20" x14ac:dyDescent="0.3">
      <c r="A3704" s="2">
        <v>4703</v>
      </c>
      <c r="B3704" s="3">
        <v>45293</v>
      </c>
      <c r="C3704" s="2" t="s">
        <v>706</v>
      </c>
      <c r="D3704" s="2" t="s">
        <v>4511</v>
      </c>
      <c r="E3704" s="2" t="s">
        <v>20</v>
      </c>
      <c r="F3704" s="2" t="s">
        <v>21</v>
      </c>
      <c r="G3704" s="2" t="s">
        <v>40</v>
      </c>
      <c r="H3704" s="2" t="s">
        <v>41</v>
      </c>
      <c r="I3704" s="2" t="s">
        <v>24</v>
      </c>
      <c r="J3704" s="2">
        <v>7</v>
      </c>
      <c r="K3704" s="2">
        <v>45222</v>
      </c>
      <c r="L3704" s="2">
        <v>316554</v>
      </c>
      <c r="M3704" s="2">
        <v>262581.52</v>
      </c>
      <c r="N3704" s="2">
        <v>53972.480000000003</v>
      </c>
      <c r="O3704" s="2">
        <v>294</v>
      </c>
      <c r="P3704" s="2">
        <v>58</v>
      </c>
      <c r="Q3704" s="2" t="s">
        <v>42</v>
      </c>
      <c r="R3704" s="2">
        <v>5</v>
      </c>
      <c r="S3704" s="5">
        <f>IFERROR(Table1[[#This Row],[Profit]]/Table1[[#This Row],[Sales]],0)</f>
        <v>0.1705000726574297</v>
      </c>
      <c r="T3704" s="2" t="str">
        <f t="shared" si="57"/>
        <v>Reorder Needed</v>
      </c>
    </row>
    <row r="3705" spans="1:20" x14ac:dyDescent="0.3">
      <c r="A3705" s="2">
        <v>4704</v>
      </c>
      <c r="B3705" s="3">
        <v>45400</v>
      </c>
      <c r="C3705" s="2" t="s">
        <v>256</v>
      </c>
      <c r="D3705" s="2" t="s">
        <v>4512</v>
      </c>
      <c r="E3705" s="2" t="s">
        <v>28</v>
      </c>
      <c r="F3705" s="2" t="s">
        <v>29</v>
      </c>
      <c r="G3705" s="2" t="s">
        <v>97</v>
      </c>
      <c r="H3705" s="2" t="s">
        <v>98</v>
      </c>
      <c r="I3705" s="2" t="s">
        <v>32</v>
      </c>
      <c r="J3705" s="2">
        <v>4</v>
      </c>
      <c r="K3705" s="2">
        <v>30435</v>
      </c>
      <c r="L3705" s="2">
        <v>121740</v>
      </c>
      <c r="M3705" s="2">
        <v>74811.360000000001</v>
      </c>
      <c r="N3705" s="2">
        <v>46928.639999999999</v>
      </c>
      <c r="O3705" s="2">
        <v>457</v>
      </c>
      <c r="P3705" s="2">
        <v>72</v>
      </c>
      <c r="Q3705" s="2" t="s">
        <v>99</v>
      </c>
      <c r="R3705" s="2">
        <v>5</v>
      </c>
      <c r="S3705" s="5">
        <f>IFERROR(Table1[[#This Row],[Profit]]/Table1[[#This Row],[Sales]],0)</f>
        <v>0.38548250369640219</v>
      </c>
      <c r="T3705" s="2" t="str">
        <f t="shared" si="57"/>
        <v>Reorder Needed</v>
      </c>
    </row>
    <row r="3706" spans="1:20" x14ac:dyDescent="0.3">
      <c r="A3706" s="2">
        <v>4705</v>
      </c>
      <c r="B3706" s="3">
        <v>45370</v>
      </c>
      <c r="C3706" s="2" t="s">
        <v>1791</v>
      </c>
      <c r="D3706" s="2" t="s">
        <v>4513</v>
      </c>
      <c r="E3706" s="2" t="s">
        <v>28</v>
      </c>
      <c r="F3706" s="2" t="s">
        <v>29</v>
      </c>
      <c r="G3706" s="2" t="s">
        <v>75</v>
      </c>
      <c r="H3706" s="2" t="s">
        <v>76</v>
      </c>
      <c r="I3706" s="2" t="s">
        <v>77</v>
      </c>
      <c r="J3706" s="2">
        <v>5</v>
      </c>
      <c r="K3706" s="2">
        <v>30130</v>
      </c>
      <c r="L3706" s="2">
        <v>150650</v>
      </c>
      <c r="M3706" s="2">
        <v>126200.43</v>
      </c>
      <c r="N3706" s="2">
        <v>24449.57</v>
      </c>
      <c r="O3706" s="2">
        <v>461</v>
      </c>
      <c r="P3706" s="2">
        <v>10</v>
      </c>
      <c r="Q3706" s="2" t="s">
        <v>78</v>
      </c>
      <c r="R3706" s="2">
        <v>5</v>
      </c>
      <c r="S3706" s="5">
        <f>IFERROR(Table1[[#This Row],[Profit]]/Table1[[#This Row],[Sales]],0)</f>
        <v>0.16229385994025888</v>
      </c>
      <c r="T3706" s="2" t="str">
        <f t="shared" si="57"/>
        <v>Reorder Needed</v>
      </c>
    </row>
    <row r="3707" spans="1:20" x14ac:dyDescent="0.3">
      <c r="A3707" s="2">
        <v>4706</v>
      </c>
      <c r="B3707" s="3">
        <v>45337</v>
      </c>
      <c r="C3707" s="2" t="s">
        <v>3830</v>
      </c>
      <c r="D3707" s="2" t="s">
        <v>4514</v>
      </c>
      <c r="E3707" s="2" t="s">
        <v>28</v>
      </c>
      <c r="F3707" s="2" t="s">
        <v>29</v>
      </c>
      <c r="G3707" s="2" t="s">
        <v>97</v>
      </c>
      <c r="H3707" s="2" t="s">
        <v>98</v>
      </c>
      <c r="I3707" s="2" t="s">
        <v>32</v>
      </c>
      <c r="J3707" s="2">
        <v>6</v>
      </c>
      <c r="K3707" s="2">
        <v>38722</v>
      </c>
      <c r="L3707" s="2">
        <v>232332</v>
      </c>
      <c r="M3707" s="2">
        <v>193442.77</v>
      </c>
      <c r="N3707" s="2">
        <v>38889.230000000003</v>
      </c>
      <c r="O3707" s="2">
        <v>156</v>
      </c>
      <c r="P3707" s="2">
        <v>55</v>
      </c>
      <c r="Q3707" s="2" t="s">
        <v>99</v>
      </c>
      <c r="R3707" s="2">
        <v>20</v>
      </c>
      <c r="S3707" s="5">
        <f>IFERROR(Table1[[#This Row],[Profit]]/Table1[[#This Row],[Sales]],0)</f>
        <v>0.16738645558941517</v>
      </c>
      <c r="T3707" s="2" t="str">
        <f t="shared" si="57"/>
        <v>Reorder Needed</v>
      </c>
    </row>
    <row r="3708" spans="1:20" x14ac:dyDescent="0.3">
      <c r="A3708" s="2">
        <v>4707</v>
      </c>
      <c r="B3708" s="3">
        <v>45631</v>
      </c>
      <c r="C3708" s="2" t="s">
        <v>1464</v>
      </c>
      <c r="D3708" s="2" t="s">
        <v>4515</v>
      </c>
      <c r="E3708" s="2" t="s">
        <v>45</v>
      </c>
      <c r="F3708" s="2" t="s">
        <v>46</v>
      </c>
      <c r="G3708" s="2" t="s">
        <v>67</v>
      </c>
      <c r="H3708" s="2" t="s">
        <v>68</v>
      </c>
      <c r="I3708" s="2" t="s">
        <v>24</v>
      </c>
      <c r="J3708" s="2">
        <v>9</v>
      </c>
      <c r="K3708" s="2">
        <v>49440</v>
      </c>
      <c r="L3708" s="2">
        <v>444960</v>
      </c>
      <c r="M3708" s="2">
        <v>328117.71999999997</v>
      </c>
      <c r="N3708" s="2">
        <v>116842.28</v>
      </c>
      <c r="O3708" s="2">
        <v>214</v>
      </c>
      <c r="P3708" s="2">
        <v>21</v>
      </c>
      <c r="Q3708" s="2" t="s">
        <v>42</v>
      </c>
      <c r="R3708" s="2">
        <v>15</v>
      </c>
      <c r="S3708" s="5">
        <f>IFERROR(Table1[[#This Row],[Profit]]/Table1[[#This Row],[Sales]],0)</f>
        <v>0.26259052499101043</v>
      </c>
      <c r="T3708" s="2" t="str">
        <f t="shared" si="57"/>
        <v>Reorder Needed</v>
      </c>
    </row>
    <row r="3709" spans="1:20" x14ac:dyDescent="0.3">
      <c r="A3709" s="2">
        <v>4708</v>
      </c>
      <c r="B3709" s="3">
        <v>45533</v>
      </c>
      <c r="C3709" s="2" t="s">
        <v>590</v>
      </c>
      <c r="D3709" s="2" t="s">
        <v>4516</v>
      </c>
      <c r="E3709" s="2" t="s">
        <v>36</v>
      </c>
      <c r="F3709" s="2" t="s">
        <v>37</v>
      </c>
      <c r="G3709" s="2" t="s">
        <v>49</v>
      </c>
      <c r="H3709" s="2" t="s">
        <v>50</v>
      </c>
      <c r="I3709" s="2" t="s">
        <v>51</v>
      </c>
      <c r="J3709" s="2">
        <v>7</v>
      </c>
      <c r="K3709" s="2">
        <v>32177</v>
      </c>
      <c r="L3709" s="2">
        <v>225239</v>
      </c>
      <c r="M3709" s="2">
        <v>185889.18</v>
      </c>
      <c r="N3709" s="2">
        <v>39349.82</v>
      </c>
      <c r="O3709" s="2">
        <v>223</v>
      </c>
      <c r="P3709" s="2">
        <v>23</v>
      </c>
      <c r="Q3709" s="2" t="s">
        <v>52</v>
      </c>
      <c r="R3709" s="2">
        <v>15</v>
      </c>
      <c r="S3709" s="5">
        <f>IFERROR(Table1[[#This Row],[Profit]]/Table1[[#This Row],[Sales]],0)</f>
        <v>0.17470251599412179</v>
      </c>
      <c r="T3709" s="2" t="str">
        <f t="shared" si="57"/>
        <v>Reorder Needed</v>
      </c>
    </row>
    <row r="3710" spans="1:20" x14ac:dyDescent="0.3">
      <c r="A3710" s="2">
        <v>4709</v>
      </c>
      <c r="B3710" s="3">
        <v>45305</v>
      </c>
      <c r="C3710" s="2" t="s">
        <v>1769</v>
      </c>
      <c r="D3710" s="2" t="s">
        <v>4517</v>
      </c>
      <c r="E3710" s="2" t="s">
        <v>36</v>
      </c>
      <c r="F3710" s="2" t="s">
        <v>37</v>
      </c>
      <c r="G3710" s="2" t="s">
        <v>22</v>
      </c>
      <c r="H3710" s="2" t="s">
        <v>23</v>
      </c>
      <c r="I3710" s="2" t="s">
        <v>24</v>
      </c>
      <c r="J3710" s="2">
        <v>2</v>
      </c>
      <c r="K3710" s="2">
        <v>23030</v>
      </c>
      <c r="L3710" s="2">
        <v>46060</v>
      </c>
      <c r="M3710" s="2">
        <v>31745.64</v>
      </c>
      <c r="N3710" s="2">
        <v>14314.36</v>
      </c>
      <c r="O3710" s="2">
        <v>55</v>
      </c>
      <c r="P3710" s="2">
        <v>34</v>
      </c>
      <c r="Q3710" s="2" t="s">
        <v>25</v>
      </c>
      <c r="R3710" s="2">
        <v>10</v>
      </c>
      <c r="S3710" s="5">
        <f>IFERROR(Table1[[#This Row],[Profit]]/Table1[[#This Row],[Sales]],0)</f>
        <v>0.31077637863656105</v>
      </c>
      <c r="T3710" s="2" t="str">
        <f t="shared" si="57"/>
        <v>Reorder Needed</v>
      </c>
    </row>
    <row r="3711" spans="1:20" x14ac:dyDescent="0.3">
      <c r="A3711" s="2">
        <v>4710</v>
      </c>
      <c r="B3711" s="3">
        <v>45328</v>
      </c>
      <c r="C3711" s="2" t="s">
        <v>1645</v>
      </c>
      <c r="D3711" s="2" t="s">
        <v>4518</v>
      </c>
      <c r="E3711" s="2" t="s">
        <v>45</v>
      </c>
      <c r="F3711" s="2" t="s">
        <v>46</v>
      </c>
      <c r="G3711" s="2" t="s">
        <v>67</v>
      </c>
      <c r="H3711" s="2" t="s">
        <v>68</v>
      </c>
      <c r="I3711" s="2" t="s">
        <v>24</v>
      </c>
      <c r="J3711" s="2">
        <v>1</v>
      </c>
      <c r="K3711" s="2">
        <v>47577</v>
      </c>
      <c r="L3711" s="2">
        <v>47577</v>
      </c>
      <c r="M3711" s="2">
        <v>29244.39</v>
      </c>
      <c r="N3711" s="2">
        <v>18332.61</v>
      </c>
      <c r="O3711" s="2">
        <v>76</v>
      </c>
      <c r="P3711" s="2">
        <v>68</v>
      </c>
      <c r="Q3711" s="2" t="s">
        <v>42</v>
      </c>
      <c r="R3711" s="2">
        <v>15</v>
      </c>
      <c r="S3711" s="5">
        <f>IFERROR(Table1[[#This Row],[Profit]]/Table1[[#This Row],[Sales]],0)</f>
        <v>0.38532505202093448</v>
      </c>
      <c r="T3711" s="2" t="str">
        <f t="shared" si="57"/>
        <v>Reorder Needed</v>
      </c>
    </row>
    <row r="3712" spans="1:20" x14ac:dyDescent="0.3">
      <c r="A3712" s="2">
        <v>4711</v>
      </c>
      <c r="B3712" s="3">
        <v>45300</v>
      </c>
      <c r="C3712" s="2" t="s">
        <v>1336</v>
      </c>
      <c r="D3712" s="2" t="s">
        <v>4519</v>
      </c>
      <c r="E3712" s="2" t="s">
        <v>45</v>
      </c>
      <c r="F3712" s="2" t="s">
        <v>46</v>
      </c>
      <c r="G3712" s="2" t="s">
        <v>30</v>
      </c>
      <c r="H3712" s="2" t="s">
        <v>31</v>
      </c>
      <c r="I3712" s="2" t="s">
        <v>32</v>
      </c>
      <c r="J3712" s="2">
        <v>10</v>
      </c>
      <c r="K3712" s="2">
        <v>30973</v>
      </c>
      <c r="L3712" s="2">
        <v>309730</v>
      </c>
      <c r="M3712" s="2">
        <v>259336.39</v>
      </c>
      <c r="N3712" s="2">
        <v>50393.61</v>
      </c>
      <c r="O3712" s="2">
        <v>37</v>
      </c>
      <c r="P3712" s="2">
        <v>62</v>
      </c>
      <c r="Q3712" s="2" t="s">
        <v>33</v>
      </c>
      <c r="R3712" s="2">
        <v>5</v>
      </c>
      <c r="S3712" s="5">
        <f>IFERROR(Table1[[#This Row],[Profit]]/Table1[[#This Row],[Sales]],0)</f>
        <v>0.16270174022535758</v>
      </c>
      <c r="T3712" s="2" t="str">
        <f t="shared" si="57"/>
        <v>Sufficient</v>
      </c>
    </row>
    <row r="3713" spans="1:20" x14ac:dyDescent="0.3">
      <c r="A3713" s="2">
        <v>4712</v>
      </c>
      <c r="B3713" s="3">
        <v>45496</v>
      </c>
      <c r="C3713" s="2" t="s">
        <v>1767</v>
      </c>
      <c r="D3713" s="2" t="s">
        <v>4520</v>
      </c>
      <c r="E3713" s="2" t="s">
        <v>45</v>
      </c>
      <c r="F3713" s="2" t="s">
        <v>46</v>
      </c>
      <c r="G3713" s="2" t="s">
        <v>55</v>
      </c>
      <c r="H3713" s="2" t="s">
        <v>56</v>
      </c>
      <c r="I3713" s="2" t="s">
        <v>32</v>
      </c>
      <c r="J3713" s="2">
        <v>6</v>
      </c>
      <c r="K3713" s="2">
        <v>47909</v>
      </c>
      <c r="L3713" s="2">
        <v>287454</v>
      </c>
      <c r="M3713" s="2">
        <v>175389.78</v>
      </c>
      <c r="N3713" s="2">
        <v>112064.22</v>
      </c>
      <c r="O3713" s="2">
        <v>294</v>
      </c>
      <c r="P3713" s="2">
        <v>29</v>
      </c>
      <c r="Q3713" s="2" t="s">
        <v>57</v>
      </c>
      <c r="R3713" s="2">
        <v>15</v>
      </c>
      <c r="S3713" s="5">
        <f>IFERROR(Table1[[#This Row],[Profit]]/Table1[[#This Row],[Sales]],0)</f>
        <v>0.38985096745914127</v>
      </c>
      <c r="T3713" s="2" t="str">
        <f t="shared" si="57"/>
        <v>Reorder Needed</v>
      </c>
    </row>
    <row r="3714" spans="1:20" x14ac:dyDescent="0.3">
      <c r="A3714" s="2">
        <v>4713</v>
      </c>
      <c r="B3714" s="3">
        <v>45425</v>
      </c>
      <c r="C3714" s="2" t="s">
        <v>1204</v>
      </c>
      <c r="D3714" s="2" t="s">
        <v>4521</v>
      </c>
      <c r="E3714" s="2" t="s">
        <v>20</v>
      </c>
      <c r="F3714" s="2" t="s">
        <v>21</v>
      </c>
      <c r="G3714" s="2" t="s">
        <v>75</v>
      </c>
      <c r="H3714" s="2" t="s">
        <v>76</v>
      </c>
      <c r="I3714" s="2" t="s">
        <v>77</v>
      </c>
      <c r="J3714" s="2">
        <v>1</v>
      </c>
      <c r="K3714" s="2">
        <v>19064</v>
      </c>
      <c r="L3714" s="2">
        <v>19064</v>
      </c>
      <c r="M3714" s="2">
        <v>16959.490000000002</v>
      </c>
      <c r="N3714" s="2">
        <v>2104.5100000000002</v>
      </c>
      <c r="O3714" s="2">
        <v>138</v>
      </c>
      <c r="P3714" s="2">
        <v>49</v>
      </c>
      <c r="Q3714" s="2" t="s">
        <v>78</v>
      </c>
      <c r="R3714" s="2">
        <v>5</v>
      </c>
      <c r="S3714" s="5">
        <f>IFERROR(Table1[[#This Row],[Profit]]/Table1[[#This Row],[Sales]],0)</f>
        <v>0.11039183801930341</v>
      </c>
      <c r="T3714" s="2" t="str">
        <f t="shared" ref="T3714:T3777" si="58">IF(O3714&gt;P3714,"Reorder Needed","Sufficient")</f>
        <v>Reorder Needed</v>
      </c>
    </row>
    <row r="3715" spans="1:20" x14ac:dyDescent="0.3">
      <c r="A3715" s="2">
        <v>4714</v>
      </c>
      <c r="B3715" s="3">
        <v>45552</v>
      </c>
      <c r="C3715" s="2" t="s">
        <v>3828</v>
      </c>
      <c r="D3715" s="2" t="s">
        <v>4522</v>
      </c>
      <c r="E3715" s="2" t="s">
        <v>45</v>
      </c>
      <c r="F3715" s="2" t="s">
        <v>46</v>
      </c>
      <c r="G3715" s="2" t="s">
        <v>60</v>
      </c>
      <c r="H3715" s="2" t="s">
        <v>61</v>
      </c>
      <c r="I3715" s="2" t="s">
        <v>32</v>
      </c>
      <c r="J3715" s="2">
        <v>2</v>
      </c>
      <c r="K3715" s="2">
        <v>40465</v>
      </c>
      <c r="L3715" s="2">
        <v>80930</v>
      </c>
      <c r="M3715" s="2">
        <v>72516.39</v>
      </c>
      <c r="N3715" s="2">
        <v>8413.61</v>
      </c>
      <c r="O3715" s="2">
        <v>379</v>
      </c>
      <c r="P3715" s="2">
        <v>87</v>
      </c>
      <c r="Q3715" s="2" t="s">
        <v>62</v>
      </c>
      <c r="R3715" s="2">
        <v>15</v>
      </c>
      <c r="S3715" s="5">
        <f>IFERROR(Table1[[#This Row],[Profit]]/Table1[[#This Row],[Sales]],0)</f>
        <v>0.1039615717286544</v>
      </c>
      <c r="T3715" s="2" t="str">
        <f t="shared" si="58"/>
        <v>Reorder Needed</v>
      </c>
    </row>
    <row r="3716" spans="1:20" x14ac:dyDescent="0.3">
      <c r="A3716" s="2">
        <v>4715</v>
      </c>
      <c r="B3716" s="3">
        <v>45427</v>
      </c>
      <c r="C3716" s="2" t="s">
        <v>1305</v>
      </c>
      <c r="D3716" s="2" t="s">
        <v>4523</v>
      </c>
      <c r="E3716" s="2" t="s">
        <v>20</v>
      </c>
      <c r="F3716" s="2" t="s">
        <v>21</v>
      </c>
      <c r="G3716" s="2" t="s">
        <v>67</v>
      </c>
      <c r="H3716" s="2" t="s">
        <v>68</v>
      </c>
      <c r="I3716" s="2" t="s">
        <v>24</v>
      </c>
      <c r="J3716" s="2">
        <v>4</v>
      </c>
      <c r="K3716" s="2">
        <v>49180</v>
      </c>
      <c r="L3716" s="2">
        <v>196720</v>
      </c>
      <c r="M3716" s="2">
        <v>130895.2</v>
      </c>
      <c r="N3716" s="2">
        <v>65824.800000000003</v>
      </c>
      <c r="O3716" s="2">
        <v>333</v>
      </c>
      <c r="P3716" s="2">
        <v>92</v>
      </c>
      <c r="Q3716" s="2" t="s">
        <v>42</v>
      </c>
      <c r="R3716" s="2">
        <v>5</v>
      </c>
      <c r="S3716" s="5">
        <f>IFERROR(Table1[[#This Row],[Profit]]/Table1[[#This Row],[Sales]],0)</f>
        <v>0.33461163074420497</v>
      </c>
      <c r="T3716" s="2" t="str">
        <f t="shared" si="58"/>
        <v>Reorder Needed</v>
      </c>
    </row>
    <row r="3717" spans="1:20" x14ac:dyDescent="0.3">
      <c r="A3717" s="2">
        <v>4716</v>
      </c>
      <c r="B3717" s="3">
        <v>45524</v>
      </c>
      <c r="C3717" s="2" t="s">
        <v>306</v>
      </c>
      <c r="D3717" s="2" t="s">
        <v>4524</v>
      </c>
      <c r="E3717" s="2" t="s">
        <v>36</v>
      </c>
      <c r="F3717" s="2" t="s">
        <v>37</v>
      </c>
      <c r="G3717" s="2" t="s">
        <v>40</v>
      </c>
      <c r="H3717" s="2" t="s">
        <v>41</v>
      </c>
      <c r="I3717" s="2" t="s">
        <v>24</v>
      </c>
      <c r="J3717" s="2">
        <v>2</v>
      </c>
      <c r="K3717" s="2">
        <v>59855</v>
      </c>
      <c r="L3717" s="2">
        <v>119710</v>
      </c>
      <c r="M3717" s="2">
        <v>83613.67</v>
      </c>
      <c r="N3717" s="2">
        <v>36096.33</v>
      </c>
      <c r="O3717" s="2">
        <v>50</v>
      </c>
      <c r="P3717" s="2">
        <v>63</v>
      </c>
      <c r="Q3717" s="2" t="s">
        <v>42</v>
      </c>
      <c r="R3717" s="2">
        <v>5</v>
      </c>
      <c r="S3717" s="5">
        <f>IFERROR(Table1[[#This Row],[Profit]]/Table1[[#This Row],[Sales]],0)</f>
        <v>0.30153145100659928</v>
      </c>
      <c r="T3717" s="2" t="str">
        <f t="shared" si="58"/>
        <v>Sufficient</v>
      </c>
    </row>
    <row r="3718" spans="1:20" x14ac:dyDescent="0.3">
      <c r="A3718" s="2">
        <v>4717</v>
      </c>
      <c r="B3718" s="3">
        <v>45607</v>
      </c>
      <c r="C3718" s="2" t="s">
        <v>1414</v>
      </c>
      <c r="D3718" s="2" t="s">
        <v>4525</v>
      </c>
      <c r="E3718" s="2" t="s">
        <v>36</v>
      </c>
      <c r="F3718" s="2" t="s">
        <v>37</v>
      </c>
      <c r="G3718" s="2" t="s">
        <v>97</v>
      </c>
      <c r="H3718" s="2" t="s">
        <v>98</v>
      </c>
      <c r="I3718" s="2" t="s">
        <v>32</v>
      </c>
      <c r="J3718" s="2">
        <v>9</v>
      </c>
      <c r="K3718" s="2">
        <v>11504</v>
      </c>
      <c r="L3718" s="2">
        <v>103536</v>
      </c>
      <c r="M3718" s="2">
        <v>85641.84</v>
      </c>
      <c r="N3718" s="2">
        <v>17894.16</v>
      </c>
      <c r="O3718" s="2">
        <v>367</v>
      </c>
      <c r="P3718" s="2">
        <v>44</v>
      </c>
      <c r="Q3718" s="2" t="s">
        <v>99</v>
      </c>
      <c r="R3718" s="2">
        <v>5</v>
      </c>
      <c r="S3718" s="5">
        <f>IFERROR(Table1[[#This Row],[Profit]]/Table1[[#This Row],[Sales]],0)</f>
        <v>0.17283031988873435</v>
      </c>
      <c r="T3718" s="2" t="str">
        <f t="shared" si="58"/>
        <v>Reorder Needed</v>
      </c>
    </row>
    <row r="3719" spans="1:20" x14ac:dyDescent="0.3">
      <c r="A3719" s="2">
        <v>4718</v>
      </c>
      <c r="B3719" s="3">
        <v>45542</v>
      </c>
      <c r="C3719" s="2" t="s">
        <v>47</v>
      </c>
      <c r="D3719" s="2" t="s">
        <v>4526</v>
      </c>
      <c r="E3719" s="2" t="s">
        <v>36</v>
      </c>
      <c r="F3719" s="2" t="s">
        <v>37</v>
      </c>
      <c r="G3719" s="2" t="s">
        <v>55</v>
      </c>
      <c r="H3719" s="2" t="s">
        <v>56</v>
      </c>
      <c r="I3719" s="2" t="s">
        <v>32</v>
      </c>
      <c r="J3719" s="2">
        <v>1</v>
      </c>
      <c r="K3719" s="2">
        <v>24017</v>
      </c>
      <c r="L3719" s="2">
        <v>24017</v>
      </c>
      <c r="M3719" s="2">
        <v>17416.27</v>
      </c>
      <c r="N3719" s="2">
        <v>6600.73</v>
      </c>
      <c r="O3719" s="2">
        <v>288</v>
      </c>
      <c r="P3719" s="2">
        <v>65</v>
      </c>
      <c r="Q3719" s="2" t="s">
        <v>57</v>
      </c>
      <c r="R3719" s="2">
        <v>5</v>
      </c>
      <c r="S3719" s="5">
        <f>IFERROR(Table1[[#This Row],[Profit]]/Table1[[#This Row],[Sales]],0)</f>
        <v>0.27483574134987715</v>
      </c>
      <c r="T3719" s="2" t="str">
        <f t="shared" si="58"/>
        <v>Reorder Needed</v>
      </c>
    </row>
    <row r="3720" spans="1:20" x14ac:dyDescent="0.3">
      <c r="A3720" s="2">
        <v>4719</v>
      </c>
      <c r="B3720" s="3">
        <v>45341</v>
      </c>
      <c r="C3720" s="2" t="s">
        <v>208</v>
      </c>
      <c r="D3720" s="2" t="s">
        <v>4527</v>
      </c>
      <c r="E3720" s="2" t="s">
        <v>28</v>
      </c>
      <c r="F3720" s="2" t="s">
        <v>29</v>
      </c>
      <c r="G3720" s="2" t="s">
        <v>22</v>
      </c>
      <c r="H3720" s="2" t="s">
        <v>23</v>
      </c>
      <c r="I3720" s="2" t="s">
        <v>24</v>
      </c>
      <c r="J3720" s="2">
        <v>2</v>
      </c>
      <c r="K3720" s="2">
        <v>39824</v>
      </c>
      <c r="L3720" s="2">
        <v>79648</v>
      </c>
      <c r="M3720" s="2">
        <v>64073.47</v>
      </c>
      <c r="N3720" s="2">
        <v>15574.53</v>
      </c>
      <c r="O3720" s="2">
        <v>478</v>
      </c>
      <c r="P3720" s="2">
        <v>12</v>
      </c>
      <c r="Q3720" s="2" t="s">
        <v>25</v>
      </c>
      <c r="R3720" s="2">
        <v>5</v>
      </c>
      <c r="S3720" s="5">
        <f>IFERROR(Table1[[#This Row],[Profit]]/Table1[[#This Row],[Sales]],0)</f>
        <v>0.19554200984331058</v>
      </c>
      <c r="T3720" s="2" t="str">
        <f t="shared" si="58"/>
        <v>Reorder Needed</v>
      </c>
    </row>
    <row r="3721" spans="1:20" x14ac:dyDescent="0.3">
      <c r="A3721" s="2">
        <v>4720</v>
      </c>
      <c r="B3721" s="3">
        <v>45407</v>
      </c>
      <c r="C3721" s="2" t="s">
        <v>1388</v>
      </c>
      <c r="D3721" s="2" t="s">
        <v>4528</v>
      </c>
      <c r="E3721" s="2" t="s">
        <v>36</v>
      </c>
      <c r="F3721" s="2" t="s">
        <v>37</v>
      </c>
      <c r="G3721" s="2" t="s">
        <v>81</v>
      </c>
      <c r="H3721" s="2" t="s">
        <v>82</v>
      </c>
      <c r="I3721" s="2" t="s">
        <v>24</v>
      </c>
      <c r="J3721" s="2">
        <v>4</v>
      </c>
      <c r="K3721" s="2">
        <v>15434</v>
      </c>
      <c r="L3721" s="2">
        <v>61736</v>
      </c>
      <c r="M3721" s="2">
        <v>48478.62</v>
      </c>
      <c r="N3721" s="2">
        <v>13257.38</v>
      </c>
      <c r="O3721" s="2">
        <v>404</v>
      </c>
      <c r="P3721" s="2">
        <v>33</v>
      </c>
      <c r="Q3721" s="2" t="s">
        <v>42</v>
      </c>
      <c r="R3721" s="2">
        <v>10</v>
      </c>
      <c r="S3721" s="5">
        <f>IFERROR(Table1[[#This Row],[Profit]]/Table1[[#This Row],[Sales]],0)</f>
        <v>0.21474309965012309</v>
      </c>
      <c r="T3721" s="2" t="str">
        <f t="shared" si="58"/>
        <v>Reorder Needed</v>
      </c>
    </row>
    <row r="3722" spans="1:20" x14ac:dyDescent="0.3">
      <c r="A3722" s="2">
        <v>4721</v>
      </c>
      <c r="B3722" s="3">
        <v>45333</v>
      </c>
      <c r="C3722" s="2" t="s">
        <v>511</v>
      </c>
      <c r="D3722" s="2" t="s">
        <v>4529</v>
      </c>
      <c r="E3722" s="2" t="s">
        <v>45</v>
      </c>
      <c r="F3722" s="2" t="s">
        <v>46</v>
      </c>
      <c r="G3722" s="2" t="s">
        <v>49</v>
      </c>
      <c r="H3722" s="2" t="s">
        <v>50</v>
      </c>
      <c r="I3722" s="2" t="s">
        <v>51</v>
      </c>
      <c r="J3722" s="2">
        <v>6</v>
      </c>
      <c r="K3722" s="2">
        <v>49899</v>
      </c>
      <c r="L3722" s="2">
        <v>299394</v>
      </c>
      <c r="M3722" s="2">
        <v>216519.87</v>
      </c>
      <c r="N3722" s="2">
        <v>82874.13</v>
      </c>
      <c r="O3722" s="2">
        <v>235</v>
      </c>
      <c r="P3722" s="2">
        <v>10</v>
      </c>
      <c r="Q3722" s="2" t="s">
        <v>52</v>
      </c>
      <c r="R3722" s="2">
        <v>5</v>
      </c>
      <c r="S3722" s="5">
        <f>IFERROR(Table1[[#This Row],[Profit]]/Table1[[#This Row],[Sales]],0)</f>
        <v>0.27680624862221687</v>
      </c>
      <c r="T3722" s="2" t="str">
        <f t="shared" si="58"/>
        <v>Reorder Needed</v>
      </c>
    </row>
    <row r="3723" spans="1:20" x14ac:dyDescent="0.3">
      <c r="A3723" s="2">
        <v>4722</v>
      </c>
      <c r="B3723" s="3">
        <v>45566</v>
      </c>
      <c r="C3723" s="2" t="s">
        <v>1691</v>
      </c>
      <c r="D3723" s="2" t="s">
        <v>4530</v>
      </c>
      <c r="E3723" s="2" t="s">
        <v>28</v>
      </c>
      <c r="F3723" s="2" t="s">
        <v>29</v>
      </c>
      <c r="G3723" s="2" t="s">
        <v>30</v>
      </c>
      <c r="H3723" s="2" t="s">
        <v>31</v>
      </c>
      <c r="I3723" s="2" t="s">
        <v>32</v>
      </c>
      <c r="J3723" s="2">
        <v>4</v>
      </c>
      <c r="K3723" s="2">
        <v>18171</v>
      </c>
      <c r="L3723" s="2">
        <v>72684</v>
      </c>
      <c r="M3723" s="2">
        <v>47653.54</v>
      </c>
      <c r="N3723" s="2">
        <v>25030.46</v>
      </c>
      <c r="O3723" s="2">
        <v>289</v>
      </c>
      <c r="P3723" s="2">
        <v>21</v>
      </c>
      <c r="Q3723" s="2" t="s">
        <v>33</v>
      </c>
      <c r="R3723" s="2">
        <v>15</v>
      </c>
      <c r="S3723" s="5">
        <f>IFERROR(Table1[[#This Row],[Profit]]/Table1[[#This Row],[Sales]],0)</f>
        <v>0.34437372736778382</v>
      </c>
      <c r="T3723" s="2" t="str">
        <f t="shared" si="58"/>
        <v>Reorder Needed</v>
      </c>
    </row>
    <row r="3724" spans="1:20" x14ac:dyDescent="0.3">
      <c r="A3724" s="2">
        <v>4723</v>
      </c>
      <c r="B3724" s="3">
        <v>45534</v>
      </c>
      <c r="C3724" s="2" t="s">
        <v>3481</v>
      </c>
      <c r="D3724" s="2" t="s">
        <v>4531</v>
      </c>
      <c r="E3724" s="2" t="s">
        <v>36</v>
      </c>
      <c r="F3724" s="2" t="s">
        <v>37</v>
      </c>
      <c r="G3724" s="2" t="s">
        <v>75</v>
      </c>
      <c r="H3724" s="2" t="s">
        <v>76</v>
      </c>
      <c r="I3724" s="2" t="s">
        <v>77</v>
      </c>
      <c r="J3724" s="2">
        <v>1</v>
      </c>
      <c r="K3724" s="2">
        <v>55948</v>
      </c>
      <c r="L3724" s="2">
        <v>55948</v>
      </c>
      <c r="M3724" s="2">
        <v>48126.91</v>
      </c>
      <c r="N3724" s="2">
        <v>7821.09</v>
      </c>
      <c r="O3724" s="2">
        <v>308</v>
      </c>
      <c r="P3724" s="2">
        <v>13</v>
      </c>
      <c r="Q3724" s="2" t="s">
        <v>78</v>
      </c>
      <c r="R3724" s="2">
        <v>5</v>
      </c>
      <c r="S3724" s="5">
        <f>IFERROR(Table1[[#This Row],[Profit]]/Table1[[#This Row],[Sales]],0)</f>
        <v>0.13979212840494745</v>
      </c>
      <c r="T3724" s="2" t="str">
        <f t="shared" si="58"/>
        <v>Reorder Needed</v>
      </c>
    </row>
    <row r="3725" spans="1:20" x14ac:dyDescent="0.3">
      <c r="A3725" s="2">
        <v>4724</v>
      </c>
      <c r="B3725" s="3">
        <v>45642</v>
      </c>
      <c r="C3725" s="2" t="s">
        <v>1440</v>
      </c>
      <c r="D3725" s="2" t="s">
        <v>4532</v>
      </c>
      <c r="E3725" s="2" t="s">
        <v>20</v>
      </c>
      <c r="F3725" s="2" t="s">
        <v>21</v>
      </c>
      <c r="G3725" s="2" t="s">
        <v>81</v>
      </c>
      <c r="H3725" s="2" t="s">
        <v>82</v>
      </c>
      <c r="I3725" s="2" t="s">
        <v>24</v>
      </c>
      <c r="J3725" s="2">
        <v>4</v>
      </c>
      <c r="K3725" s="2">
        <v>21713</v>
      </c>
      <c r="L3725" s="2">
        <v>86852</v>
      </c>
      <c r="M3725" s="2">
        <v>74791.61</v>
      </c>
      <c r="N3725" s="2">
        <v>12060.39</v>
      </c>
      <c r="O3725" s="2">
        <v>307</v>
      </c>
      <c r="P3725" s="2">
        <v>25</v>
      </c>
      <c r="Q3725" s="2" t="s">
        <v>42</v>
      </c>
      <c r="R3725" s="2">
        <v>15</v>
      </c>
      <c r="S3725" s="5">
        <f>IFERROR(Table1[[#This Row],[Profit]]/Table1[[#This Row],[Sales]],0)</f>
        <v>0.13886139639847095</v>
      </c>
      <c r="T3725" s="2" t="str">
        <f t="shared" si="58"/>
        <v>Reorder Needed</v>
      </c>
    </row>
    <row r="3726" spans="1:20" x14ac:dyDescent="0.3">
      <c r="A3726" s="2">
        <v>4725</v>
      </c>
      <c r="B3726" s="3">
        <v>45534</v>
      </c>
      <c r="C3726" s="2" t="s">
        <v>629</v>
      </c>
      <c r="D3726" s="2" t="s">
        <v>4533</v>
      </c>
      <c r="E3726" s="2" t="s">
        <v>36</v>
      </c>
      <c r="F3726" s="2" t="s">
        <v>37</v>
      </c>
      <c r="G3726" s="2" t="s">
        <v>55</v>
      </c>
      <c r="H3726" s="2" t="s">
        <v>56</v>
      </c>
      <c r="I3726" s="2" t="s">
        <v>32</v>
      </c>
      <c r="J3726" s="2">
        <v>5</v>
      </c>
      <c r="K3726" s="2">
        <v>31960</v>
      </c>
      <c r="L3726" s="2">
        <v>159800</v>
      </c>
      <c r="M3726" s="2">
        <v>125181.45</v>
      </c>
      <c r="N3726" s="2">
        <v>34618.550000000003</v>
      </c>
      <c r="O3726" s="2">
        <v>202</v>
      </c>
      <c r="P3726" s="2">
        <v>61</v>
      </c>
      <c r="Q3726" s="2" t="s">
        <v>57</v>
      </c>
      <c r="R3726" s="2">
        <v>20</v>
      </c>
      <c r="S3726" s="5">
        <f>IFERROR(Table1[[#This Row],[Profit]]/Table1[[#This Row],[Sales]],0)</f>
        <v>0.21663673341677098</v>
      </c>
      <c r="T3726" s="2" t="str">
        <f t="shared" si="58"/>
        <v>Reorder Needed</v>
      </c>
    </row>
    <row r="3727" spans="1:20" x14ac:dyDescent="0.3">
      <c r="A3727" s="2">
        <v>4726</v>
      </c>
      <c r="B3727" s="3">
        <v>45507</v>
      </c>
      <c r="C3727" s="2" t="s">
        <v>1297</v>
      </c>
      <c r="D3727" s="2" t="s">
        <v>4534</v>
      </c>
      <c r="E3727" s="2" t="s">
        <v>20</v>
      </c>
      <c r="F3727" s="2" t="s">
        <v>21</v>
      </c>
      <c r="G3727" s="2" t="s">
        <v>49</v>
      </c>
      <c r="H3727" s="2" t="s">
        <v>50</v>
      </c>
      <c r="I3727" s="2" t="s">
        <v>51</v>
      </c>
      <c r="J3727" s="2">
        <v>5</v>
      </c>
      <c r="K3727" s="2">
        <v>9896</v>
      </c>
      <c r="L3727" s="2">
        <v>49480</v>
      </c>
      <c r="M3727" s="2">
        <v>40643.53</v>
      </c>
      <c r="N3727" s="2">
        <v>8836.4699999999993</v>
      </c>
      <c r="O3727" s="2">
        <v>408</v>
      </c>
      <c r="P3727" s="2">
        <v>55</v>
      </c>
      <c r="Q3727" s="2" t="s">
        <v>52</v>
      </c>
      <c r="R3727" s="2">
        <v>20</v>
      </c>
      <c r="S3727" s="5">
        <f>IFERROR(Table1[[#This Row],[Profit]]/Table1[[#This Row],[Sales]],0)</f>
        <v>0.17858670169765561</v>
      </c>
      <c r="T3727" s="2" t="str">
        <f t="shared" si="58"/>
        <v>Reorder Needed</v>
      </c>
    </row>
    <row r="3728" spans="1:20" x14ac:dyDescent="0.3">
      <c r="A3728" s="2">
        <v>4727</v>
      </c>
      <c r="B3728" s="3">
        <v>45471</v>
      </c>
      <c r="C3728" s="2" t="s">
        <v>2941</v>
      </c>
      <c r="D3728" s="2" t="s">
        <v>4535</v>
      </c>
      <c r="E3728" s="2" t="s">
        <v>28</v>
      </c>
      <c r="F3728" s="2" t="s">
        <v>29</v>
      </c>
      <c r="G3728" s="2" t="s">
        <v>81</v>
      </c>
      <c r="H3728" s="2" t="s">
        <v>82</v>
      </c>
      <c r="I3728" s="2" t="s">
        <v>24</v>
      </c>
      <c r="J3728" s="2">
        <v>4</v>
      </c>
      <c r="K3728" s="2">
        <v>43894</v>
      </c>
      <c r="L3728" s="2">
        <v>175576</v>
      </c>
      <c r="M3728" s="2">
        <v>156627.29</v>
      </c>
      <c r="N3728" s="2">
        <v>18948.71</v>
      </c>
      <c r="O3728" s="2">
        <v>83</v>
      </c>
      <c r="P3728" s="2">
        <v>58</v>
      </c>
      <c r="Q3728" s="2" t="s">
        <v>42</v>
      </c>
      <c r="R3728" s="2">
        <v>5</v>
      </c>
      <c r="S3728" s="5">
        <f>IFERROR(Table1[[#This Row],[Profit]]/Table1[[#This Row],[Sales]],0)</f>
        <v>0.10792312161115414</v>
      </c>
      <c r="T3728" s="2" t="str">
        <f t="shared" si="58"/>
        <v>Reorder Needed</v>
      </c>
    </row>
    <row r="3729" spans="1:20" x14ac:dyDescent="0.3">
      <c r="A3729" s="2">
        <v>4728</v>
      </c>
      <c r="B3729" s="3">
        <v>45433</v>
      </c>
      <c r="C3729" s="2" t="s">
        <v>1547</v>
      </c>
      <c r="D3729" s="2" t="s">
        <v>4536</v>
      </c>
      <c r="E3729" s="2" t="s">
        <v>45</v>
      </c>
      <c r="F3729" s="2" t="s">
        <v>46</v>
      </c>
      <c r="G3729" s="2" t="s">
        <v>30</v>
      </c>
      <c r="H3729" s="2" t="s">
        <v>31</v>
      </c>
      <c r="I3729" s="2" t="s">
        <v>32</v>
      </c>
      <c r="J3729" s="2">
        <v>7</v>
      </c>
      <c r="K3729" s="2">
        <v>29164</v>
      </c>
      <c r="L3729" s="2">
        <v>204148</v>
      </c>
      <c r="M3729" s="2">
        <v>180442.5</v>
      </c>
      <c r="N3729" s="2">
        <v>23705.5</v>
      </c>
      <c r="O3729" s="2">
        <v>390</v>
      </c>
      <c r="P3729" s="2">
        <v>96</v>
      </c>
      <c r="Q3729" s="2" t="s">
        <v>33</v>
      </c>
      <c r="R3729" s="2">
        <v>10</v>
      </c>
      <c r="S3729" s="5">
        <f>IFERROR(Table1[[#This Row],[Profit]]/Table1[[#This Row],[Sales]],0)</f>
        <v>0.11611918804004938</v>
      </c>
      <c r="T3729" s="2" t="str">
        <f t="shared" si="58"/>
        <v>Reorder Needed</v>
      </c>
    </row>
    <row r="3730" spans="1:20" x14ac:dyDescent="0.3">
      <c r="A3730" s="2">
        <v>4729</v>
      </c>
      <c r="B3730" s="3">
        <v>45610</v>
      </c>
      <c r="C3730" s="2" t="s">
        <v>1901</v>
      </c>
      <c r="D3730" s="2" t="s">
        <v>4537</v>
      </c>
      <c r="E3730" s="2" t="s">
        <v>28</v>
      </c>
      <c r="F3730" s="2" t="s">
        <v>29</v>
      </c>
      <c r="G3730" s="2" t="s">
        <v>60</v>
      </c>
      <c r="H3730" s="2" t="s">
        <v>61</v>
      </c>
      <c r="I3730" s="2" t="s">
        <v>32</v>
      </c>
      <c r="J3730" s="2">
        <v>5</v>
      </c>
      <c r="K3730" s="2">
        <v>25788</v>
      </c>
      <c r="L3730" s="2">
        <v>128940</v>
      </c>
      <c r="M3730" s="2">
        <v>101988.7</v>
      </c>
      <c r="N3730" s="2">
        <v>26951.3</v>
      </c>
      <c r="O3730" s="2">
        <v>112</v>
      </c>
      <c r="P3730" s="2">
        <v>29</v>
      </c>
      <c r="Q3730" s="2" t="s">
        <v>62</v>
      </c>
      <c r="R3730" s="2">
        <v>10</v>
      </c>
      <c r="S3730" s="5">
        <f>IFERROR(Table1[[#This Row],[Profit]]/Table1[[#This Row],[Sales]],0)</f>
        <v>0.20902202574841011</v>
      </c>
      <c r="T3730" s="2" t="str">
        <f t="shared" si="58"/>
        <v>Reorder Needed</v>
      </c>
    </row>
    <row r="3731" spans="1:20" x14ac:dyDescent="0.3">
      <c r="A3731" s="2">
        <v>4730</v>
      </c>
      <c r="B3731" s="3">
        <v>45474</v>
      </c>
      <c r="C3731" s="2" t="s">
        <v>3830</v>
      </c>
      <c r="D3731" s="2" t="s">
        <v>4538</v>
      </c>
      <c r="E3731" s="2" t="s">
        <v>45</v>
      </c>
      <c r="F3731" s="2" t="s">
        <v>46</v>
      </c>
      <c r="G3731" s="2" t="s">
        <v>97</v>
      </c>
      <c r="H3731" s="2" t="s">
        <v>98</v>
      </c>
      <c r="I3731" s="2" t="s">
        <v>32</v>
      </c>
      <c r="J3731" s="2">
        <v>8</v>
      </c>
      <c r="K3731" s="2">
        <v>48059</v>
      </c>
      <c r="L3731" s="2">
        <v>384472</v>
      </c>
      <c r="M3731" s="2">
        <v>271494.90000000002</v>
      </c>
      <c r="N3731" s="2">
        <v>112977.1</v>
      </c>
      <c r="O3731" s="2">
        <v>486</v>
      </c>
      <c r="P3731" s="2">
        <v>57</v>
      </c>
      <c r="Q3731" s="2" t="s">
        <v>99</v>
      </c>
      <c r="R3731" s="2">
        <v>20</v>
      </c>
      <c r="S3731" s="5">
        <f>IFERROR(Table1[[#This Row],[Profit]]/Table1[[#This Row],[Sales]],0)</f>
        <v>0.29385000728271499</v>
      </c>
      <c r="T3731" s="2" t="str">
        <f t="shared" si="58"/>
        <v>Reorder Needed</v>
      </c>
    </row>
    <row r="3732" spans="1:20" x14ac:dyDescent="0.3">
      <c r="A3732" s="2">
        <v>4731</v>
      </c>
      <c r="B3732" s="3">
        <v>45572</v>
      </c>
      <c r="C3732" s="2" t="s">
        <v>1244</v>
      </c>
      <c r="D3732" s="2" t="s">
        <v>4539</v>
      </c>
      <c r="E3732" s="2" t="s">
        <v>45</v>
      </c>
      <c r="F3732" s="2" t="s">
        <v>46</v>
      </c>
      <c r="G3732" s="2" t="s">
        <v>81</v>
      </c>
      <c r="H3732" s="2" t="s">
        <v>82</v>
      </c>
      <c r="I3732" s="2" t="s">
        <v>24</v>
      </c>
      <c r="J3732" s="2">
        <v>1</v>
      </c>
      <c r="K3732" s="2">
        <v>59654</v>
      </c>
      <c r="L3732" s="2">
        <v>59654</v>
      </c>
      <c r="M3732" s="2">
        <v>50562.82</v>
      </c>
      <c r="N3732" s="2">
        <v>9091.18</v>
      </c>
      <c r="O3732" s="2">
        <v>299</v>
      </c>
      <c r="P3732" s="2">
        <v>87</v>
      </c>
      <c r="Q3732" s="2" t="s">
        <v>42</v>
      </c>
      <c r="R3732" s="2">
        <v>20</v>
      </c>
      <c r="S3732" s="5">
        <f>IFERROR(Table1[[#This Row],[Profit]]/Table1[[#This Row],[Sales]],0)</f>
        <v>0.15239849800516311</v>
      </c>
      <c r="T3732" s="2" t="str">
        <f t="shared" si="58"/>
        <v>Reorder Needed</v>
      </c>
    </row>
    <row r="3733" spans="1:20" x14ac:dyDescent="0.3">
      <c r="A3733" s="2">
        <v>4732</v>
      </c>
      <c r="B3733" s="3">
        <v>45611</v>
      </c>
      <c r="C3733" s="2" t="s">
        <v>1388</v>
      </c>
      <c r="D3733" s="2" t="s">
        <v>4540</v>
      </c>
      <c r="E3733" s="2" t="s">
        <v>45</v>
      </c>
      <c r="F3733" s="2" t="s">
        <v>46</v>
      </c>
      <c r="G3733" s="2" t="s">
        <v>55</v>
      </c>
      <c r="H3733" s="2" t="s">
        <v>56</v>
      </c>
      <c r="I3733" s="2" t="s">
        <v>32</v>
      </c>
      <c r="J3733" s="2">
        <v>3</v>
      </c>
      <c r="K3733" s="2">
        <v>11133</v>
      </c>
      <c r="L3733" s="2">
        <v>33399</v>
      </c>
      <c r="M3733" s="2">
        <v>27207.09</v>
      </c>
      <c r="N3733" s="2">
        <v>6191.91</v>
      </c>
      <c r="O3733" s="2">
        <v>141</v>
      </c>
      <c r="P3733" s="2">
        <v>79</v>
      </c>
      <c r="Q3733" s="2" t="s">
        <v>57</v>
      </c>
      <c r="R3733" s="2">
        <v>0</v>
      </c>
      <c r="S3733" s="5">
        <f>IFERROR(Table1[[#This Row],[Profit]]/Table1[[#This Row],[Sales]],0)</f>
        <v>0.18539207760711399</v>
      </c>
      <c r="T3733" s="2" t="str">
        <f t="shared" si="58"/>
        <v>Reorder Needed</v>
      </c>
    </row>
    <row r="3734" spans="1:20" x14ac:dyDescent="0.3">
      <c r="A3734" s="2">
        <v>4733</v>
      </c>
      <c r="B3734" s="3">
        <v>45299</v>
      </c>
      <c r="C3734" s="2" t="s">
        <v>258</v>
      </c>
      <c r="D3734" s="2" t="s">
        <v>4541</v>
      </c>
      <c r="E3734" s="2" t="s">
        <v>45</v>
      </c>
      <c r="F3734" s="2" t="s">
        <v>46</v>
      </c>
      <c r="G3734" s="2" t="s">
        <v>75</v>
      </c>
      <c r="H3734" s="2" t="s">
        <v>76</v>
      </c>
      <c r="I3734" s="2" t="s">
        <v>77</v>
      </c>
      <c r="J3734" s="2">
        <v>8</v>
      </c>
      <c r="K3734" s="2">
        <v>6027</v>
      </c>
      <c r="L3734" s="2">
        <v>48216</v>
      </c>
      <c r="M3734" s="2">
        <v>30844.98</v>
      </c>
      <c r="N3734" s="2">
        <v>17371.02</v>
      </c>
      <c r="O3734" s="2">
        <v>167</v>
      </c>
      <c r="P3734" s="2">
        <v>44</v>
      </c>
      <c r="Q3734" s="2" t="s">
        <v>78</v>
      </c>
      <c r="R3734" s="2">
        <v>0</v>
      </c>
      <c r="S3734" s="5">
        <f>IFERROR(Table1[[#This Row],[Profit]]/Table1[[#This Row],[Sales]],0)</f>
        <v>0.36027501244400201</v>
      </c>
      <c r="T3734" s="2" t="str">
        <f t="shared" si="58"/>
        <v>Reorder Needed</v>
      </c>
    </row>
    <row r="3735" spans="1:20" x14ac:dyDescent="0.3">
      <c r="A3735" s="2">
        <v>4734</v>
      </c>
      <c r="B3735" s="3">
        <v>45359</v>
      </c>
      <c r="C3735" s="2" t="s">
        <v>755</v>
      </c>
      <c r="D3735" s="2" t="s">
        <v>4542</v>
      </c>
      <c r="E3735" s="2" t="s">
        <v>28</v>
      </c>
      <c r="F3735" s="2" t="s">
        <v>29</v>
      </c>
      <c r="G3735" s="2" t="s">
        <v>81</v>
      </c>
      <c r="H3735" s="2" t="s">
        <v>82</v>
      </c>
      <c r="I3735" s="2" t="s">
        <v>24</v>
      </c>
      <c r="J3735" s="2">
        <v>7</v>
      </c>
      <c r="K3735" s="2">
        <v>38719</v>
      </c>
      <c r="L3735" s="2">
        <v>271033</v>
      </c>
      <c r="M3735" s="2">
        <v>227471.48</v>
      </c>
      <c r="N3735" s="2">
        <v>43561.52</v>
      </c>
      <c r="O3735" s="2">
        <v>234</v>
      </c>
      <c r="P3735" s="2">
        <v>56</v>
      </c>
      <c r="Q3735" s="2" t="s">
        <v>42</v>
      </c>
      <c r="R3735" s="2">
        <v>0</v>
      </c>
      <c r="S3735" s="5">
        <f>IFERROR(Table1[[#This Row],[Profit]]/Table1[[#This Row],[Sales]],0)</f>
        <v>0.16072404467352683</v>
      </c>
      <c r="T3735" s="2" t="str">
        <f t="shared" si="58"/>
        <v>Reorder Needed</v>
      </c>
    </row>
    <row r="3736" spans="1:20" x14ac:dyDescent="0.3">
      <c r="A3736" s="2">
        <v>4735</v>
      </c>
      <c r="B3736" s="3">
        <v>45447</v>
      </c>
      <c r="C3736" s="2" t="s">
        <v>1384</v>
      </c>
      <c r="D3736" s="2" t="s">
        <v>4543</v>
      </c>
      <c r="E3736" s="2" t="s">
        <v>20</v>
      </c>
      <c r="F3736" s="2" t="s">
        <v>21</v>
      </c>
      <c r="G3736" s="2" t="s">
        <v>49</v>
      </c>
      <c r="H3736" s="2" t="s">
        <v>50</v>
      </c>
      <c r="I3736" s="2" t="s">
        <v>51</v>
      </c>
      <c r="J3736" s="2">
        <v>3</v>
      </c>
      <c r="K3736" s="2">
        <v>2141</v>
      </c>
      <c r="L3736" s="2">
        <v>6423</v>
      </c>
      <c r="M3736" s="2">
        <v>3951.84</v>
      </c>
      <c r="N3736" s="2">
        <v>2471.16</v>
      </c>
      <c r="O3736" s="2">
        <v>442</v>
      </c>
      <c r="P3736" s="2">
        <v>99</v>
      </c>
      <c r="Q3736" s="2" t="s">
        <v>52</v>
      </c>
      <c r="R3736" s="2">
        <v>0</v>
      </c>
      <c r="S3736" s="5">
        <f>IFERROR(Table1[[#This Row],[Profit]]/Table1[[#This Row],[Sales]],0)</f>
        <v>0.38473610462400742</v>
      </c>
      <c r="T3736" s="2" t="str">
        <f t="shared" si="58"/>
        <v>Reorder Needed</v>
      </c>
    </row>
    <row r="3737" spans="1:20" x14ac:dyDescent="0.3">
      <c r="A3737" s="2">
        <v>4736</v>
      </c>
      <c r="B3737" s="3">
        <v>45588</v>
      </c>
      <c r="C3737" s="2" t="s">
        <v>1170</v>
      </c>
      <c r="D3737" s="2" t="s">
        <v>4544</v>
      </c>
      <c r="E3737" s="2" t="s">
        <v>45</v>
      </c>
      <c r="F3737" s="2" t="s">
        <v>46</v>
      </c>
      <c r="G3737" s="2" t="s">
        <v>40</v>
      </c>
      <c r="H3737" s="2" t="s">
        <v>41</v>
      </c>
      <c r="I3737" s="2" t="s">
        <v>24</v>
      </c>
      <c r="J3737" s="2">
        <v>4</v>
      </c>
      <c r="K3737" s="2">
        <v>44358</v>
      </c>
      <c r="L3737" s="2">
        <v>177432</v>
      </c>
      <c r="M3737" s="2">
        <v>137390.47</v>
      </c>
      <c r="N3737" s="2">
        <v>40041.53</v>
      </c>
      <c r="O3737" s="2">
        <v>81</v>
      </c>
      <c r="P3737" s="2">
        <v>37</v>
      </c>
      <c r="Q3737" s="2" t="s">
        <v>42</v>
      </c>
      <c r="R3737" s="2">
        <v>10</v>
      </c>
      <c r="S3737" s="5">
        <f>IFERROR(Table1[[#This Row],[Profit]]/Table1[[#This Row],[Sales]],0)</f>
        <v>0.22567253933901438</v>
      </c>
      <c r="T3737" s="2" t="str">
        <f t="shared" si="58"/>
        <v>Reorder Needed</v>
      </c>
    </row>
    <row r="3738" spans="1:20" x14ac:dyDescent="0.3">
      <c r="A3738" s="2">
        <v>4737</v>
      </c>
      <c r="B3738" s="3">
        <v>45374</v>
      </c>
      <c r="C3738" s="2" t="s">
        <v>3388</v>
      </c>
      <c r="D3738" s="2" t="s">
        <v>4545</v>
      </c>
      <c r="E3738" s="2" t="s">
        <v>45</v>
      </c>
      <c r="F3738" s="2" t="s">
        <v>46</v>
      </c>
      <c r="G3738" s="2" t="s">
        <v>67</v>
      </c>
      <c r="H3738" s="2" t="s">
        <v>68</v>
      </c>
      <c r="I3738" s="2" t="s">
        <v>24</v>
      </c>
      <c r="J3738" s="2">
        <v>1</v>
      </c>
      <c r="K3738" s="2">
        <v>35581</v>
      </c>
      <c r="L3738" s="2">
        <v>35581</v>
      </c>
      <c r="M3738" s="2">
        <v>22856.68</v>
      </c>
      <c r="N3738" s="2">
        <v>12724.32</v>
      </c>
      <c r="O3738" s="2">
        <v>47</v>
      </c>
      <c r="P3738" s="2">
        <v>38</v>
      </c>
      <c r="Q3738" s="2" t="s">
        <v>42</v>
      </c>
      <c r="R3738" s="2">
        <v>10</v>
      </c>
      <c r="S3738" s="5">
        <f>IFERROR(Table1[[#This Row],[Profit]]/Table1[[#This Row],[Sales]],0)</f>
        <v>0.3576155813495967</v>
      </c>
      <c r="T3738" s="2" t="str">
        <f t="shared" si="58"/>
        <v>Reorder Needed</v>
      </c>
    </row>
    <row r="3739" spans="1:20" x14ac:dyDescent="0.3">
      <c r="A3739" s="2">
        <v>4738</v>
      </c>
      <c r="B3739" s="3">
        <v>45523</v>
      </c>
      <c r="C3739" s="2" t="s">
        <v>1027</v>
      </c>
      <c r="D3739" s="2" t="s">
        <v>4546</v>
      </c>
      <c r="E3739" s="2" t="s">
        <v>20</v>
      </c>
      <c r="F3739" s="2" t="s">
        <v>21</v>
      </c>
      <c r="G3739" s="2" t="s">
        <v>22</v>
      </c>
      <c r="H3739" s="2" t="s">
        <v>23</v>
      </c>
      <c r="I3739" s="2" t="s">
        <v>24</v>
      </c>
      <c r="J3739" s="2">
        <v>1</v>
      </c>
      <c r="K3739" s="2">
        <v>50298</v>
      </c>
      <c r="L3739" s="2">
        <v>50298</v>
      </c>
      <c r="M3739" s="2">
        <v>38018.11</v>
      </c>
      <c r="N3739" s="2">
        <v>12279.89</v>
      </c>
      <c r="O3739" s="2">
        <v>318</v>
      </c>
      <c r="P3739" s="2">
        <v>78</v>
      </c>
      <c r="Q3739" s="2" t="s">
        <v>25</v>
      </c>
      <c r="R3739" s="2">
        <v>15</v>
      </c>
      <c r="S3739" s="5">
        <f>IFERROR(Table1[[#This Row],[Profit]]/Table1[[#This Row],[Sales]],0)</f>
        <v>0.24414270945166805</v>
      </c>
      <c r="T3739" s="2" t="str">
        <f t="shared" si="58"/>
        <v>Reorder Needed</v>
      </c>
    </row>
    <row r="3740" spans="1:20" x14ac:dyDescent="0.3">
      <c r="A3740" s="2">
        <v>4739</v>
      </c>
      <c r="B3740" s="3">
        <v>45346</v>
      </c>
      <c r="C3740" s="2" t="s">
        <v>1052</v>
      </c>
      <c r="D3740" s="2" t="s">
        <v>4547</v>
      </c>
      <c r="E3740" s="2" t="s">
        <v>20</v>
      </c>
      <c r="F3740" s="2" t="s">
        <v>21</v>
      </c>
      <c r="G3740" s="2" t="s">
        <v>67</v>
      </c>
      <c r="H3740" s="2" t="s">
        <v>68</v>
      </c>
      <c r="I3740" s="2" t="s">
        <v>24</v>
      </c>
      <c r="J3740" s="2">
        <v>9</v>
      </c>
      <c r="K3740" s="2">
        <v>24641</v>
      </c>
      <c r="L3740" s="2">
        <v>221769</v>
      </c>
      <c r="M3740" s="2">
        <v>177140.39</v>
      </c>
      <c r="N3740" s="2">
        <v>44628.61</v>
      </c>
      <c r="O3740" s="2">
        <v>192</v>
      </c>
      <c r="P3740" s="2">
        <v>31</v>
      </c>
      <c r="Q3740" s="2" t="s">
        <v>42</v>
      </c>
      <c r="R3740" s="2">
        <v>15</v>
      </c>
      <c r="S3740" s="5">
        <f>IFERROR(Table1[[#This Row],[Profit]]/Table1[[#This Row],[Sales]],0)</f>
        <v>0.20123917229188931</v>
      </c>
      <c r="T3740" s="2" t="str">
        <f t="shared" si="58"/>
        <v>Reorder Needed</v>
      </c>
    </row>
    <row r="3741" spans="1:20" x14ac:dyDescent="0.3">
      <c r="A3741" s="2">
        <v>4740</v>
      </c>
      <c r="B3741" s="3">
        <v>45399</v>
      </c>
      <c r="C3741" s="2" t="s">
        <v>381</v>
      </c>
      <c r="D3741" s="2" t="s">
        <v>4548</v>
      </c>
      <c r="E3741" s="2" t="s">
        <v>20</v>
      </c>
      <c r="F3741" s="2" t="s">
        <v>21</v>
      </c>
      <c r="G3741" s="2" t="s">
        <v>40</v>
      </c>
      <c r="H3741" s="2" t="s">
        <v>41</v>
      </c>
      <c r="I3741" s="2" t="s">
        <v>24</v>
      </c>
      <c r="J3741" s="2">
        <v>9</v>
      </c>
      <c r="K3741" s="2">
        <v>48437</v>
      </c>
      <c r="L3741" s="2">
        <v>435933</v>
      </c>
      <c r="M3741" s="2">
        <v>318743.31</v>
      </c>
      <c r="N3741" s="2">
        <v>117189.69</v>
      </c>
      <c r="O3741" s="2">
        <v>17</v>
      </c>
      <c r="P3741" s="2">
        <v>78</v>
      </c>
      <c r="Q3741" s="2" t="s">
        <v>42</v>
      </c>
      <c r="R3741" s="2">
        <v>10</v>
      </c>
      <c r="S3741" s="5">
        <f>IFERROR(Table1[[#This Row],[Profit]]/Table1[[#This Row],[Sales]],0)</f>
        <v>0.26882500292476136</v>
      </c>
      <c r="T3741" s="2" t="str">
        <f t="shared" si="58"/>
        <v>Sufficient</v>
      </c>
    </row>
    <row r="3742" spans="1:20" x14ac:dyDescent="0.3">
      <c r="A3742" s="2">
        <v>4741</v>
      </c>
      <c r="B3742" s="3">
        <v>45387</v>
      </c>
      <c r="C3742" s="2" t="s">
        <v>2751</v>
      </c>
      <c r="D3742" s="2" t="s">
        <v>4549</v>
      </c>
      <c r="E3742" s="2" t="s">
        <v>20</v>
      </c>
      <c r="F3742" s="2" t="s">
        <v>21</v>
      </c>
      <c r="G3742" s="2" t="s">
        <v>75</v>
      </c>
      <c r="H3742" s="2" t="s">
        <v>76</v>
      </c>
      <c r="I3742" s="2" t="s">
        <v>77</v>
      </c>
      <c r="J3742" s="2">
        <v>10</v>
      </c>
      <c r="K3742" s="2">
        <v>34786</v>
      </c>
      <c r="L3742" s="2">
        <v>347860</v>
      </c>
      <c r="M3742" s="2">
        <v>227849.86</v>
      </c>
      <c r="N3742" s="2">
        <v>120010.14</v>
      </c>
      <c r="O3742" s="2">
        <v>221</v>
      </c>
      <c r="P3742" s="2">
        <v>60</v>
      </c>
      <c r="Q3742" s="2" t="s">
        <v>78</v>
      </c>
      <c r="R3742" s="2">
        <v>0</v>
      </c>
      <c r="S3742" s="5">
        <f>IFERROR(Table1[[#This Row],[Profit]]/Table1[[#This Row],[Sales]],0)</f>
        <v>0.34499551543724488</v>
      </c>
      <c r="T3742" s="2" t="str">
        <f t="shared" si="58"/>
        <v>Reorder Needed</v>
      </c>
    </row>
    <row r="3743" spans="1:20" x14ac:dyDescent="0.3">
      <c r="A3743" s="2">
        <v>4742</v>
      </c>
      <c r="B3743" s="3">
        <v>45565</v>
      </c>
      <c r="C3743" s="2" t="s">
        <v>2277</v>
      </c>
      <c r="D3743" s="2" t="s">
        <v>4550</v>
      </c>
      <c r="E3743" s="2" t="s">
        <v>36</v>
      </c>
      <c r="F3743" s="2" t="s">
        <v>37</v>
      </c>
      <c r="G3743" s="2" t="s">
        <v>40</v>
      </c>
      <c r="H3743" s="2" t="s">
        <v>41</v>
      </c>
      <c r="I3743" s="2" t="s">
        <v>24</v>
      </c>
      <c r="J3743" s="2">
        <v>10</v>
      </c>
      <c r="K3743" s="2">
        <v>52658</v>
      </c>
      <c r="L3743" s="2">
        <v>526580</v>
      </c>
      <c r="M3743" s="2">
        <v>472684.31</v>
      </c>
      <c r="N3743" s="2">
        <v>53895.69</v>
      </c>
      <c r="O3743" s="2">
        <v>448</v>
      </c>
      <c r="P3743" s="2">
        <v>36</v>
      </c>
      <c r="Q3743" s="2" t="s">
        <v>42</v>
      </c>
      <c r="R3743" s="2">
        <v>0</v>
      </c>
      <c r="S3743" s="5">
        <f>IFERROR(Table1[[#This Row],[Profit]]/Table1[[#This Row],[Sales]],0)</f>
        <v>0.10235043108359604</v>
      </c>
      <c r="T3743" s="2" t="str">
        <f t="shared" si="58"/>
        <v>Reorder Needed</v>
      </c>
    </row>
    <row r="3744" spans="1:20" x14ac:dyDescent="0.3">
      <c r="A3744" s="2">
        <v>4743</v>
      </c>
      <c r="B3744" s="3">
        <v>45300</v>
      </c>
      <c r="C3744" s="2" t="s">
        <v>214</v>
      </c>
      <c r="D3744" s="2" t="s">
        <v>4551</v>
      </c>
      <c r="E3744" s="2" t="s">
        <v>28</v>
      </c>
      <c r="F3744" s="2" t="s">
        <v>29</v>
      </c>
      <c r="G3744" s="2" t="s">
        <v>30</v>
      </c>
      <c r="H3744" s="2" t="s">
        <v>31</v>
      </c>
      <c r="I3744" s="2" t="s">
        <v>32</v>
      </c>
      <c r="J3744" s="2">
        <v>4</v>
      </c>
      <c r="K3744" s="2">
        <v>9291</v>
      </c>
      <c r="L3744" s="2">
        <v>37164</v>
      </c>
      <c r="M3744" s="2">
        <v>24766.76</v>
      </c>
      <c r="N3744" s="2">
        <v>12397.24</v>
      </c>
      <c r="O3744" s="2">
        <v>202</v>
      </c>
      <c r="P3744" s="2">
        <v>64</v>
      </c>
      <c r="Q3744" s="2" t="s">
        <v>33</v>
      </c>
      <c r="R3744" s="2">
        <v>20</v>
      </c>
      <c r="S3744" s="5">
        <f>IFERROR(Table1[[#This Row],[Profit]]/Table1[[#This Row],[Sales]],0)</f>
        <v>0.33358196103756321</v>
      </c>
      <c r="T3744" s="2" t="str">
        <f t="shared" si="58"/>
        <v>Reorder Needed</v>
      </c>
    </row>
    <row r="3745" spans="1:20" x14ac:dyDescent="0.3">
      <c r="A3745" s="2">
        <v>4744</v>
      </c>
      <c r="B3745" s="3">
        <v>45460</v>
      </c>
      <c r="C3745" s="2" t="s">
        <v>1275</v>
      </c>
      <c r="D3745" s="2" t="s">
        <v>4552</v>
      </c>
      <c r="E3745" s="2" t="s">
        <v>20</v>
      </c>
      <c r="F3745" s="2" t="s">
        <v>21</v>
      </c>
      <c r="G3745" s="2" t="s">
        <v>40</v>
      </c>
      <c r="H3745" s="2" t="s">
        <v>41</v>
      </c>
      <c r="I3745" s="2" t="s">
        <v>24</v>
      </c>
      <c r="J3745" s="2">
        <v>5</v>
      </c>
      <c r="K3745" s="2">
        <v>8917</v>
      </c>
      <c r="L3745" s="2">
        <v>44585</v>
      </c>
      <c r="M3745" s="2">
        <v>35570.82</v>
      </c>
      <c r="N3745" s="2">
        <v>9014.18</v>
      </c>
      <c r="O3745" s="2">
        <v>240</v>
      </c>
      <c r="P3745" s="2">
        <v>31</v>
      </c>
      <c r="Q3745" s="2" t="s">
        <v>42</v>
      </c>
      <c r="R3745" s="2">
        <v>0</v>
      </c>
      <c r="S3745" s="5">
        <f>IFERROR(Table1[[#This Row],[Profit]]/Table1[[#This Row],[Sales]],0)</f>
        <v>0.20217965683525851</v>
      </c>
      <c r="T3745" s="2" t="str">
        <f t="shared" si="58"/>
        <v>Reorder Needed</v>
      </c>
    </row>
    <row r="3746" spans="1:20" x14ac:dyDescent="0.3">
      <c r="A3746" s="2">
        <v>4745</v>
      </c>
      <c r="B3746" s="3">
        <v>45652</v>
      </c>
      <c r="C3746" s="2" t="s">
        <v>996</v>
      </c>
      <c r="D3746" s="2" t="s">
        <v>4553</v>
      </c>
      <c r="E3746" s="2" t="s">
        <v>36</v>
      </c>
      <c r="F3746" s="2" t="s">
        <v>37</v>
      </c>
      <c r="G3746" s="2" t="s">
        <v>67</v>
      </c>
      <c r="H3746" s="2" t="s">
        <v>68</v>
      </c>
      <c r="I3746" s="2" t="s">
        <v>24</v>
      </c>
      <c r="J3746" s="2">
        <v>9</v>
      </c>
      <c r="K3746" s="2">
        <v>52039</v>
      </c>
      <c r="L3746" s="2">
        <v>468351</v>
      </c>
      <c r="M3746" s="2">
        <v>396236.44</v>
      </c>
      <c r="N3746" s="2">
        <v>72114.559999999998</v>
      </c>
      <c r="O3746" s="2">
        <v>462</v>
      </c>
      <c r="P3746" s="2">
        <v>55</v>
      </c>
      <c r="Q3746" s="2" t="s">
        <v>42</v>
      </c>
      <c r="R3746" s="2">
        <v>0</v>
      </c>
      <c r="S3746" s="5">
        <f>IFERROR(Table1[[#This Row],[Profit]]/Table1[[#This Row],[Sales]],0)</f>
        <v>0.15397545857700742</v>
      </c>
      <c r="T3746" s="2" t="str">
        <f t="shared" si="58"/>
        <v>Reorder Needed</v>
      </c>
    </row>
    <row r="3747" spans="1:20" x14ac:dyDescent="0.3">
      <c r="A3747" s="2">
        <v>4746</v>
      </c>
      <c r="B3747" s="3">
        <v>45379</v>
      </c>
      <c r="C3747" s="2" t="s">
        <v>984</v>
      </c>
      <c r="D3747" s="2" t="s">
        <v>4554</v>
      </c>
      <c r="E3747" s="2" t="s">
        <v>28</v>
      </c>
      <c r="F3747" s="2" t="s">
        <v>29</v>
      </c>
      <c r="G3747" s="2" t="s">
        <v>81</v>
      </c>
      <c r="H3747" s="2" t="s">
        <v>82</v>
      </c>
      <c r="I3747" s="2" t="s">
        <v>24</v>
      </c>
      <c r="J3747" s="2">
        <v>8</v>
      </c>
      <c r="K3747" s="2">
        <v>30630</v>
      </c>
      <c r="L3747" s="2">
        <v>245040</v>
      </c>
      <c r="M3747" s="2">
        <v>195351.82</v>
      </c>
      <c r="N3747" s="2">
        <v>49688.18</v>
      </c>
      <c r="O3747" s="2">
        <v>411</v>
      </c>
      <c r="P3747" s="2">
        <v>48</v>
      </c>
      <c r="Q3747" s="2" t="s">
        <v>42</v>
      </c>
      <c r="R3747" s="2">
        <v>10</v>
      </c>
      <c r="S3747" s="5">
        <f>IFERROR(Table1[[#This Row],[Profit]]/Table1[[#This Row],[Sales]],0)</f>
        <v>0.20277579170747634</v>
      </c>
      <c r="T3747" s="2" t="str">
        <f t="shared" si="58"/>
        <v>Reorder Needed</v>
      </c>
    </row>
    <row r="3748" spans="1:20" x14ac:dyDescent="0.3">
      <c r="A3748" s="2">
        <v>4747</v>
      </c>
      <c r="B3748" s="3">
        <v>45317</v>
      </c>
      <c r="C3748" s="2" t="s">
        <v>1401</v>
      </c>
      <c r="D3748" s="2" t="s">
        <v>4555</v>
      </c>
      <c r="E3748" s="2" t="s">
        <v>45</v>
      </c>
      <c r="F3748" s="2" t="s">
        <v>46</v>
      </c>
      <c r="G3748" s="2" t="s">
        <v>22</v>
      </c>
      <c r="H3748" s="2" t="s">
        <v>23</v>
      </c>
      <c r="I3748" s="2" t="s">
        <v>24</v>
      </c>
      <c r="J3748" s="2">
        <v>5</v>
      </c>
      <c r="K3748" s="2">
        <v>50408</v>
      </c>
      <c r="L3748" s="2">
        <v>252040</v>
      </c>
      <c r="M3748" s="2">
        <v>188910.41</v>
      </c>
      <c r="N3748" s="2">
        <v>63129.59</v>
      </c>
      <c r="O3748" s="2">
        <v>125</v>
      </c>
      <c r="P3748" s="2">
        <v>65</v>
      </c>
      <c r="Q3748" s="2" t="s">
        <v>25</v>
      </c>
      <c r="R3748" s="2">
        <v>5</v>
      </c>
      <c r="S3748" s="5">
        <f>IFERROR(Table1[[#This Row],[Profit]]/Table1[[#This Row],[Sales]],0)</f>
        <v>0.25047448817647994</v>
      </c>
      <c r="T3748" s="2" t="str">
        <f t="shared" si="58"/>
        <v>Reorder Needed</v>
      </c>
    </row>
    <row r="3749" spans="1:20" x14ac:dyDescent="0.3">
      <c r="A3749" s="2">
        <v>4748</v>
      </c>
      <c r="B3749" s="3">
        <v>45418</v>
      </c>
      <c r="C3749" s="2" t="s">
        <v>2565</v>
      </c>
      <c r="D3749" s="2" t="s">
        <v>4556</v>
      </c>
      <c r="E3749" s="2" t="s">
        <v>28</v>
      </c>
      <c r="F3749" s="2" t="s">
        <v>29</v>
      </c>
      <c r="G3749" s="2" t="s">
        <v>75</v>
      </c>
      <c r="H3749" s="2" t="s">
        <v>76</v>
      </c>
      <c r="I3749" s="2" t="s">
        <v>77</v>
      </c>
      <c r="J3749" s="2">
        <v>10</v>
      </c>
      <c r="K3749" s="2">
        <v>45214</v>
      </c>
      <c r="L3749" s="2">
        <v>452140</v>
      </c>
      <c r="M3749" s="2">
        <v>398497.37</v>
      </c>
      <c r="N3749" s="2">
        <v>53642.63</v>
      </c>
      <c r="O3749" s="2">
        <v>258</v>
      </c>
      <c r="P3749" s="2">
        <v>61</v>
      </c>
      <c r="Q3749" s="2" t="s">
        <v>78</v>
      </c>
      <c r="R3749" s="2">
        <v>15</v>
      </c>
      <c r="S3749" s="5">
        <f>IFERROR(Table1[[#This Row],[Profit]]/Table1[[#This Row],[Sales]],0)</f>
        <v>0.11864163754589285</v>
      </c>
      <c r="T3749" s="2" t="str">
        <f t="shared" si="58"/>
        <v>Reorder Needed</v>
      </c>
    </row>
    <row r="3750" spans="1:20" x14ac:dyDescent="0.3">
      <c r="A3750" s="2">
        <v>4749</v>
      </c>
      <c r="B3750" s="3">
        <v>45457</v>
      </c>
      <c r="C3750" s="2" t="s">
        <v>2030</v>
      </c>
      <c r="D3750" s="2" t="s">
        <v>4557</v>
      </c>
      <c r="E3750" s="2" t="s">
        <v>45</v>
      </c>
      <c r="F3750" s="2" t="s">
        <v>46</v>
      </c>
      <c r="G3750" s="2" t="s">
        <v>40</v>
      </c>
      <c r="H3750" s="2" t="s">
        <v>41</v>
      </c>
      <c r="I3750" s="2" t="s">
        <v>24</v>
      </c>
      <c r="J3750" s="2">
        <v>3</v>
      </c>
      <c r="K3750" s="2">
        <v>1274</v>
      </c>
      <c r="L3750" s="2">
        <v>3822</v>
      </c>
      <c r="M3750" s="2">
        <v>2360.1</v>
      </c>
      <c r="N3750" s="2">
        <v>1461.9</v>
      </c>
      <c r="O3750" s="2">
        <v>405</v>
      </c>
      <c r="P3750" s="2">
        <v>10</v>
      </c>
      <c r="Q3750" s="2" t="s">
        <v>42</v>
      </c>
      <c r="R3750" s="2">
        <v>10</v>
      </c>
      <c r="S3750" s="5">
        <f>IFERROR(Table1[[#This Row],[Profit]]/Table1[[#This Row],[Sales]],0)</f>
        <v>0.38249607535321822</v>
      </c>
      <c r="T3750" s="2" t="str">
        <f t="shared" si="58"/>
        <v>Reorder Needed</v>
      </c>
    </row>
    <row r="3751" spans="1:20" x14ac:dyDescent="0.3">
      <c r="A3751" s="2">
        <v>4750</v>
      </c>
      <c r="B3751" s="3">
        <v>45560</v>
      </c>
      <c r="C3751" s="2" t="s">
        <v>840</v>
      </c>
      <c r="D3751" s="2" t="s">
        <v>4558</v>
      </c>
      <c r="E3751" s="2" t="s">
        <v>20</v>
      </c>
      <c r="F3751" s="2" t="s">
        <v>21</v>
      </c>
      <c r="G3751" s="2" t="s">
        <v>97</v>
      </c>
      <c r="H3751" s="2" t="s">
        <v>98</v>
      </c>
      <c r="I3751" s="2" t="s">
        <v>32</v>
      </c>
      <c r="J3751" s="2">
        <v>4</v>
      </c>
      <c r="K3751" s="2">
        <v>24577</v>
      </c>
      <c r="L3751" s="2">
        <v>98308</v>
      </c>
      <c r="M3751" s="2">
        <v>66058.22</v>
      </c>
      <c r="N3751" s="2">
        <v>32249.78</v>
      </c>
      <c r="O3751" s="2">
        <v>295</v>
      </c>
      <c r="P3751" s="2">
        <v>89</v>
      </c>
      <c r="Q3751" s="2" t="s">
        <v>99</v>
      </c>
      <c r="R3751" s="2">
        <v>5</v>
      </c>
      <c r="S3751" s="5">
        <f>IFERROR(Table1[[#This Row],[Profit]]/Table1[[#This Row],[Sales]],0)</f>
        <v>0.32804837856532532</v>
      </c>
      <c r="T3751" s="2" t="str">
        <f t="shared" si="58"/>
        <v>Reorder Needed</v>
      </c>
    </row>
    <row r="3752" spans="1:20" x14ac:dyDescent="0.3">
      <c r="A3752" s="2">
        <v>4751</v>
      </c>
      <c r="B3752" s="3">
        <v>45459</v>
      </c>
      <c r="C3752" s="2" t="s">
        <v>659</v>
      </c>
      <c r="D3752" s="2" t="s">
        <v>4559</v>
      </c>
      <c r="E3752" s="2" t="s">
        <v>20</v>
      </c>
      <c r="F3752" s="2" t="s">
        <v>21</v>
      </c>
      <c r="G3752" s="2" t="s">
        <v>75</v>
      </c>
      <c r="H3752" s="2" t="s">
        <v>76</v>
      </c>
      <c r="I3752" s="2" t="s">
        <v>77</v>
      </c>
      <c r="J3752" s="2">
        <v>6</v>
      </c>
      <c r="K3752" s="2">
        <v>43644</v>
      </c>
      <c r="L3752" s="2">
        <v>261864</v>
      </c>
      <c r="M3752" s="2">
        <v>224194.09</v>
      </c>
      <c r="N3752" s="2">
        <v>37669.910000000003</v>
      </c>
      <c r="O3752" s="2">
        <v>318</v>
      </c>
      <c r="P3752" s="2">
        <v>51</v>
      </c>
      <c r="Q3752" s="2" t="s">
        <v>78</v>
      </c>
      <c r="R3752" s="2">
        <v>10</v>
      </c>
      <c r="S3752" s="5">
        <f>IFERROR(Table1[[#This Row],[Profit]]/Table1[[#This Row],[Sales]],0)</f>
        <v>0.14385295420523633</v>
      </c>
      <c r="T3752" s="2" t="str">
        <f t="shared" si="58"/>
        <v>Reorder Needed</v>
      </c>
    </row>
    <row r="3753" spans="1:20" x14ac:dyDescent="0.3">
      <c r="A3753" s="2">
        <v>4752</v>
      </c>
      <c r="B3753" s="3">
        <v>45342</v>
      </c>
      <c r="C3753" s="2" t="s">
        <v>1670</v>
      </c>
      <c r="D3753" s="2" t="s">
        <v>4560</v>
      </c>
      <c r="E3753" s="2" t="s">
        <v>20</v>
      </c>
      <c r="F3753" s="2" t="s">
        <v>21</v>
      </c>
      <c r="G3753" s="2" t="s">
        <v>49</v>
      </c>
      <c r="H3753" s="2" t="s">
        <v>50</v>
      </c>
      <c r="I3753" s="2" t="s">
        <v>51</v>
      </c>
      <c r="J3753" s="2">
        <v>9</v>
      </c>
      <c r="K3753" s="2">
        <v>19031</v>
      </c>
      <c r="L3753" s="2">
        <v>171279</v>
      </c>
      <c r="M3753" s="2">
        <v>105566.61</v>
      </c>
      <c r="N3753" s="2">
        <v>65712.39</v>
      </c>
      <c r="O3753" s="2">
        <v>406</v>
      </c>
      <c r="P3753" s="2">
        <v>49</v>
      </c>
      <c r="Q3753" s="2" t="s">
        <v>52</v>
      </c>
      <c r="R3753" s="2">
        <v>0</v>
      </c>
      <c r="S3753" s="5">
        <f>IFERROR(Table1[[#This Row],[Profit]]/Table1[[#This Row],[Sales]],0)</f>
        <v>0.38365701574623862</v>
      </c>
      <c r="T3753" s="2" t="str">
        <f t="shared" si="58"/>
        <v>Reorder Needed</v>
      </c>
    </row>
    <row r="3754" spans="1:20" x14ac:dyDescent="0.3">
      <c r="A3754" s="2">
        <v>4753</v>
      </c>
      <c r="B3754" s="3">
        <v>45407</v>
      </c>
      <c r="C3754" s="2" t="s">
        <v>525</v>
      </c>
      <c r="D3754" s="2" t="s">
        <v>4561</v>
      </c>
      <c r="E3754" s="2" t="s">
        <v>36</v>
      </c>
      <c r="F3754" s="2" t="s">
        <v>37</v>
      </c>
      <c r="G3754" s="2" t="s">
        <v>81</v>
      </c>
      <c r="H3754" s="2" t="s">
        <v>82</v>
      </c>
      <c r="I3754" s="2" t="s">
        <v>24</v>
      </c>
      <c r="J3754" s="2">
        <v>10</v>
      </c>
      <c r="K3754" s="2">
        <v>2440</v>
      </c>
      <c r="L3754" s="2">
        <v>24400</v>
      </c>
      <c r="M3754" s="2">
        <v>21726.02</v>
      </c>
      <c r="N3754" s="2">
        <v>2673.98</v>
      </c>
      <c r="O3754" s="2">
        <v>249</v>
      </c>
      <c r="P3754" s="2">
        <v>99</v>
      </c>
      <c r="Q3754" s="2" t="s">
        <v>42</v>
      </c>
      <c r="R3754" s="2">
        <v>5</v>
      </c>
      <c r="S3754" s="5">
        <f>IFERROR(Table1[[#This Row],[Profit]]/Table1[[#This Row],[Sales]],0)</f>
        <v>0.10958934426229508</v>
      </c>
      <c r="T3754" s="2" t="str">
        <f t="shared" si="58"/>
        <v>Reorder Needed</v>
      </c>
    </row>
    <row r="3755" spans="1:20" x14ac:dyDescent="0.3">
      <c r="A3755" s="2">
        <v>4754</v>
      </c>
      <c r="B3755" s="3">
        <v>45630</v>
      </c>
      <c r="C3755" s="2" t="s">
        <v>2538</v>
      </c>
      <c r="D3755" s="2" t="s">
        <v>4562</v>
      </c>
      <c r="E3755" s="2" t="s">
        <v>28</v>
      </c>
      <c r="F3755" s="2" t="s">
        <v>29</v>
      </c>
      <c r="G3755" s="2" t="s">
        <v>30</v>
      </c>
      <c r="H3755" s="2" t="s">
        <v>31</v>
      </c>
      <c r="I3755" s="2" t="s">
        <v>32</v>
      </c>
      <c r="J3755" s="2">
        <v>7</v>
      </c>
      <c r="K3755" s="2">
        <v>42520</v>
      </c>
      <c r="L3755" s="2">
        <v>297640</v>
      </c>
      <c r="M3755" s="2">
        <v>248722.24</v>
      </c>
      <c r="N3755" s="2">
        <v>48917.760000000002</v>
      </c>
      <c r="O3755" s="2">
        <v>470</v>
      </c>
      <c r="P3755" s="2">
        <v>83</v>
      </c>
      <c r="Q3755" s="2" t="s">
        <v>33</v>
      </c>
      <c r="R3755" s="2">
        <v>15</v>
      </c>
      <c r="S3755" s="5">
        <f>IFERROR(Table1[[#This Row],[Profit]]/Table1[[#This Row],[Sales]],0)</f>
        <v>0.16435210321193389</v>
      </c>
      <c r="T3755" s="2" t="str">
        <f t="shared" si="58"/>
        <v>Reorder Needed</v>
      </c>
    </row>
    <row r="3756" spans="1:20" x14ac:dyDescent="0.3">
      <c r="A3756" s="2">
        <v>4755</v>
      </c>
      <c r="B3756" s="3">
        <v>45356</v>
      </c>
      <c r="C3756" s="2" t="s">
        <v>2281</v>
      </c>
      <c r="D3756" s="2" t="s">
        <v>4563</v>
      </c>
      <c r="E3756" s="2" t="s">
        <v>28</v>
      </c>
      <c r="F3756" s="2" t="s">
        <v>29</v>
      </c>
      <c r="G3756" s="2" t="s">
        <v>67</v>
      </c>
      <c r="H3756" s="2" t="s">
        <v>68</v>
      </c>
      <c r="I3756" s="2" t="s">
        <v>24</v>
      </c>
      <c r="J3756" s="2">
        <v>10</v>
      </c>
      <c r="K3756" s="2">
        <v>29865</v>
      </c>
      <c r="L3756" s="2">
        <v>298650</v>
      </c>
      <c r="M3756" s="2">
        <v>264612.86</v>
      </c>
      <c r="N3756" s="2">
        <v>34037.14</v>
      </c>
      <c r="O3756" s="2">
        <v>457</v>
      </c>
      <c r="P3756" s="2">
        <v>91</v>
      </c>
      <c r="Q3756" s="2" t="s">
        <v>42</v>
      </c>
      <c r="R3756" s="2">
        <v>10</v>
      </c>
      <c r="S3756" s="5">
        <f>IFERROR(Table1[[#This Row],[Profit]]/Table1[[#This Row],[Sales]],0)</f>
        <v>0.11396999832579943</v>
      </c>
      <c r="T3756" s="2" t="str">
        <f t="shared" si="58"/>
        <v>Reorder Needed</v>
      </c>
    </row>
    <row r="3757" spans="1:20" x14ac:dyDescent="0.3">
      <c r="A3757" s="2">
        <v>4756</v>
      </c>
      <c r="B3757" s="3">
        <v>45615</v>
      </c>
      <c r="C3757" s="2" t="s">
        <v>937</v>
      </c>
      <c r="D3757" s="2" t="s">
        <v>4564</v>
      </c>
      <c r="E3757" s="2" t="s">
        <v>45</v>
      </c>
      <c r="F3757" s="2" t="s">
        <v>46</v>
      </c>
      <c r="G3757" s="2" t="s">
        <v>55</v>
      </c>
      <c r="H3757" s="2" t="s">
        <v>56</v>
      </c>
      <c r="I3757" s="2" t="s">
        <v>32</v>
      </c>
      <c r="J3757" s="2">
        <v>4</v>
      </c>
      <c r="K3757" s="2">
        <v>3382</v>
      </c>
      <c r="L3757" s="2">
        <v>13528</v>
      </c>
      <c r="M3757" s="2">
        <v>9704.5</v>
      </c>
      <c r="N3757" s="2">
        <v>3823.5</v>
      </c>
      <c r="O3757" s="2">
        <v>283</v>
      </c>
      <c r="P3757" s="2">
        <v>57</v>
      </c>
      <c r="Q3757" s="2" t="s">
        <v>57</v>
      </c>
      <c r="R3757" s="2">
        <v>0</v>
      </c>
      <c r="S3757" s="5">
        <f>IFERROR(Table1[[#This Row],[Profit]]/Table1[[#This Row],[Sales]],0)</f>
        <v>0.28263601419278533</v>
      </c>
      <c r="T3757" s="2" t="str">
        <f t="shared" si="58"/>
        <v>Reorder Needed</v>
      </c>
    </row>
    <row r="3758" spans="1:20" x14ac:dyDescent="0.3">
      <c r="A3758" s="2">
        <v>4757</v>
      </c>
      <c r="B3758" s="3">
        <v>45425</v>
      </c>
      <c r="C3758" s="2" t="s">
        <v>397</v>
      </c>
      <c r="D3758" s="2" t="s">
        <v>4565</v>
      </c>
      <c r="E3758" s="2" t="s">
        <v>28</v>
      </c>
      <c r="F3758" s="2" t="s">
        <v>29</v>
      </c>
      <c r="G3758" s="2" t="s">
        <v>75</v>
      </c>
      <c r="H3758" s="2" t="s">
        <v>76</v>
      </c>
      <c r="I3758" s="2" t="s">
        <v>77</v>
      </c>
      <c r="J3758" s="2">
        <v>9</v>
      </c>
      <c r="K3758" s="2">
        <v>24578</v>
      </c>
      <c r="L3758" s="2">
        <v>221202</v>
      </c>
      <c r="M3758" s="2">
        <v>142514.84</v>
      </c>
      <c r="N3758" s="2">
        <v>78687.16</v>
      </c>
      <c r="O3758" s="2">
        <v>66</v>
      </c>
      <c r="P3758" s="2">
        <v>18</v>
      </c>
      <c r="Q3758" s="2" t="s">
        <v>78</v>
      </c>
      <c r="R3758" s="2">
        <v>5</v>
      </c>
      <c r="S3758" s="5">
        <f>IFERROR(Table1[[#This Row],[Profit]]/Table1[[#This Row],[Sales]],0)</f>
        <v>0.35572535510528841</v>
      </c>
      <c r="T3758" s="2" t="str">
        <f t="shared" si="58"/>
        <v>Reorder Needed</v>
      </c>
    </row>
    <row r="3759" spans="1:20" x14ac:dyDescent="0.3">
      <c r="A3759" s="2">
        <v>4758</v>
      </c>
      <c r="B3759" s="3">
        <v>45552</v>
      </c>
      <c r="C3759" s="2" t="s">
        <v>1015</v>
      </c>
      <c r="D3759" s="2" t="s">
        <v>4566</v>
      </c>
      <c r="E3759" s="2" t="s">
        <v>28</v>
      </c>
      <c r="F3759" s="2" t="s">
        <v>29</v>
      </c>
      <c r="G3759" s="2" t="s">
        <v>67</v>
      </c>
      <c r="H3759" s="2" t="s">
        <v>68</v>
      </c>
      <c r="I3759" s="2" t="s">
        <v>24</v>
      </c>
      <c r="J3759" s="2">
        <v>9</v>
      </c>
      <c r="K3759" s="2">
        <v>13727</v>
      </c>
      <c r="L3759" s="2">
        <v>123543</v>
      </c>
      <c r="M3759" s="2">
        <v>105190.49</v>
      </c>
      <c r="N3759" s="2">
        <v>18352.509999999998</v>
      </c>
      <c r="O3759" s="2">
        <v>88</v>
      </c>
      <c r="P3759" s="2">
        <v>53</v>
      </c>
      <c r="Q3759" s="2" t="s">
        <v>42</v>
      </c>
      <c r="R3759" s="2">
        <v>5</v>
      </c>
      <c r="S3759" s="5">
        <f>IFERROR(Table1[[#This Row],[Profit]]/Table1[[#This Row],[Sales]],0)</f>
        <v>0.14855159741952192</v>
      </c>
      <c r="T3759" s="2" t="str">
        <f t="shared" si="58"/>
        <v>Reorder Needed</v>
      </c>
    </row>
    <row r="3760" spans="1:20" x14ac:dyDescent="0.3">
      <c r="A3760" s="2">
        <v>4759</v>
      </c>
      <c r="B3760" s="3">
        <v>45526</v>
      </c>
      <c r="C3760" s="2" t="s">
        <v>276</v>
      </c>
      <c r="D3760" s="2" t="s">
        <v>4567</v>
      </c>
      <c r="E3760" s="2" t="s">
        <v>28</v>
      </c>
      <c r="F3760" s="2" t="s">
        <v>29</v>
      </c>
      <c r="G3760" s="2" t="s">
        <v>49</v>
      </c>
      <c r="H3760" s="2" t="s">
        <v>50</v>
      </c>
      <c r="I3760" s="2" t="s">
        <v>51</v>
      </c>
      <c r="J3760" s="2">
        <v>2</v>
      </c>
      <c r="K3760" s="2">
        <v>22193</v>
      </c>
      <c r="L3760" s="2">
        <v>44386</v>
      </c>
      <c r="M3760" s="2">
        <v>36536.74</v>
      </c>
      <c r="N3760" s="2">
        <v>7849.26</v>
      </c>
      <c r="O3760" s="2">
        <v>37</v>
      </c>
      <c r="P3760" s="2">
        <v>97</v>
      </c>
      <c r="Q3760" s="2" t="s">
        <v>52</v>
      </c>
      <c r="R3760" s="2">
        <v>15</v>
      </c>
      <c r="S3760" s="5">
        <f>IFERROR(Table1[[#This Row],[Profit]]/Table1[[#This Row],[Sales]],0)</f>
        <v>0.17684089577794801</v>
      </c>
      <c r="T3760" s="2" t="str">
        <f t="shared" si="58"/>
        <v>Sufficient</v>
      </c>
    </row>
    <row r="3761" spans="1:20" x14ac:dyDescent="0.3">
      <c r="A3761" s="2">
        <v>4760</v>
      </c>
      <c r="B3761" s="3">
        <v>45405</v>
      </c>
      <c r="C3761" s="2" t="s">
        <v>2383</v>
      </c>
      <c r="D3761" s="2" t="s">
        <v>4568</v>
      </c>
      <c r="E3761" s="2" t="s">
        <v>20</v>
      </c>
      <c r="F3761" s="2" t="s">
        <v>21</v>
      </c>
      <c r="G3761" s="2" t="s">
        <v>22</v>
      </c>
      <c r="H3761" s="2" t="s">
        <v>23</v>
      </c>
      <c r="I3761" s="2" t="s">
        <v>24</v>
      </c>
      <c r="J3761" s="2">
        <v>3</v>
      </c>
      <c r="K3761" s="2">
        <v>9555</v>
      </c>
      <c r="L3761" s="2">
        <v>28665</v>
      </c>
      <c r="M3761" s="2">
        <v>22711.81</v>
      </c>
      <c r="N3761" s="2">
        <v>5953.19</v>
      </c>
      <c r="O3761" s="2">
        <v>340</v>
      </c>
      <c r="P3761" s="2">
        <v>17</v>
      </c>
      <c r="Q3761" s="2" t="s">
        <v>25</v>
      </c>
      <c r="R3761" s="2">
        <v>20</v>
      </c>
      <c r="S3761" s="5">
        <f>IFERROR(Table1[[#This Row],[Profit]]/Table1[[#This Row],[Sales]],0)</f>
        <v>0.20768149311006454</v>
      </c>
      <c r="T3761" s="2" t="str">
        <f t="shared" si="58"/>
        <v>Reorder Needed</v>
      </c>
    </row>
    <row r="3762" spans="1:20" x14ac:dyDescent="0.3">
      <c r="A3762" s="2">
        <v>4761</v>
      </c>
      <c r="B3762" s="3">
        <v>45630</v>
      </c>
      <c r="C3762" s="2" t="s">
        <v>2262</v>
      </c>
      <c r="D3762" s="2" t="s">
        <v>4569</v>
      </c>
      <c r="E3762" s="2" t="s">
        <v>28</v>
      </c>
      <c r="F3762" s="2" t="s">
        <v>29</v>
      </c>
      <c r="G3762" s="2" t="s">
        <v>30</v>
      </c>
      <c r="H3762" s="2" t="s">
        <v>31</v>
      </c>
      <c r="I3762" s="2" t="s">
        <v>32</v>
      </c>
      <c r="J3762" s="2">
        <v>8</v>
      </c>
      <c r="K3762" s="2">
        <v>19314</v>
      </c>
      <c r="L3762" s="2">
        <v>154512</v>
      </c>
      <c r="M3762" s="2">
        <v>129963.05</v>
      </c>
      <c r="N3762" s="2">
        <v>24548.95</v>
      </c>
      <c r="O3762" s="2">
        <v>372</v>
      </c>
      <c r="P3762" s="2">
        <v>59</v>
      </c>
      <c r="Q3762" s="2" t="s">
        <v>33</v>
      </c>
      <c r="R3762" s="2">
        <v>5</v>
      </c>
      <c r="S3762" s="5">
        <f>IFERROR(Table1[[#This Row],[Profit]]/Table1[[#This Row],[Sales]],0)</f>
        <v>0.1588805400227814</v>
      </c>
      <c r="T3762" s="2" t="str">
        <f t="shared" si="58"/>
        <v>Reorder Needed</v>
      </c>
    </row>
    <row r="3763" spans="1:20" x14ac:dyDescent="0.3">
      <c r="A3763" s="2">
        <v>4762</v>
      </c>
      <c r="B3763" s="3">
        <v>45547</v>
      </c>
      <c r="C3763" s="2" t="s">
        <v>2289</v>
      </c>
      <c r="D3763" s="2" t="s">
        <v>4570</v>
      </c>
      <c r="E3763" s="2" t="s">
        <v>20</v>
      </c>
      <c r="F3763" s="2" t="s">
        <v>21</v>
      </c>
      <c r="G3763" s="2" t="s">
        <v>67</v>
      </c>
      <c r="H3763" s="2" t="s">
        <v>68</v>
      </c>
      <c r="I3763" s="2" t="s">
        <v>24</v>
      </c>
      <c r="J3763" s="2">
        <v>2</v>
      </c>
      <c r="K3763" s="2">
        <v>14247</v>
      </c>
      <c r="L3763" s="2">
        <v>28494</v>
      </c>
      <c r="M3763" s="2">
        <v>22379.98</v>
      </c>
      <c r="N3763" s="2">
        <v>6114.02</v>
      </c>
      <c r="O3763" s="2">
        <v>370</v>
      </c>
      <c r="P3763" s="2">
        <v>76</v>
      </c>
      <c r="Q3763" s="2" t="s">
        <v>42</v>
      </c>
      <c r="R3763" s="2">
        <v>15</v>
      </c>
      <c r="S3763" s="5">
        <f>IFERROR(Table1[[#This Row],[Profit]]/Table1[[#This Row],[Sales]],0)</f>
        <v>0.21457219063662528</v>
      </c>
      <c r="T3763" s="2" t="str">
        <f t="shared" si="58"/>
        <v>Reorder Needed</v>
      </c>
    </row>
    <row r="3764" spans="1:20" x14ac:dyDescent="0.3">
      <c r="A3764" s="2">
        <v>4763</v>
      </c>
      <c r="B3764" s="3">
        <v>45553</v>
      </c>
      <c r="C3764" s="2" t="s">
        <v>1390</v>
      </c>
      <c r="D3764" s="2" t="s">
        <v>4571</v>
      </c>
      <c r="E3764" s="2" t="s">
        <v>20</v>
      </c>
      <c r="F3764" s="2" t="s">
        <v>21</v>
      </c>
      <c r="G3764" s="2" t="s">
        <v>22</v>
      </c>
      <c r="H3764" s="2" t="s">
        <v>23</v>
      </c>
      <c r="I3764" s="2" t="s">
        <v>24</v>
      </c>
      <c r="J3764" s="2">
        <v>10</v>
      </c>
      <c r="K3764" s="2">
        <v>51739</v>
      </c>
      <c r="L3764" s="2">
        <v>517390</v>
      </c>
      <c r="M3764" s="2">
        <v>446029.86</v>
      </c>
      <c r="N3764" s="2">
        <v>71360.14</v>
      </c>
      <c r="O3764" s="2">
        <v>222</v>
      </c>
      <c r="P3764" s="2">
        <v>59</v>
      </c>
      <c r="Q3764" s="2" t="s">
        <v>25</v>
      </c>
      <c r="R3764" s="2">
        <v>5</v>
      </c>
      <c r="S3764" s="5">
        <f>IFERROR(Table1[[#This Row],[Profit]]/Table1[[#This Row],[Sales]],0)</f>
        <v>0.13792330736968245</v>
      </c>
      <c r="T3764" s="2" t="str">
        <f t="shared" si="58"/>
        <v>Reorder Needed</v>
      </c>
    </row>
    <row r="3765" spans="1:20" x14ac:dyDescent="0.3">
      <c r="A3765" s="2">
        <v>4764</v>
      </c>
      <c r="B3765" s="3">
        <v>45390</v>
      </c>
      <c r="C3765" s="2" t="s">
        <v>1824</v>
      </c>
      <c r="D3765" s="2" t="s">
        <v>4572</v>
      </c>
      <c r="E3765" s="2" t="s">
        <v>36</v>
      </c>
      <c r="F3765" s="2" t="s">
        <v>37</v>
      </c>
      <c r="G3765" s="2" t="s">
        <v>67</v>
      </c>
      <c r="H3765" s="2" t="s">
        <v>68</v>
      </c>
      <c r="I3765" s="2" t="s">
        <v>24</v>
      </c>
      <c r="J3765" s="2">
        <v>4</v>
      </c>
      <c r="K3765" s="2">
        <v>16062</v>
      </c>
      <c r="L3765" s="2">
        <v>64248</v>
      </c>
      <c r="M3765" s="2">
        <v>46627.99</v>
      </c>
      <c r="N3765" s="2">
        <v>17620.009999999998</v>
      </c>
      <c r="O3765" s="2">
        <v>226</v>
      </c>
      <c r="P3765" s="2">
        <v>59</v>
      </c>
      <c r="Q3765" s="2" t="s">
        <v>42</v>
      </c>
      <c r="R3765" s="2">
        <v>15</v>
      </c>
      <c r="S3765" s="5">
        <f>IFERROR(Table1[[#This Row],[Profit]]/Table1[[#This Row],[Sales]],0)</f>
        <v>0.27424993774125261</v>
      </c>
      <c r="T3765" s="2" t="str">
        <f t="shared" si="58"/>
        <v>Reorder Needed</v>
      </c>
    </row>
    <row r="3766" spans="1:20" x14ac:dyDescent="0.3">
      <c r="A3766" s="2">
        <v>4765</v>
      </c>
      <c r="B3766" s="3">
        <v>45435</v>
      </c>
      <c r="C3766" s="2" t="s">
        <v>1132</v>
      </c>
      <c r="D3766" s="2" t="s">
        <v>4573</v>
      </c>
      <c r="E3766" s="2" t="s">
        <v>28</v>
      </c>
      <c r="F3766" s="2" t="s">
        <v>29</v>
      </c>
      <c r="G3766" s="2" t="s">
        <v>75</v>
      </c>
      <c r="H3766" s="2" t="s">
        <v>76</v>
      </c>
      <c r="I3766" s="2" t="s">
        <v>77</v>
      </c>
      <c r="J3766" s="2">
        <v>7</v>
      </c>
      <c r="K3766" s="2">
        <v>45305</v>
      </c>
      <c r="L3766" s="2">
        <v>317135</v>
      </c>
      <c r="M3766" s="2">
        <v>274637.67</v>
      </c>
      <c r="N3766" s="2">
        <v>42497.33</v>
      </c>
      <c r="O3766" s="2">
        <v>389</v>
      </c>
      <c r="P3766" s="2">
        <v>45</v>
      </c>
      <c r="Q3766" s="2" t="s">
        <v>78</v>
      </c>
      <c r="R3766" s="2">
        <v>15</v>
      </c>
      <c r="S3766" s="5">
        <f>IFERROR(Table1[[#This Row],[Profit]]/Table1[[#This Row],[Sales]],0)</f>
        <v>0.13400391000677944</v>
      </c>
      <c r="T3766" s="2" t="str">
        <f t="shared" si="58"/>
        <v>Reorder Needed</v>
      </c>
    </row>
    <row r="3767" spans="1:20" x14ac:dyDescent="0.3">
      <c r="A3767" s="2">
        <v>4766</v>
      </c>
      <c r="B3767" s="3">
        <v>45564</v>
      </c>
      <c r="C3767" s="2" t="s">
        <v>2324</v>
      </c>
      <c r="D3767" s="2" t="s">
        <v>4574</v>
      </c>
      <c r="E3767" s="2" t="s">
        <v>36</v>
      </c>
      <c r="F3767" s="2" t="s">
        <v>37</v>
      </c>
      <c r="G3767" s="2" t="s">
        <v>67</v>
      </c>
      <c r="H3767" s="2" t="s">
        <v>68</v>
      </c>
      <c r="I3767" s="2" t="s">
        <v>24</v>
      </c>
      <c r="J3767" s="2">
        <v>9</v>
      </c>
      <c r="K3767" s="2">
        <v>33273</v>
      </c>
      <c r="L3767" s="2">
        <v>299457</v>
      </c>
      <c r="M3767" s="2">
        <v>248449.65</v>
      </c>
      <c r="N3767" s="2">
        <v>51007.35</v>
      </c>
      <c r="O3767" s="2">
        <v>276</v>
      </c>
      <c r="P3767" s="2">
        <v>56</v>
      </c>
      <c r="Q3767" s="2" t="s">
        <v>42</v>
      </c>
      <c r="R3767" s="2">
        <v>5</v>
      </c>
      <c r="S3767" s="5">
        <f>IFERROR(Table1[[#This Row],[Profit]]/Table1[[#This Row],[Sales]],0)</f>
        <v>0.17033280237229384</v>
      </c>
      <c r="T3767" s="2" t="str">
        <f t="shared" si="58"/>
        <v>Reorder Needed</v>
      </c>
    </row>
    <row r="3768" spans="1:20" x14ac:dyDescent="0.3">
      <c r="A3768" s="2">
        <v>4767</v>
      </c>
      <c r="B3768" s="3">
        <v>45490</v>
      </c>
      <c r="C3768" s="2" t="s">
        <v>969</v>
      </c>
      <c r="D3768" s="2" t="s">
        <v>4575</v>
      </c>
      <c r="E3768" s="2" t="s">
        <v>20</v>
      </c>
      <c r="F3768" s="2" t="s">
        <v>21</v>
      </c>
      <c r="G3768" s="2" t="s">
        <v>30</v>
      </c>
      <c r="H3768" s="2" t="s">
        <v>31</v>
      </c>
      <c r="I3768" s="2" t="s">
        <v>32</v>
      </c>
      <c r="J3768" s="2">
        <v>4</v>
      </c>
      <c r="K3768" s="2">
        <v>35702</v>
      </c>
      <c r="L3768" s="2">
        <v>142808</v>
      </c>
      <c r="M3768" s="2">
        <v>118164.7</v>
      </c>
      <c r="N3768" s="2">
        <v>24643.3</v>
      </c>
      <c r="O3768" s="2">
        <v>38</v>
      </c>
      <c r="P3768" s="2">
        <v>56</v>
      </c>
      <c r="Q3768" s="2" t="s">
        <v>33</v>
      </c>
      <c r="R3768" s="2">
        <v>5</v>
      </c>
      <c r="S3768" s="5">
        <f>IFERROR(Table1[[#This Row],[Profit]]/Table1[[#This Row],[Sales]],0)</f>
        <v>0.17256246148675145</v>
      </c>
      <c r="T3768" s="2" t="str">
        <f t="shared" si="58"/>
        <v>Sufficient</v>
      </c>
    </row>
    <row r="3769" spans="1:20" x14ac:dyDescent="0.3">
      <c r="A3769" s="2">
        <v>4768</v>
      </c>
      <c r="B3769" s="3">
        <v>45349</v>
      </c>
      <c r="C3769" s="2" t="s">
        <v>2655</v>
      </c>
      <c r="D3769" s="2" t="s">
        <v>4576</v>
      </c>
      <c r="E3769" s="2" t="s">
        <v>28</v>
      </c>
      <c r="F3769" s="2" t="s">
        <v>29</v>
      </c>
      <c r="G3769" s="2" t="s">
        <v>40</v>
      </c>
      <c r="H3769" s="2" t="s">
        <v>41</v>
      </c>
      <c r="I3769" s="2" t="s">
        <v>24</v>
      </c>
      <c r="J3769" s="2">
        <v>5</v>
      </c>
      <c r="K3769" s="2">
        <v>42673</v>
      </c>
      <c r="L3769" s="2">
        <v>213365</v>
      </c>
      <c r="M3769" s="2">
        <v>164979.92000000001</v>
      </c>
      <c r="N3769" s="2">
        <v>48385.08</v>
      </c>
      <c r="O3769" s="2">
        <v>475</v>
      </c>
      <c r="P3769" s="2">
        <v>50</v>
      </c>
      <c r="Q3769" s="2" t="s">
        <v>42</v>
      </c>
      <c r="R3769" s="2">
        <v>15</v>
      </c>
      <c r="S3769" s="5">
        <f>IFERROR(Table1[[#This Row],[Profit]]/Table1[[#This Row],[Sales]],0)</f>
        <v>0.22677140112014624</v>
      </c>
      <c r="T3769" s="2" t="str">
        <f t="shared" si="58"/>
        <v>Reorder Needed</v>
      </c>
    </row>
    <row r="3770" spans="1:20" x14ac:dyDescent="0.3">
      <c r="A3770" s="2">
        <v>4769</v>
      </c>
      <c r="B3770" s="3">
        <v>45493</v>
      </c>
      <c r="C3770" s="2" t="s">
        <v>379</v>
      </c>
      <c r="D3770" s="2" t="s">
        <v>4577</v>
      </c>
      <c r="E3770" s="2" t="s">
        <v>20</v>
      </c>
      <c r="F3770" s="2" t="s">
        <v>21</v>
      </c>
      <c r="G3770" s="2" t="s">
        <v>55</v>
      </c>
      <c r="H3770" s="2" t="s">
        <v>56</v>
      </c>
      <c r="I3770" s="2" t="s">
        <v>32</v>
      </c>
      <c r="J3770" s="2">
        <v>10</v>
      </c>
      <c r="K3770" s="2">
        <v>22016</v>
      </c>
      <c r="L3770" s="2">
        <v>220160</v>
      </c>
      <c r="M3770" s="2">
        <v>156693.62</v>
      </c>
      <c r="N3770" s="2">
        <v>63466.38</v>
      </c>
      <c r="O3770" s="2">
        <v>346</v>
      </c>
      <c r="P3770" s="2">
        <v>81</v>
      </c>
      <c r="Q3770" s="2" t="s">
        <v>57</v>
      </c>
      <c r="R3770" s="2">
        <v>20</v>
      </c>
      <c r="S3770" s="5">
        <f>IFERROR(Table1[[#This Row],[Profit]]/Table1[[#This Row],[Sales]],0)</f>
        <v>0.28827389171511625</v>
      </c>
      <c r="T3770" s="2" t="str">
        <f t="shared" si="58"/>
        <v>Reorder Needed</v>
      </c>
    </row>
    <row r="3771" spans="1:20" x14ac:dyDescent="0.3">
      <c r="A3771" s="2">
        <v>4770</v>
      </c>
      <c r="B3771" s="3">
        <v>45426</v>
      </c>
      <c r="C3771" s="2" t="s">
        <v>237</v>
      </c>
      <c r="D3771" s="2" t="s">
        <v>4578</v>
      </c>
      <c r="E3771" s="2" t="s">
        <v>28</v>
      </c>
      <c r="F3771" s="2" t="s">
        <v>29</v>
      </c>
      <c r="G3771" s="2" t="s">
        <v>60</v>
      </c>
      <c r="H3771" s="2" t="s">
        <v>61</v>
      </c>
      <c r="I3771" s="2" t="s">
        <v>32</v>
      </c>
      <c r="J3771" s="2">
        <v>4</v>
      </c>
      <c r="K3771" s="2">
        <v>15194</v>
      </c>
      <c r="L3771" s="2">
        <v>60776</v>
      </c>
      <c r="M3771" s="2">
        <v>45680.15</v>
      </c>
      <c r="N3771" s="2">
        <v>15095.85</v>
      </c>
      <c r="O3771" s="2">
        <v>106</v>
      </c>
      <c r="P3771" s="2">
        <v>52</v>
      </c>
      <c r="Q3771" s="2" t="s">
        <v>62</v>
      </c>
      <c r="R3771" s="2">
        <v>0</v>
      </c>
      <c r="S3771" s="5">
        <f>IFERROR(Table1[[#This Row],[Profit]]/Table1[[#This Row],[Sales]],0)</f>
        <v>0.24838505331051733</v>
      </c>
      <c r="T3771" s="2" t="str">
        <f t="shared" si="58"/>
        <v>Reorder Needed</v>
      </c>
    </row>
    <row r="3772" spans="1:20" x14ac:dyDescent="0.3">
      <c r="A3772" s="2">
        <v>4771</v>
      </c>
      <c r="B3772" s="3">
        <v>45331</v>
      </c>
      <c r="C3772" s="2" t="s">
        <v>87</v>
      </c>
      <c r="D3772" s="2" t="s">
        <v>4579</v>
      </c>
      <c r="E3772" s="2" t="s">
        <v>36</v>
      </c>
      <c r="F3772" s="2" t="s">
        <v>37</v>
      </c>
      <c r="G3772" s="2" t="s">
        <v>81</v>
      </c>
      <c r="H3772" s="2" t="s">
        <v>82</v>
      </c>
      <c r="I3772" s="2" t="s">
        <v>24</v>
      </c>
      <c r="J3772" s="2">
        <v>6</v>
      </c>
      <c r="K3772" s="2">
        <v>17036</v>
      </c>
      <c r="L3772" s="2">
        <v>102216</v>
      </c>
      <c r="M3772" s="2">
        <v>73237.960000000006</v>
      </c>
      <c r="N3772" s="2">
        <v>28978.04</v>
      </c>
      <c r="O3772" s="2">
        <v>74</v>
      </c>
      <c r="P3772" s="2">
        <v>11</v>
      </c>
      <c r="Q3772" s="2" t="s">
        <v>42</v>
      </c>
      <c r="R3772" s="2">
        <v>0</v>
      </c>
      <c r="S3772" s="5">
        <f>IFERROR(Table1[[#This Row],[Profit]]/Table1[[#This Row],[Sales]],0)</f>
        <v>0.28349808249197778</v>
      </c>
      <c r="T3772" s="2" t="str">
        <f t="shared" si="58"/>
        <v>Reorder Needed</v>
      </c>
    </row>
    <row r="3773" spans="1:20" x14ac:dyDescent="0.3">
      <c r="A3773" s="2">
        <v>4772</v>
      </c>
      <c r="B3773" s="3">
        <v>45598</v>
      </c>
      <c r="C3773" s="2" t="s">
        <v>933</v>
      </c>
      <c r="D3773" s="2" t="s">
        <v>4580</v>
      </c>
      <c r="E3773" s="2" t="s">
        <v>20</v>
      </c>
      <c r="F3773" s="2" t="s">
        <v>21</v>
      </c>
      <c r="G3773" s="2" t="s">
        <v>60</v>
      </c>
      <c r="H3773" s="2" t="s">
        <v>61</v>
      </c>
      <c r="I3773" s="2" t="s">
        <v>32</v>
      </c>
      <c r="J3773" s="2">
        <v>2</v>
      </c>
      <c r="K3773" s="2">
        <v>20857</v>
      </c>
      <c r="L3773" s="2">
        <v>41714</v>
      </c>
      <c r="M3773" s="2">
        <v>27096.07</v>
      </c>
      <c r="N3773" s="2">
        <v>14617.93</v>
      </c>
      <c r="O3773" s="2">
        <v>39</v>
      </c>
      <c r="P3773" s="2">
        <v>16</v>
      </c>
      <c r="Q3773" s="2" t="s">
        <v>62</v>
      </c>
      <c r="R3773" s="2">
        <v>15</v>
      </c>
      <c r="S3773" s="5">
        <f>IFERROR(Table1[[#This Row],[Profit]]/Table1[[#This Row],[Sales]],0)</f>
        <v>0.3504322289878698</v>
      </c>
      <c r="T3773" s="2" t="str">
        <f t="shared" si="58"/>
        <v>Reorder Needed</v>
      </c>
    </row>
    <row r="3774" spans="1:20" x14ac:dyDescent="0.3">
      <c r="A3774" s="2">
        <v>4773</v>
      </c>
      <c r="B3774" s="3">
        <v>45526</v>
      </c>
      <c r="C3774" s="2" t="s">
        <v>661</v>
      </c>
      <c r="D3774" s="2" t="s">
        <v>4581</v>
      </c>
      <c r="E3774" s="2" t="s">
        <v>20</v>
      </c>
      <c r="F3774" s="2" t="s">
        <v>21</v>
      </c>
      <c r="G3774" s="2" t="s">
        <v>49</v>
      </c>
      <c r="H3774" s="2" t="s">
        <v>50</v>
      </c>
      <c r="I3774" s="2" t="s">
        <v>51</v>
      </c>
      <c r="J3774" s="2">
        <v>10</v>
      </c>
      <c r="K3774" s="2">
        <v>37866</v>
      </c>
      <c r="L3774" s="2">
        <v>378660</v>
      </c>
      <c r="M3774" s="2">
        <v>282461.8</v>
      </c>
      <c r="N3774" s="2">
        <v>96198.2</v>
      </c>
      <c r="O3774" s="2">
        <v>328</v>
      </c>
      <c r="P3774" s="2">
        <v>56</v>
      </c>
      <c r="Q3774" s="2" t="s">
        <v>52</v>
      </c>
      <c r="R3774" s="2">
        <v>5</v>
      </c>
      <c r="S3774" s="5">
        <f>IFERROR(Table1[[#This Row],[Profit]]/Table1[[#This Row],[Sales]],0)</f>
        <v>0.25404901494744625</v>
      </c>
      <c r="T3774" s="2" t="str">
        <f t="shared" si="58"/>
        <v>Reorder Needed</v>
      </c>
    </row>
    <row r="3775" spans="1:20" x14ac:dyDescent="0.3">
      <c r="A3775" s="2">
        <v>4774</v>
      </c>
      <c r="B3775" s="3">
        <v>45294</v>
      </c>
      <c r="C3775" s="2" t="s">
        <v>2156</v>
      </c>
      <c r="D3775" s="2" t="s">
        <v>4582</v>
      </c>
      <c r="E3775" s="2" t="s">
        <v>36</v>
      </c>
      <c r="F3775" s="2" t="s">
        <v>37</v>
      </c>
      <c r="G3775" s="2" t="s">
        <v>75</v>
      </c>
      <c r="H3775" s="2" t="s">
        <v>76</v>
      </c>
      <c r="I3775" s="2" t="s">
        <v>77</v>
      </c>
      <c r="J3775" s="2">
        <v>7</v>
      </c>
      <c r="K3775" s="2">
        <v>22567</v>
      </c>
      <c r="L3775" s="2">
        <v>157969</v>
      </c>
      <c r="M3775" s="2">
        <v>134107.89000000001</v>
      </c>
      <c r="N3775" s="2">
        <v>23861.11</v>
      </c>
      <c r="O3775" s="2">
        <v>447</v>
      </c>
      <c r="P3775" s="2">
        <v>17</v>
      </c>
      <c r="Q3775" s="2" t="s">
        <v>78</v>
      </c>
      <c r="R3775" s="2">
        <v>5</v>
      </c>
      <c r="S3775" s="5">
        <f>IFERROR(Table1[[#This Row],[Profit]]/Table1[[#This Row],[Sales]],0)</f>
        <v>0.15104931980325254</v>
      </c>
      <c r="T3775" s="2" t="str">
        <f t="shared" si="58"/>
        <v>Reorder Needed</v>
      </c>
    </row>
    <row r="3776" spans="1:20" x14ac:dyDescent="0.3">
      <c r="A3776" s="2">
        <v>4775</v>
      </c>
      <c r="B3776" s="3">
        <v>45382</v>
      </c>
      <c r="C3776" s="2" t="s">
        <v>1143</v>
      </c>
      <c r="D3776" s="2" t="s">
        <v>4583</v>
      </c>
      <c r="E3776" s="2" t="s">
        <v>36</v>
      </c>
      <c r="F3776" s="2" t="s">
        <v>37</v>
      </c>
      <c r="G3776" s="2" t="s">
        <v>97</v>
      </c>
      <c r="H3776" s="2" t="s">
        <v>98</v>
      </c>
      <c r="I3776" s="2" t="s">
        <v>32</v>
      </c>
      <c r="J3776" s="2">
        <v>4</v>
      </c>
      <c r="K3776" s="2">
        <v>51347</v>
      </c>
      <c r="L3776" s="2">
        <v>205388</v>
      </c>
      <c r="M3776" s="2">
        <v>129850.41</v>
      </c>
      <c r="N3776" s="2">
        <v>75537.59</v>
      </c>
      <c r="O3776" s="2">
        <v>292</v>
      </c>
      <c r="P3776" s="2">
        <v>63</v>
      </c>
      <c r="Q3776" s="2" t="s">
        <v>99</v>
      </c>
      <c r="R3776" s="2">
        <v>20</v>
      </c>
      <c r="S3776" s="5">
        <f>IFERROR(Table1[[#This Row],[Profit]]/Table1[[#This Row],[Sales]],0)</f>
        <v>0.3677799579332775</v>
      </c>
      <c r="T3776" s="2" t="str">
        <f t="shared" si="58"/>
        <v>Reorder Needed</v>
      </c>
    </row>
    <row r="3777" spans="1:20" x14ac:dyDescent="0.3">
      <c r="A3777" s="2">
        <v>4776</v>
      </c>
      <c r="B3777" s="3">
        <v>45507</v>
      </c>
      <c r="C3777" s="2" t="s">
        <v>2174</v>
      </c>
      <c r="D3777" s="2" t="s">
        <v>4584</v>
      </c>
      <c r="E3777" s="2" t="s">
        <v>28</v>
      </c>
      <c r="F3777" s="2" t="s">
        <v>29</v>
      </c>
      <c r="G3777" s="2" t="s">
        <v>97</v>
      </c>
      <c r="H3777" s="2" t="s">
        <v>98</v>
      </c>
      <c r="I3777" s="2" t="s">
        <v>32</v>
      </c>
      <c r="J3777" s="2">
        <v>7</v>
      </c>
      <c r="K3777" s="2">
        <v>42379</v>
      </c>
      <c r="L3777" s="2">
        <v>296653</v>
      </c>
      <c r="M3777" s="2">
        <v>223177.49</v>
      </c>
      <c r="N3777" s="2">
        <v>73475.509999999995</v>
      </c>
      <c r="O3777" s="2">
        <v>352</v>
      </c>
      <c r="P3777" s="2">
        <v>59</v>
      </c>
      <c r="Q3777" s="2" t="s">
        <v>99</v>
      </c>
      <c r="R3777" s="2">
        <v>20</v>
      </c>
      <c r="S3777" s="5">
        <f>IFERROR(Table1[[#This Row],[Profit]]/Table1[[#This Row],[Sales]],0)</f>
        <v>0.24768166848135698</v>
      </c>
      <c r="T3777" s="2" t="str">
        <f t="shared" si="58"/>
        <v>Reorder Needed</v>
      </c>
    </row>
    <row r="3778" spans="1:20" x14ac:dyDescent="0.3">
      <c r="A3778" s="2">
        <v>4777</v>
      </c>
      <c r="B3778" s="3">
        <v>45367</v>
      </c>
      <c r="C3778" s="2" t="s">
        <v>4220</v>
      </c>
      <c r="D3778" s="2" t="s">
        <v>4585</v>
      </c>
      <c r="E3778" s="2" t="s">
        <v>36</v>
      </c>
      <c r="F3778" s="2" t="s">
        <v>37</v>
      </c>
      <c r="G3778" s="2" t="s">
        <v>55</v>
      </c>
      <c r="H3778" s="2" t="s">
        <v>56</v>
      </c>
      <c r="I3778" s="2" t="s">
        <v>32</v>
      </c>
      <c r="J3778" s="2">
        <v>8</v>
      </c>
      <c r="K3778" s="2">
        <v>2441</v>
      </c>
      <c r="L3778" s="2">
        <v>19528</v>
      </c>
      <c r="M3778" s="2">
        <v>14447.66</v>
      </c>
      <c r="N3778" s="2">
        <v>5080.34</v>
      </c>
      <c r="O3778" s="2">
        <v>306</v>
      </c>
      <c r="P3778" s="2">
        <v>57</v>
      </c>
      <c r="Q3778" s="2" t="s">
        <v>57</v>
      </c>
      <c r="R3778" s="2">
        <v>5</v>
      </c>
      <c r="S3778" s="5">
        <f>IFERROR(Table1[[#This Row],[Profit]]/Table1[[#This Row],[Sales]],0)</f>
        <v>0.2601566980745596</v>
      </c>
      <c r="T3778" s="2" t="str">
        <f t="shared" ref="T3778:T3841" si="59">IF(O3778&gt;P3778,"Reorder Needed","Sufficient")</f>
        <v>Reorder Needed</v>
      </c>
    </row>
    <row r="3779" spans="1:20" x14ac:dyDescent="0.3">
      <c r="A3779" s="2">
        <v>4778</v>
      </c>
      <c r="B3779" s="3">
        <v>45352</v>
      </c>
      <c r="C3779" s="2" t="s">
        <v>377</v>
      </c>
      <c r="D3779" s="2" t="s">
        <v>4586</v>
      </c>
      <c r="E3779" s="2" t="s">
        <v>45</v>
      </c>
      <c r="F3779" s="2" t="s">
        <v>46</v>
      </c>
      <c r="G3779" s="2" t="s">
        <v>49</v>
      </c>
      <c r="H3779" s="2" t="s">
        <v>50</v>
      </c>
      <c r="I3779" s="2" t="s">
        <v>51</v>
      </c>
      <c r="J3779" s="2">
        <v>1</v>
      </c>
      <c r="K3779" s="2">
        <v>58051</v>
      </c>
      <c r="L3779" s="2">
        <v>58051</v>
      </c>
      <c r="M3779" s="2">
        <v>43955.47</v>
      </c>
      <c r="N3779" s="2">
        <v>14095.53</v>
      </c>
      <c r="O3779" s="2">
        <v>64</v>
      </c>
      <c r="P3779" s="2">
        <v>58</v>
      </c>
      <c r="Q3779" s="2" t="s">
        <v>52</v>
      </c>
      <c r="R3779" s="2">
        <v>20</v>
      </c>
      <c r="S3779" s="5">
        <f>IFERROR(Table1[[#This Row],[Profit]]/Table1[[#This Row],[Sales]],0)</f>
        <v>0.2428128714406298</v>
      </c>
      <c r="T3779" s="2" t="str">
        <f t="shared" si="59"/>
        <v>Reorder Needed</v>
      </c>
    </row>
    <row r="3780" spans="1:20" x14ac:dyDescent="0.3">
      <c r="A3780" s="2">
        <v>4779</v>
      </c>
      <c r="B3780" s="3">
        <v>45499</v>
      </c>
      <c r="C3780" s="2" t="s">
        <v>460</v>
      </c>
      <c r="D3780" s="2" t="s">
        <v>4587</v>
      </c>
      <c r="E3780" s="2" t="s">
        <v>45</v>
      </c>
      <c r="F3780" s="2" t="s">
        <v>46</v>
      </c>
      <c r="G3780" s="2" t="s">
        <v>22</v>
      </c>
      <c r="H3780" s="2" t="s">
        <v>23</v>
      </c>
      <c r="I3780" s="2" t="s">
        <v>24</v>
      </c>
      <c r="J3780" s="2">
        <v>2</v>
      </c>
      <c r="K3780" s="2">
        <v>37819</v>
      </c>
      <c r="L3780" s="2">
        <v>75638</v>
      </c>
      <c r="M3780" s="2">
        <v>52757.1</v>
      </c>
      <c r="N3780" s="2">
        <v>22880.9</v>
      </c>
      <c r="O3780" s="2">
        <v>99</v>
      </c>
      <c r="P3780" s="2">
        <v>96</v>
      </c>
      <c r="Q3780" s="2" t="s">
        <v>25</v>
      </c>
      <c r="R3780" s="2">
        <v>10</v>
      </c>
      <c r="S3780" s="5">
        <f>IFERROR(Table1[[#This Row],[Profit]]/Table1[[#This Row],[Sales]],0)</f>
        <v>0.3025053544514662</v>
      </c>
      <c r="T3780" s="2" t="str">
        <f t="shared" si="59"/>
        <v>Reorder Needed</v>
      </c>
    </row>
    <row r="3781" spans="1:20" x14ac:dyDescent="0.3">
      <c r="A3781" s="2">
        <v>4780</v>
      </c>
      <c r="B3781" s="3">
        <v>45570</v>
      </c>
      <c r="C3781" s="2" t="s">
        <v>2160</v>
      </c>
      <c r="D3781" s="2" t="s">
        <v>4588</v>
      </c>
      <c r="E3781" s="2" t="s">
        <v>20</v>
      </c>
      <c r="F3781" s="2" t="s">
        <v>21</v>
      </c>
      <c r="G3781" s="2" t="s">
        <v>67</v>
      </c>
      <c r="H3781" s="2" t="s">
        <v>68</v>
      </c>
      <c r="I3781" s="2" t="s">
        <v>24</v>
      </c>
      <c r="J3781" s="2">
        <v>7</v>
      </c>
      <c r="K3781" s="2">
        <v>38705</v>
      </c>
      <c r="L3781" s="2">
        <v>270935</v>
      </c>
      <c r="M3781" s="2">
        <v>192407.03</v>
      </c>
      <c r="N3781" s="2">
        <v>78527.97</v>
      </c>
      <c r="O3781" s="2">
        <v>171</v>
      </c>
      <c r="P3781" s="2">
        <v>18</v>
      </c>
      <c r="Q3781" s="2" t="s">
        <v>42</v>
      </c>
      <c r="R3781" s="2">
        <v>0</v>
      </c>
      <c r="S3781" s="5">
        <f>IFERROR(Table1[[#This Row],[Profit]]/Table1[[#This Row],[Sales]],0)</f>
        <v>0.28984062598040122</v>
      </c>
      <c r="T3781" s="2" t="str">
        <f t="shared" si="59"/>
        <v>Reorder Needed</v>
      </c>
    </row>
    <row r="3782" spans="1:20" x14ac:dyDescent="0.3">
      <c r="A3782" s="2">
        <v>4781</v>
      </c>
      <c r="B3782" s="3">
        <v>45341</v>
      </c>
      <c r="C3782" s="2" t="s">
        <v>1763</v>
      </c>
      <c r="D3782" s="2" t="s">
        <v>4589</v>
      </c>
      <c r="E3782" s="2" t="s">
        <v>45</v>
      </c>
      <c r="F3782" s="2" t="s">
        <v>46</v>
      </c>
      <c r="G3782" s="2" t="s">
        <v>22</v>
      </c>
      <c r="H3782" s="2" t="s">
        <v>23</v>
      </c>
      <c r="I3782" s="2" t="s">
        <v>24</v>
      </c>
      <c r="J3782" s="2">
        <v>6</v>
      </c>
      <c r="K3782" s="2">
        <v>12427</v>
      </c>
      <c r="L3782" s="2">
        <v>74562</v>
      </c>
      <c r="M3782" s="2">
        <v>50481.17</v>
      </c>
      <c r="N3782" s="2">
        <v>24080.83</v>
      </c>
      <c r="O3782" s="2">
        <v>218</v>
      </c>
      <c r="P3782" s="2">
        <v>17</v>
      </c>
      <c r="Q3782" s="2" t="s">
        <v>25</v>
      </c>
      <c r="R3782" s="2">
        <v>0</v>
      </c>
      <c r="S3782" s="5">
        <f>IFERROR(Table1[[#This Row],[Profit]]/Table1[[#This Row],[Sales]],0)</f>
        <v>0.32296384217161561</v>
      </c>
      <c r="T3782" s="2" t="str">
        <f t="shared" si="59"/>
        <v>Reorder Needed</v>
      </c>
    </row>
    <row r="3783" spans="1:20" x14ac:dyDescent="0.3">
      <c r="A3783" s="2">
        <v>4782</v>
      </c>
      <c r="B3783" s="3">
        <v>45383</v>
      </c>
      <c r="C3783" s="2" t="s">
        <v>3440</v>
      </c>
      <c r="D3783" s="2" t="s">
        <v>4590</v>
      </c>
      <c r="E3783" s="2" t="s">
        <v>28</v>
      </c>
      <c r="F3783" s="2" t="s">
        <v>29</v>
      </c>
      <c r="G3783" s="2" t="s">
        <v>67</v>
      </c>
      <c r="H3783" s="2" t="s">
        <v>68</v>
      </c>
      <c r="I3783" s="2" t="s">
        <v>24</v>
      </c>
      <c r="J3783" s="2">
        <v>1</v>
      </c>
      <c r="K3783" s="2">
        <v>55029</v>
      </c>
      <c r="L3783" s="2">
        <v>55029</v>
      </c>
      <c r="M3783" s="2">
        <v>39364.01</v>
      </c>
      <c r="N3783" s="2">
        <v>15664.99</v>
      </c>
      <c r="O3783" s="2">
        <v>455</v>
      </c>
      <c r="P3783" s="2">
        <v>78</v>
      </c>
      <c r="Q3783" s="2" t="s">
        <v>42</v>
      </c>
      <c r="R3783" s="2">
        <v>0</v>
      </c>
      <c r="S3783" s="5">
        <f>IFERROR(Table1[[#This Row],[Profit]]/Table1[[#This Row],[Sales]],0)</f>
        <v>0.28466790237874573</v>
      </c>
      <c r="T3783" s="2" t="str">
        <f t="shared" si="59"/>
        <v>Reorder Needed</v>
      </c>
    </row>
    <row r="3784" spans="1:20" x14ac:dyDescent="0.3">
      <c r="A3784" s="2">
        <v>4783</v>
      </c>
      <c r="B3784" s="3">
        <v>45362</v>
      </c>
      <c r="C3784" s="2" t="s">
        <v>2438</v>
      </c>
      <c r="D3784" s="2" t="s">
        <v>4591</v>
      </c>
      <c r="E3784" s="2" t="s">
        <v>45</v>
      </c>
      <c r="F3784" s="2" t="s">
        <v>46</v>
      </c>
      <c r="G3784" s="2" t="s">
        <v>60</v>
      </c>
      <c r="H3784" s="2" t="s">
        <v>61</v>
      </c>
      <c r="I3784" s="2" t="s">
        <v>32</v>
      </c>
      <c r="J3784" s="2">
        <v>9</v>
      </c>
      <c r="K3784" s="2">
        <v>50592</v>
      </c>
      <c r="L3784" s="2">
        <v>455328</v>
      </c>
      <c r="M3784" s="2">
        <v>301107.27</v>
      </c>
      <c r="N3784" s="2">
        <v>154220.73000000001</v>
      </c>
      <c r="O3784" s="2">
        <v>126</v>
      </c>
      <c r="P3784" s="2">
        <v>52</v>
      </c>
      <c r="Q3784" s="2" t="s">
        <v>62</v>
      </c>
      <c r="R3784" s="2">
        <v>0</v>
      </c>
      <c r="S3784" s="5">
        <f>IFERROR(Table1[[#This Row],[Profit]]/Table1[[#This Row],[Sales]],0)</f>
        <v>0.33870249578325956</v>
      </c>
      <c r="T3784" s="2" t="str">
        <f t="shared" si="59"/>
        <v>Reorder Needed</v>
      </c>
    </row>
    <row r="3785" spans="1:20" x14ac:dyDescent="0.3">
      <c r="A3785" s="2">
        <v>4784</v>
      </c>
      <c r="B3785" s="3">
        <v>45482</v>
      </c>
      <c r="C3785" s="2" t="s">
        <v>468</v>
      </c>
      <c r="D3785" s="2" t="s">
        <v>4592</v>
      </c>
      <c r="E3785" s="2" t="s">
        <v>45</v>
      </c>
      <c r="F3785" s="2" t="s">
        <v>46</v>
      </c>
      <c r="G3785" s="2" t="s">
        <v>67</v>
      </c>
      <c r="H3785" s="2" t="s">
        <v>68</v>
      </c>
      <c r="I3785" s="2" t="s">
        <v>24</v>
      </c>
      <c r="J3785" s="2">
        <v>5</v>
      </c>
      <c r="K3785" s="2">
        <v>14858</v>
      </c>
      <c r="L3785" s="2">
        <v>74290</v>
      </c>
      <c r="M3785" s="2">
        <v>45708.06</v>
      </c>
      <c r="N3785" s="2">
        <v>28581.94</v>
      </c>
      <c r="O3785" s="2">
        <v>74</v>
      </c>
      <c r="P3785" s="2">
        <v>21</v>
      </c>
      <c r="Q3785" s="2" t="s">
        <v>42</v>
      </c>
      <c r="R3785" s="2">
        <v>20</v>
      </c>
      <c r="S3785" s="5">
        <f>IFERROR(Table1[[#This Row],[Profit]]/Table1[[#This Row],[Sales]],0)</f>
        <v>0.3847346883833625</v>
      </c>
      <c r="T3785" s="2" t="str">
        <f t="shared" si="59"/>
        <v>Reorder Needed</v>
      </c>
    </row>
    <row r="3786" spans="1:20" x14ac:dyDescent="0.3">
      <c r="A3786" s="2">
        <v>4785</v>
      </c>
      <c r="B3786" s="3">
        <v>45597</v>
      </c>
      <c r="C3786" s="2" t="s">
        <v>945</v>
      </c>
      <c r="D3786" s="2" t="s">
        <v>4593</v>
      </c>
      <c r="E3786" s="2" t="s">
        <v>36</v>
      </c>
      <c r="F3786" s="2" t="s">
        <v>37</v>
      </c>
      <c r="G3786" s="2" t="s">
        <v>22</v>
      </c>
      <c r="H3786" s="2" t="s">
        <v>23</v>
      </c>
      <c r="I3786" s="2" t="s">
        <v>24</v>
      </c>
      <c r="J3786" s="2">
        <v>5</v>
      </c>
      <c r="K3786" s="2">
        <v>22301</v>
      </c>
      <c r="L3786" s="2">
        <v>111505</v>
      </c>
      <c r="M3786" s="2">
        <v>84494.88</v>
      </c>
      <c r="N3786" s="2">
        <v>27010.12</v>
      </c>
      <c r="O3786" s="2">
        <v>146</v>
      </c>
      <c r="P3786" s="2">
        <v>100</v>
      </c>
      <c r="Q3786" s="2" t="s">
        <v>25</v>
      </c>
      <c r="R3786" s="2">
        <v>20</v>
      </c>
      <c r="S3786" s="5">
        <f>IFERROR(Table1[[#This Row],[Profit]]/Table1[[#This Row],[Sales]],0)</f>
        <v>0.24223236626160261</v>
      </c>
      <c r="T3786" s="2" t="str">
        <f t="shared" si="59"/>
        <v>Reorder Needed</v>
      </c>
    </row>
    <row r="3787" spans="1:20" x14ac:dyDescent="0.3">
      <c r="A3787" s="2">
        <v>4786</v>
      </c>
      <c r="B3787" s="3">
        <v>45581</v>
      </c>
      <c r="C3787" s="2" t="s">
        <v>1343</v>
      </c>
      <c r="D3787" s="2" t="s">
        <v>4594</v>
      </c>
      <c r="E3787" s="2" t="s">
        <v>36</v>
      </c>
      <c r="F3787" s="2" t="s">
        <v>37</v>
      </c>
      <c r="G3787" s="2" t="s">
        <v>60</v>
      </c>
      <c r="H3787" s="2" t="s">
        <v>61</v>
      </c>
      <c r="I3787" s="2" t="s">
        <v>32</v>
      </c>
      <c r="J3787" s="2">
        <v>2</v>
      </c>
      <c r="K3787" s="2">
        <v>1434</v>
      </c>
      <c r="L3787" s="2">
        <v>2868</v>
      </c>
      <c r="M3787" s="2">
        <v>2513.9699999999998</v>
      </c>
      <c r="N3787" s="2">
        <v>354.03</v>
      </c>
      <c r="O3787" s="2">
        <v>471</v>
      </c>
      <c r="P3787" s="2">
        <v>21</v>
      </c>
      <c r="Q3787" s="2" t="s">
        <v>62</v>
      </c>
      <c r="R3787" s="2">
        <v>20</v>
      </c>
      <c r="S3787" s="5">
        <f>IFERROR(Table1[[#This Row],[Profit]]/Table1[[#This Row],[Sales]],0)</f>
        <v>0.12344142259414224</v>
      </c>
      <c r="T3787" s="2" t="str">
        <f t="shared" si="59"/>
        <v>Reorder Needed</v>
      </c>
    </row>
    <row r="3788" spans="1:20" x14ac:dyDescent="0.3">
      <c r="A3788" s="2">
        <v>4787</v>
      </c>
      <c r="B3788" s="3">
        <v>45645</v>
      </c>
      <c r="C3788" s="2" t="s">
        <v>1064</v>
      </c>
      <c r="D3788" s="2" t="s">
        <v>4595</v>
      </c>
      <c r="E3788" s="2" t="s">
        <v>45</v>
      </c>
      <c r="F3788" s="2" t="s">
        <v>46</v>
      </c>
      <c r="G3788" s="2" t="s">
        <v>67</v>
      </c>
      <c r="H3788" s="2" t="s">
        <v>68</v>
      </c>
      <c r="I3788" s="2" t="s">
        <v>24</v>
      </c>
      <c r="J3788" s="2">
        <v>2</v>
      </c>
      <c r="K3788" s="2">
        <v>40368</v>
      </c>
      <c r="L3788" s="2">
        <v>80736</v>
      </c>
      <c r="M3788" s="2">
        <v>64301.11</v>
      </c>
      <c r="N3788" s="2">
        <v>16434.89</v>
      </c>
      <c r="O3788" s="2">
        <v>484</v>
      </c>
      <c r="P3788" s="2">
        <v>88</v>
      </c>
      <c r="Q3788" s="2" t="s">
        <v>42</v>
      </c>
      <c r="R3788" s="2">
        <v>5</v>
      </c>
      <c r="S3788" s="5">
        <f>IFERROR(Table1[[#This Row],[Profit]]/Table1[[#This Row],[Sales]],0)</f>
        <v>0.20356334225128814</v>
      </c>
      <c r="T3788" s="2" t="str">
        <f t="shared" si="59"/>
        <v>Reorder Needed</v>
      </c>
    </row>
    <row r="3789" spans="1:20" x14ac:dyDescent="0.3">
      <c r="A3789" s="2">
        <v>4788</v>
      </c>
      <c r="B3789" s="3">
        <v>45541</v>
      </c>
      <c r="C3789" s="2" t="s">
        <v>365</v>
      </c>
      <c r="D3789" s="2" t="s">
        <v>4596</v>
      </c>
      <c r="E3789" s="2" t="s">
        <v>20</v>
      </c>
      <c r="F3789" s="2" t="s">
        <v>21</v>
      </c>
      <c r="G3789" s="2" t="s">
        <v>40</v>
      </c>
      <c r="H3789" s="2" t="s">
        <v>41</v>
      </c>
      <c r="I3789" s="2" t="s">
        <v>24</v>
      </c>
      <c r="J3789" s="2">
        <v>7</v>
      </c>
      <c r="K3789" s="2">
        <v>34339</v>
      </c>
      <c r="L3789" s="2">
        <v>240373</v>
      </c>
      <c r="M3789" s="2">
        <v>173030.62</v>
      </c>
      <c r="N3789" s="2">
        <v>67342.38</v>
      </c>
      <c r="O3789" s="2">
        <v>217</v>
      </c>
      <c r="P3789" s="2">
        <v>61</v>
      </c>
      <c r="Q3789" s="2" t="s">
        <v>42</v>
      </c>
      <c r="R3789" s="2">
        <v>0</v>
      </c>
      <c r="S3789" s="5">
        <f>IFERROR(Table1[[#This Row],[Profit]]/Table1[[#This Row],[Sales]],0)</f>
        <v>0.2801578380267335</v>
      </c>
      <c r="T3789" s="2" t="str">
        <f t="shared" si="59"/>
        <v>Reorder Needed</v>
      </c>
    </row>
    <row r="3790" spans="1:20" x14ac:dyDescent="0.3">
      <c r="A3790" s="2">
        <v>4789</v>
      </c>
      <c r="B3790" s="3">
        <v>45608</v>
      </c>
      <c r="C3790" s="2" t="s">
        <v>379</v>
      </c>
      <c r="D3790" s="2" t="s">
        <v>4597</v>
      </c>
      <c r="E3790" s="2" t="s">
        <v>45</v>
      </c>
      <c r="F3790" s="2" t="s">
        <v>46</v>
      </c>
      <c r="G3790" s="2" t="s">
        <v>49</v>
      </c>
      <c r="H3790" s="2" t="s">
        <v>50</v>
      </c>
      <c r="I3790" s="2" t="s">
        <v>51</v>
      </c>
      <c r="J3790" s="2">
        <v>2</v>
      </c>
      <c r="K3790" s="2">
        <v>41232</v>
      </c>
      <c r="L3790" s="2">
        <v>82464</v>
      </c>
      <c r="M3790" s="2">
        <v>58605.36</v>
      </c>
      <c r="N3790" s="2">
        <v>23858.639999999999</v>
      </c>
      <c r="O3790" s="2">
        <v>85</v>
      </c>
      <c r="P3790" s="2">
        <v>76</v>
      </c>
      <c r="Q3790" s="2" t="s">
        <v>52</v>
      </c>
      <c r="R3790" s="2">
        <v>5</v>
      </c>
      <c r="S3790" s="5">
        <f>IFERROR(Table1[[#This Row],[Profit]]/Table1[[#This Row],[Sales]],0)</f>
        <v>0.28932188591385333</v>
      </c>
      <c r="T3790" s="2" t="str">
        <f t="shared" si="59"/>
        <v>Reorder Needed</v>
      </c>
    </row>
    <row r="3791" spans="1:20" x14ac:dyDescent="0.3">
      <c r="A3791" s="2">
        <v>4790</v>
      </c>
      <c r="B3791" s="3">
        <v>45373</v>
      </c>
      <c r="C3791" s="2" t="s">
        <v>601</v>
      </c>
      <c r="D3791" s="2" t="s">
        <v>4598</v>
      </c>
      <c r="E3791" s="2" t="s">
        <v>28</v>
      </c>
      <c r="F3791" s="2" t="s">
        <v>29</v>
      </c>
      <c r="G3791" s="2" t="s">
        <v>49</v>
      </c>
      <c r="H3791" s="2" t="s">
        <v>50</v>
      </c>
      <c r="I3791" s="2" t="s">
        <v>51</v>
      </c>
      <c r="J3791" s="2">
        <v>10</v>
      </c>
      <c r="K3791" s="2">
        <v>18037</v>
      </c>
      <c r="L3791" s="2">
        <v>180370</v>
      </c>
      <c r="M3791" s="2">
        <v>156507.38</v>
      </c>
      <c r="N3791" s="2">
        <v>23862.62</v>
      </c>
      <c r="O3791" s="2">
        <v>432</v>
      </c>
      <c r="P3791" s="2">
        <v>50</v>
      </c>
      <c r="Q3791" s="2" t="s">
        <v>52</v>
      </c>
      <c r="R3791" s="2">
        <v>5</v>
      </c>
      <c r="S3791" s="5">
        <f>IFERROR(Table1[[#This Row],[Profit]]/Table1[[#This Row],[Sales]],0)</f>
        <v>0.13229816488329543</v>
      </c>
      <c r="T3791" s="2" t="str">
        <f t="shared" si="59"/>
        <v>Reorder Needed</v>
      </c>
    </row>
    <row r="3792" spans="1:20" x14ac:dyDescent="0.3">
      <c r="A3792" s="2">
        <v>4791</v>
      </c>
      <c r="B3792" s="3">
        <v>45359</v>
      </c>
      <c r="C3792" s="2" t="s">
        <v>4599</v>
      </c>
      <c r="D3792" s="2" t="s">
        <v>4600</v>
      </c>
      <c r="E3792" s="2" t="s">
        <v>28</v>
      </c>
      <c r="F3792" s="2" t="s">
        <v>29</v>
      </c>
      <c r="G3792" s="2" t="s">
        <v>67</v>
      </c>
      <c r="H3792" s="2" t="s">
        <v>68</v>
      </c>
      <c r="I3792" s="2" t="s">
        <v>24</v>
      </c>
      <c r="J3792" s="2">
        <v>8</v>
      </c>
      <c r="K3792" s="2">
        <v>13501</v>
      </c>
      <c r="L3792" s="2">
        <v>108008</v>
      </c>
      <c r="M3792" s="2">
        <v>93397.81</v>
      </c>
      <c r="N3792" s="2">
        <v>14610.19</v>
      </c>
      <c r="O3792" s="2">
        <v>374</v>
      </c>
      <c r="P3792" s="2">
        <v>88</v>
      </c>
      <c r="Q3792" s="2" t="s">
        <v>42</v>
      </c>
      <c r="R3792" s="2">
        <v>0</v>
      </c>
      <c r="S3792" s="5">
        <f>IFERROR(Table1[[#This Row],[Profit]]/Table1[[#This Row],[Sales]],0)</f>
        <v>0.13526951707280943</v>
      </c>
      <c r="T3792" s="2" t="str">
        <f t="shared" si="59"/>
        <v>Reorder Needed</v>
      </c>
    </row>
    <row r="3793" spans="1:20" x14ac:dyDescent="0.3">
      <c r="A3793" s="2">
        <v>4792</v>
      </c>
      <c r="B3793" s="3">
        <v>45453</v>
      </c>
      <c r="C3793" s="2" t="s">
        <v>317</v>
      </c>
      <c r="D3793" s="2" t="s">
        <v>4601</v>
      </c>
      <c r="E3793" s="2" t="s">
        <v>28</v>
      </c>
      <c r="F3793" s="2" t="s">
        <v>29</v>
      </c>
      <c r="G3793" s="2" t="s">
        <v>40</v>
      </c>
      <c r="H3793" s="2" t="s">
        <v>41</v>
      </c>
      <c r="I3793" s="2" t="s">
        <v>24</v>
      </c>
      <c r="J3793" s="2">
        <v>4</v>
      </c>
      <c r="K3793" s="2">
        <v>22579</v>
      </c>
      <c r="L3793" s="2">
        <v>90316</v>
      </c>
      <c r="M3793" s="2">
        <v>59381.22</v>
      </c>
      <c r="N3793" s="2">
        <v>30934.78</v>
      </c>
      <c r="O3793" s="2">
        <v>99</v>
      </c>
      <c r="P3793" s="2">
        <v>92</v>
      </c>
      <c r="Q3793" s="2" t="s">
        <v>42</v>
      </c>
      <c r="R3793" s="2">
        <v>20</v>
      </c>
      <c r="S3793" s="5">
        <f>IFERROR(Table1[[#This Row],[Profit]]/Table1[[#This Row],[Sales]],0)</f>
        <v>0.34251716196465742</v>
      </c>
      <c r="T3793" s="2" t="str">
        <f t="shared" si="59"/>
        <v>Reorder Needed</v>
      </c>
    </row>
    <row r="3794" spans="1:20" x14ac:dyDescent="0.3">
      <c r="A3794" s="2">
        <v>4793</v>
      </c>
      <c r="B3794" s="3">
        <v>45627</v>
      </c>
      <c r="C3794" s="2" t="s">
        <v>1403</v>
      </c>
      <c r="D3794" s="2" t="s">
        <v>4602</v>
      </c>
      <c r="E3794" s="2" t="s">
        <v>28</v>
      </c>
      <c r="F3794" s="2" t="s">
        <v>29</v>
      </c>
      <c r="G3794" s="2" t="s">
        <v>75</v>
      </c>
      <c r="H3794" s="2" t="s">
        <v>76</v>
      </c>
      <c r="I3794" s="2" t="s">
        <v>77</v>
      </c>
      <c r="J3794" s="2">
        <v>5</v>
      </c>
      <c r="K3794" s="2">
        <v>20371</v>
      </c>
      <c r="L3794" s="2">
        <v>101855</v>
      </c>
      <c r="M3794" s="2">
        <v>64938.45</v>
      </c>
      <c r="N3794" s="2">
        <v>36916.550000000003</v>
      </c>
      <c r="O3794" s="2">
        <v>342</v>
      </c>
      <c r="P3794" s="2">
        <v>62</v>
      </c>
      <c r="Q3794" s="2" t="s">
        <v>78</v>
      </c>
      <c r="R3794" s="2">
        <v>20</v>
      </c>
      <c r="S3794" s="5">
        <f>IFERROR(Table1[[#This Row],[Profit]]/Table1[[#This Row],[Sales]],0)</f>
        <v>0.36244219724117621</v>
      </c>
      <c r="T3794" s="2" t="str">
        <f t="shared" si="59"/>
        <v>Reorder Needed</v>
      </c>
    </row>
    <row r="3795" spans="1:20" x14ac:dyDescent="0.3">
      <c r="A3795" s="2">
        <v>4794</v>
      </c>
      <c r="B3795" s="3">
        <v>45621</v>
      </c>
      <c r="C3795" s="2" t="s">
        <v>801</v>
      </c>
      <c r="D3795" s="2" t="s">
        <v>4603</v>
      </c>
      <c r="E3795" s="2" t="s">
        <v>28</v>
      </c>
      <c r="F3795" s="2" t="s">
        <v>29</v>
      </c>
      <c r="G3795" s="2" t="s">
        <v>67</v>
      </c>
      <c r="H3795" s="2" t="s">
        <v>68</v>
      </c>
      <c r="I3795" s="2" t="s">
        <v>24</v>
      </c>
      <c r="J3795" s="2">
        <v>1</v>
      </c>
      <c r="K3795" s="2">
        <v>17733</v>
      </c>
      <c r="L3795" s="2">
        <v>17733</v>
      </c>
      <c r="M3795" s="2">
        <v>14411.12</v>
      </c>
      <c r="N3795" s="2">
        <v>3321.88</v>
      </c>
      <c r="O3795" s="2">
        <v>127</v>
      </c>
      <c r="P3795" s="2">
        <v>49</v>
      </c>
      <c r="Q3795" s="2" t="s">
        <v>42</v>
      </c>
      <c r="R3795" s="2">
        <v>10</v>
      </c>
      <c r="S3795" s="5">
        <f>IFERROR(Table1[[#This Row],[Profit]]/Table1[[#This Row],[Sales]],0)</f>
        <v>0.18732758134551403</v>
      </c>
      <c r="T3795" s="2" t="str">
        <f t="shared" si="59"/>
        <v>Reorder Needed</v>
      </c>
    </row>
    <row r="3796" spans="1:20" x14ac:dyDescent="0.3">
      <c r="A3796" s="2">
        <v>4795</v>
      </c>
      <c r="B3796" s="3">
        <v>45614</v>
      </c>
      <c r="C3796" s="2" t="s">
        <v>611</v>
      </c>
      <c r="D3796" s="2" t="s">
        <v>4604</v>
      </c>
      <c r="E3796" s="2" t="s">
        <v>20</v>
      </c>
      <c r="F3796" s="2" t="s">
        <v>21</v>
      </c>
      <c r="G3796" s="2" t="s">
        <v>67</v>
      </c>
      <c r="H3796" s="2" t="s">
        <v>68</v>
      </c>
      <c r="I3796" s="2" t="s">
        <v>24</v>
      </c>
      <c r="J3796" s="2">
        <v>9</v>
      </c>
      <c r="K3796" s="2">
        <v>31054</v>
      </c>
      <c r="L3796" s="2">
        <v>279486</v>
      </c>
      <c r="M3796" s="2">
        <v>210615.27</v>
      </c>
      <c r="N3796" s="2">
        <v>68870.73</v>
      </c>
      <c r="O3796" s="2">
        <v>242</v>
      </c>
      <c r="P3796" s="2">
        <v>78</v>
      </c>
      <c r="Q3796" s="2" t="s">
        <v>42</v>
      </c>
      <c r="R3796" s="2">
        <v>15</v>
      </c>
      <c r="S3796" s="5">
        <f>IFERROR(Table1[[#This Row],[Profit]]/Table1[[#This Row],[Sales]],0)</f>
        <v>0.24641924819132263</v>
      </c>
      <c r="T3796" s="2" t="str">
        <f t="shared" si="59"/>
        <v>Reorder Needed</v>
      </c>
    </row>
    <row r="3797" spans="1:20" x14ac:dyDescent="0.3">
      <c r="A3797" s="2">
        <v>4796</v>
      </c>
      <c r="B3797" s="3">
        <v>45582</v>
      </c>
      <c r="C3797" s="2" t="s">
        <v>1608</v>
      </c>
      <c r="D3797" s="2" t="s">
        <v>4605</v>
      </c>
      <c r="E3797" s="2" t="s">
        <v>20</v>
      </c>
      <c r="F3797" s="2" t="s">
        <v>21</v>
      </c>
      <c r="G3797" s="2" t="s">
        <v>40</v>
      </c>
      <c r="H3797" s="2" t="s">
        <v>41</v>
      </c>
      <c r="I3797" s="2" t="s">
        <v>24</v>
      </c>
      <c r="J3797" s="2">
        <v>6</v>
      </c>
      <c r="K3797" s="2">
        <v>14675</v>
      </c>
      <c r="L3797" s="2">
        <v>88050</v>
      </c>
      <c r="M3797" s="2">
        <v>61373.35</v>
      </c>
      <c r="N3797" s="2">
        <v>26676.65</v>
      </c>
      <c r="O3797" s="2">
        <v>177</v>
      </c>
      <c r="P3797" s="2">
        <v>62</v>
      </c>
      <c r="Q3797" s="2" t="s">
        <v>42</v>
      </c>
      <c r="R3797" s="2">
        <v>15</v>
      </c>
      <c r="S3797" s="5">
        <f>IFERROR(Table1[[#This Row],[Profit]]/Table1[[#This Row],[Sales]],0)</f>
        <v>0.30297160704145376</v>
      </c>
      <c r="T3797" s="2" t="str">
        <f t="shared" si="59"/>
        <v>Reorder Needed</v>
      </c>
    </row>
    <row r="3798" spans="1:20" x14ac:dyDescent="0.3">
      <c r="A3798" s="2">
        <v>4797</v>
      </c>
      <c r="B3798" s="3">
        <v>45486</v>
      </c>
      <c r="C3798" s="2" t="s">
        <v>1491</v>
      </c>
      <c r="D3798" s="2" t="s">
        <v>4606</v>
      </c>
      <c r="E3798" s="2" t="s">
        <v>28</v>
      </c>
      <c r="F3798" s="2" t="s">
        <v>29</v>
      </c>
      <c r="G3798" s="2" t="s">
        <v>22</v>
      </c>
      <c r="H3798" s="2" t="s">
        <v>23</v>
      </c>
      <c r="I3798" s="2" t="s">
        <v>24</v>
      </c>
      <c r="J3798" s="2">
        <v>1</v>
      </c>
      <c r="K3798" s="2">
        <v>53137</v>
      </c>
      <c r="L3798" s="2">
        <v>53137</v>
      </c>
      <c r="M3798" s="2">
        <v>34553</v>
      </c>
      <c r="N3798" s="2">
        <v>18584</v>
      </c>
      <c r="O3798" s="2">
        <v>263</v>
      </c>
      <c r="P3798" s="2">
        <v>57</v>
      </c>
      <c r="Q3798" s="2" t="s">
        <v>25</v>
      </c>
      <c r="R3798" s="2">
        <v>15</v>
      </c>
      <c r="S3798" s="5">
        <f>IFERROR(Table1[[#This Row],[Profit]]/Table1[[#This Row],[Sales]],0)</f>
        <v>0.34973747106535935</v>
      </c>
      <c r="T3798" s="2" t="str">
        <f t="shared" si="59"/>
        <v>Reorder Needed</v>
      </c>
    </row>
    <row r="3799" spans="1:20" x14ac:dyDescent="0.3">
      <c r="A3799" s="2">
        <v>4798</v>
      </c>
      <c r="B3799" s="3">
        <v>45649</v>
      </c>
      <c r="C3799" s="2" t="s">
        <v>2560</v>
      </c>
      <c r="D3799" s="2" t="s">
        <v>4607</v>
      </c>
      <c r="E3799" s="2" t="s">
        <v>45</v>
      </c>
      <c r="F3799" s="2" t="s">
        <v>46</v>
      </c>
      <c r="G3799" s="2" t="s">
        <v>67</v>
      </c>
      <c r="H3799" s="2" t="s">
        <v>68</v>
      </c>
      <c r="I3799" s="2" t="s">
        <v>24</v>
      </c>
      <c r="J3799" s="2">
        <v>9</v>
      </c>
      <c r="K3799" s="2">
        <v>21028</v>
      </c>
      <c r="L3799" s="2">
        <v>189252</v>
      </c>
      <c r="M3799" s="2">
        <v>127291.55</v>
      </c>
      <c r="N3799" s="2">
        <v>61960.45</v>
      </c>
      <c r="O3799" s="2">
        <v>90</v>
      </c>
      <c r="P3799" s="2">
        <v>49</v>
      </c>
      <c r="Q3799" s="2" t="s">
        <v>42</v>
      </c>
      <c r="R3799" s="2">
        <v>0</v>
      </c>
      <c r="S3799" s="5">
        <f>IFERROR(Table1[[#This Row],[Profit]]/Table1[[#This Row],[Sales]],0)</f>
        <v>0.3273965400629848</v>
      </c>
      <c r="T3799" s="2" t="str">
        <f t="shared" si="59"/>
        <v>Reorder Needed</v>
      </c>
    </row>
    <row r="3800" spans="1:20" x14ac:dyDescent="0.3">
      <c r="A3800" s="2">
        <v>4799</v>
      </c>
      <c r="B3800" s="3">
        <v>45354</v>
      </c>
      <c r="C3800" s="2" t="s">
        <v>1735</v>
      </c>
      <c r="D3800" s="2" t="s">
        <v>4608</v>
      </c>
      <c r="E3800" s="2" t="s">
        <v>20</v>
      </c>
      <c r="F3800" s="2" t="s">
        <v>21</v>
      </c>
      <c r="G3800" s="2" t="s">
        <v>60</v>
      </c>
      <c r="H3800" s="2" t="s">
        <v>61</v>
      </c>
      <c r="I3800" s="2" t="s">
        <v>32</v>
      </c>
      <c r="J3800" s="2">
        <v>9</v>
      </c>
      <c r="K3800" s="2">
        <v>22239</v>
      </c>
      <c r="L3800" s="2">
        <v>200151</v>
      </c>
      <c r="M3800" s="2">
        <v>132936.34</v>
      </c>
      <c r="N3800" s="2">
        <v>67214.66</v>
      </c>
      <c r="O3800" s="2">
        <v>193</v>
      </c>
      <c r="P3800" s="2">
        <v>16</v>
      </c>
      <c r="Q3800" s="2" t="s">
        <v>62</v>
      </c>
      <c r="R3800" s="2">
        <v>15</v>
      </c>
      <c r="S3800" s="5">
        <f>IFERROR(Table1[[#This Row],[Profit]]/Table1[[#This Row],[Sales]],0)</f>
        <v>0.33581975608415648</v>
      </c>
      <c r="T3800" s="2" t="str">
        <f t="shared" si="59"/>
        <v>Reorder Needed</v>
      </c>
    </row>
    <row r="3801" spans="1:20" x14ac:dyDescent="0.3">
      <c r="A3801" s="2">
        <v>4800</v>
      </c>
      <c r="B3801" s="3">
        <v>45442</v>
      </c>
      <c r="C3801" s="2" t="s">
        <v>684</v>
      </c>
      <c r="D3801" s="2" t="s">
        <v>4609</v>
      </c>
      <c r="E3801" s="2" t="s">
        <v>20</v>
      </c>
      <c r="F3801" s="2" t="s">
        <v>21</v>
      </c>
      <c r="G3801" s="2" t="s">
        <v>49</v>
      </c>
      <c r="H3801" s="2" t="s">
        <v>50</v>
      </c>
      <c r="I3801" s="2" t="s">
        <v>51</v>
      </c>
      <c r="J3801" s="2">
        <v>10</v>
      </c>
      <c r="K3801" s="2">
        <v>36877</v>
      </c>
      <c r="L3801" s="2">
        <v>368770</v>
      </c>
      <c r="M3801" s="2">
        <v>323975.14</v>
      </c>
      <c r="N3801" s="2">
        <v>44794.86</v>
      </c>
      <c r="O3801" s="2">
        <v>75</v>
      </c>
      <c r="P3801" s="2">
        <v>59</v>
      </c>
      <c r="Q3801" s="2" t="s">
        <v>52</v>
      </c>
      <c r="R3801" s="2">
        <v>15</v>
      </c>
      <c r="S3801" s="5">
        <f>IFERROR(Table1[[#This Row],[Profit]]/Table1[[#This Row],[Sales]],0)</f>
        <v>0.1214709981831494</v>
      </c>
      <c r="T3801" s="2" t="str">
        <f t="shared" si="59"/>
        <v>Reorder Needed</v>
      </c>
    </row>
    <row r="3802" spans="1:20" x14ac:dyDescent="0.3">
      <c r="A3802" s="2">
        <v>4801</v>
      </c>
      <c r="B3802" s="3">
        <v>45564</v>
      </c>
      <c r="C3802" s="2" t="s">
        <v>1111</v>
      </c>
      <c r="D3802" s="2" t="s">
        <v>4610</v>
      </c>
      <c r="E3802" s="2" t="s">
        <v>36</v>
      </c>
      <c r="F3802" s="2" t="s">
        <v>37</v>
      </c>
      <c r="G3802" s="2" t="s">
        <v>60</v>
      </c>
      <c r="H3802" s="2" t="s">
        <v>61</v>
      </c>
      <c r="I3802" s="2" t="s">
        <v>32</v>
      </c>
      <c r="J3802" s="2">
        <v>7</v>
      </c>
      <c r="K3802" s="2">
        <v>46671</v>
      </c>
      <c r="L3802" s="2">
        <v>326697</v>
      </c>
      <c r="M3802" s="2">
        <v>232096.41</v>
      </c>
      <c r="N3802" s="2">
        <v>94600.59</v>
      </c>
      <c r="O3802" s="2">
        <v>188</v>
      </c>
      <c r="P3802" s="2">
        <v>59</v>
      </c>
      <c r="Q3802" s="2" t="s">
        <v>62</v>
      </c>
      <c r="R3802" s="2">
        <v>20</v>
      </c>
      <c r="S3802" s="5">
        <f>IFERROR(Table1[[#This Row],[Profit]]/Table1[[#This Row],[Sales]],0)</f>
        <v>0.28956675451565211</v>
      </c>
      <c r="T3802" s="2" t="str">
        <f t="shared" si="59"/>
        <v>Reorder Needed</v>
      </c>
    </row>
    <row r="3803" spans="1:20" x14ac:dyDescent="0.3">
      <c r="A3803" s="2">
        <v>4802</v>
      </c>
      <c r="B3803" s="3">
        <v>45492</v>
      </c>
      <c r="C3803" s="2" t="s">
        <v>2241</v>
      </c>
      <c r="D3803" s="2" t="s">
        <v>4611</v>
      </c>
      <c r="E3803" s="2" t="s">
        <v>36</v>
      </c>
      <c r="F3803" s="2" t="s">
        <v>37</v>
      </c>
      <c r="G3803" s="2" t="s">
        <v>60</v>
      </c>
      <c r="H3803" s="2" t="s">
        <v>61</v>
      </c>
      <c r="I3803" s="2" t="s">
        <v>32</v>
      </c>
      <c r="J3803" s="2">
        <v>1</v>
      </c>
      <c r="K3803" s="2">
        <v>57288</v>
      </c>
      <c r="L3803" s="2">
        <v>57288</v>
      </c>
      <c r="M3803" s="2">
        <v>41830.68</v>
      </c>
      <c r="N3803" s="2">
        <v>15457.32</v>
      </c>
      <c r="O3803" s="2">
        <v>315</v>
      </c>
      <c r="P3803" s="2">
        <v>49</v>
      </c>
      <c r="Q3803" s="2" t="s">
        <v>62</v>
      </c>
      <c r="R3803" s="2">
        <v>10</v>
      </c>
      <c r="S3803" s="5">
        <f>IFERROR(Table1[[#This Row],[Profit]]/Table1[[#This Row],[Sales]],0)</f>
        <v>0.26981776288227899</v>
      </c>
      <c r="T3803" s="2" t="str">
        <f t="shared" si="59"/>
        <v>Reorder Needed</v>
      </c>
    </row>
    <row r="3804" spans="1:20" x14ac:dyDescent="0.3">
      <c r="A3804" s="2">
        <v>4803</v>
      </c>
      <c r="B3804" s="3">
        <v>45465</v>
      </c>
      <c r="C3804" s="2" t="s">
        <v>696</v>
      </c>
      <c r="D3804" s="2" t="s">
        <v>4612</v>
      </c>
      <c r="E3804" s="2" t="s">
        <v>45</v>
      </c>
      <c r="F3804" s="2" t="s">
        <v>46</v>
      </c>
      <c r="G3804" s="2" t="s">
        <v>49</v>
      </c>
      <c r="H3804" s="2" t="s">
        <v>50</v>
      </c>
      <c r="I3804" s="2" t="s">
        <v>51</v>
      </c>
      <c r="J3804" s="2">
        <v>1</v>
      </c>
      <c r="K3804" s="2">
        <v>8130</v>
      </c>
      <c r="L3804" s="2">
        <v>8130</v>
      </c>
      <c r="M3804" s="2">
        <v>5091.67</v>
      </c>
      <c r="N3804" s="2">
        <v>3038.33</v>
      </c>
      <c r="O3804" s="2">
        <v>106</v>
      </c>
      <c r="P3804" s="2">
        <v>70</v>
      </c>
      <c r="Q3804" s="2" t="s">
        <v>52</v>
      </c>
      <c r="R3804" s="2">
        <v>0</v>
      </c>
      <c r="S3804" s="5">
        <f>IFERROR(Table1[[#This Row],[Profit]]/Table1[[#This Row],[Sales]],0)</f>
        <v>0.3737183271832718</v>
      </c>
      <c r="T3804" s="2" t="str">
        <f t="shared" si="59"/>
        <v>Reorder Needed</v>
      </c>
    </row>
    <row r="3805" spans="1:20" x14ac:dyDescent="0.3">
      <c r="A3805" s="2">
        <v>4804</v>
      </c>
      <c r="B3805" s="3">
        <v>45350</v>
      </c>
      <c r="C3805" s="2" t="s">
        <v>2582</v>
      </c>
      <c r="D3805" s="2" t="s">
        <v>4613</v>
      </c>
      <c r="E3805" s="2" t="s">
        <v>36</v>
      </c>
      <c r="F3805" s="2" t="s">
        <v>37</v>
      </c>
      <c r="G3805" s="2" t="s">
        <v>49</v>
      </c>
      <c r="H3805" s="2" t="s">
        <v>50</v>
      </c>
      <c r="I3805" s="2" t="s">
        <v>51</v>
      </c>
      <c r="J3805" s="2">
        <v>8</v>
      </c>
      <c r="K3805" s="2">
        <v>8535</v>
      </c>
      <c r="L3805" s="2">
        <v>68280</v>
      </c>
      <c r="M3805" s="2">
        <v>43302.25</v>
      </c>
      <c r="N3805" s="2">
        <v>24977.75</v>
      </c>
      <c r="O3805" s="2">
        <v>119</v>
      </c>
      <c r="P3805" s="2">
        <v>95</v>
      </c>
      <c r="Q3805" s="2" t="s">
        <v>52</v>
      </c>
      <c r="R3805" s="2">
        <v>15</v>
      </c>
      <c r="S3805" s="5">
        <f>IFERROR(Table1[[#This Row],[Profit]]/Table1[[#This Row],[Sales]],0)</f>
        <v>0.36581356180433511</v>
      </c>
      <c r="T3805" s="2" t="str">
        <f t="shared" si="59"/>
        <v>Reorder Needed</v>
      </c>
    </row>
    <row r="3806" spans="1:20" x14ac:dyDescent="0.3">
      <c r="A3806" s="2">
        <v>4805</v>
      </c>
      <c r="B3806" s="3">
        <v>45360</v>
      </c>
      <c r="C3806" s="2" t="s">
        <v>2546</v>
      </c>
      <c r="D3806" s="2" t="s">
        <v>4614</v>
      </c>
      <c r="E3806" s="2" t="s">
        <v>36</v>
      </c>
      <c r="F3806" s="2" t="s">
        <v>37</v>
      </c>
      <c r="G3806" s="2" t="s">
        <v>67</v>
      </c>
      <c r="H3806" s="2" t="s">
        <v>68</v>
      </c>
      <c r="I3806" s="2" t="s">
        <v>24</v>
      </c>
      <c r="J3806" s="2">
        <v>7</v>
      </c>
      <c r="K3806" s="2">
        <v>24262</v>
      </c>
      <c r="L3806" s="2">
        <v>169834</v>
      </c>
      <c r="M3806" s="2">
        <v>133078.60999999999</v>
      </c>
      <c r="N3806" s="2">
        <v>36755.39</v>
      </c>
      <c r="O3806" s="2">
        <v>180</v>
      </c>
      <c r="P3806" s="2">
        <v>60</v>
      </c>
      <c r="Q3806" s="2" t="s">
        <v>42</v>
      </c>
      <c r="R3806" s="2">
        <v>20</v>
      </c>
      <c r="S3806" s="5">
        <f>IFERROR(Table1[[#This Row],[Profit]]/Table1[[#This Row],[Sales]],0)</f>
        <v>0.21641950375072128</v>
      </c>
      <c r="T3806" s="2" t="str">
        <f t="shared" si="59"/>
        <v>Reorder Needed</v>
      </c>
    </row>
    <row r="3807" spans="1:20" x14ac:dyDescent="0.3">
      <c r="A3807" s="2">
        <v>4806</v>
      </c>
      <c r="B3807" s="3">
        <v>45585</v>
      </c>
      <c r="C3807" s="2" t="s">
        <v>212</v>
      </c>
      <c r="D3807" s="2" t="s">
        <v>4615</v>
      </c>
      <c r="E3807" s="2" t="s">
        <v>36</v>
      </c>
      <c r="F3807" s="2" t="s">
        <v>37</v>
      </c>
      <c r="G3807" s="2" t="s">
        <v>97</v>
      </c>
      <c r="H3807" s="2" t="s">
        <v>98</v>
      </c>
      <c r="I3807" s="2" t="s">
        <v>32</v>
      </c>
      <c r="J3807" s="2">
        <v>2</v>
      </c>
      <c r="K3807" s="2">
        <v>12068</v>
      </c>
      <c r="L3807" s="2">
        <v>24136</v>
      </c>
      <c r="M3807" s="2">
        <v>19947.689999999999</v>
      </c>
      <c r="N3807" s="2">
        <v>4188.3100000000004</v>
      </c>
      <c r="O3807" s="2">
        <v>76</v>
      </c>
      <c r="P3807" s="2">
        <v>79</v>
      </c>
      <c r="Q3807" s="2" t="s">
        <v>99</v>
      </c>
      <c r="R3807" s="2">
        <v>0</v>
      </c>
      <c r="S3807" s="5">
        <f>IFERROR(Table1[[#This Row],[Profit]]/Table1[[#This Row],[Sales]],0)</f>
        <v>0.17352958236658933</v>
      </c>
      <c r="T3807" s="2" t="str">
        <f t="shared" si="59"/>
        <v>Sufficient</v>
      </c>
    </row>
    <row r="3808" spans="1:20" x14ac:dyDescent="0.3">
      <c r="A3808" s="2">
        <v>4807</v>
      </c>
      <c r="B3808" s="3">
        <v>45469</v>
      </c>
      <c r="C3808" s="2" t="s">
        <v>503</v>
      </c>
      <c r="D3808" s="2" t="s">
        <v>4616</v>
      </c>
      <c r="E3808" s="2" t="s">
        <v>45</v>
      </c>
      <c r="F3808" s="2" t="s">
        <v>46</v>
      </c>
      <c r="G3808" s="2" t="s">
        <v>49</v>
      </c>
      <c r="H3808" s="2" t="s">
        <v>50</v>
      </c>
      <c r="I3808" s="2" t="s">
        <v>51</v>
      </c>
      <c r="J3808" s="2">
        <v>2</v>
      </c>
      <c r="K3808" s="2">
        <v>55487</v>
      </c>
      <c r="L3808" s="2">
        <v>110974</v>
      </c>
      <c r="M3808" s="2">
        <v>79984.95</v>
      </c>
      <c r="N3808" s="2">
        <v>30989.05</v>
      </c>
      <c r="O3808" s="2">
        <v>308</v>
      </c>
      <c r="P3808" s="2">
        <v>92</v>
      </c>
      <c r="Q3808" s="2" t="s">
        <v>52</v>
      </c>
      <c r="R3808" s="2">
        <v>5</v>
      </c>
      <c r="S3808" s="5">
        <f>IFERROR(Table1[[#This Row],[Profit]]/Table1[[#This Row],[Sales]],0)</f>
        <v>0.2792460396128823</v>
      </c>
      <c r="T3808" s="2" t="str">
        <f t="shared" si="59"/>
        <v>Reorder Needed</v>
      </c>
    </row>
    <row r="3809" spans="1:20" x14ac:dyDescent="0.3">
      <c r="A3809" s="2">
        <v>4808</v>
      </c>
      <c r="B3809" s="3">
        <v>45299</v>
      </c>
      <c r="C3809" s="2" t="s">
        <v>2111</v>
      </c>
      <c r="D3809" s="2" t="s">
        <v>4617</v>
      </c>
      <c r="E3809" s="2" t="s">
        <v>20</v>
      </c>
      <c r="F3809" s="2" t="s">
        <v>21</v>
      </c>
      <c r="G3809" s="2" t="s">
        <v>67</v>
      </c>
      <c r="H3809" s="2" t="s">
        <v>68</v>
      </c>
      <c r="I3809" s="2" t="s">
        <v>24</v>
      </c>
      <c r="J3809" s="2">
        <v>7</v>
      </c>
      <c r="K3809" s="2">
        <v>22090</v>
      </c>
      <c r="L3809" s="2">
        <v>154630</v>
      </c>
      <c r="M3809" s="2">
        <v>123097.52</v>
      </c>
      <c r="N3809" s="2">
        <v>31532.48</v>
      </c>
      <c r="O3809" s="2">
        <v>488</v>
      </c>
      <c r="P3809" s="2">
        <v>32</v>
      </c>
      <c r="Q3809" s="2" t="s">
        <v>42</v>
      </c>
      <c r="R3809" s="2">
        <v>10</v>
      </c>
      <c r="S3809" s="5">
        <f>IFERROR(Table1[[#This Row],[Profit]]/Table1[[#This Row],[Sales]],0)</f>
        <v>0.203922136713445</v>
      </c>
      <c r="T3809" s="2" t="str">
        <f t="shared" si="59"/>
        <v>Reorder Needed</v>
      </c>
    </row>
    <row r="3810" spans="1:20" x14ac:dyDescent="0.3">
      <c r="A3810" s="2">
        <v>4809</v>
      </c>
      <c r="B3810" s="3">
        <v>45474</v>
      </c>
      <c r="C3810" s="2" t="s">
        <v>452</v>
      </c>
      <c r="D3810" s="2" t="s">
        <v>4618</v>
      </c>
      <c r="E3810" s="2" t="s">
        <v>28</v>
      </c>
      <c r="F3810" s="2" t="s">
        <v>29</v>
      </c>
      <c r="G3810" s="2" t="s">
        <v>60</v>
      </c>
      <c r="H3810" s="2" t="s">
        <v>61</v>
      </c>
      <c r="I3810" s="2" t="s">
        <v>32</v>
      </c>
      <c r="J3810" s="2">
        <v>10</v>
      </c>
      <c r="K3810" s="2">
        <v>3934</v>
      </c>
      <c r="L3810" s="2">
        <v>39340</v>
      </c>
      <c r="M3810" s="2">
        <v>34067.089999999997</v>
      </c>
      <c r="N3810" s="2">
        <v>5272.91</v>
      </c>
      <c r="O3810" s="2">
        <v>346</v>
      </c>
      <c r="P3810" s="2">
        <v>89</v>
      </c>
      <c r="Q3810" s="2" t="s">
        <v>62</v>
      </c>
      <c r="R3810" s="2">
        <v>0</v>
      </c>
      <c r="S3810" s="5">
        <f>IFERROR(Table1[[#This Row],[Profit]]/Table1[[#This Row],[Sales]],0)</f>
        <v>0.13403431621759024</v>
      </c>
      <c r="T3810" s="2" t="str">
        <f t="shared" si="59"/>
        <v>Reorder Needed</v>
      </c>
    </row>
    <row r="3811" spans="1:20" x14ac:dyDescent="0.3">
      <c r="A3811" s="2">
        <v>4810</v>
      </c>
      <c r="B3811" s="3">
        <v>45624</v>
      </c>
      <c r="C3811" s="2" t="s">
        <v>483</v>
      </c>
      <c r="D3811" s="2" t="s">
        <v>4619</v>
      </c>
      <c r="E3811" s="2" t="s">
        <v>36</v>
      </c>
      <c r="F3811" s="2" t="s">
        <v>37</v>
      </c>
      <c r="G3811" s="2" t="s">
        <v>22</v>
      </c>
      <c r="H3811" s="2" t="s">
        <v>23</v>
      </c>
      <c r="I3811" s="2" t="s">
        <v>24</v>
      </c>
      <c r="J3811" s="2">
        <v>3</v>
      </c>
      <c r="K3811" s="2">
        <v>3723</v>
      </c>
      <c r="L3811" s="2">
        <v>11169</v>
      </c>
      <c r="M3811" s="2">
        <v>9251.36</v>
      </c>
      <c r="N3811" s="2">
        <v>1917.64</v>
      </c>
      <c r="O3811" s="2">
        <v>432</v>
      </c>
      <c r="P3811" s="2">
        <v>15</v>
      </c>
      <c r="Q3811" s="2" t="s">
        <v>25</v>
      </c>
      <c r="R3811" s="2">
        <v>20</v>
      </c>
      <c r="S3811" s="5">
        <f>IFERROR(Table1[[#This Row],[Profit]]/Table1[[#This Row],[Sales]],0)</f>
        <v>0.17169307905810727</v>
      </c>
      <c r="T3811" s="2" t="str">
        <f t="shared" si="59"/>
        <v>Reorder Needed</v>
      </c>
    </row>
    <row r="3812" spans="1:20" x14ac:dyDescent="0.3">
      <c r="A3812" s="2">
        <v>4811</v>
      </c>
      <c r="B3812" s="3">
        <v>45565</v>
      </c>
      <c r="C3812" s="2" t="s">
        <v>947</v>
      </c>
      <c r="D3812" s="2" t="s">
        <v>4620</v>
      </c>
      <c r="E3812" s="2" t="s">
        <v>20</v>
      </c>
      <c r="F3812" s="2" t="s">
        <v>21</v>
      </c>
      <c r="G3812" s="2" t="s">
        <v>40</v>
      </c>
      <c r="H3812" s="2" t="s">
        <v>41</v>
      </c>
      <c r="I3812" s="2" t="s">
        <v>24</v>
      </c>
      <c r="J3812" s="2">
        <v>2</v>
      </c>
      <c r="K3812" s="2">
        <v>17703</v>
      </c>
      <c r="L3812" s="2">
        <v>35406</v>
      </c>
      <c r="M3812" s="2">
        <v>26364.69</v>
      </c>
      <c r="N3812" s="2">
        <v>9041.31</v>
      </c>
      <c r="O3812" s="2">
        <v>342</v>
      </c>
      <c r="P3812" s="2">
        <v>45</v>
      </c>
      <c r="Q3812" s="2" t="s">
        <v>42</v>
      </c>
      <c r="R3812" s="2">
        <v>20</v>
      </c>
      <c r="S3812" s="5">
        <f>IFERROR(Table1[[#This Row],[Profit]]/Table1[[#This Row],[Sales]],0)</f>
        <v>0.2553609557702084</v>
      </c>
      <c r="T3812" s="2" t="str">
        <f t="shared" si="59"/>
        <v>Reorder Needed</v>
      </c>
    </row>
    <row r="3813" spans="1:20" x14ac:dyDescent="0.3">
      <c r="A3813" s="2">
        <v>4812</v>
      </c>
      <c r="B3813" s="3">
        <v>45366</v>
      </c>
      <c r="C3813" s="2" t="s">
        <v>180</v>
      </c>
      <c r="D3813" s="2" t="s">
        <v>4621</v>
      </c>
      <c r="E3813" s="2" t="s">
        <v>28</v>
      </c>
      <c r="F3813" s="2" t="s">
        <v>29</v>
      </c>
      <c r="G3813" s="2" t="s">
        <v>22</v>
      </c>
      <c r="H3813" s="2" t="s">
        <v>23</v>
      </c>
      <c r="I3813" s="2" t="s">
        <v>24</v>
      </c>
      <c r="J3813" s="2">
        <v>2</v>
      </c>
      <c r="K3813" s="2">
        <v>52831</v>
      </c>
      <c r="L3813" s="2">
        <v>105662</v>
      </c>
      <c r="M3813" s="2">
        <v>83759.600000000006</v>
      </c>
      <c r="N3813" s="2">
        <v>21902.400000000001</v>
      </c>
      <c r="O3813" s="2">
        <v>377</v>
      </c>
      <c r="P3813" s="2">
        <v>65</v>
      </c>
      <c r="Q3813" s="2" t="s">
        <v>25</v>
      </c>
      <c r="R3813" s="2">
        <v>15</v>
      </c>
      <c r="S3813" s="5">
        <f>IFERROR(Table1[[#This Row],[Profit]]/Table1[[#This Row],[Sales]],0)</f>
        <v>0.20728738808654013</v>
      </c>
      <c r="T3813" s="2" t="str">
        <f t="shared" si="59"/>
        <v>Reorder Needed</v>
      </c>
    </row>
    <row r="3814" spans="1:20" x14ac:dyDescent="0.3">
      <c r="A3814" s="2">
        <v>4813</v>
      </c>
      <c r="B3814" s="3">
        <v>45486</v>
      </c>
      <c r="C3814" s="2" t="s">
        <v>613</v>
      </c>
      <c r="D3814" s="2" t="s">
        <v>4622</v>
      </c>
      <c r="E3814" s="2" t="s">
        <v>20</v>
      </c>
      <c r="F3814" s="2" t="s">
        <v>21</v>
      </c>
      <c r="G3814" s="2" t="s">
        <v>49</v>
      </c>
      <c r="H3814" s="2" t="s">
        <v>50</v>
      </c>
      <c r="I3814" s="2" t="s">
        <v>51</v>
      </c>
      <c r="J3814" s="2">
        <v>6</v>
      </c>
      <c r="K3814" s="2">
        <v>36936</v>
      </c>
      <c r="L3814" s="2">
        <v>221616</v>
      </c>
      <c r="M3814" s="2">
        <v>190760.17</v>
      </c>
      <c r="N3814" s="2">
        <v>30855.83</v>
      </c>
      <c r="O3814" s="2">
        <v>59</v>
      </c>
      <c r="P3814" s="2">
        <v>68</v>
      </c>
      <c r="Q3814" s="2" t="s">
        <v>52</v>
      </c>
      <c r="R3814" s="2">
        <v>20</v>
      </c>
      <c r="S3814" s="5">
        <f>IFERROR(Table1[[#This Row],[Profit]]/Table1[[#This Row],[Sales]],0)</f>
        <v>0.13923105732438093</v>
      </c>
      <c r="T3814" s="2" t="str">
        <f t="shared" si="59"/>
        <v>Sufficient</v>
      </c>
    </row>
    <row r="3815" spans="1:20" x14ac:dyDescent="0.3">
      <c r="A3815" s="2">
        <v>4814</v>
      </c>
      <c r="B3815" s="3">
        <v>45585</v>
      </c>
      <c r="C3815" s="2" t="s">
        <v>2105</v>
      </c>
      <c r="D3815" s="2" t="s">
        <v>4623</v>
      </c>
      <c r="E3815" s="2" t="s">
        <v>20</v>
      </c>
      <c r="F3815" s="2" t="s">
        <v>21</v>
      </c>
      <c r="G3815" s="2" t="s">
        <v>75</v>
      </c>
      <c r="H3815" s="2" t="s">
        <v>76</v>
      </c>
      <c r="I3815" s="2" t="s">
        <v>77</v>
      </c>
      <c r="J3815" s="2">
        <v>4</v>
      </c>
      <c r="K3815" s="2">
        <v>30243</v>
      </c>
      <c r="L3815" s="2">
        <v>120972</v>
      </c>
      <c r="M3815" s="2">
        <v>93878.15</v>
      </c>
      <c r="N3815" s="2">
        <v>27093.85</v>
      </c>
      <c r="O3815" s="2">
        <v>41</v>
      </c>
      <c r="P3815" s="2">
        <v>10</v>
      </c>
      <c r="Q3815" s="2" t="s">
        <v>78</v>
      </c>
      <c r="R3815" s="2">
        <v>20</v>
      </c>
      <c r="S3815" s="5">
        <f>IFERROR(Table1[[#This Row],[Profit]]/Table1[[#This Row],[Sales]],0)</f>
        <v>0.22396794299507322</v>
      </c>
      <c r="T3815" s="2" t="str">
        <f t="shared" si="59"/>
        <v>Reorder Needed</v>
      </c>
    </row>
    <row r="3816" spans="1:20" x14ac:dyDescent="0.3">
      <c r="A3816" s="2">
        <v>4815</v>
      </c>
      <c r="B3816" s="3">
        <v>45578</v>
      </c>
      <c r="C3816" s="2" t="s">
        <v>1176</v>
      </c>
      <c r="D3816" s="2" t="s">
        <v>4624</v>
      </c>
      <c r="E3816" s="2" t="s">
        <v>28</v>
      </c>
      <c r="F3816" s="2" t="s">
        <v>29</v>
      </c>
      <c r="G3816" s="2" t="s">
        <v>40</v>
      </c>
      <c r="H3816" s="2" t="s">
        <v>41</v>
      </c>
      <c r="I3816" s="2" t="s">
        <v>24</v>
      </c>
      <c r="J3816" s="2">
        <v>1</v>
      </c>
      <c r="K3816" s="2">
        <v>19241</v>
      </c>
      <c r="L3816" s="2">
        <v>19241</v>
      </c>
      <c r="M3816" s="2">
        <v>12173.68</v>
      </c>
      <c r="N3816" s="2">
        <v>7067.32</v>
      </c>
      <c r="O3816" s="2">
        <v>459</v>
      </c>
      <c r="P3816" s="2">
        <v>66</v>
      </c>
      <c r="Q3816" s="2" t="s">
        <v>42</v>
      </c>
      <c r="R3816" s="2">
        <v>15</v>
      </c>
      <c r="S3816" s="5">
        <f>IFERROR(Table1[[#This Row],[Profit]]/Table1[[#This Row],[Sales]],0)</f>
        <v>0.36730523361571643</v>
      </c>
      <c r="T3816" s="2" t="str">
        <f t="shared" si="59"/>
        <v>Reorder Needed</v>
      </c>
    </row>
    <row r="3817" spans="1:20" x14ac:dyDescent="0.3">
      <c r="A3817" s="2">
        <v>4816</v>
      </c>
      <c r="B3817" s="3">
        <v>45548</v>
      </c>
      <c r="C3817" s="2" t="s">
        <v>933</v>
      </c>
      <c r="D3817" s="2" t="s">
        <v>4625</v>
      </c>
      <c r="E3817" s="2" t="s">
        <v>36</v>
      </c>
      <c r="F3817" s="2" t="s">
        <v>37</v>
      </c>
      <c r="G3817" s="2" t="s">
        <v>75</v>
      </c>
      <c r="H3817" s="2" t="s">
        <v>76</v>
      </c>
      <c r="I3817" s="2" t="s">
        <v>77</v>
      </c>
      <c r="J3817" s="2">
        <v>6</v>
      </c>
      <c r="K3817" s="2">
        <v>46992</v>
      </c>
      <c r="L3817" s="2">
        <v>281952</v>
      </c>
      <c r="M3817" s="2">
        <v>192713.56</v>
      </c>
      <c r="N3817" s="2">
        <v>89238.44</v>
      </c>
      <c r="O3817" s="2">
        <v>497</v>
      </c>
      <c r="P3817" s="2">
        <v>77</v>
      </c>
      <c r="Q3817" s="2" t="s">
        <v>78</v>
      </c>
      <c r="R3817" s="2">
        <v>15</v>
      </c>
      <c r="S3817" s="5">
        <f>IFERROR(Table1[[#This Row],[Profit]]/Table1[[#This Row],[Sales]],0)</f>
        <v>0.31650224151628648</v>
      </c>
      <c r="T3817" s="2" t="str">
        <f t="shared" si="59"/>
        <v>Reorder Needed</v>
      </c>
    </row>
    <row r="3818" spans="1:20" x14ac:dyDescent="0.3">
      <c r="A3818" s="2">
        <v>4817</v>
      </c>
      <c r="B3818" s="3">
        <v>45336</v>
      </c>
      <c r="C3818" s="2" t="s">
        <v>363</v>
      </c>
      <c r="D3818" s="2" t="s">
        <v>4626</v>
      </c>
      <c r="E3818" s="2" t="s">
        <v>45</v>
      </c>
      <c r="F3818" s="2" t="s">
        <v>46</v>
      </c>
      <c r="G3818" s="2" t="s">
        <v>22</v>
      </c>
      <c r="H3818" s="2" t="s">
        <v>23</v>
      </c>
      <c r="I3818" s="2" t="s">
        <v>24</v>
      </c>
      <c r="J3818" s="2">
        <v>5</v>
      </c>
      <c r="K3818" s="2">
        <v>7208</v>
      </c>
      <c r="L3818" s="2">
        <v>36040</v>
      </c>
      <c r="M3818" s="2">
        <v>31554.61</v>
      </c>
      <c r="N3818" s="2">
        <v>4485.3900000000003</v>
      </c>
      <c r="O3818" s="2">
        <v>442</v>
      </c>
      <c r="P3818" s="2">
        <v>91</v>
      </c>
      <c r="Q3818" s="2" t="s">
        <v>25</v>
      </c>
      <c r="R3818" s="2">
        <v>5</v>
      </c>
      <c r="S3818" s="5">
        <f>IFERROR(Table1[[#This Row],[Profit]]/Table1[[#This Row],[Sales]],0)</f>
        <v>0.12445588235294118</v>
      </c>
      <c r="T3818" s="2" t="str">
        <f t="shared" si="59"/>
        <v>Reorder Needed</v>
      </c>
    </row>
    <row r="3819" spans="1:20" x14ac:dyDescent="0.3">
      <c r="A3819" s="2">
        <v>4818</v>
      </c>
      <c r="B3819" s="3">
        <v>45417</v>
      </c>
      <c r="C3819" s="2" t="s">
        <v>2548</v>
      </c>
      <c r="D3819" s="2" t="s">
        <v>4627</v>
      </c>
      <c r="E3819" s="2" t="s">
        <v>28</v>
      </c>
      <c r="F3819" s="2" t="s">
        <v>29</v>
      </c>
      <c r="G3819" s="2" t="s">
        <v>67</v>
      </c>
      <c r="H3819" s="2" t="s">
        <v>68</v>
      </c>
      <c r="I3819" s="2" t="s">
        <v>24</v>
      </c>
      <c r="J3819" s="2">
        <v>6</v>
      </c>
      <c r="K3819" s="2">
        <v>2187</v>
      </c>
      <c r="L3819" s="2">
        <v>13122</v>
      </c>
      <c r="M3819" s="2">
        <v>10053.959999999999</v>
      </c>
      <c r="N3819" s="2">
        <v>3068.04</v>
      </c>
      <c r="O3819" s="2">
        <v>381</v>
      </c>
      <c r="P3819" s="2">
        <v>72</v>
      </c>
      <c r="Q3819" s="2" t="s">
        <v>42</v>
      </c>
      <c r="R3819" s="2">
        <v>20</v>
      </c>
      <c r="S3819" s="5">
        <f>IFERROR(Table1[[#This Row],[Profit]]/Table1[[#This Row],[Sales]],0)</f>
        <v>0.23380887059899405</v>
      </c>
      <c r="T3819" s="2" t="str">
        <f t="shared" si="59"/>
        <v>Reorder Needed</v>
      </c>
    </row>
    <row r="3820" spans="1:20" x14ac:dyDescent="0.3">
      <c r="A3820" s="2">
        <v>4819</v>
      </c>
      <c r="B3820" s="3">
        <v>45369</v>
      </c>
      <c r="C3820" s="2" t="s">
        <v>313</v>
      </c>
      <c r="D3820" s="2" t="s">
        <v>4628</v>
      </c>
      <c r="E3820" s="2" t="s">
        <v>36</v>
      </c>
      <c r="F3820" s="2" t="s">
        <v>37</v>
      </c>
      <c r="G3820" s="2" t="s">
        <v>60</v>
      </c>
      <c r="H3820" s="2" t="s">
        <v>61</v>
      </c>
      <c r="I3820" s="2" t="s">
        <v>32</v>
      </c>
      <c r="J3820" s="2">
        <v>5</v>
      </c>
      <c r="K3820" s="2">
        <v>34301</v>
      </c>
      <c r="L3820" s="2">
        <v>171505</v>
      </c>
      <c r="M3820" s="2">
        <v>145399.63</v>
      </c>
      <c r="N3820" s="2">
        <v>26105.37</v>
      </c>
      <c r="O3820" s="2">
        <v>360</v>
      </c>
      <c r="P3820" s="2">
        <v>60</v>
      </c>
      <c r="Q3820" s="2" t="s">
        <v>62</v>
      </c>
      <c r="R3820" s="2">
        <v>20</v>
      </c>
      <c r="S3820" s="5">
        <f>IFERROR(Table1[[#This Row],[Profit]]/Table1[[#This Row],[Sales]],0)</f>
        <v>0.15221346316433923</v>
      </c>
      <c r="T3820" s="2" t="str">
        <f t="shared" si="59"/>
        <v>Reorder Needed</v>
      </c>
    </row>
    <row r="3821" spans="1:20" x14ac:dyDescent="0.3">
      <c r="A3821" s="2">
        <v>4820</v>
      </c>
      <c r="B3821" s="3">
        <v>45511</v>
      </c>
      <c r="C3821" s="2" t="s">
        <v>401</v>
      </c>
      <c r="D3821" s="2" t="s">
        <v>4629</v>
      </c>
      <c r="E3821" s="2" t="s">
        <v>20</v>
      </c>
      <c r="F3821" s="2" t="s">
        <v>21</v>
      </c>
      <c r="G3821" s="2" t="s">
        <v>60</v>
      </c>
      <c r="H3821" s="2" t="s">
        <v>61</v>
      </c>
      <c r="I3821" s="2" t="s">
        <v>32</v>
      </c>
      <c r="J3821" s="2">
        <v>1</v>
      </c>
      <c r="K3821" s="2">
        <v>3491</v>
      </c>
      <c r="L3821" s="2">
        <v>3491</v>
      </c>
      <c r="M3821" s="2">
        <v>2496.02</v>
      </c>
      <c r="N3821" s="2">
        <v>994.98</v>
      </c>
      <c r="O3821" s="2">
        <v>339</v>
      </c>
      <c r="P3821" s="2">
        <v>35</v>
      </c>
      <c r="Q3821" s="2" t="s">
        <v>62</v>
      </c>
      <c r="R3821" s="2">
        <v>10</v>
      </c>
      <c r="S3821" s="5">
        <f>IFERROR(Table1[[#This Row],[Profit]]/Table1[[#This Row],[Sales]],0)</f>
        <v>0.28501289028931537</v>
      </c>
      <c r="T3821" s="2" t="str">
        <f t="shared" si="59"/>
        <v>Reorder Needed</v>
      </c>
    </row>
    <row r="3822" spans="1:20" x14ac:dyDescent="0.3">
      <c r="A3822" s="2">
        <v>4821</v>
      </c>
      <c r="B3822" s="3">
        <v>45465</v>
      </c>
      <c r="C3822" s="2" t="s">
        <v>1199</v>
      </c>
      <c r="D3822" s="2" t="s">
        <v>4630</v>
      </c>
      <c r="E3822" s="2" t="s">
        <v>45</v>
      </c>
      <c r="F3822" s="2" t="s">
        <v>46</v>
      </c>
      <c r="G3822" s="2" t="s">
        <v>30</v>
      </c>
      <c r="H3822" s="2" t="s">
        <v>31</v>
      </c>
      <c r="I3822" s="2" t="s">
        <v>32</v>
      </c>
      <c r="J3822" s="2">
        <v>8</v>
      </c>
      <c r="K3822" s="2">
        <v>55066</v>
      </c>
      <c r="L3822" s="2">
        <v>440528</v>
      </c>
      <c r="M3822" s="2">
        <v>285002.46000000002</v>
      </c>
      <c r="N3822" s="2">
        <v>155525.54</v>
      </c>
      <c r="O3822" s="2">
        <v>350</v>
      </c>
      <c r="P3822" s="2">
        <v>18</v>
      </c>
      <c r="Q3822" s="2" t="s">
        <v>33</v>
      </c>
      <c r="R3822" s="2">
        <v>20</v>
      </c>
      <c r="S3822" s="5">
        <f>IFERROR(Table1[[#This Row],[Profit]]/Table1[[#This Row],[Sales]],0)</f>
        <v>0.35304348418261722</v>
      </c>
      <c r="T3822" s="2" t="str">
        <f t="shared" si="59"/>
        <v>Reorder Needed</v>
      </c>
    </row>
    <row r="3823" spans="1:20" x14ac:dyDescent="0.3">
      <c r="A3823" s="2">
        <v>4822</v>
      </c>
      <c r="B3823" s="3">
        <v>45581</v>
      </c>
      <c r="C3823" s="2" t="s">
        <v>208</v>
      </c>
      <c r="D3823" s="2" t="s">
        <v>4631</v>
      </c>
      <c r="E3823" s="2" t="s">
        <v>36</v>
      </c>
      <c r="F3823" s="2" t="s">
        <v>37</v>
      </c>
      <c r="G3823" s="2" t="s">
        <v>40</v>
      </c>
      <c r="H3823" s="2" t="s">
        <v>41</v>
      </c>
      <c r="I3823" s="2" t="s">
        <v>24</v>
      </c>
      <c r="J3823" s="2">
        <v>10</v>
      </c>
      <c r="K3823" s="2">
        <v>15569</v>
      </c>
      <c r="L3823" s="2">
        <v>155690</v>
      </c>
      <c r="M3823" s="2">
        <v>128000.65</v>
      </c>
      <c r="N3823" s="2">
        <v>27689.35</v>
      </c>
      <c r="O3823" s="2">
        <v>217</v>
      </c>
      <c r="P3823" s="2">
        <v>72</v>
      </c>
      <c r="Q3823" s="2" t="s">
        <v>42</v>
      </c>
      <c r="R3823" s="2">
        <v>5</v>
      </c>
      <c r="S3823" s="5">
        <f>IFERROR(Table1[[#This Row],[Profit]]/Table1[[#This Row],[Sales]],0)</f>
        <v>0.17784925171815788</v>
      </c>
      <c r="T3823" s="2" t="str">
        <f t="shared" si="59"/>
        <v>Reorder Needed</v>
      </c>
    </row>
    <row r="3824" spans="1:20" x14ac:dyDescent="0.3">
      <c r="A3824" s="2">
        <v>4823</v>
      </c>
      <c r="B3824" s="3">
        <v>45542</v>
      </c>
      <c r="C3824" s="2" t="s">
        <v>87</v>
      </c>
      <c r="D3824" s="2" t="s">
        <v>4632</v>
      </c>
      <c r="E3824" s="2" t="s">
        <v>45</v>
      </c>
      <c r="F3824" s="2" t="s">
        <v>46</v>
      </c>
      <c r="G3824" s="2" t="s">
        <v>75</v>
      </c>
      <c r="H3824" s="2" t="s">
        <v>76</v>
      </c>
      <c r="I3824" s="2" t="s">
        <v>77</v>
      </c>
      <c r="J3824" s="2">
        <v>1</v>
      </c>
      <c r="K3824" s="2">
        <v>16099</v>
      </c>
      <c r="L3824" s="2">
        <v>16099</v>
      </c>
      <c r="M3824" s="2">
        <v>11954.57</v>
      </c>
      <c r="N3824" s="2">
        <v>4144.43</v>
      </c>
      <c r="O3824" s="2">
        <v>198</v>
      </c>
      <c r="P3824" s="2">
        <v>66</v>
      </c>
      <c r="Q3824" s="2" t="s">
        <v>78</v>
      </c>
      <c r="R3824" s="2">
        <v>15</v>
      </c>
      <c r="S3824" s="5">
        <f>IFERROR(Table1[[#This Row],[Profit]]/Table1[[#This Row],[Sales]],0)</f>
        <v>0.25743400211193246</v>
      </c>
      <c r="T3824" s="2" t="str">
        <f t="shared" si="59"/>
        <v>Reorder Needed</v>
      </c>
    </row>
    <row r="3825" spans="1:20" x14ac:dyDescent="0.3">
      <c r="A3825" s="2">
        <v>4824</v>
      </c>
      <c r="B3825" s="3">
        <v>45350</v>
      </c>
      <c r="C3825" s="2" t="s">
        <v>2554</v>
      </c>
      <c r="D3825" s="2" t="s">
        <v>4633</v>
      </c>
      <c r="E3825" s="2" t="s">
        <v>28</v>
      </c>
      <c r="F3825" s="2" t="s">
        <v>29</v>
      </c>
      <c r="G3825" s="2" t="s">
        <v>60</v>
      </c>
      <c r="H3825" s="2" t="s">
        <v>61</v>
      </c>
      <c r="I3825" s="2" t="s">
        <v>32</v>
      </c>
      <c r="J3825" s="2">
        <v>6</v>
      </c>
      <c r="K3825" s="2">
        <v>57676</v>
      </c>
      <c r="L3825" s="2">
        <v>346056</v>
      </c>
      <c r="M3825" s="2">
        <v>261540.49</v>
      </c>
      <c r="N3825" s="2">
        <v>84515.51</v>
      </c>
      <c r="O3825" s="2">
        <v>388</v>
      </c>
      <c r="P3825" s="2">
        <v>56</v>
      </c>
      <c r="Q3825" s="2" t="s">
        <v>62</v>
      </c>
      <c r="R3825" s="2">
        <v>5</v>
      </c>
      <c r="S3825" s="5">
        <f>IFERROR(Table1[[#This Row],[Profit]]/Table1[[#This Row],[Sales]],0)</f>
        <v>0.24422495203088515</v>
      </c>
      <c r="T3825" s="2" t="str">
        <f t="shared" si="59"/>
        <v>Reorder Needed</v>
      </c>
    </row>
    <row r="3826" spans="1:20" x14ac:dyDescent="0.3">
      <c r="A3826" s="2">
        <v>4825</v>
      </c>
      <c r="B3826" s="3">
        <v>45457</v>
      </c>
      <c r="C3826" s="2" t="s">
        <v>1170</v>
      </c>
      <c r="D3826" s="2" t="s">
        <v>4634</v>
      </c>
      <c r="E3826" s="2" t="s">
        <v>28</v>
      </c>
      <c r="F3826" s="2" t="s">
        <v>29</v>
      </c>
      <c r="G3826" s="2" t="s">
        <v>22</v>
      </c>
      <c r="H3826" s="2" t="s">
        <v>23</v>
      </c>
      <c r="I3826" s="2" t="s">
        <v>24</v>
      </c>
      <c r="J3826" s="2">
        <v>2</v>
      </c>
      <c r="K3826" s="2">
        <v>563</v>
      </c>
      <c r="L3826" s="2">
        <v>1126</v>
      </c>
      <c r="M3826" s="2">
        <v>708.75</v>
      </c>
      <c r="N3826" s="2">
        <v>417.25</v>
      </c>
      <c r="O3826" s="2">
        <v>461</v>
      </c>
      <c r="P3826" s="2">
        <v>27</v>
      </c>
      <c r="Q3826" s="2" t="s">
        <v>25</v>
      </c>
      <c r="R3826" s="2">
        <v>20</v>
      </c>
      <c r="S3826" s="5">
        <f>IFERROR(Table1[[#This Row],[Profit]]/Table1[[#This Row],[Sales]],0)</f>
        <v>0.37055950266429838</v>
      </c>
      <c r="T3826" s="2" t="str">
        <f t="shared" si="59"/>
        <v>Reorder Needed</v>
      </c>
    </row>
    <row r="3827" spans="1:20" x14ac:dyDescent="0.3">
      <c r="A3827" s="2">
        <v>4826</v>
      </c>
      <c r="B3827" s="3">
        <v>45347</v>
      </c>
      <c r="C3827" s="2" t="s">
        <v>1060</v>
      </c>
      <c r="D3827" s="2" t="s">
        <v>4635</v>
      </c>
      <c r="E3827" s="2" t="s">
        <v>28</v>
      </c>
      <c r="F3827" s="2" t="s">
        <v>29</v>
      </c>
      <c r="G3827" s="2" t="s">
        <v>49</v>
      </c>
      <c r="H3827" s="2" t="s">
        <v>50</v>
      </c>
      <c r="I3827" s="2" t="s">
        <v>51</v>
      </c>
      <c r="J3827" s="2">
        <v>10</v>
      </c>
      <c r="K3827" s="2">
        <v>29467</v>
      </c>
      <c r="L3827" s="2">
        <v>294670</v>
      </c>
      <c r="M3827" s="2">
        <v>229836.74</v>
      </c>
      <c r="N3827" s="2">
        <v>64833.26</v>
      </c>
      <c r="O3827" s="2">
        <v>351</v>
      </c>
      <c r="P3827" s="2">
        <v>56</v>
      </c>
      <c r="Q3827" s="2" t="s">
        <v>52</v>
      </c>
      <c r="R3827" s="2">
        <v>20</v>
      </c>
      <c r="S3827" s="5">
        <f>IFERROR(Table1[[#This Row],[Profit]]/Table1[[#This Row],[Sales]],0)</f>
        <v>0.22001988665286593</v>
      </c>
      <c r="T3827" s="2" t="str">
        <f t="shared" si="59"/>
        <v>Reorder Needed</v>
      </c>
    </row>
    <row r="3828" spans="1:20" x14ac:dyDescent="0.3">
      <c r="A3828" s="2">
        <v>4827</v>
      </c>
      <c r="B3828" s="3">
        <v>45569</v>
      </c>
      <c r="C3828" s="2" t="s">
        <v>246</v>
      </c>
      <c r="D3828" s="2" t="s">
        <v>4636</v>
      </c>
      <c r="E3828" s="2" t="s">
        <v>36</v>
      </c>
      <c r="F3828" s="2" t="s">
        <v>37</v>
      </c>
      <c r="G3828" s="2" t="s">
        <v>22</v>
      </c>
      <c r="H3828" s="2" t="s">
        <v>23</v>
      </c>
      <c r="I3828" s="2" t="s">
        <v>24</v>
      </c>
      <c r="J3828" s="2">
        <v>4</v>
      </c>
      <c r="K3828" s="2">
        <v>55437</v>
      </c>
      <c r="L3828" s="2">
        <v>221748</v>
      </c>
      <c r="M3828" s="2">
        <v>143615.48000000001</v>
      </c>
      <c r="N3828" s="2">
        <v>78132.52</v>
      </c>
      <c r="O3828" s="2">
        <v>54</v>
      </c>
      <c r="P3828" s="2">
        <v>98</v>
      </c>
      <c r="Q3828" s="2" t="s">
        <v>25</v>
      </c>
      <c r="R3828" s="2">
        <v>5</v>
      </c>
      <c r="S3828" s="5">
        <f>IFERROR(Table1[[#This Row],[Profit]]/Table1[[#This Row],[Sales]],0)</f>
        <v>0.35234825116799251</v>
      </c>
      <c r="T3828" s="2" t="str">
        <f t="shared" si="59"/>
        <v>Sufficient</v>
      </c>
    </row>
    <row r="3829" spans="1:20" x14ac:dyDescent="0.3">
      <c r="A3829" s="2">
        <v>4828</v>
      </c>
      <c r="B3829" s="3">
        <v>45409</v>
      </c>
      <c r="C3829" s="2" t="s">
        <v>1547</v>
      </c>
      <c r="D3829" s="2" t="s">
        <v>4637</v>
      </c>
      <c r="E3829" s="2" t="s">
        <v>36</v>
      </c>
      <c r="F3829" s="2" t="s">
        <v>37</v>
      </c>
      <c r="G3829" s="2" t="s">
        <v>30</v>
      </c>
      <c r="H3829" s="2" t="s">
        <v>31</v>
      </c>
      <c r="I3829" s="2" t="s">
        <v>32</v>
      </c>
      <c r="J3829" s="2">
        <v>8</v>
      </c>
      <c r="K3829" s="2">
        <v>2516</v>
      </c>
      <c r="L3829" s="2">
        <v>20128</v>
      </c>
      <c r="M3829" s="2">
        <v>17113.18</v>
      </c>
      <c r="N3829" s="2">
        <v>3014.82</v>
      </c>
      <c r="O3829" s="2">
        <v>60</v>
      </c>
      <c r="P3829" s="2">
        <v>27</v>
      </c>
      <c r="Q3829" s="2" t="s">
        <v>33</v>
      </c>
      <c r="R3829" s="2">
        <v>10</v>
      </c>
      <c r="S3829" s="5">
        <f>IFERROR(Table1[[#This Row],[Profit]]/Table1[[#This Row],[Sales]],0)</f>
        <v>0.14978239268680446</v>
      </c>
      <c r="T3829" s="2" t="str">
        <f t="shared" si="59"/>
        <v>Reorder Needed</v>
      </c>
    </row>
    <row r="3830" spans="1:20" x14ac:dyDescent="0.3">
      <c r="A3830" s="2">
        <v>4829</v>
      </c>
      <c r="B3830" s="3">
        <v>45462</v>
      </c>
      <c r="C3830" s="2" t="s">
        <v>2085</v>
      </c>
      <c r="D3830" s="2" t="s">
        <v>4638</v>
      </c>
      <c r="E3830" s="2" t="s">
        <v>36</v>
      </c>
      <c r="F3830" s="2" t="s">
        <v>37</v>
      </c>
      <c r="G3830" s="2" t="s">
        <v>55</v>
      </c>
      <c r="H3830" s="2" t="s">
        <v>56</v>
      </c>
      <c r="I3830" s="2" t="s">
        <v>32</v>
      </c>
      <c r="J3830" s="2">
        <v>7</v>
      </c>
      <c r="K3830" s="2">
        <v>41952</v>
      </c>
      <c r="L3830" s="2">
        <v>293664</v>
      </c>
      <c r="M3830" s="2">
        <v>192362.97</v>
      </c>
      <c r="N3830" s="2">
        <v>101301.03</v>
      </c>
      <c r="O3830" s="2">
        <v>429</v>
      </c>
      <c r="P3830" s="2">
        <v>95</v>
      </c>
      <c r="Q3830" s="2" t="s">
        <v>57</v>
      </c>
      <c r="R3830" s="2">
        <v>10</v>
      </c>
      <c r="S3830" s="5">
        <f>IFERROR(Table1[[#This Row],[Profit]]/Table1[[#This Row],[Sales]],0)</f>
        <v>0.34495556145799278</v>
      </c>
      <c r="T3830" s="2" t="str">
        <f t="shared" si="59"/>
        <v>Reorder Needed</v>
      </c>
    </row>
    <row r="3831" spans="1:20" x14ac:dyDescent="0.3">
      <c r="A3831" s="2">
        <v>4830</v>
      </c>
      <c r="B3831" s="3">
        <v>45407</v>
      </c>
      <c r="C3831" s="2" t="s">
        <v>1295</v>
      </c>
      <c r="D3831" s="2" t="s">
        <v>4639</v>
      </c>
      <c r="E3831" s="2" t="s">
        <v>36</v>
      </c>
      <c r="F3831" s="2" t="s">
        <v>37</v>
      </c>
      <c r="G3831" s="2" t="s">
        <v>49</v>
      </c>
      <c r="H3831" s="2" t="s">
        <v>50</v>
      </c>
      <c r="I3831" s="2" t="s">
        <v>51</v>
      </c>
      <c r="J3831" s="2">
        <v>8</v>
      </c>
      <c r="K3831" s="2">
        <v>57133</v>
      </c>
      <c r="L3831" s="2">
        <v>457064</v>
      </c>
      <c r="M3831" s="2">
        <v>328506.3</v>
      </c>
      <c r="N3831" s="2">
        <v>128557.7</v>
      </c>
      <c r="O3831" s="2">
        <v>28</v>
      </c>
      <c r="P3831" s="2">
        <v>32</v>
      </c>
      <c r="Q3831" s="2" t="s">
        <v>52</v>
      </c>
      <c r="R3831" s="2">
        <v>5</v>
      </c>
      <c r="S3831" s="5">
        <f>IFERROR(Table1[[#This Row],[Profit]]/Table1[[#This Row],[Sales]],0)</f>
        <v>0.28126848756410477</v>
      </c>
      <c r="T3831" s="2" t="str">
        <f t="shared" si="59"/>
        <v>Sufficient</v>
      </c>
    </row>
    <row r="3832" spans="1:20" x14ac:dyDescent="0.3">
      <c r="A3832" s="2">
        <v>4831</v>
      </c>
      <c r="B3832" s="3">
        <v>45350</v>
      </c>
      <c r="C3832" s="2" t="s">
        <v>475</v>
      </c>
      <c r="D3832" s="2" t="s">
        <v>4640</v>
      </c>
      <c r="E3832" s="2" t="s">
        <v>36</v>
      </c>
      <c r="F3832" s="2" t="s">
        <v>37</v>
      </c>
      <c r="G3832" s="2" t="s">
        <v>60</v>
      </c>
      <c r="H3832" s="2" t="s">
        <v>61</v>
      </c>
      <c r="I3832" s="2" t="s">
        <v>32</v>
      </c>
      <c r="J3832" s="2">
        <v>3</v>
      </c>
      <c r="K3832" s="2">
        <v>55536</v>
      </c>
      <c r="L3832" s="2">
        <v>166608</v>
      </c>
      <c r="M3832" s="2">
        <v>109296.77</v>
      </c>
      <c r="N3832" s="2">
        <v>57311.23</v>
      </c>
      <c r="O3832" s="2">
        <v>217</v>
      </c>
      <c r="P3832" s="2">
        <v>56</v>
      </c>
      <c r="Q3832" s="2" t="s">
        <v>62</v>
      </c>
      <c r="R3832" s="2">
        <v>20</v>
      </c>
      <c r="S3832" s="5">
        <f>IFERROR(Table1[[#This Row],[Profit]]/Table1[[#This Row],[Sales]],0)</f>
        <v>0.34398846393930665</v>
      </c>
      <c r="T3832" s="2" t="str">
        <f t="shared" si="59"/>
        <v>Reorder Needed</v>
      </c>
    </row>
    <row r="3833" spans="1:20" x14ac:dyDescent="0.3">
      <c r="A3833" s="2">
        <v>4832</v>
      </c>
      <c r="B3833" s="3">
        <v>45333</v>
      </c>
      <c r="C3833" s="2" t="s">
        <v>65</v>
      </c>
      <c r="D3833" s="2" t="s">
        <v>4641</v>
      </c>
      <c r="E3833" s="2" t="s">
        <v>20</v>
      </c>
      <c r="F3833" s="2" t="s">
        <v>21</v>
      </c>
      <c r="G3833" s="2" t="s">
        <v>30</v>
      </c>
      <c r="H3833" s="2" t="s">
        <v>31</v>
      </c>
      <c r="I3833" s="2" t="s">
        <v>32</v>
      </c>
      <c r="J3833" s="2">
        <v>8</v>
      </c>
      <c r="K3833" s="2">
        <v>9205</v>
      </c>
      <c r="L3833" s="2">
        <v>73640</v>
      </c>
      <c r="M3833" s="2">
        <v>61029.71</v>
      </c>
      <c r="N3833" s="2">
        <v>12610.29</v>
      </c>
      <c r="O3833" s="2">
        <v>116</v>
      </c>
      <c r="P3833" s="2">
        <v>88</v>
      </c>
      <c r="Q3833" s="2" t="s">
        <v>33</v>
      </c>
      <c r="R3833" s="2">
        <v>15</v>
      </c>
      <c r="S3833" s="5">
        <f>IFERROR(Table1[[#This Row],[Profit]]/Table1[[#This Row],[Sales]],0)</f>
        <v>0.17124239543726236</v>
      </c>
      <c r="T3833" s="2" t="str">
        <f t="shared" si="59"/>
        <v>Reorder Needed</v>
      </c>
    </row>
    <row r="3834" spans="1:20" x14ac:dyDescent="0.3">
      <c r="A3834" s="2">
        <v>4833</v>
      </c>
      <c r="B3834" s="3">
        <v>45336</v>
      </c>
      <c r="C3834" s="2" t="s">
        <v>4103</v>
      </c>
      <c r="D3834" s="2" t="s">
        <v>4642</v>
      </c>
      <c r="E3834" s="2" t="s">
        <v>28</v>
      </c>
      <c r="F3834" s="2" t="s">
        <v>29</v>
      </c>
      <c r="G3834" s="2" t="s">
        <v>81</v>
      </c>
      <c r="H3834" s="2" t="s">
        <v>82</v>
      </c>
      <c r="I3834" s="2" t="s">
        <v>24</v>
      </c>
      <c r="J3834" s="2">
        <v>4</v>
      </c>
      <c r="K3834" s="2">
        <v>54925</v>
      </c>
      <c r="L3834" s="2">
        <v>219700</v>
      </c>
      <c r="M3834" s="2">
        <v>164060.29999999999</v>
      </c>
      <c r="N3834" s="2">
        <v>55639.7</v>
      </c>
      <c r="O3834" s="2">
        <v>452</v>
      </c>
      <c r="P3834" s="2">
        <v>33</v>
      </c>
      <c r="Q3834" s="2" t="s">
        <v>42</v>
      </c>
      <c r="R3834" s="2">
        <v>5</v>
      </c>
      <c r="S3834" s="5">
        <f>IFERROR(Table1[[#This Row],[Profit]]/Table1[[#This Row],[Sales]],0)</f>
        <v>0.25325307237141553</v>
      </c>
      <c r="T3834" s="2" t="str">
        <f t="shared" si="59"/>
        <v>Reorder Needed</v>
      </c>
    </row>
    <row r="3835" spans="1:20" x14ac:dyDescent="0.3">
      <c r="A3835" s="2">
        <v>4834</v>
      </c>
      <c r="B3835" s="3">
        <v>45481</v>
      </c>
      <c r="C3835" s="2" t="s">
        <v>235</v>
      </c>
      <c r="D3835" s="2" t="s">
        <v>4643</v>
      </c>
      <c r="E3835" s="2" t="s">
        <v>45</v>
      </c>
      <c r="F3835" s="2" t="s">
        <v>46</v>
      </c>
      <c r="G3835" s="2" t="s">
        <v>22</v>
      </c>
      <c r="H3835" s="2" t="s">
        <v>23</v>
      </c>
      <c r="I3835" s="2" t="s">
        <v>24</v>
      </c>
      <c r="J3835" s="2">
        <v>7</v>
      </c>
      <c r="K3835" s="2">
        <v>55725</v>
      </c>
      <c r="L3835" s="2">
        <v>390075</v>
      </c>
      <c r="M3835" s="2">
        <v>237691.99</v>
      </c>
      <c r="N3835" s="2">
        <v>152383.01</v>
      </c>
      <c r="O3835" s="2">
        <v>149</v>
      </c>
      <c r="P3835" s="2">
        <v>12</v>
      </c>
      <c r="Q3835" s="2" t="s">
        <v>25</v>
      </c>
      <c r="R3835" s="2">
        <v>5</v>
      </c>
      <c r="S3835" s="5">
        <f>IFERROR(Table1[[#This Row],[Profit]]/Table1[[#This Row],[Sales]],0)</f>
        <v>0.39065054156252005</v>
      </c>
      <c r="T3835" s="2" t="str">
        <f t="shared" si="59"/>
        <v>Reorder Needed</v>
      </c>
    </row>
    <row r="3836" spans="1:20" x14ac:dyDescent="0.3">
      <c r="A3836" s="2">
        <v>4835</v>
      </c>
      <c r="B3836" s="3">
        <v>45431</v>
      </c>
      <c r="C3836" s="2" t="s">
        <v>2958</v>
      </c>
      <c r="D3836" s="2" t="s">
        <v>4644</v>
      </c>
      <c r="E3836" s="2" t="s">
        <v>36</v>
      </c>
      <c r="F3836" s="2" t="s">
        <v>37</v>
      </c>
      <c r="G3836" s="2" t="s">
        <v>49</v>
      </c>
      <c r="H3836" s="2" t="s">
        <v>50</v>
      </c>
      <c r="I3836" s="2" t="s">
        <v>51</v>
      </c>
      <c r="J3836" s="2">
        <v>6</v>
      </c>
      <c r="K3836" s="2">
        <v>9214</v>
      </c>
      <c r="L3836" s="2">
        <v>55284</v>
      </c>
      <c r="M3836" s="2">
        <v>46159.58</v>
      </c>
      <c r="N3836" s="2">
        <v>9124.42</v>
      </c>
      <c r="O3836" s="2">
        <v>17</v>
      </c>
      <c r="P3836" s="2">
        <v>83</v>
      </c>
      <c r="Q3836" s="2" t="s">
        <v>52</v>
      </c>
      <c r="R3836" s="2">
        <v>20</v>
      </c>
      <c r="S3836" s="5">
        <f>IFERROR(Table1[[#This Row],[Profit]]/Table1[[#This Row],[Sales]],0)</f>
        <v>0.16504630634541639</v>
      </c>
      <c r="T3836" s="2" t="str">
        <f t="shared" si="59"/>
        <v>Sufficient</v>
      </c>
    </row>
    <row r="3837" spans="1:20" x14ac:dyDescent="0.3">
      <c r="A3837" s="2">
        <v>4836</v>
      </c>
      <c r="B3837" s="3">
        <v>45397</v>
      </c>
      <c r="C3837" s="2" t="s">
        <v>2267</v>
      </c>
      <c r="D3837" s="2" t="s">
        <v>4645</v>
      </c>
      <c r="E3837" s="2" t="s">
        <v>20</v>
      </c>
      <c r="F3837" s="2" t="s">
        <v>21</v>
      </c>
      <c r="G3837" s="2" t="s">
        <v>81</v>
      </c>
      <c r="H3837" s="2" t="s">
        <v>82</v>
      </c>
      <c r="I3837" s="2" t="s">
        <v>24</v>
      </c>
      <c r="J3837" s="2">
        <v>9</v>
      </c>
      <c r="K3837" s="2">
        <v>43437</v>
      </c>
      <c r="L3837" s="2">
        <v>390933</v>
      </c>
      <c r="M3837" s="2">
        <v>237514.2</v>
      </c>
      <c r="N3837" s="2">
        <v>153418.79999999999</v>
      </c>
      <c r="O3837" s="2">
        <v>11</v>
      </c>
      <c r="P3837" s="2">
        <v>43</v>
      </c>
      <c r="Q3837" s="2" t="s">
        <v>42</v>
      </c>
      <c r="R3837" s="2">
        <v>10</v>
      </c>
      <c r="S3837" s="5">
        <f>IFERROR(Table1[[#This Row],[Profit]]/Table1[[#This Row],[Sales]],0)</f>
        <v>0.39244269478401667</v>
      </c>
      <c r="T3837" s="2" t="str">
        <f t="shared" si="59"/>
        <v>Sufficient</v>
      </c>
    </row>
    <row r="3838" spans="1:20" x14ac:dyDescent="0.3">
      <c r="A3838" s="2">
        <v>4837</v>
      </c>
      <c r="B3838" s="3">
        <v>45452</v>
      </c>
      <c r="C3838" s="2" t="s">
        <v>1850</v>
      </c>
      <c r="D3838" s="2" t="s">
        <v>4646</v>
      </c>
      <c r="E3838" s="2" t="s">
        <v>45</v>
      </c>
      <c r="F3838" s="2" t="s">
        <v>46</v>
      </c>
      <c r="G3838" s="2" t="s">
        <v>60</v>
      </c>
      <c r="H3838" s="2" t="s">
        <v>61</v>
      </c>
      <c r="I3838" s="2" t="s">
        <v>32</v>
      </c>
      <c r="J3838" s="2">
        <v>1</v>
      </c>
      <c r="K3838" s="2">
        <v>15546</v>
      </c>
      <c r="L3838" s="2">
        <v>15546</v>
      </c>
      <c r="M3838" s="2">
        <v>12322.73</v>
      </c>
      <c r="N3838" s="2">
        <v>3223.27</v>
      </c>
      <c r="O3838" s="2">
        <v>415</v>
      </c>
      <c r="P3838" s="2">
        <v>22</v>
      </c>
      <c r="Q3838" s="2" t="s">
        <v>62</v>
      </c>
      <c r="R3838" s="2">
        <v>0</v>
      </c>
      <c r="S3838" s="5">
        <f>IFERROR(Table1[[#This Row],[Profit]]/Table1[[#This Row],[Sales]],0)</f>
        <v>0.20733757879840473</v>
      </c>
      <c r="T3838" s="2" t="str">
        <f t="shared" si="59"/>
        <v>Reorder Needed</v>
      </c>
    </row>
    <row r="3839" spans="1:20" x14ac:dyDescent="0.3">
      <c r="A3839" s="2">
        <v>4838</v>
      </c>
      <c r="B3839" s="3">
        <v>45333</v>
      </c>
      <c r="C3839" s="2" t="s">
        <v>1312</v>
      </c>
      <c r="D3839" s="2" t="s">
        <v>4647</v>
      </c>
      <c r="E3839" s="2" t="s">
        <v>36</v>
      </c>
      <c r="F3839" s="2" t="s">
        <v>37</v>
      </c>
      <c r="G3839" s="2" t="s">
        <v>22</v>
      </c>
      <c r="H3839" s="2" t="s">
        <v>23</v>
      </c>
      <c r="I3839" s="2" t="s">
        <v>24</v>
      </c>
      <c r="J3839" s="2">
        <v>3</v>
      </c>
      <c r="K3839" s="2">
        <v>57124</v>
      </c>
      <c r="L3839" s="2">
        <v>171372</v>
      </c>
      <c r="M3839" s="2">
        <v>153018.45000000001</v>
      </c>
      <c r="N3839" s="2">
        <v>18353.55</v>
      </c>
      <c r="O3839" s="2">
        <v>66</v>
      </c>
      <c r="P3839" s="2">
        <v>51</v>
      </c>
      <c r="Q3839" s="2" t="s">
        <v>25</v>
      </c>
      <c r="R3839" s="2">
        <v>10</v>
      </c>
      <c r="S3839" s="5">
        <f>IFERROR(Table1[[#This Row],[Profit]]/Table1[[#This Row],[Sales]],0)</f>
        <v>0.1070977172466914</v>
      </c>
      <c r="T3839" s="2" t="str">
        <f t="shared" si="59"/>
        <v>Reorder Needed</v>
      </c>
    </row>
    <row r="3840" spans="1:20" x14ac:dyDescent="0.3">
      <c r="A3840" s="2">
        <v>4839</v>
      </c>
      <c r="B3840" s="3">
        <v>45335</v>
      </c>
      <c r="C3840" s="2" t="s">
        <v>2557</v>
      </c>
      <c r="D3840" s="2" t="s">
        <v>4648</v>
      </c>
      <c r="E3840" s="2" t="s">
        <v>20</v>
      </c>
      <c r="F3840" s="2" t="s">
        <v>21</v>
      </c>
      <c r="G3840" s="2" t="s">
        <v>97</v>
      </c>
      <c r="H3840" s="2" t="s">
        <v>98</v>
      </c>
      <c r="I3840" s="2" t="s">
        <v>32</v>
      </c>
      <c r="J3840" s="2">
        <v>3</v>
      </c>
      <c r="K3840" s="2">
        <v>2372</v>
      </c>
      <c r="L3840" s="2">
        <v>7116</v>
      </c>
      <c r="M3840" s="2">
        <v>5757.92</v>
      </c>
      <c r="N3840" s="2">
        <v>1358.08</v>
      </c>
      <c r="O3840" s="2">
        <v>191</v>
      </c>
      <c r="P3840" s="2">
        <v>40</v>
      </c>
      <c r="Q3840" s="2" t="s">
        <v>99</v>
      </c>
      <c r="R3840" s="2">
        <v>0</v>
      </c>
      <c r="S3840" s="5">
        <f>IFERROR(Table1[[#This Row],[Profit]]/Table1[[#This Row],[Sales]],0)</f>
        <v>0.19084879145587408</v>
      </c>
      <c r="T3840" s="2" t="str">
        <f t="shared" si="59"/>
        <v>Reorder Needed</v>
      </c>
    </row>
    <row r="3841" spans="1:20" x14ac:dyDescent="0.3">
      <c r="A3841" s="2">
        <v>4840</v>
      </c>
      <c r="B3841" s="3">
        <v>45617</v>
      </c>
      <c r="C3841" s="2" t="s">
        <v>1121</v>
      </c>
      <c r="D3841" s="2" t="s">
        <v>4649</v>
      </c>
      <c r="E3841" s="2" t="s">
        <v>28</v>
      </c>
      <c r="F3841" s="2" t="s">
        <v>29</v>
      </c>
      <c r="G3841" s="2" t="s">
        <v>75</v>
      </c>
      <c r="H3841" s="2" t="s">
        <v>76</v>
      </c>
      <c r="I3841" s="2" t="s">
        <v>77</v>
      </c>
      <c r="J3841" s="2">
        <v>2</v>
      </c>
      <c r="K3841" s="2">
        <v>47885</v>
      </c>
      <c r="L3841" s="2">
        <v>95770</v>
      </c>
      <c r="M3841" s="2">
        <v>80588.929999999993</v>
      </c>
      <c r="N3841" s="2">
        <v>15181.07</v>
      </c>
      <c r="O3841" s="2">
        <v>418</v>
      </c>
      <c r="P3841" s="2">
        <v>75</v>
      </c>
      <c r="Q3841" s="2" t="s">
        <v>78</v>
      </c>
      <c r="R3841" s="2">
        <v>5</v>
      </c>
      <c r="S3841" s="5">
        <f>IFERROR(Table1[[#This Row],[Profit]]/Table1[[#This Row],[Sales]],0)</f>
        <v>0.15851592356687899</v>
      </c>
      <c r="T3841" s="2" t="str">
        <f t="shared" si="59"/>
        <v>Reorder Needed</v>
      </c>
    </row>
    <row r="3842" spans="1:20" x14ac:dyDescent="0.3">
      <c r="A3842" s="2">
        <v>4841</v>
      </c>
      <c r="B3842" s="3">
        <v>45500</v>
      </c>
      <c r="C3842" s="2" t="s">
        <v>2510</v>
      </c>
      <c r="D3842" s="2" t="s">
        <v>4650</v>
      </c>
      <c r="E3842" s="2" t="s">
        <v>45</v>
      </c>
      <c r="F3842" s="2" t="s">
        <v>46</v>
      </c>
      <c r="G3842" s="2" t="s">
        <v>49</v>
      </c>
      <c r="H3842" s="2" t="s">
        <v>50</v>
      </c>
      <c r="I3842" s="2" t="s">
        <v>51</v>
      </c>
      <c r="J3842" s="2">
        <v>1</v>
      </c>
      <c r="K3842" s="2">
        <v>6403</v>
      </c>
      <c r="L3842" s="2">
        <v>6403</v>
      </c>
      <c r="M3842" s="2">
        <v>5561.36</v>
      </c>
      <c r="N3842" s="2">
        <v>841.64</v>
      </c>
      <c r="O3842" s="2">
        <v>210</v>
      </c>
      <c r="P3842" s="2">
        <v>43</v>
      </c>
      <c r="Q3842" s="2" t="s">
        <v>52</v>
      </c>
      <c r="R3842" s="2">
        <v>10</v>
      </c>
      <c r="S3842" s="5">
        <f>IFERROR(Table1[[#This Row],[Profit]]/Table1[[#This Row],[Sales]],0)</f>
        <v>0.13144463532719039</v>
      </c>
      <c r="T3842" s="2" t="str">
        <f t="shared" ref="T3842:T3905" si="60">IF(O3842&gt;P3842,"Reorder Needed","Sufficient")</f>
        <v>Reorder Needed</v>
      </c>
    </row>
    <row r="3843" spans="1:20" x14ac:dyDescent="0.3">
      <c r="A3843" s="2">
        <v>4842</v>
      </c>
      <c r="B3843" s="3">
        <v>45398</v>
      </c>
      <c r="C3843" s="2" t="s">
        <v>655</v>
      </c>
      <c r="D3843" s="2" t="s">
        <v>4651</v>
      </c>
      <c r="E3843" s="2" t="s">
        <v>20</v>
      </c>
      <c r="F3843" s="2" t="s">
        <v>21</v>
      </c>
      <c r="G3843" s="2" t="s">
        <v>75</v>
      </c>
      <c r="H3843" s="2" t="s">
        <v>76</v>
      </c>
      <c r="I3843" s="2" t="s">
        <v>77</v>
      </c>
      <c r="J3843" s="2">
        <v>6</v>
      </c>
      <c r="K3843" s="2">
        <v>33969</v>
      </c>
      <c r="L3843" s="2">
        <v>203814</v>
      </c>
      <c r="M3843" s="2">
        <v>176676.85</v>
      </c>
      <c r="N3843" s="2">
        <v>27137.15</v>
      </c>
      <c r="O3843" s="2">
        <v>10</v>
      </c>
      <c r="P3843" s="2">
        <v>28</v>
      </c>
      <c r="Q3843" s="2" t="s">
        <v>78</v>
      </c>
      <c r="R3843" s="2">
        <v>0</v>
      </c>
      <c r="S3843" s="5">
        <f>IFERROR(Table1[[#This Row],[Profit]]/Table1[[#This Row],[Sales]],0)</f>
        <v>0.13314664350829677</v>
      </c>
      <c r="T3843" s="2" t="str">
        <f t="shared" si="60"/>
        <v>Sufficient</v>
      </c>
    </row>
    <row r="3844" spans="1:20" x14ac:dyDescent="0.3">
      <c r="A3844" s="2">
        <v>4843</v>
      </c>
      <c r="B3844" s="3">
        <v>45650</v>
      </c>
      <c r="C3844" s="2" t="s">
        <v>1635</v>
      </c>
      <c r="D3844" s="2" t="s">
        <v>4652</v>
      </c>
      <c r="E3844" s="2" t="s">
        <v>36</v>
      </c>
      <c r="F3844" s="2" t="s">
        <v>37</v>
      </c>
      <c r="G3844" s="2" t="s">
        <v>49</v>
      </c>
      <c r="H3844" s="2" t="s">
        <v>50</v>
      </c>
      <c r="I3844" s="2" t="s">
        <v>51</v>
      </c>
      <c r="J3844" s="2">
        <v>1</v>
      </c>
      <c r="K3844" s="2">
        <v>32295</v>
      </c>
      <c r="L3844" s="2">
        <v>32295</v>
      </c>
      <c r="M3844" s="2">
        <v>19976.16</v>
      </c>
      <c r="N3844" s="2">
        <v>12318.84</v>
      </c>
      <c r="O3844" s="2">
        <v>10</v>
      </c>
      <c r="P3844" s="2">
        <v>20</v>
      </c>
      <c r="Q3844" s="2" t="s">
        <v>52</v>
      </c>
      <c r="R3844" s="2">
        <v>20</v>
      </c>
      <c r="S3844" s="5">
        <f>IFERROR(Table1[[#This Row],[Profit]]/Table1[[#This Row],[Sales]],0)</f>
        <v>0.381447282861124</v>
      </c>
      <c r="T3844" s="2" t="str">
        <f t="shared" si="60"/>
        <v>Sufficient</v>
      </c>
    </row>
    <row r="3845" spans="1:20" x14ac:dyDescent="0.3">
      <c r="A3845" s="2">
        <v>4844</v>
      </c>
      <c r="B3845" s="3">
        <v>45460</v>
      </c>
      <c r="C3845" s="2" t="s">
        <v>1864</v>
      </c>
      <c r="D3845" s="2" t="s">
        <v>4653</v>
      </c>
      <c r="E3845" s="2" t="s">
        <v>20</v>
      </c>
      <c r="F3845" s="2" t="s">
        <v>21</v>
      </c>
      <c r="G3845" s="2" t="s">
        <v>49</v>
      </c>
      <c r="H3845" s="2" t="s">
        <v>50</v>
      </c>
      <c r="I3845" s="2" t="s">
        <v>51</v>
      </c>
      <c r="J3845" s="2">
        <v>1</v>
      </c>
      <c r="K3845" s="2">
        <v>3299</v>
      </c>
      <c r="L3845" s="2">
        <v>3299</v>
      </c>
      <c r="M3845" s="2">
        <v>2735.15</v>
      </c>
      <c r="N3845" s="2">
        <v>563.85</v>
      </c>
      <c r="O3845" s="2">
        <v>291</v>
      </c>
      <c r="P3845" s="2">
        <v>84</v>
      </c>
      <c r="Q3845" s="2" t="s">
        <v>52</v>
      </c>
      <c r="R3845" s="2">
        <v>10</v>
      </c>
      <c r="S3845" s="5">
        <f>IFERROR(Table1[[#This Row],[Profit]]/Table1[[#This Row],[Sales]],0)</f>
        <v>0.17091542891785391</v>
      </c>
      <c r="T3845" s="2" t="str">
        <f t="shared" si="60"/>
        <v>Reorder Needed</v>
      </c>
    </row>
    <row r="3846" spans="1:20" x14ac:dyDescent="0.3">
      <c r="A3846" s="2">
        <v>4845</v>
      </c>
      <c r="B3846" s="3">
        <v>45635</v>
      </c>
      <c r="C3846" s="2" t="s">
        <v>3478</v>
      </c>
      <c r="D3846" s="2" t="s">
        <v>4654</v>
      </c>
      <c r="E3846" s="2" t="s">
        <v>36</v>
      </c>
      <c r="F3846" s="2" t="s">
        <v>37</v>
      </c>
      <c r="G3846" s="2" t="s">
        <v>75</v>
      </c>
      <c r="H3846" s="2" t="s">
        <v>76</v>
      </c>
      <c r="I3846" s="2" t="s">
        <v>77</v>
      </c>
      <c r="J3846" s="2">
        <v>4</v>
      </c>
      <c r="K3846" s="2">
        <v>509</v>
      </c>
      <c r="L3846" s="2">
        <v>2036</v>
      </c>
      <c r="M3846" s="2">
        <v>1357.95</v>
      </c>
      <c r="N3846" s="2">
        <v>678.05</v>
      </c>
      <c r="O3846" s="2">
        <v>17</v>
      </c>
      <c r="P3846" s="2">
        <v>69</v>
      </c>
      <c r="Q3846" s="2" t="s">
        <v>78</v>
      </c>
      <c r="R3846" s="2">
        <v>0</v>
      </c>
      <c r="S3846" s="5">
        <f>IFERROR(Table1[[#This Row],[Profit]]/Table1[[#This Row],[Sales]],0)</f>
        <v>0.33303045186640468</v>
      </c>
      <c r="T3846" s="2" t="str">
        <f t="shared" si="60"/>
        <v>Sufficient</v>
      </c>
    </row>
    <row r="3847" spans="1:20" x14ac:dyDescent="0.3">
      <c r="A3847" s="2">
        <v>4846</v>
      </c>
      <c r="B3847" s="3">
        <v>45655</v>
      </c>
      <c r="C3847" s="2" t="s">
        <v>1556</v>
      </c>
      <c r="D3847" s="2" t="s">
        <v>4655</v>
      </c>
      <c r="E3847" s="2" t="s">
        <v>36</v>
      </c>
      <c r="F3847" s="2" t="s">
        <v>37</v>
      </c>
      <c r="G3847" s="2" t="s">
        <v>97</v>
      </c>
      <c r="H3847" s="2" t="s">
        <v>98</v>
      </c>
      <c r="I3847" s="2" t="s">
        <v>32</v>
      </c>
      <c r="J3847" s="2">
        <v>10</v>
      </c>
      <c r="K3847" s="2">
        <v>55591</v>
      </c>
      <c r="L3847" s="2">
        <v>555910</v>
      </c>
      <c r="M3847" s="2">
        <v>432531.35</v>
      </c>
      <c r="N3847" s="2">
        <v>123378.65</v>
      </c>
      <c r="O3847" s="2">
        <v>105</v>
      </c>
      <c r="P3847" s="2">
        <v>29</v>
      </c>
      <c r="Q3847" s="2" t="s">
        <v>99</v>
      </c>
      <c r="R3847" s="2">
        <v>15</v>
      </c>
      <c r="S3847" s="5">
        <f>IFERROR(Table1[[#This Row],[Profit]]/Table1[[#This Row],[Sales]],0)</f>
        <v>0.22193997229767407</v>
      </c>
      <c r="T3847" s="2" t="str">
        <f t="shared" si="60"/>
        <v>Reorder Needed</v>
      </c>
    </row>
    <row r="3848" spans="1:20" x14ac:dyDescent="0.3">
      <c r="A3848" s="2">
        <v>4847</v>
      </c>
      <c r="B3848" s="3">
        <v>45629</v>
      </c>
      <c r="C3848" s="2" t="s">
        <v>1553</v>
      </c>
      <c r="D3848" s="2" t="s">
        <v>4656</v>
      </c>
      <c r="E3848" s="2" t="s">
        <v>36</v>
      </c>
      <c r="F3848" s="2" t="s">
        <v>37</v>
      </c>
      <c r="G3848" s="2" t="s">
        <v>60</v>
      </c>
      <c r="H3848" s="2" t="s">
        <v>61</v>
      </c>
      <c r="I3848" s="2" t="s">
        <v>32</v>
      </c>
      <c r="J3848" s="2">
        <v>4</v>
      </c>
      <c r="K3848" s="2">
        <v>30861</v>
      </c>
      <c r="L3848" s="2">
        <v>123444</v>
      </c>
      <c r="M3848" s="2">
        <v>105121.52</v>
      </c>
      <c r="N3848" s="2">
        <v>18322.48</v>
      </c>
      <c r="O3848" s="2">
        <v>206</v>
      </c>
      <c r="P3848" s="2">
        <v>28</v>
      </c>
      <c r="Q3848" s="2" t="s">
        <v>62</v>
      </c>
      <c r="R3848" s="2">
        <v>10</v>
      </c>
      <c r="S3848" s="5">
        <f>IFERROR(Table1[[#This Row],[Profit]]/Table1[[#This Row],[Sales]],0)</f>
        <v>0.14842746508538285</v>
      </c>
      <c r="T3848" s="2" t="str">
        <f t="shared" si="60"/>
        <v>Reorder Needed</v>
      </c>
    </row>
    <row r="3849" spans="1:20" x14ac:dyDescent="0.3">
      <c r="A3849" s="2">
        <v>4848</v>
      </c>
      <c r="B3849" s="3">
        <v>45593</v>
      </c>
      <c r="C3849" s="2" t="s">
        <v>91</v>
      </c>
      <c r="D3849" s="2" t="s">
        <v>4657</v>
      </c>
      <c r="E3849" s="2" t="s">
        <v>45</v>
      </c>
      <c r="F3849" s="2" t="s">
        <v>46</v>
      </c>
      <c r="G3849" s="2" t="s">
        <v>81</v>
      </c>
      <c r="H3849" s="2" t="s">
        <v>82</v>
      </c>
      <c r="I3849" s="2" t="s">
        <v>24</v>
      </c>
      <c r="J3849" s="2">
        <v>10</v>
      </c>
      <c r="K3849" s="2">
        <v>10572</v>
      </c>
      <c r="L3849" s="2">
        <v>105720</v>
      </c>
      <c r="M3849" s="2">
        <v>83196.070000000007</v>
      </c>
      <c r="N3849" s="2">
        <v>22523.93</v>
      </c>
      <c r="O3849" s="2">
        <v>102</v>
      </c>
      <c r="P3849" s="2">
        <v>49</v>
      </c>
      <c r="Q3849" s="2" t="s">
        <v>42</v>
      </c>
      <c r="R3849" s="2">
        <v>5</v>
      </c>
      <c r="S3849" s="5">
        <f>IFERROR(Table1[[#This Row],[Profit]]/Table1[[#This Row],[Sales]],0)</f>
        <v>0.21305268634127886</v>
      </c>
      <c r="T3849" s="2" t="str">
        <f t="shared" si="60"/>
        <v>Reorder Needed</v>
      </c>
    </row>
    <row r="3850" spans="1:20" x14ac:dyDescent="0.3">
      <c r="A3850" s="2">
        <v>4849</v>
      </c>
      <c r="B3850" s="3">
        <v>45495</v>
      </c>
      <c r="C3850" s="2" t="s">
        <v>4658</v>
      </c>
      <c r="D3850" s="2" t="s">
        <v>4659</v>
      </c>
      <c r="E3850" s="2" t="s">
        <v>28</v>
      </c>
      <c r="F3850" s="2" t="s">
        <v>29</v>
      </c>
      <c r="G3850" s="2" t="s">
        <v>22</v>
      </c>
      <c r="H3850" s="2" t="s">
        <v>23</v>
      </c>
      <c r="I3850" s="2" t="s">
        <v>24</v>
      </c>
      <c r="J3850" s="2">
        <v>6</v>
      </c>
      <c r="K3850" s="2">
        <v>12987</v>
      </c>
      <c r="L3850" s="2">
        <v>77922</v>
      </c>
      <c r="M3850" s="2">
        <v>50291.97</v>
      </c>
      <c r="N3850" s="2">
        <v>27630.03</v>
      </c>
      <c r="O3850" s="2">
        <v>244</v>
      </c>
      <c r="P3850" s="2">
        <v>37</v>
      </c>
      <c r="Q3850" s="2" t="s">
        <v>25</v>
      </c>
      <c r="R3850" s="2">
        <v>10</v>
      </c>
      <c r="S3850" s="5">
        <f>IFERROR(Table1[[#This Row],[Profit]]/Table1[[#This Row],[Sales]],0)</f>
        <v>0.35458573958573958</v>
      </c>
      <c r="T3850" s="2" t="str">
        <f t="shared" si="60"/>
        <v>Reorder Needed</v>
      </c>
    </row>
    <row r="3851" spans="1:20" x14ac:dyDescent="0.3">
      <c r="A3851" s="2">
        <v>4850</v>
      </c>
      <c r="B3851" s="3">
        <v>45607</v>
      </c>
      <c r="C3851" s="2" t="s">
        <v>125</v>
      </c>
      <c r="D3851" s="2" t="s">
        <v>4660</v>
      </c>
      <c r="E3851" s="2" t="s">
        <v>20</v>
      </c>
      <c r="F3851" s="2" t="s">
        <v>21</v>
      </c>
      <c r="G3851" s="2" t="s">
        <v>30</v>
      </c>
      <c r="H3851" s="2" t="s">
        <v>31</v>
      </c>
      <c r="I3851" s="2" t="s">
        <v>32</v>
      </c>
      <c r="J3851" s="2">
        <v>7</v>
      </c>
      <c r="K3851" s="2">
        <v>51636</v>
      </c>
      <c r="L3851" s="2">
        <v>361452</v>
      </c>
      <c r="M3851" s="2">
        <v>293874.40999999997</v>
      </c>
      <c r="N3851" s="2">
        <v>67577.59</v>
      </c>
      <c r="O3851" s="2">
        <v>145</v>
      </c>
      <c r="P3851" s="2">
        <v>87</v>
      </c>
      <c r="Q3851" s="2" t="s">
        <v>33</v>
      </c>
      <c r="R3851" s="2">
        <v>5</v>
      </c>
      <c r="S3851" s="5">
        <f>IFERROR(Table1[[#This Row],[Profit]]/Table1[[#This Row],[Sales]],0)</f>
        <v>0.18696144992972785</v>
      </c>
      <c r="T3851" s="2" t="str">
        <f t="shared" si="60"/>
        <v>Reorder Needed</v>
      </c>
    </row>
    <row r="3852" spans="1:20" x14ac:dyDescent="0.3">
      <c r="A3852" s="2">
        <v>4851</v>
      </c>
      <c r="B3852" s="3">
        <v>45545</v>
      </c>
      <c r="C3852" s="2" t="s">
        <v>527</v>
      </c>
      <c r="D3852" s="2" t="s">
        <v>4661</v>
      </c>
      <c r="E3852" s="2" t="s">
        <v>28</v>
      </c>
      <c r="F3852" s="2" t="s">
        <v>29</v>
      </c>
      <c r="G3852" s="2" t="s">
        <v>81</v>
      </c>
      <c r="H3852" s="2" t="s">
        <v>82</v>
      </c>
      <c r="I3852" s="2" t="s">
        <v>24</v>
      </c>
      <c r="J3852" s="2">
        <v>7</v>
      </c>
      <c r="K3852" s="2">
        <v>45697</v>
      </c>
      <c r="L3852" s="2">
        <v>319879</v>
      </c>
      <c r="M3852" s="2">
        <v>243889.71</v>
      </c>
      <c r="N3852" s="2">
        <v>75989.289999999994</v>
      </c>
      <c r="O3852" s="2">
        <v>326</v>
      </c>
      <c r="P3852" s="2">
        <v>57</v>
      </c>
      <c r="Q3852" s="2" t="s">
        <v>42</v>
      </c>
      <c r="R3852" s="2">
        <v>20</v>
      </c>
      <c r="S3852" s="5">
        <f>IFERROR(Table1[[#This Row],[Profit]]/Table1[[#This Row],[Sales]],0)</f>
        <v>0.23755635724758423</v>
      </c>
      <c r="T3852" s="2" t="str">
        <f t="shared" si="60"/>
        <v>Reorder Needed</v>
      </c>
    </row>
    <row r="3853" spans="1:20" x14ac:dyDescent="0.3">
      <c r="A3853" s="2">
        <v>4852</v>
      </c>
      <c r="B3853" s="3">
        <v>45544</v>
      </c>
      <c r="C3853" s="2" t="s">
        <v>3558</v>
      </c>
      <c r="D3853" s="2" t="s">
        <v>4662</v>
      </c>
      <c r="E3853" s="2" t="s">
        <v>45</v>
      </c>
      <c r="F3853" s="2" t="s">
        <v>46</v>
      </c>
      <c r="G3853" s="2" t="s">
        <v>55</v>
      </c>
      <c r="H3853" s="2" t="s">
        <v>56</v>
      </c>
      <c r="I3853" s="2" t="s">
        <v>32</v>
      </c>
      <c r="J3853" s="2">
        <v>2</v>
      </c>
      <c r="K3853" s="2">
        <v>13882</v>
      </c>
      <c r="L3853" s="2">
        <v>27764</v>
      </c>
      <c r="M3853" s="2">
        <v>18964.349999999999</v>
      </c>
      <c r="N3853" s="2">
        <v>8799.65</v>
      </c>
      <c r="O3853" s="2">
        <v>210</v>
      </c>
      <c r="P3853" s="2">
        <v>46</v>
      </c>
      <c r="Q3853" s="2" t="s">
        <v>57</v>
      </c>
      <c r="R3853" s="2">
        <v>0</v>
      </c>
      <c r="S3853" s="5">
        <f>IFERROR(Table1[[#This Row],[Profit]]/Table1[[#This Row],[Sales]],0)</f>
        <v>0.31694460452384382</v>
      </c>
      <c r="T3853" s="2" t="str">
        <f t="shared" si="60"/>
        <v>Reorder Needed</v>
      </c>
    </row>
    <row r="3854" spans="1:20" x14ac:dyDescent="0.3">
      <c r="A3854" s="2">
        <v>4853</v>
      </c>
      <c r="B3854" s="3">
        <v>45626</v>
      </c>
      <c r="C3854" s="2" t="s">
        <v>314</v>
      </c>
      <c r="D3854" s="2" t="s">
        <v>3936</v>
      </c>
      <c r="E3854" s="2" t="s">
        <v>45</v>
      </c>
      <c r="F3854" s="2" t="s">
        <v>46</v>
      </c>
      <c r="G3854" s="2" t="s">
        <v>75</v>
      </c>
      <c r="H3854" s="2" t="s">
        <v>76</v>
      </c>
      <c r="I3854" s="2" t="s">
        <v>77</v>
      </c>
      <c r="J3854" s="2">
        <v>9</v>
      </c>
      <c r="K3854" s="2">
        <v>14104</v>
      </c>
      <c r="L3854" s="2">
        <v>126936</v>
      </c>
      <c r="M3854" s="2">
        <v>91592.79</v>
      </c>
      <c r="N3854" s="2">
        <v>35343.21</v>
      </c>
      <c r="O3854" s="2">
        <v>185</v>
      </c>
      <c r="P3854" s="2">
        <v>78</v>
      </c>
      <c r="Q3854" s="2" t="s">
        <v>78</v>
      </c>
      <c r="R3854" s="2">
        <v>10</v>
      </c>
      <c r="S3854" s="5">
        <f>IFERROR(Table1[[#This Row],[Profit]]/Table1[[#This Row],[Sales]],0)</f>
        <v>0.27843330497258462</v>
      </c>
      <c r="T3854" s="2" t="str">
        <f t="shared" si="60"/>
        <v>Reorder Needed</v>
      </c>
    </row>
    <row r="3855" spans="1:20" x14ac:dyDescent="0.3">
      <c r="A3855" s="2">
        <v>4854</v>
      </c>
      <c r="B3855" s="3">
        <v>45524</v>
      </c>
      <c r="C3855" s="2" t="s">
        <v>3063</v>
      </c>
      <c r="D3855" s="2" t="s">
        <v>4663</v>
      </c>
      <c r="E3855" s="2" t="s">
        <v>28</v>
      </c>
      <c r="F3855" s="2" t="s">
        <v>29</v>
      </c>
      <c r="G3855" s="2" t="s">
        <v>75</v>
      </c>
      <c r="H3855" s="2" t="s">
        <v>76</v>
      </c>
      <c r="I3855" s="2" t="s">
        <v>77</v>
      </c>
      <c r="J3855" s="2">
        <v>3</v>
      </c>
      <c r="K3855" s="2">
        <v>33181</v>
      </c>
      <c r="L3855" s="2">
        <v>99543</v>
      </c>
      <c r="M3855" s="2">
        <v>78174.38</v>
      </c>
      <c r="N3855" s="2">
        <v>21368.62</v>
      </c>
      <c r="O3855" s="2">
        <v>100</v>
      </c>
      <c r="P3855" s="2">
        <v>86</v>
      </c>
      <c r="Q3855" s="2" t="s">
        <v>78</v>
      </c>
      <c r="R3855" s="2">
        <v>10</v>
      </c>
      <c r="S3855" s="5">
        <f>IFERROR(Table1[[#This Row],[Profit]]/Table1[[#This Row],[Sales]],0)</f>
        <v>0.21466722923761589</v>
      </c>
      <c r="T3855" s="2" t="str">
        <f t="shared" si="60"/>
        <v>Reorder Needed</v>
      </c>
    </row>
    <row r="3856" spans="1:20" x14ac:dyDescent="0.3">
      <c r="A3856" s="2">
        <v>4855</v>
      </c>
      <c r="B3856" s="3">
        <v>45361</v>
      </c>
      <c r="C3856" s="2" t="s">
        <v>577</v>
      </c>
      <c r="D3856" s="2" t="s">
        <v>4664</v>
      </c>
      <c r="E3856" s="2" t="s">
        <v>28</v>
      </c>
      <c r="F3856" s="2" t="s">
        <v>29</v>
      </c>
      <c r="G3856" s="2" t="s">
        <v>55</v>
      </c>
      <c r="H3856" s="2" t="s">
        <v>56</v>
      </c>
      <c r="I3856" s="2" t="s">
        <v>32</v>
      </c>
      <c r="J3856" s="2">
        <v>10</v>
      </c>
      <c r="K3856" s="2">
        <v>36264</v>
      </c>
      <c r="L3856" s="2">
        <v>362640</v>
      </c>
      <c r="M3856" s="2">
        <v>276744.40000000002</v>
      </c>
      <c r="N3856" s="2">
        <v>85895.6</v>
      </c>
      <c r="O3856" s="2">
        <v>316</v>
      </c>
      <c r="P3856" s="2">
        <v>52</v>
      </c>
      <c r="Q3856" s="2" t="s">
        <v>57</v>
      </c>
      <c r="R3856" s="2">
        <v>0</v>
      </c>
      <c r="S3856" s="5">
        <f>IFERROR(Table1[[#This Row],[Profit]]/Table1[[#This Row],[Sales]],0)</f>
        <v>0.23686190161041254</v>
      </c>
      <c r="T3856" s="2" t="str">
        <f t="shared" si="60"/>
        <v>Reorder Needed</v>
      </c>
    </row>
    <row r="3857" spans="1:20" x14ac:dyDescent="0.3">
      <c r="A3857" s="2">
        <v>4856</v>
      </c>
      <c r="B3857" s="3">
        <v>45451</v>
      </c>
      <c r="C3857" s="2" t="s">
        <v>2870</v>
      </c>
      <c r="D3857" s="2" t="s">
        <v>4665</v>
      </c>
      <c r="E3857" s="2" t="s">
        <v>45</v>
      </c>
      <c r="F3857" s="2" t="s">
        <v>46</v>
      </c>
      <c r="G3857" s="2" t="s">
        <v>22</v>
      </c>
      <c r="H3857" s="2" t="s">
        <v>23</v>
      </c>
      <c r="I3857" s="2" t="s">
        <v>24</v>
      </c>
      <c r="J3857" s="2">
        <v>3</v>
      </c>
      <c r="K3857" s="2">
        <v>38918</v>
      </c>
      <c r="L3857" s="2">
        <v>116754</v>
      </c>
      <c r="M3857" s="2">
        <v>93668.73</v>
      </c>
      <c r="N3857" s="2">
        <v>23085.27</v>
      </c>
      <c r="O3857" s="2">
        <v>54</v>
      </c>
      <c r="P3857" s="2">
        <v>19</v>
      </c>
      <c r="Q3857" s="2" t="s">
        <v>25</v>
      </c>
      <c r="R3857" s="2">
        <v>15</v>
      </c>
      <c r="S3857" s="5">
        <f>IFERROR(Table1[[#This Row],[Profit]]/Table1[[#This Row],[Sales]],0)</f>
        <v>0.19772573102420474</v>
      </c>
      <c r="T3857" s="2" t="str">
        <f t="shared" si="60"/>
        <v>Reorder Needed</v>
      </c>
    </row>
    <row r="3858" spans="1:20" x14ac:dyDescent="0.3">
      <c r="A3858" s="2">
        <v>4857</v>
      </c>
      <c r="B3858" s="3">
        <v>45388</v>
      </c>
      <c r="C3858" s="2" t="s">
        <v>1227</v>
      </c>
      <c r="D3858" s="2" t="s">
        <v>4666</v>
      </c>
      <c r="E3858" s="2" t="s">
        <v>36</v>
      </c>
      <c r="F3858" s="2" t="s">
        <v>37</v>
      </c>
      <c r="G3858" s="2" t="s">
        <v>81</v>
      </c>
      <c r="H3858" s="2" t="s">
        <v>82</v>
      </c>
      <c r="I3858" s="2" t="s">
        <v>24</v>
      </c>
      <c r="J3858" s="2">
        <v>8</v>
      </c>
      <c r="K3858" s="2">
        <v>31065</v>
      </c>
      <c r="L3858" s="2">
        <v>248520</v>
      </c>
      <c r="M3858" s="2">
        <v>206964.96</v>
      </c>
      <c r="N3858" s="2">
        <v>41555.040000000001</v>
      </c>
      <c r="O3858" s="2">
        <v>348</v>
      </c>
      <c r="P3858" s="2">
        <v>63</v>
      </c>
      <c r="Q3858" s="2" t="s">
        <v>42</v>
      </c>
      <c r="R3858" s="2">
        <v>15</v>
      </c>
      <c r="S3858" s="5">
        <f>IFERROR(Table1[[#This Row],[Profit]]/Table1[[#This Row],[Sales]],0)</f>
        <v>0.16721004345726703</v>
      </c>
      <c r="T3858" s="2" t="str">
        <f t="shared" si="60"/>
        <v>Reorder Needed</v>
      </c>
    </row>
    <row r="3859" spans="1:20" x14ac:dyDescent="0.3">
      <c r="A3859" s="2">
        <v>4858</v>
      </c>
      <c r="B3859" s="3">
        <v>45585</v>
      </c>
      <c r="C3859" s="2" t="s">
        <v>2341</v>
      </c>
      <c r="D3859" s="2" t="s">
        <v>4667</v>
      </c>
      <c r="E3859" s="2" t="s">
        <v>36</v>
      </c>
      <c r="F3859" s="2" t="s">
        <v>37</v>
      </c>
      <c r="G3859" s="2" t="s">
        <v>60</v>
      </c>
      <c r="H3859" s="2" t="s">
        <v>61</v>
      </c>
      <c r="I3859" s="2" t="s">
        <v>32</v>
      </c>
      <c r="J3859" s="2">
        <v>10</v>
      </c>
      <c r="K3859" s="2">
        <v>42914</v>
      </c>
      <c r="L3859" s="2">
        <v>429140</v>
      </c>
      <c r="M3859" s="2">
        <v>350944.01</v>
      </c>
      <c r="N3859" s="2">
        <v>78195.990000000005</v>
      </c>
      <c r="O3859" s="2">
        <v>253</v>
      </c>
      <c r="P3859" s="2">
        <v>46</v>
      </c>
      <c r="Q3859" s="2" t="s">
        <v>62</v>
      </c>
      <c r="R3859" s="2">
        <v>20</v>
      </c>
      <c r="S3859" s="5">
        <f>IFERROR(Table1[[#This Row],[Profit]]/Table1[[#This Row],[Sales]],0)</f>
        <v>0.1822155706762362</v>
      </c>
      <c r="T3859" s="2" t="str">
        <f t="shared" si="60"/>
        <v>Reorder Needed</v>
      </c>
    </row>
    <row r="3860" spans="1:20" x14ac:dyDescent="0.3">
      <c r="A3860" s="2">
        <v>4859</v>
      </c>
      <c r="B3860" s="3">
        <v>45638</v>
      </c>
      <c r="C3860" s="2" t="s">
        <v>588</v>
      </c>
      <c r="D3860" s="2" t="s">
        <v>4668</v>
      </c>
      <c r="E3860" s="2" t="s">
        <v>28</v>
      </c>
      <c r="F3860" s="2" t="s">
        <v>29</v>
      </c>
      <c r="G3860" s="2" t="s">
        <v>75</v>
      </c>
      <c r="H3860" s="2" t="s">
        <v>76</v>
      </c>
      <c r="I3860" s="2" t="s">
        <v>77</v>
      </c>
      <c r="J3860" s="2">
        <v>7</v>
      </c>
      <c r="K3860" s="2">
        <v>59022</v>
      </c>
      <c r="L3860" s="2">
        <v>413154</v>
      </c>
      <c r="M3860" s="2">
        <v>254710.67</v>
      </c>
      <c r="N3860" s="2">
        <v>158443.32999999999</v>
      </c>
      <c r="O3860" s="2">
        <v>38</v>
      </c>
      <c r="P3860" s="2">
        <v>33</v>
      </c>
      <c r="Q3860" s="2" t="s">
        <v>78</v>
      </c>
      <c r="R3860" s="2">
        <v>10</v>
      </c>
      <c r="S3860" s="5">
        <f>IFERROR(Table1[[#This Row],[Profit]]/Table1[[#This Row],[Sales]],0)</f>
        <v>0.38349702532227692</v>
      </c>
      <c r="T3860" s="2" t="str">
        <f t="shared" si="60"/>
        <v>Reorder Needed</v>
      </c>
    </row>
    <row r="3861" spans="1:20" x14ac:dyDescent="0.3">
      <c r="A3861" s="2">
        <v>4860</v>
      </c>
      <c r="B3861" s="3">
        <v>45420</v>
      </c>
      <c r="C3861" s="2" t="s">
        <v>1199</v>
      </c>
      <c r="D3861" s="2" t="s">
        <v>4669</v>
      </c>
      <c r="E3861" s="2" t="s">
        <v>28</v>
      </c>
      <c r="F3861" s="2" t="s">
        <v>29</v>
      </c>
      <c r="G3861" s="2" t="s">
        <v>30</v>
      </c>
      <c r="H3861" s="2" t="s">
        <v>31</v>
      </c>
      <c r="I3861" s="2" t="s">
        <v>32</v>
      </c>
      <c r="J3861" s="2">
        <v>9</v>
      </c>
      <c r="K3861" s="2">
        <v>49663</v>
      </c>
      <c r="L3861" s="2">
        <v>446967</v>
      </c>
      <c r="M3861" s="2">
        <v>390401</v>
      </c>
      <c r="N3861" s="2">
        <v>56566</v>
      </c>
      <c r="O3861" s="2">
        <v>368</v>
      </c>
      <c r="P3861" s="2">
        <v>99</v>
      </c>
      <c r="Q3861" s="2" t="s">
        <v>33</v>
      </c>
      <c r="R3861" s="2">
        <v>20</v>
      </c>
      <c r="S3861" s="5">
        <f>IFERROR(Table1[[#This Row],[Profit]]/Table1[[#This Row],[Sales]],0)</f>
        <v>0.12655520429919881</v>
      </c>
      <c r="T3861" s="2" t="str">
        <f t="shared" si="60"/>
        <v>Reorder Needed</v>
      </c>
    </row>
    <row r="3862" spans="1:20" x14ac:dyDescent="0.3">
      <c r="A3862" s="2">
        <v>4861</v>
      </c>
      <c r="B3862" s="3">
        <v>45369</v>
      </c>
      <c r="C3862" s="2" t="s">
        <v>1194</v>
      </c>
      <c r="D3862" s="2" t="s">
        <v>4670</v>
      </c>
      <c r="E3862" s="2" t="s">
        <v>20</v>
      </c>
      <c r="F3862" s="2" t="s">
        <v>21</v>
      </c>
      <c r="G3862" s="2" t="s">
        <v>49</v>
      </c>
      <c r="H3862" s="2" t="s">
        <v>50</v>
      </c>
      <c r="I3862" s="2" t="s">
        <v>51</v>
      </c>
      <c r="J3862" s="2">
        <v>7</v>
      </c>
      <c r="K3862" s="2">
        <v>40645</v>
      </c>
      <c r="L3862" s="2">
        <v>284515</v>
      </c>
      <c r="M3862" s="2">
        <v>191962.74</v>
      </c>
      <c r="N3862" s="2">
        <v>92552.26</v>
      </c>
      <c r="O3862" s="2">
        <v>260</v>
      </c>
      <c r="P3862" s="2">
        <v>52</v>
      </c>
      <c r="Q3862" s="2" t="s">
        <v>52</v>
      </c>
      <c r="R3862" s="2">
        <v>0</v>
      </c>
      <c r="S3862" s="5">
        <f>IFERROR(Table1[[#This Row],[Profit]]/Table1[[#This Row],[Sales]],0)</f>
        <v>0.32529834982338363</v>
      </c>
      <c r="T3862" s="2" t="str">
        <f t="shared" si="60"/>
        <v>Reorder Needed</v>
      </c>
    </row>
    <row r="3863" spans="1:20" x14ac:dyDescent="0.3">
      <c r="A3863" s="2">
        <v>4862</v>
      </c>
      <c r="B3863" s="3">
        <v>45581</v>
      </c>
      <c r="C3863" s="2" t="s">
        <v>2550</v>
      </c>
      <c r="D3863" s="2" t="s">
        <v>4671</v>
      </c>
      <c r="E3863" s="2" t="s">
        <v>28</v>
      </c>
      <c r="F3863" s="2" t="s">
        <v>29</v>
      </c>
      <c r="G3863" s="2" t="s">
        <v>55</v>
      </c>
      <c r="H3863" s="2" t="s">
        <v>56</v>
      </c>
      <c r="I3863" s="2" t="s">
        <v>32</v>
      </c>
      <c r="J3863" s="2">
        <v>6</v>
      </c>
      <c r="K3863" s="2">
        <v>28067</v>
      </c>
      <c r="L3863" s="2">
        <v>168402</v>
      </c>
      <c r="M3863" s="2">
        <v>142731.70000000001</v>
      </c>
      <c r="N3863" s="2">
        <v>25670.3</v>
      </c>
      <c r="O3863" s="2">
        <v>269</v>
      </c>
      <c r="P3863" s="2">
        <v>96</v>
      </c>
      <c r="Q3863" s="2" t="s">
        <v>57</v>
      </c>
      <c r="R3863" s="2">
        <v>10</v>
      </c>
      <c r="S3863" s="5">
        <f>IFERROR(Table1[[#This Row],[Profit]]/Table1[[#This Row],[Sales]],0)</f>
        <v>0.15243465041982873</v>
      </c>
      <c r="T3863" s="2" t="str">
        <f t="shared" si="60"/>
        <v>Reorder Needed</v>
      </c>
    </row>
    <row r="3864" spans="1:20" x14ac:dyDescent="0.3">
      <c r="A3864" s="2">
        <v>4863</v>
      </c>
      <c r="B3864" s="3">
        <v>45597</v>
      </c>
      <c r="C3864" s="2" t="s">
        <v>43</v>
      </c>
      <c r="D3864" s="2" t="s">
        <v>4672</v>
      </c>
      <c r="E3864" s="2" t="s">
        <v>20</v>
      </c>
      <c r="F3864" s="2" t="s">
        <v>21</v>
      </c>
      <c r="G3864" s="2" t="s">
        <v>30</v>
      </c>
      <c r="H3864" s="2" t="s">
        <v>31</v>
      </c>
      <c r="I3864" s="2" t="s">
        <v>32</v>
      </c>
      <c r="J3864" s="2">
        <v>10</v>
      </c>
      <c r="K3864" s="2">
        <v>19645</v>
      </c>
      <c r="L3864" s="2">
        <v>196450</v>
      </c>
      <c r="M3864" s="2">
        <v>164143.5</v>
      </c>
      <c r="N3864" s="2">
        <v>32306.5</v>
      </c>
      <c r="O3864" s="2">
        <v>324</v>
      </c>
      <c r="P3864" s="2">
        <v>72</v>
      </c>
      <c r="Q3864" s="2" t="s">
        <v>33</v>
      </c>
      <c r="R3864" s="2">
        <v>5</v>
      </c>
      <c r="S3864" s="5">
        <f>IFERROR(Table1[[#This Row],[Profit]]/Table1[[#This Row],[Sales]],0)</f>
        <v>0.16445151438024944</v>
      </c>
      <c r="T3864" s="2" t="str">
        <f t="shared" si="60"/>
        <v>Reorder Needed</v>
      </c>
    </row>
    <row r="3865" spans="1:20" x14ac:dyDescent="0.3">
      <c r="A3865" s="2">
        <v>4864</v>
      </c>
      <c r="B3865" s="3">
        <v>45638</v>
      </c>
      <c r="C3865" s="2" t="s">
        <v>676</v>
      </c>
      <c r="D3865" s="2" t="s">
        <v>4673</v>
      </c>
      <c r="E3865" s="2" t="s">
        <v>36</v>
      </c>
      <c r="F3865" s="2" t="s">
        <v>37</v>
      </c>
      <c r="G3865" s="2" t="s">
        <v>22</v>
      </c>
      <c r="H3865" s="2" t="s">
        <v>23</v>
      </c>
      <c r="I3865" s="2" t="s">
        <v>24</v>
      </c>
      <c r="J3865" s="2">
        <v>1</v>
      </c>
      <c r="K3865" s="2">
        <v>12472</v>
      </c>
      <c r="L3865" s="2">
        <v>12472</v>
      </c>
      <c r="M3865" s="2">
        <v>9262.5400000000009</v>
      </c>
      <c r="N3865" s="2">
        <v>3209.46</v>
      </c>
      <c r="O3865" s="2">
        <v>144</v>
      </c>
      <c r="P3865" s="2">
        <v>58</v>
      </c>
      <c r="Q3865" s="2" t="s">
        <v>25</v>
      </c>
      <c r="R3865" s="2">
        <v>15</v>
      </c>
      <c r="S3865" s="5">
        <f>IFERROR(Table1[[#This Row],[Profit]]/Table1[[#This Row],[Sales]],0)</f>
        <v>0.25733322642719691</v>
      </c>
      <c r="T3865" s="2" t="str">
        <f t="shared" si="60"/>
        <v>Reorder Needed</v>
      </c>
    </row>
    <row r="3866" spans="1:20" x14ac:dyDescent="0.3">
      <c r="A3866" s="2">
        <v>4865</v>
      </c>
      <c r="B3866" s="3">
        <v>45451</v>
      </c>
      <c r="C3866" s="2" t="s">
        <v>1816</v>
      </c>
      <c r="D3866" s="2" t="s">
        <v>4674</v>
      </c>
      <c r="E3866" s="2" t="s">
        <v>20</v>
      </c>
      <c r="F3866" s="2" t="s">
        <v>21</v>
      </c>
      <c r="G3866" s="2" t="s">
        <v>55</v>
      </c>
      <c r="H3866" s="2" t="s">
        <v>56</v>
      </c>
      <c r="I3866" s="2" t="s">
        <v>32</v>
      </c>
      <c r="J3866" s="2">
        <v>5</v>
      </c>
      <c r="K3866" s="2">
        <v>34922</v>
      </c>
      <c r="L3866" s="2">
        <v>174610</v>
      </c>
      <c r="M3866" s="2">
        <v>122465.04</v>
      </c>
      <c r="N3866" s="2">
        <v>52144.959999999999</v>
      </c>
      <c r="O3866" s="2">
        <v>471</v>
      </c>
      <c r="P3866" s="2">
        <v>52</v>
      </c>
      <c r="Q3866" s="2" t="s">
        <v>57</v>
      </c>
      <c r="R3866" s="2">
        <v>10</v>
      </c>
      <c r="S3866" s="5">
        <f>IFERROR(Table1[[#This Row],[Profit]]/Table1[[#This Row],[Sales]],0)</f>
        <v>0.29863673329133494</v>
      </c>
      <c r="T3866" s="2" t="str">
        <f t="shared" si="60"/>
        <v>Reorder Needed</v>
      </c>
    </row>
    <row r="3867" spans="1:20" x14ac:dyDescent="0.3">
      <c r="A3867" s="2">
        <v>4866</v>
      </c>
      <c r="B3867" s="3">
        <v>45652</v>
      </c>
      <c r="C3867" s="2" t="s">
        <v>198</v>
      </c>
      <c r="D3867" s="2" t="s">
        <v>4675</v>
      </c>
      <c r="E3867" s="2" t="s">
        <v>45</v>
      </c>
      <c r="F3867" s="2" t="s">
        <v>46</v>
      </c>
      <c r="G3867" s="2" t="s">
        <v>67</v>
      </c>
      <c r="H3867" s="2" t="s">
        <v>68</v>
      </c>
      <c r="I3867" s="2" t="s">
        <v>24</v>
      </c>
      <c r="J3867" s="2">
        <v>2</v>
      </c>
      <c r="K3867" s="2">
        <v>29789</v>
      </c>
      <c r="L3867" s="2">
        <v>59578</v>
      </c>
      <c r="M3867" s="2">
        <v>42694.53</v>
      </c>
      <c r="N3867" s="2">
        <v>16883.47</v>
      </c>
      <c r="O3867" s="2">
        <v>79</v>
      </c>
      <c r="P3867" s="2">
        <v>53</v>
      </c>
      <c r="Q3867" s="2" t="s">
        <v>42</v>
      </c>
      <c r="R3867" s="2">
        <v>20</v>
      </c>
      <c r="S3867" s="5">
        <f>IFERROR(Table1[[#This Row],[Profit]]/Table1[[#This Row],[Sales]],0)</f>
        <v>0.28338430293061201</v>
      </c>
      <c r="T3867" s="2" t="str">
        <f t="shared" si="60"/>
        <v>Reorder Needed</v>
      </c>
    </row>
    <row r="3868" spans="1:20" x14ac:dyDescent="0.3">
      <c r="A3868" s="2">
        <v>4867</v>
      </c>
      <c r="B3868" s="3">
        <v>45553</v>
      </c>
      <c r="C3868" s="2" t="s">
        <v>1042</v>
      </c>
      <c r="D3868" s="2" t="s">
        <v>4676</v>
      </c>
      <c r="E3868" s="2" t="s">
        <v>36</v>
      </c>
      <c r="F3868" s="2" t="s">
        <v>37</v>
      </c>
      <c r="G3868" s="2" t="s">
        <v>49</v>
      </c>
      <c r="H3868" s="2" t="s">
        <v>50</v>
      </c>
      <c r="I3868" s="2" t="s">
        <v>51</v>
      </c>
      <c r="J3868" s="2">
        <v>3</v>
      </c>
      <c r="K3868" s="2">
        <v>58225</v>
      </c>
      <c r="L3868" s="2">
        <v>174675</v>
      </c>
      <c r="M3868" s="2">
        <v>136309.46</v>
      </c>
      <c r="N3868" s="2">
        <v>38365.54</v>
      </c>
      <c r="O3868" s="2">
        <v>261</v>
      </c>
      <c r="P3868" s="2">
        <v>45</v>
      </c>
      <c r="Q3868" s="2" t="s">
        <v>52</v>
      </c>
      <c r="R3868" s="2">
        <v>10</v>
      </c>
      <c r="S3868" s="5">
        <f>IFERROR(Table1[[#This Row],[Profit]]/Table1[[#This Row],[Sales]],0)</f>
        <v>0.21963955918133676</v>
      </c>
      <c r="T3868" s="2" t="str">
        <f t="shared" si="60"/>
        <v>Reorder Needed</v>
      </c>
    </row>
    <row r="3869" spans="1:20" x14ac:dyDescent="0.3">
      <c r="A3869" s="2">
        <v>4868</v>
      </c>
      <c r="B3869" s="3">
        <v>45500</v>
      </c>
      <c r="C3869" s="2" t="s">
        <v>987</v>
      </c>
      <c r="D3869" s="2" t="s">
        <v>4677</v>
      </c>
      <c r="E3869" s="2" t="s">
        <v>45</v>
      </c>
      <c r="F3869" s="2" t="s">
        <v>46</v>
      </c>
      <c r="G3869" s="2" t="s">
        <v>55</v>
      </c>
      <c r="H3869" s="2" t="s">
        <v>56</v>
      </c>
      <c r="I3869" s="2" t="s">
        <v>32</v>
      </c>
      <c r="J3869" s="2">
        <v>5</v>
      </c>
      <c r="K3869" s="2">
        <v>22301</v>
      </c>
      <c r="L3869" s="2">
        <v>111505</v>
      </c>
      <c r="M3869" s="2">
        <v>94472.45</v>
      </c>
      <c r="N3869" s="2">
        <v>17032.55</v>
      </c>
      <c r="O3869" s="2">
        <v>352</v>
      </c>
      <c r="P3869" s="2">
        <v>66</v>
      </c>
      <c r="Q3869" s="2" t="s">
        <v>57</v>
      </c>
      <c r="R3869" s="2">
        <v>15</v>
      </c>
      <c r="S3869" s="5">
        <f>IFERROR(Table1[[#This Row],[Profit]]/Table1[[#This Row],[Sales]],0)</f>
        <v>0.1527514461234922</v>
      </c>
      <c r="T3869" s="2" t="str">
        <f t="shared" si="60"/>
        <v>Reorder Needed</v>
      </c>
    </row>
    <row r="3870" spans="1:20" x14ac:dyDescent="0.3">
      <c r="A3870" s="2">
        <v>4869</v>
      </c>
      <c r="B3870" s="3">
        <v>45296</v>
      </c>
      <c r="C3870" s="2" t="s">
        <v>682</v>
      </c>
      <c r="D3870" s="2" t="s">
        <v>4678</v>
      </c>
      <c r="E3870" s="2" t="s">
        <v>45</v>
      </c>
      <c r="F3870" s="2" t="s">
        <v>46</v>
      </c>
      <c r="G3870" s="2" t="s">
        <v>67</v>
      </c>
      <c r="H3870" s="2" t="s">
        <v>68</v>
      </c>
      <c r="I3870" s="2" t="s">
        <v>24</v>
      </c>
      <c r="J3870" s="2">
        <v>1</v>
      </c>
      <c r="K3870" s="2">
        <v>1470</v>
      </c>
      <c r="L3870" s="2">
        <v>1470</v>
      </c>
      <c r="M3870" s="2">
        <v>1129.8399999999999</v>
      </c>
      <c r="N3870" s="2">
        <v>340.16</v>
      </c>
      <c r="O3870" s="2">
        <v>259</v>
      </c>
      <c r="P3870" s="2">
        <v>56</v>
      </c>
      <c r="Q3870" s="2" t="s">
        <v>42</v>
      </c>
      <c r="R3870" s="2">
        <v>20</v>
      </c>
      <c r="S3870" s="5">
        <f>IFERROR(Table1[[#This Row],[Profit]]/Table1[[#This Row],[Sales]],0)</f>
        <v>0.2314013605442177</v>
      </c>
      <c r="T3870" s="2" t="str">
        <f t="shared" si="60"/>
        <v>Reorder Needed</v>
      </c>
    </row>
    <row r="3871" spans="1:20" x14ac:dyDescent="0.3">
      <c r="A3871" s="2">
        <v>4870</v>
      </c>
      <c r="B3871" s="3">
        <v>45621</v>
      </c>
      <c r="C3871" s="2" t="s">
        <v>2281</v>
      </c>
      <c r="D3871" s="2" t="s">
        <v>4679</v>
      </c>
      <c r="E3871" s="2" t="s">
        <v>36</v>
      </c>
      <c r="F3871" s="2" t="s">
        <v>37</v>
      </c>
      <c r="G3871" s="2" t="s">
        <v>55</v>
      </c>
      <c r="H3871" s="2" t="s">
        <v>56</v>
      </c>
      <c r="I3871" s="2" t="s">
        <v>32</v>
      </c>
      <c r="J3871" s="2">
        <v>3</v>
      </c>
      <c r="K3871" s="2">
        <v>54219</v>
      </c>
      <c r="L3871" s="2">
        <v>162657</v>
      </c>
      <c r="M3871" s="2">
        <v>110149.04</v>
      </c>
      <c r="N3871" s="2">
        <v>52507.96</v>
      </c>
      <c r="O3871" s="2">
        <v>111</v>
      </c>
      <c r="P3871" s="2">
        <v>85</v>
      </c>
      <c r="Q3871" s="2" t="s">
        <v>57</v>
      </c>
      <c r="R3871" s="2">
        <v>15</v>
      </c>
      <c r="S3871" s="5">
        <f>IFERROR(Table1[[#This Row],[Profit]]/Table1[[#This Row],[Sales]],0)</f>
        <v>0.32281401968559609</v>
      </c>
      <c r="T3871" s="2" t="str">
        <f t="shared" si="60"/>
        <v>Reorder Needed</v>
      </c>
    </row>
    <row r="3872" spans="1:20" x14ac:dyDescent="0.3">
      <c r="A3872" s="2">
        <v>4871</v>
      </c>
      <c r="B3872" s="3">
        <v>45469</v>
      </c>
      <c r="C3872" s="2" t="s">
        <v>210</v>
      </c>
      <c r="D3872" s="2" t="s">
        <v>4680</v>
      </c>
      <c r="E3872" s="2" t="s">
        <v>36</v>
      </c>
      <c r="F3872" s="2" t="s">
        <v>37</v>
      </c>
      <c r="G3872" s="2" t="s">
        <v>40</v>
      </c>
      <c r="H3872" s="2" t="s">
        <v>41</v>
      </c>
      <c r="I3872" s="2" t="s">
        <v>24</v>
      </c>
      <c r="J3872" s="2">
        <v>6</v>
      </c>
      <c r="K3872" s="2">
        <v>39772</v>
      </c>
      <c r="L3872" s="2">
        <v>238632</v>
      </c>
      <c r="M3872" s="2">
        <v>194487.13</v>
      </c>
      <c r="N3872" s="2">
        <v>44144.87</v>
      </c>
      <c r="O3872" s="2">
        <v>82</v>
      </c>
      <c r="P3872" s="2">
        <v>53</v>
      </c>
      <c r="Q3872" s="2" t="s">
        <v>42</v>
      </c>
      <c r="R3872" s="2">
        <v>10</v>
      </c>
      <c r="S3872" s="5">
        <f>IFERROR(Table1[[#This Row],[Profit]]/Table1[[#This Row],[Sales]],0)</f>
        <v>0.18499140936672367</v>
      </c>
      <c r="T3872" s="2" t="str">
        <f t="shared" si="60"/>
        <v>Reorder Needed</v>
      </c>
    </row>
    <row r="3873" spans="1:20" x14ac:dyDescent="0.3">
      <c r="A3873" s="2">
        <v>4872</v>
      </c>
      <c r="B3873" s="3">
        <v>45323</v>
      </c>
      <c r="C3873" s="2" t="s">
        <v>2883</v>
      </c>
      <c r="D3873" s="2" t="s">
        <v>838</v>
      </c>
      <c r="E3873" s="2" t="s">
        <v>28</v>
      </c>
      <c r="F3873" s="2" t="s">
        <v>29</v>
      </c>
      <c r="G3873" s="2" t="s">
        <v>30</v>
      </c>
      <c r="H3873" s="2" t="s">
        <v>31</v>
      </c>
      <c r="I3873" s="2" t="s">
        <v>32</v>
      </c>
      <c r="J3873" s="2">
        <v>7</v>
      </c>
      <c r="K3873" s="2">
        <v>19295</v>
      </c>
      <c r="L3873" s="2">
        <v>135065</v>
      </c>
      <c r="M3873" s="2">
        <v>118611.9</v>
      </c>
      <c r="N3873" s="2">
        <v>16453.099999999999</v>
      </c>
      <c r="O3873" s="2">
        <v>203</v>
      </c>
      <c r="P3873" s="2">
        <v>25</v>
      </c>
      <c r="Q3873" s="2" t="s">
        <v>33</v>
      </c>
      <c r="R3873" s="2">
        <v>10</v>
      </c>
      <c r="S3873" s="5">
        <f>IFERROR(Table1[[#This Row],[Profit]]/Table1[[#This Row],[Sales]],0)</f>
        <v>0.12181616258838336</v>
      </c>
      <c r="T3873" s="2" t="str">
        <f t="shared" si="60"/>
        <v>Reorder Needed</v>
      </c>
    </row>
    <row r="3874" spans="1:20" x14ac:dyDescent="0.3">
      <c r="A3874" s="2">
        <v>4873</v>
      </c>
      <c r="B3874" s="3">
        <v>45638</v>
      </c>
      <c r="C3874" s="2" t="s">
        <v>286</v>
      </c>
      <c r="D3874" s="2" t="s">
        <v>644</v>
      </c>
      <c r="E3874" s="2" t="s">
        <v>45</v>
      </c>
      <c r="F3874" s="2" t="s">
        <v>46</v>
      </c>
      <c r="G3874" s="2" t="s">
        <v>67</v>
      </c>
      <c r="H3874" s="2" t="s">
        <v>68</v>
      </c>
      <c r="I3874" s="2" t="s">
        <v>24</v>
      </c>
      <c r="J3874" s="2">
        <v>6</v>
      </c>
      <c r="K3874" s="2">
        <v>53366</v>
      </c>
      <c r="L3874" s="2">
        <v>320196</v>
      </c>
      <c r="M3874" s="2">
        <v>200061.43</v>
      </c>
      <c r="N3874" s="2">
        <v>120134.57</v>
      </c>
      <c r="O3874" s="2">
        <v>128</v>
      </c>
      <c r="P3874" s="2">
        <v>17</v>
      </c>
      <c r="Q3874" s="2" t="s">
        <v>42</v>
      </c>
      <c r="R3874" s="2">
        <v>10</v>
      </c>
      <c r="S3874" s="5">
        <f>IFERROR(Table1[[#This Row],[Profit]]/Table1[[#This Row],[Sales]],0)</f>
        <v>0.37519072692975552</v>
      </c>
      <c r="T3874" s="2" t="str">
        <f t="shared" si="60"/>
        <v>Reorder Needed</v>
      </c>
    </row>
    <row r="3875" spans="1:20" x14ac:dyDescent="0.3">
      <c r="A3875" s="2">
        <v>4874</v>
      </c>
      <c r="B3875" s="3">
        <v>45314</v>
      </c>
      <c r="C3875" s="2" t="s">
        <v>491</v>
      </c>
      <c r="D3875" s="2" t="s">
        <v>4681</v>
      </c>
      <c r="E3875" s="2" t="s">
        <v>20</v>
      </c>
      <c r="F3875" s="2" t="s">
        <v>21</v>
      </c>
      <c r="G3875" s="2" t="s">
        <v>55</v>
      </c>
      <c r="H3875" s="2" t="s">
        <v>56</v>
      </c>
      <c r="I3875" s="2" t="s">
        <v>32</v>
      </c>
      <c r="J3875" s="2">
        <v>6</v>
      </c>
      <c r="K3875" s="2">
        <v>6013</v>
      </c>
      <c r="L3875" s="2">
        <v>36078</v>
      </c>
      <c r="M3875" s="2">
        <v>27336.13</v>
      </c>
      <c r="N3875" s="2">
        <v>8741.8700000000008</v>
      </c>
      <c r="O3875" s="2">
        <v>381</v>
      </c>
      <c r="P3875" s="2">
        <v>93</v>
      </c>
      <c r="Q3875" s="2" t="s">
        <v>57</v>
      </c>
      <c r="R3875" s="2">
        <v>5</v>
      </c>
      <c r="S3875" s="5">
        <f>IFERROR(Table1[[#This Row],[Profit]]/Table1[[#This Row],[Sales]],0)</f>
        <v>0.24230472864349467</v>
      </c>
      <c r="T3875" s="2" t="str">
        <f t="shared" si="60"/>
        <v>Reorder Needed</v>
      </c>
    </row>
    <row r="3876" spans="1:20" x14ac:dyDescent="0.3">
      <c r="A3876" s="2">
        <v>4875</v>
      </c>
      <c r="B3876" s="3">
        <v>45564</v>
      </c>
      <c r="C3876" s="2" t="s">
        <v>1166</v>
      </c>
      <c r="D3876" s="2" t="s">
        <v>4682</v>
      </c>
      <c r="E3876" s="2" t="s">
        <v>45</v>
      </c>
      <c r="F3876" s="2" t="s">
        <v>46</v>
      </c>
      <c r="G3876" s="2" t="s">
        <v>49</v>
      </c>
      <c r="H3876" s="2" t="s">
        <v>50</v>
      </c>
      <c r="I3876" s="2" t="s">
        <v>51</v>
      </c>
      <c r="J3876" s="2">
        <v>10</v>
      </c>
      <c r="K3876" s="2">
        <v>29373</v>
      </c>
      <c r="L3876" s="2">
        <v>293730</v>
      </c>
      <c r="M3876" s="2">
        <v>214587.91</v>
      </c>
      <c r="N3876" s="2">
        <v>79142.09</v>
      </c>
      <c r="O3876" s="2">
        <v>330</v>
      </c>
      <c r="P3876" s="2">
        <v>64</v>
      </c>
      <c r="Q3876" s="2" t="s">
        <v>52</v>
      </c>
      <c r="R3876" s="2">
        <v>0</v>
      </c>
      <c r="S3876" s="5">
        <f>IFERROR(Table1[[#This Row],[Profit]]/Table1[[#This Row],[Sales]],0)</f>
        <v>0.26943822558131614</v>
      </c>
      <c r="T3876" s="2" t="str">
        <f t="shared" si="60"/>
        <v>Reorder Needed</v>
      </c>
    </row>
    <row r="3877" spans="1:20" x14ac:dyDescent="0.3">
      <c r="A3877" s="2">
        <v>4876</v>
      </c>
      <c r="B3877" s="3">
        <v>45418</v>
      </c>
      <c r="C3877" s="2" t="s">
        <v>2763</v>
      </c>
      <c r="D3877" s="2" t="s">
        <v>4683</v>
      </c>
      <c r="E3877" s="2" t="s">
        <v>28</v>
      </c>
      <c r="F3877" s="2" t="s">
        <v>29</v>
      </c>
      <c r="G3877" s="2" t="s">
        <v>40</v>
      </c>
      <c r="H3877" s="2" t="s">
        <v>41</v>
      </c>
      <c r="I3877" s="2" t="s">
        <v>24</v>
      </c>
      <c r="J3877" s="2">
        <v>4</v>
      </c>
      <c r="K3877" s="2">
        <v>30139</v>
      </c>
      <c r="L3877" s="2">
        <v>120556</v>
      </c>
      <c r="M3877" s="2">
        <v>81833.09</v>
      </c>
      <c r="N3877" s="2">
        <v>38722.910000000003</v>
      </c>
      <c r="O3877" s="2">
        <v>297</v>
      </c>
      <c r="P3877" s="2">
        <v>73</v>
      </c>
      <c r="Q3877" s="2" t="s">
        <v>42</v>
      </c>
      <c r="R3877" s="2">
        <v>15</v>
      </c>
      <c r="S3877" s="5">
        <f>IFERROR(Table1[[#This Row],[Profit]]/Table1[[#This Row],[Sales]],0)</f>
        <v>0.32120267759381538</v>
      </c>
      <c r="T3877" s="2" t="str">
        <f t="shared" si="60"/>
        <v>Reorder Needed</v>
      </c>
    </row>
    <row r="3878" spans="1:20" x14ac:dyDescent="0.3">
      <c r="A3878" s="2">
        <v>4877</v>
      </c>
      <c r="B3878" s="3">
        <v>45540</v>
      </c>
      <c r="C3878" s="2" t="s">
        <v>1338</v>
      </c>
      <c r="D3878" s="2" t="s">
        <v>4684</v>
      </c>
      <c r="E3878" s="2" t="s">
        <v>28</v>
      </c>
      <c r="F3878" s="2" t="s">
        <v>29</v>
      </c>
      <c r="G3878" s="2" t="s">
        <v>40</v>
      </c>
      <c r="H3878" s="2" t="s">
        <v>41</v>
      </c>
      <c r="I3878" s="2" t="s">
        <v>24</v>
      </c>
      <c r="J3878" s="2">
        <v>7</v>
      </c>
      <c r="K3878" s="2">
        <v>6781</v>
      </c>
      <c r="L3878" s="2">
        <v>47467</v>
      </c>
      <c r="M3878" s="2">
        <v>34628.69</v>
      </c>
      <c r="N3878" s="2">
        <v>12838.31</v>
      </c>
      <c r="O3878" s="2">
        <v>205</v>
      </c>
      <c r="P3878" s="2">
        <v>83</v>
      </c>
      <c r="Q3878" s="2" t="s">
        <v>42</v>
      </c>
      <c r="R3878" s="2">
        <v>0</v>
      </c>
      <c r="S3878" s="5">
        <f>IFERROR(Table1[[#This Row],[Profit]]/Table1[[#This Row],[Sales]],0)</f>
        <v>0.27046811469020582</v>
      </c>
      <c r="T3878" s="2" t="str">
        <f t="shared" si="60"/>
        <v>Reorder Needed</v>
      </c>
    </row>
    <row r="3879" spans="1:20" x14ac:dyDescent="0.3">
      <c r="A3879" s="2">
        <v>4878</v>
      </c>
      <c r="B3879" s="3">
        <v>45535</v>
      </c>
      <c r="C3879" s="2" t="s">
        <v>1062</v>
      </c>
      <c r="D3879" s="2" t="s">
        <v>4685</v>
      </c>
      <c r="E3879" s="2" t="s">
        <v>28</v>
      </c>
      <c r="F3879" s="2" t="s">
        <v>29</v>
      </c>
      <c r="G3879" s="2" t="s">
        <v>49</v>
      </c>
      <c r="H3879" s="2" t="s">
        <v>50</v>
      </c>
      <c r="I3879" s="2" t="s">
        <v>51</v>
      </c>
      <c r="J3879" s="2">
        <v>3</v>
      </c>
      <c r="K3879" s="2">
        <v>25916</v>
      </c>
      <c r="L3879" s="2">
        <v>77748</v>
      </c>
      <c r="M3879" s="2">
        <v>54066.8</v>
      </c>
      <c r="N3879" s="2">
        <v>23681.200000000001</v>
      </c>
      <c r="O3879" s="2">
        <v>412</v>
      </c>
      <c r="P3879" s="2">
        <v>79</v>
      </c>
      <c r="Q3879" s="2" t="s">
        <v>52</v>
      </c>
      <c r="R3879" s="2">
        <v>20</v>
      </c>
      <c r="S3879" s="5">
        <f>IFERROR(Table1[[#This Row],[Profit]]/Table1[[#This Row],[Sales]],0)</f>
        <v>0.30458918557390546</v>
      </c>
      <c r="T3879" s="2" t="str">
        <f t="shared" si="60"/>
        <v>Reorder Needed</v>
      </c>
    </row>
    <row r="3880" spans="1:20" x14ac:dyDescent="0.3">
      <c r="A3880" s="2">
        <v>4879</v>
      </c>
      <c r="B3880" s="3">
        <v>45481</v>
      </c>
      <c r="C3880" s="2" t="s">
        <v>1878</v>
      </c>
      <c r="D3880" s="2" t="s">
        <v>4686</v>
      </c>
      <c r="E3880" s="2" t="s">
        <v>28</v>
      </c>
      <c r="F3880" s="2" t="s">
        <v>29</v>
      </c>
      <c r="G3880" s="2" t="s">
        <v>55</v>
      </c>
      <c r="H3880" s="2" t="s">
        <v>56</v>
      </c>
      <c r="I3880" s="2" t="s">
        <v>32</v>
      </c>
      <c r="J3880" s="2">
        <v>1</v>
      </c>
      <c r="K3880" s="2">
        <v>44909</v>
      </c>
      <c r="L3880" s="2">
        <v>44909</v>
      </c>
      <c r="M3880" s="2">
        <v>34234.26</v>
      </c>
      <c r="N3880" s="2">
        <v>10674.74</v>
      </c>
      <c r="O3880" s="2">
        <v>111</v>
      </c>
      <c r="P3880" s="2">
        <v>42</v>
      </c>
      <c r="Q3880" s="2" t="s">
        <v>57</v>
      </c>
      <c r="R3880" s="2">
        <v>20</v>
      </c>
      <c r="S3880" s="5">
        <f>IFERROR(Table1[[#This Row],[Profit]]/Table1[[#This Row],[Sales]],0)</f>
        <v>0.23769712084437417</v>
      </c>
      <c r="T3880" s="2" t="str">
        <f t="shared" si="60"/>
        <v>Reorder Needed</v>
      </c>
    </row>
    <row r="3881" spans="1:20" x14ac:dyDescent="0.3">
      <c r="A3881" s="2">
        <v>4880</v>
      </c>
      <c r="B3881" s="3">
        <v>45366</v>
      </c>
      <c r="C3881" s="2" t="s">
        <v>383</v>
      </c>
      <c r="D3881" s="2" t="s">
        <v>4687</v>
      </c>
      <c r="E3881" s="2" t="s">
        <v>28</v>
      </c>
      <c r="F3881" s="2" t="s">
        <v>29</v>
      </c>
      <c r="G3881" s="2" t="s">
        <v>40</v>
      </c>
      <c r="H3881" s="2" t="s">
        <v>41</v>
      </c>
      <c r="I3881" s="2" t="s">
        <v>24</v>
      </c>
      <c r="J3881" s="2">
        <v>9</v>
      </c>
      <c r="K3881" s="2">
        <v>29104</v>
      </c>
      <c r="L3881" s="2">
        <v>261936</v>
      </c>
      <c r="M3881" s="2">
        <v>158991.46</v>
      </c>
      <c r="N3881" s="2">
        <v>102944.54</v>
      </c>
      <c r="O3881" s="2">
        <v>153</v>
      </c>
      <c r="P3881" s="2">
        <v>47</v>
      </c>
      <c r="Q3881" s="2" t="s">
        <v>42</v>
      </c>
      <c r="R3881" s="2">
        <v>15</v>
      </c>
      <c r="S3881" s="5">
        <f>IFERROR(Table1[[#This Row],[Profit]]/Table1[[#This Row],[Sales]],0)</f>
        <v>0.39301409504611812</v>
      </c>
      <c r="T3881" s="2" t="str">
        <f t="shared" si="60"/>
        <v>Reorder Needed</v>
      </c>
    </row>
    <row r="3882" spans="1:20" x14ac:dyDescent="0.3">
      <c r="A3882" s="2">
        <v>4881</v>
      </c>
      <c r="B3882" s="3">
        <v>45365</v>
      </c>
      <c r="C3882" s="2" t="s">
        <v>1288</v>
      </c>
      <c r="D3882" s="2" t="s">
        <v>4688</v>
      </c>
      <c r="E3882" s="2" t="s">
        <v>36</v>
      </c>
      <c r="F3882" s="2" t="s">
        <v>37</v>
      </c>
      <c r="G3882" s="2" t="s">
        <v>81</v>
      </c>
      <c r="H3882" s="2" t="s">
        <v>82</v>
      </c>
      <c r="I3882" s="2" t="s">
        <v>24</v>
      </c>
      <c r="J3882" s="2">
        <v>8</v>
      </c>
      <c r="K3882" s="2">
        <v>27058</v>
      </c>
      <c r="L3882" s="2">
        <v>216464</v>
      </c>
      <c r="M3882" s="2">
        <v>138174.29999999999</v>
      </c>
      <c r="N3882" s="2">
        <v>78289.7</v>
      </c>
      <c r="O3882" s="2">
        <v>217</v>
      </c>
      <c r="P3882" s="2">
        <v>87</v>
      </c>
      <c r="Q3882" s="2" t="s">
        <v>42</v>
      </c>
      <c r="R3882" s="2">
        <v>10</v>
      </c>
      <c r="S3882" s="5">
        <f>IFERROR(Table1[[#This Row],[Profit]]/Table1[[#This Row],[Sales]],0)</f>
        <v>0.36167538251164166</v>
      </c>
      <c r="T3882" s="2" t="str">
        <f t="shared" si="60"/>
        <v>Reorder Needed</v>
      </c>
    </row>
    <row r="3883" spans="1:20" x14ac:dyDescent="0.3">
      <c r="A3883" s="2">
        <v>4882</v>
      </c>
      <c r="B3883" s="3">
        <v>45608</v>
      </c>
      <c r="C3883" s="2" t="s">
        <v>2898</v>
      </c>
      <c r="D3883" s="2" t="s">
        <v>4689</v>
      </c>
      <c r="E3883" s="2" t="s">
        <v>28</v>
      </c>
      <c r="F3883" s="2" t="s">
        <v>29</v>
      </c>
      <c r="G3883" s="2" t="s">
        <v>22</v>
      </c>
      <c r="H3883" s="2" t="s">
        <v>23</v>
      </c>
      <c r="I3883" s="2" t="s">
        <v>24</v>
      </c>
      <c r="J3883" s="2">
        <v>7</v>
      </c>
      <c r="K3883" s="2">
        <v>5645</v>
      </c>
      <c r="L3883" s="2">
        <v>39515</v>
      </c>
      <c r="M3883" s="2">
        <v>32721.03</v>
      </c>
      <c r="N3883" s="2">
        <v>6793.97</v>
      </c>
      <c r="O3883" s="2">
        <v>115</v>
      </c>
      <c r="P3883" s="2">
        <v>37</v>
      </c>
      <c r="Q3883" s="2" t="s">
        <v>25</v>
      </c>
      <c r="R3883" s="2">
        <v>15</v>
      </c>
      <c r="S3883" s="5">
        <f>IFERROR(Table1[[#This Row],[Profit]]/Table1[[#This Row],[Sales]],0)</f>
        <v>0.17193394913324056</v>
      </c>
      <c r="T3883" s="2" t="str">
        <f t="shared" si="60"/>
        <v>Reorder Needed</v>
      </c>
    </row>
    <row r="3884" spans="1:20" x14ac:dyDescent="0.3">
      <c r="A3884" s="2">
        <v>4883</v>
      </c>
      <c r="B3884" s="3">
        <v>45311</v>
      </c>
      <c r="C3884" s="2" t="s">
        <v>252</v>
      </c>
      <c r="D3884" s="2" t="s">
        <v>3929</v>
      </c>
      <c r="E3884" s="2" t="s">
        <v>36</v>
      </c>
      <c r="F3884" s="2" t="s">
        <v>37</v>
      </c>
      <c r="G3884" s="2" t="s">
        <v>30</v>
      </c>
      <c r="H3884" s="2" t="s">
        <v>31</v>
      </c>
      <c r="I3884" s="2" t="s">
        <v>32</v>
      </c>
      <c r="J3884" s="2">
        <v>9</v>
      </c>
      <c r="K3884" s="2">
        <v>58714</v>
      </c>
      <c r="L3884" s="2">
        <v>528426</v>
      </c>
      <c r="M3884" s="2">
        <v>418273.7</v>
      </c>
      <c r="N3884" s="2">
        <v>110152.3</v>
      </c>
      <c r="O3884" s="2">
        <v>410</v>
      </c>
      <c r="P3884" s="2">
        <v>22</v>
      </c>
      <c r="Q3884" s="2" t="s">
        <v>33</v>
      </c>
      <c r="R3884" s="2">
        <v>10</v>
      </c>
      <c r="S3884" s="5">
        <f>IFERROR(Table1[[#This Row],[Profit]]/Table1[[#This Row],[Sales]],0)</f>
        <v>0.20845359615158982</v>
      </c>
      <c r="T3884" s="2" t="str">
        <f t="shared" si="60"/>
        <v>Reorder Needed</v>
      </c>
    </row>
    <row r="3885" spans="1:20" x14ac:dyDescent="0.3">
      <c r="A3885" s="2">
        <v>4884</v>
      </c>
      <c r="B3885" s="3">
        <v>45541</v>
      </c>
      <c r="C3885" s="2" t="s">
        <v>2303</v>
      </c>
      <c r="D3885" s="2" t="s">
        <v>4690</v>
      </c>
      <c r="E3885" s="2" t="s">
        <v>36</v>
      </c>
      <c r="F3885" s="2" t="s">
        <v>37</v>
      </c>
      <c r="G3885" s="2" t="s">
        <v>97</v>
      </c>
      <c r="H3885" s="2" t="s">
        <v>98</v>
      </c>
      <c r="I3885" s="2" t="s">
        <v>32</v>
      </c>
      <c r="J3885" s="2">
        <v>7</v>
      </c>
      <c r="K3885" s="2">
        <v>38024</v>
      </c>
      <c r="L3885" s="2">
        <v>266168</v>
      </c>
      <c r="M3885" s="2">
        <v>163822.69</v>
      </c>
      <c r="N3885" s="2">
        <v>102345.31</v>
      </c>
      <c r="O3885" s="2">
        <v>195</v>
      </c>
      <c r="P3885" s="2">
        <v>96</v>
      </c>
      <c r="Q3885" s="2" t="s">
        <v>99</v>
      </c>
      <c r="R3885" s="2">
        <v>5</v>
      </c>
      <c r="S3885" s="5">
        <f>IFERROR(Table1[[#This Row],[Profit]]/Table1[[#This Row],[Sales]],0)</f>
        <v>0.38451395359321933</v>
      </c>
      <c r="T3885" s="2" t="str">
        <f t="shared" si="60"/>
        <v>Reorder Needed</v>
      </c>
    </row>
    <row r="3886" spans="1:20" x14ac:dyDescent="0.3">
      <c r="A3886" s="2">
        <v>4885</v>
      </c>
      <c r="B3886" s="3">
        <v>45313</v>
      </c>
      <c r="C3886" s="2" t="s">
        <v>87</v>
      </c>
      <c r="D3886" s="2" t="s">
        <v>4691</v>
      </c>
      <c r="E3886" s="2" t="s">
        <v>20</v>
      </c>
      <c r="F3886" s="2" t="s">
        <v>21</v>
      </c>
      <c r="G3886" s="2" t="s">
        <v>49</v>
      </c>
      <c r="H3886" s="2" t="s">
        <v>50</v>
      </c>
      <c r="I3886" s="2" t="s">
        <v>51</v>
      </c>
      <c r="J3886" s="2">
        <v>7</v>
      </c>
      <c r="K3886" s="2">
        <v>57379</v>
      </c>
      <c r="L3886" s="2">
        <v>401653</v>
      </c>
      <c r="M3886" s="2">
        <v>342257.39</v>
      </c>
      <c r="N3886" s="2">
        <v>59395.61</v>
      </c>
      <c r="O3886" s="2">
        <v>136</v>
      </c>
      <c r="P3886" s="2">
        <v>76</v>
      </c>
      <c r="Q3886" s="2" t="s">
        <v>52</v>
      </c>
      <c r="R3886" s="2">
        <v>15</v>
      </c>
      <c r="S3886" s="5">
        <f>IFERROR(Table1[[#This Row],[Profit]]/Table1[[#This Row],[Sales]],0)</f>
        <v>0.14787791949767587</v>
      </c>
      <c r="T3886" s="2" t="str">
        <f t="shared" si="60"/>
        <v>Reorder Needed</v>
      </c>
    </row>
    <row r="3887" spans="1:20" x14ac:dyDescent="0.3">
      <c r="A3887" s="2">
        <v>4886</v>
      </c>
      <c r="B3887" s="3">
        <v>45462</v>
      </c>
      <c r="C3887" s="2" t="s">
        <v>929</v>
      </c>
      <c r="D3887" s="2" t="s">
        <v>4692</v>
      </c>
      <c r="E3887" s="2" t="s">
        <v>36</v>
      </c>
      <c r="F3887" s="2" t="s">
        <v>37</v>
      </c>
      <c r="G3887" s="2" t="s">
        <v>49</v>
      </c>
      <c r="H3887" s="2" t="s">
        <v>50</v>
      </c>
      <c r="I3887" s="2" t="s">
        <v>51</v>
      </c>
      <c r="J3887" s="2">
        <v>7</v>
      </c>
      <c r="K3887" s="2">
        <v>26379</v>
      </c>
      <c r="L3887" s="2">
        <v>184653</v>
      </c>
      <c r="M3887" s="2">
        <v>118928.92</v>
      </c>
      <c r="N3887" s="2">
        <v>65724.08</v>
      </c>
      <c r="O3887" s="2">
        <v>426</v>
      </c>
      <c r="P3887" s="2">
        <v>45</v>
      </c>
      <c r="Q3887" s="2" t="s">
        <v>52</v>
      </c>
      <c r="R3887" s="2">
        <v>0</v>
      </c>
      <c r="S3887" s="5">
        <f>IFERROR(Table1[[#This Row],[Profit]]/Table1[[#This Row],[Sales]],0)</f>
        <v>0.35593291200251281</v>
      </c>
      <c r="T3887" s="2" t="str">
        <f t="shared" si="60"/>
        <v>Reorder Needed</v>
      </c>
    </row>
    <row r="3888" spans="1:20" x14ac:dyDescent="0.3">
      <c r="A3888" s="2">
        <v>4887</v>
      </c>
      <c r="B3888" s="3">
        <v>45427</v>
      </c>
      <c r="C3888" s="2" t="s">
        <v>2156</v>
      </c>
      <c r="D3888" s="2" t="s">
        <v>4693</v>
      </c>
      <c r="E3888" s="2" t="s">
        <v>28</v>
      </c>
      <c r="F3888" s="2" t="s">
        <v>29</v>
      </c>
      <c r="G3888" s="2" t="s">
        <v>67</v>
      </c>
      <c r="H3888" s="2" t="s">
        <v>68</v>
      </c>
      <c r="I3888" s="2" t="s">
        <v>24</v>
      </c>
      <c r="J3888" s="2">
        <v>7</v>
      </c>
      <c r="K3888" s="2">
        <v>30605</v>
      </c>
      <c r="L3888" s="2">
        <v>214235</v>
      </c>
      <c r="M3888" s="2">
        <v>178424.44</v>
      </c>
      <c r="N3888" s="2">
        <v>35810.559999999998</v>
      </c>
      <c r="O3888" s="2">
        <v>308</v>
      </c>
      <c r="P3888" s="2">
        <v>65</v>
      </c>
      <c r="Q3888" s="2" t="s">
        <v>42</v>
      </c>
      <c r="R3888" s="2">
        <v>10</v>
      </c>
      <c r="S3888" s="5">
        <f>IFERROR(Table1[[#This Row],[Profit]]/Table1[[#This Row],[Sales]],0)</f>
        <v>0.16715550680327676</v>
      </c>
      <c r="T3888" s="2" t="str">
        <f t="shared" si="60"/>
        <v>Reorder Needed</v>
      </c>
    </row>
    <row r="3889" spans="1:20" x14ac:dyDescent="0.3">
      <c r="A3889" s="2">
        <v>4888</v>
      </c>
      <c r="B3889" s="3">
        <v>45294</v>
      </c>
      <c r="C3889" s="2" t="s">
        <v>456</v>
      </c>
      <c r="D3889" s="2" t="s">
        <v>4694</v>
      </c>
      <c r="E3889" s="2" t="s">
        <v>20</v>
      </c>
      <c r="F3889" s="2" t="s">
        <v>21</v>
      </c>
      <c r="G3889" s="2" t="s">
        <v>49</v>
      </c>
      <c r="H3889" s="2" t="s">
        <v>50</v>
      </c>
      <c r="I3889" s="2" t="s">
        <v>51</v>
      </c>
      <c r="J3889" s="2">
        <v>7</v>
      </c>
      <c r="K3889" s="2">
        <v>14944</v>
      </c>
      <c r="L3889" s="2">
        <v>104608</v>
      </c>
      <c r="M3889" s="2">
        <v>83671.37</v>
      </c>
      <c r="N3889" s="2">
        <v>20936.63</v>
      </c>
      <c r="O3889" s="2">
        <v>149</v>
      </c>
      <c r="P3889" s="2">
        <v>60</v>
      </c>
      <c r="Q3889" s="2" t="s">
        <v>52</v>
      </c>
      <c r="R3889" s="2">
        <v>15</v>
      </c>
      <c r="S3889" s="5">
        <f>IFERROR(Table1[[#This Row],[Profit]]/Table1[[#This Row],[Sales]],0)</f>
        <v>0.20014367925971246</v>
      </c>
      <c r="T3889" s="2" t="str">
        <f t="shared" si="60"/>
        <v>Reorder Needed</v>
      </c>
    </row>
    <row r="3890" spans="1:20" x14ac:dyDescent="0.3">
      <c r="A3890" s="2">
        <v>4889</v>
      </c>
      <c r="B3890" s="3">
        <v>45445</v>
      </c>
      <c r="C3890" s="2" t="s">
        <v>1556</v>
      </c>
      <c r="D3890" s="2" t="s">
        <v>4695</v>
      </c>
      <c r="E3890" s="2" t="s">
        <v>45</v>
      </c>
      <c r="F3890" s="2" t="s">
        <v>46</v>
      </c>
      <c r="G3890" s="2" t="s">
        <v>22</v>
      </c>
      <c r="H3890" s="2" t="s">
        <v>23</v>
      </c>
      <c r="I3890" s="2" t="s">
        <v>24</v>
      </c>
      <c r="J3890" s="2">
        <v>10</v>
      </c>
      <c r="K3890" s="2">
        <v>44350</v>
      </c>
      <c r="L3890" s="2">
        <v>443500</v>
      </c>
      <c r="M3890" s="2">
        <v>290677.84000000003</v>
      </c>
      <c r="N3890" s="2">
        <v>152822.16</v>
      </c>
      <c r="O3890" s="2">
        <v>30</v>
      </c>
      <c r="P3890" s="2">
        <v>54</v>
      </c>
      <c r="Q3890" s="2" t="s">
        <v>25</v>
      </c>
      <c r="R3890" s="2">
        <v>0</v>
      </c>
      <c r="S3890" s="5">
        <f>IFERROR(Table1[[#This Row],[Profit]]/Table1[[#This Row],[Sales]],0)</f>
        <v>0.34458209695603159</v>
      </c>
      <c r="T3890" s="2" t="str">
        <f t="shared" si="60"/>
        <v>Sufficient</v>
      </c>
    </row>
    <row r="3891" spans="1:20" x14ac:dyDescent="0.3">
      <c r="A3891" s="2">
        <v>4890</v>
      </c>
      <c r="B3891" s="3">
        <v>45438</v>
      </c>
      <c r="C3891" s="2" t="s">
        <v>2438</v>
      </c>
      <c r="D3891" s="2" t="s">
        <v>4696</v>
      </c>
      <c r="E3891" s="2" t="s">
        <v>28</v>
      </c>
      <c r="F3891" s="2" t="s">
        <v>29</v>
      </c>
      <c r="G3891" s="2" t="s">
        <v>49</v>
      </c>
      <c r="H3891" s="2" t="s">
        <v>50</v>
      </c>
      <c r="I3891" s="2" t="s">
        <v>51</v>
      </c>
      <c r="J3891" s="2">
        <v>5</v>
      </c>
      <c r="K3891" s="2">
        <v>41554</v>
      </c>
      <c r="L3891" s="2">
        <v>207770</v>
      </c>
      <c r="M3891" s="2">
        <v>124769.69</v>
      </c>
      <c r="N3891" s="2">
        <v>83000.31</v>
      </c>
      <c r="O3891" s="2">
        <v>430</v>
      </c>
      <c r="P3891" s="2">
        <v>51</v>
      </c>
      <c r="Q3891" s="2" t="s">
        <v>52</v>
      </c>
      <c r="R3891" s="2">
        <v>10</v>
      </c>
      <c r="S3891" s="5">
        <f>IFERROR(Table1[[#This Row],[Profit]]/Table1[[#This Row],[Sales]],0)</f>
        <v>0.39948168648024257</v>
      </c>
      <c r="T3891" s="2" t="str">
        <f t="shared" si="60"/>
        <v>Reorder Needed</v>
      </c>
    </row>
    <row r="3892" spans="1:20" x14ac:dyDescent="0.3">
      <c r="A3892" s="2">
        <v>4891</v>
      </c>
      <c r="B3892" s="3">
        <v>45421</v>
      </c>
      <c r="C3892" s="2" t="s">
        <v>1009</v>
      </c>
      <c r="D3892" s="2" t="s">
        <v>2442</v>
      </c>
      <c r="E3892" s="2" t="s">
        <v>36</v>
      </c>
      <c r="F3892" s="2" t="s">
        <v>37</v>
      </c>
      <c r="G3892" s="2" t="s">
        <v>49</v>
      </c>
      <c r="H3892" s="2" t="s">
        <v>50</v>
      </c>
      <c r="I3892" s="2" t="s">
        <v>51</v>
      </c>
      <c r="J3892" s="2">
        <v>10</v>
      </c>
      <c r="K3892" s="2">
        <v>14981</v>
      </c>
      <c r="L3892" s="2">
        <v>149810</v>
      </c>
      <c r="M3892" s="2">
        <v>124482.71</v>
      </c>
      <c r="N3892" s="2">
        <v>25327.29</v>
      </c>
      <c r="O3892" s="2">
        <v>97</v>
      </c>
      <c r="P3892" s="2">
        <v>50</v>
      </c>
      <c r="Q3892" s="2" t="s">
        <v>52</v>
      </c>
      <c r="R3892" s="2">
        <v>10</v>
      </c>
      <c r="S3892" s="5">
        <f>IFERROR(Table1[[#This Row],[Profit]]/Table1[[#This Row],[Sales]],0)</f>
        <v>0.16906274614511715</v>
      </c>
      <c r="T3892" s="2" t="str">
        <f t="shared" si="60"/>
        <v>Reorder Needed</v>
      </c>
    </row>
    <row r="3893" spans="1:20" x14ac:dyDescent="0.3">
      <c r="A3893" s="2">
        <v>4892</v>
      </c>
      <c r="B3893" s="3">
        <v>45554</v>
      </c>
      <c r="C3893" s="2" t="s">
        <v>1936</v>
      </c>
      <c r="D3893" s="2" t="s">
        <v>4697</v>
      </c>
      <c r="E3893" s="2" t="s">
        <v>45</v>
      </c>
      <c r="F3893" s="2" t="s">
        <v>46</v>
      </c>
      <c r="G3893" s="2" t="s">
        <v>55</v>
      </c>
      <c r="H3893" s="2" t="s">
        <v>56</v>
      </c>
      <c r="I3893" s="2" t="s">
        <v>32</v>
      </c>
      <c r="J3893" s="2">
        <v>3</v>
      </c>
      <c r="K3893" s="2">
        <v>39391</v>
      </c>
      <c r="L3893" s="2">
        <v>118173</v>
      </c>
      <c r="M3893" s="2">
        <v>88795.39</v>
      </c>
      <c r="N3893" s="2">
        <v>29377.61</v>
      </c>
      <c r="O3893" s="2">
        <v>407</v>
      </c>
      <c r="P3893" s="2">
        <v>26</v>
      </c>
      <c r="Q3893" s="2" t="s">
        <v>57</v>
      </c>
      <c r="R3893" s="2">
        <v>15</v>
      </c>
      <c r="S3893" s="5">
        <f>IFERROR(Table1[[#This Row],[Profit]]/Table1[[#This Row],[Sales]],0)</f>
        <v>0.24859832618279981</v>
      </c>
      <c r="T3893" s="2" t="str">
        <f t="shared" si="60"/>
        <v>Reorder Needed</v>
      </c>
    </row>
    <row r="3894" spans="1:20" x14ac:dyDescent="0.3">
      <c r="A3894" s="2">
        <v>4893</v>
      </c>
      <c r="B3894" s="3">
        <v>45346</v>
      </c>
      <c r="C3894" s="2" t="s">
        <v>1810</v>
      </c>
      <c r="D3894" s="2" t="s">
        <v>4698</v>
      </c>
      <c r="E3894" s="2" t="s">
        <v>20</v>
      </c>
      <c r="F3894" s="2" t="s">
        <v>21</v>
      </c>
      <c r="G3894" s="2" t="s">
        <v>60</v>
      </c>
      <c r="H3894" s="2" t="s">
        <v>61</v>
      </c>
      <c r="I3894" s="2" t="s">
        <v>32</v>
      </c>
      <c r="J3894" s="2">
        <v>5</v>
      </c>
      <c r="K3894" s="2">
        <v>30741</v>
      </c>
      <c r="L3894" s="2">
        <v>153705</v>
      </c>
      <c r="M3894" s="2">
        <v>117165.1</v>
      </c>
      <c r="N3894" s="2">
        <v>36539.9</v>
      </c>
      <c r="O3894" s="2">
        <v>498</v>
      </c>
      <c r="P3894" s="2">
        <v>56</v>
      </c>
      <c r="Q3894" s="2" t="s">
        <v>62</v>
      </c>
      <c r="R3894" s="2">
        <v>15</v>
      </c>
      <c r="S3894" s="5">
        <f>IFERROR(Table1[[#This Row],[Profit]]/Table1[[#This Row],[Sales]],0)</f>
        <v>0.23772746494909081</v>
      </c>
      <c r="T3894" s="2" t="str">
        <f t="shared" si="60"/>
        <v>Reorder Needed</v>
      </c>
    </row>
    <row r="3895" spans="1:20" x14ac:dyDescent="0.3">
      <c r="A3895" s="2">
        <v>4894</v>
      </c>
      <c r="B3895" s="3">
        <v>45520</v>
      </c>
      <c r="C3895" s="2" t="s">
        <v>2868</v>
      </c>
      <c r="D3895" s="2" t="s">
        <v>4699</v>
      </c>
      <c r="E3895" s="2" t="s">
        <v>20</v>
      </c>
      <c r="F3895" s="2" t="s">
        <v>21</v>
      </c>
      <c r="G3895" s="2" t="s">
        <v>30</v>
      </c>
      <c r="H3895" s="2" t="s">
        <v>31</v>
      </c>
      <c r="I3895" s="2" t="s">
        <v>32</v>
      </c>
      <c r="J3895" s="2">
        <v>9</v>
      </c>
      <c r="K3895" s="2">
        <v>14796</v>
      </c>
      <c r="L3895" s="2">
        <v>133164</v>
      </c>
      <c r="M3895" s="2">
        <v>89067.66</v>
      </c>
      <c r="N3895" s="2">
        <v>44096.34</v>
      </c>
      <c r="O3895" s="2">
        <v>13</v>
      </c>
      <c r="P3895" s="2">
        <v>95</v>
      </c>
      <c r="Q3895" s="2" t="s">
        <v>33</v>
      </c>
      <c r="R3895" s="2">
        <v>20</v>
      </c>
      <c r="S3895" s="5">
        <f>IFERROR(Table1[[#This Row],[Profit]]/Table1[[#This Row],[Sales]],0)</f>
        <v>0.33114310173920875</v>
      </c>
      <c r="T3895" s="2" t="str">
        <f t="shared" si="60"/>
        <v>Sufficient</v>
      </c>
    </row>
    <row r="3896" spans="1:20" x14ac:dyDescent="0.3">
      <c r="A3896" s="2">
        <v>4895</v>
      </c>
      <c r="B3896" s="3">
        <v>45363</v>
      </c>
      <c r="C3896" s="2" t="s">
        <v>2226</v>
      </c>
      <c r="D3896" s="2" t="s">
        <v>4700</v>
      </c>
      <c r="E3896" s="2" t="s">
        <v>28</v>
      </c>
      <c r="F3896" s="2" t="s">
        <v>29</v>
      </c>
      <c r="G3896" s="2" t="s">
        <v>55</v>
      </c>
      <c r="H3896" s="2" t="s">
        <v>56</v>
      </c>
      <c r="I3896" s="2" t="s">
        <v>32</v>
      </c>
      <c r="J3896" s="2">
        <v>1</v>
      </c>
      <c r="K3896" s="2">
        <v>42420</v>
      </c>
      <c r="L3896" s="2">
        <v>42420</v>
      </c>
      <c r="M3896" s="2">
        <v>34481.25</v>
      </c>
      <c r="N3896" s="2">
        <v>7938.75</v>
      </c>
      <c r="O3896" s="2">
        <v>238</v>
      </c>
      <c r="P3896" s="2">
        <v>97</v>
      </c>
      <c r="Q3896" s="2" t="s">
        <v>57</v>
      </c>
      <c r="R3896" s="2">
        <v>10</v>
      </c>
      <c r="S3896" s="5">
        <f>IFERROR(Table1[[#This Row],[Profit]]/Table1[[#This Row],[Sales]],0)</f>
        <v>0.18714639321074963</v>
      </c>
      <c r="T3896" s="2" t="str">
        <f t="shared" si="60"/>
        <v>Reorder Needed</v>
      </c>
    </row>
    <row r="3897" spans="1:20" x14ac:dyDescent="0.3">
      <c r="A3897" s="2">
        <v>4896</v>
      </c>
      <c r="B3897" s="3">
        <v>45533</v>
      </c>
      <c r="C3897" s="2" t="s">
        <v>2257</v>
      </c>
      <c r="D3897" s="2" t="s">
        <v>660</v>
      </c>
      <c r="E3897" s="2" t="s">
        <v>28</v>
      </c>
      <c r="F3897" s="2" t="s">
        <v>29</v>
      </c>
      <c r="G3897" s="2" t="s">
        <v>30</v>
      </c>
      <c r="H3897" s="2" t="s">
        <v>31</v>
      </c>
      <c r="I3897" s="2" t="s">
        <v>32</v>
      </c>
      <c r="J3897" s="2">
        <v>1</v>
      </c>
      <c r="K3897" s="2">
        <v>54286</v>
      </c>
      <c r="L3897" s="2">
        <v>54286</v>
      </c>
      <c r="M3897" s="2">
        <v>45493.68</v>
      </c>
      <c r="N3897" s="2">
        <v>8792.32</v>
      </c>
      <c r="O3897" s="2">
        <v>225</v>
      </c>
      <c r="P3897" s="2">
        <v>61</v>
      </c>
      <c r="Q3897" s="2" t="s">
        <v>33</v>
      </c>
      <c r="R3897" s="2">
        <v>15</v>
      </c>
      <c r="S3897" s="5">
        <f>IFERROR(Table1[[#This Row],[Profit]]/Table1[[#This Row],[Sales]],0)</f>
        <v>0.16196293703717349</v>
      </c>
      <c r="T3897" s="2" t="str">
        <f t="shared" si="60"/>
        <v>Reorder Needed</v>
      </c>
    </row>
    <row r="3898" spans="1:20" x14ac:dyDescent="0.3">
      <c r="A3898" s="2">
        <v>4897</v>
      </c>
      <c r="B3898" s="3">
        <v>45433</v>
      </c>
      <c r="C3898" s="2" t="s">
        <v>2287</v>
      </c>
      <c r="D3898" s="2" t="s">
        <v>4701</v>
      </c>
      <c r="E3898" s="2" t="s">
        <v>36</v>
      </c>
      <c r="F3898" s="2" t="s">
        <v>37</v>
      </c>
      <c r="G3898" s="2" t="s">
        <v>81</v>
      </c>
      <c r="H3898" s="2" t="s">
        <v>82</v>
      </c>
      <c r="I3898" s="2" t="s">
        <v>24</v>
      </c>
      <c r="J3898" s="2">
        <v>4</v>
      </c>
      <c r="K3898" s="2">
        <v>12293</v>
      </c>
      <c r="L3898" s="2">
        <v>49172</v>
      </c>
      <c r="M3898" s="2">
        <v>32579.360000000001</v>
      </c>
      <c r="N3898" s="2">
        <v>16592.64</v>
      </c>
      <c r="O3898" s="2">
        <v>368</v>
      </c>
      <c r="P3898" s="2">
        <v>55</v>
      </c>
      <c r="Q3898" s="2" t="s">
        <v>42</v>
      </c>
      <c r="R3898" s="2">
        <v>0</v>
      </c>
      <c r="S3898" s="5">
        <f>IFERROR(Table1[[#This Row],[Profit]]/Table1[[#This Row],[Sales]],0)</f>
        <v>0.33744081997884973</v>
      </c>
      <c r="T3898" s="2" t="str">
        <f t="shared" si="60"/>
        <v>Reorder Needed</v>
      </c>
    </row>
    <row r="3899" spans="1:20" x14ac:dyDescent="0.3">
      <c r="A3899" s="2">
        <v>4898</v>
      </c>
      <c r="B3899" s="3">
        <v>45528</v>
      </c>
      <c r="C3899" s="2" t="s">
        <v>1388</v>
      </c>
      <c r="D3899" s="2" t="s">
        <v>4702</v>
      </c>
      <c r="E3899" s="2" t="s">
        <v>36</v>
      </c>
      <c r="F3899" s="2" t="s">
        <v>37</v>
      </c>
      <c r="G3899" s="2" t="s">
        <v>97</v>
      </c>
      <c r="H3899" s="2" t="s">
        <v>98</v>
      </c>
      <c r="I3899" s="2" t="s">
        <v>32</v>
      </c>
      <c r="J3899" s="2">
        <v>8</v>
      </c>
      <c r="K3899" s="2">
        <v>12239</v>
      </c>
      <c r="L3899" s="2">
        <v>97912</v>
      </c>
      <c r="M3899" s="2">
        <v>67734.740000000005</v>
      </c>
      <c r="N3899" s="2">
        <v>30177.26</v>
      </c>
      <c r="O3899" s="2">
        <v>200</v>
      </c>
      <c r="P3899" s="2">
        <v>22</v>
      </c>
      <c r="Q3899" s="2" t="s">
        <v>99</v>
      </c>
      <c r="R3899" s="2">
        <v>10</v>
      </c>
      <c r="S3899" s="5">
        <f>IFERROR(Table1[[#This Row],[Profit]]/Table1[[#This Row],[Sales]],0)</f>
        <v>0.30820798267832339</v>
      </c>
      <c r="T3899" s="2" t="str">
        <f t="shared" si="60"/>
        <v>Reorder Needed</v>
      </c>
    </row>
    <row r="3900" spans="1:20" x14ac:dyDescent="0.3">
      <c r="A3900" s="2">
        <v>4899</v>
      </c>
      <c r="B3900" s="3">
        <v>45347</v>
      </c>
      <c r="C3900" s="2" t="s">
        <v>1374</v>
      </c>
      <c r="D3900" s="2" t="s">
        <v>4703</v>
      </c>
      <c r="E3900" s="2" t="s">
        <v>28</v>
      </c>
      <c r="F3900" s="2" t="s">
        <v>29</v>
      </c>
      <c r="G3900" s="2" t="s">
        <v>55</v>
      </c>
      <c r="H3900" s="2" t="s">
        <v>56</v>
      </c>
      <c r="I3900" s="2" t="s">
        <v>32</v>
      </c>
      <c r="J3900" s="2">
        <v>9</v>
      </c>
      <c r="K3900" s="2">
        <v>11735</v>
      </c>
      <c r="L3900" s="2">
        <v>105615</v>
      </c>
      <c r="M3900" s="2">
        <v>69402.34</v>
      </c>
      <c r="N3900" s="2">
        <v>36212.660000000003</v>
      </c>
      <c r="O3900" s="2">
        <v>118</v>
      </c>
      <c r="P3900" s="2">
        <v>95</v>
      </c>
      <c r="Q3900" s="2" t="s">
        <v>57</v>
      </c>
      <c r="R3900" s="2">
        <v>10</v>
      </c>
      <c r="S3900" s="5">
        <f>IFERROR(Table1[[#This Row],[Profit]]/Table1[[#This Row],[Sales]],0)</f>
        <v>0.34287421294323728</v>
      </c>
      <c r="T3900" s="2" t="str">
        <f t="shared" si="60"/>
        <v>Reorder Needed</v>
      </c>
    </row>
    <row r="3901" spans="1:20" x14ac:dyDescent="0.3">
      <c r="A3901" s="2">
        <v>4900</v>
      </c>
      <c r="B3901" s="3">
        <v>45481</v>
      </c>
      <c r="C3901" s="2" t="s">
        <v>1601</v>
      </c>
      <c r="D3901" s="2" t="s">
        <v>4704</v>
      </c>
      <c r="E3901" s="2" t="s">
        <v>28</v>
      </c>
      <c r="F3901" s="2" t="s">
        <v>29</v>
      </c>
      <c r="G3901" s="2" t="s">
        <v>55</v>
      </c>
      <c r="H3901" s="2" t="s">
        <v>56</v>
      </c>
      <c r="I3901" s="2" t="s">
        <v>32</v>
      </c>
      <c r="J3901" s="2">
        <v>8</v>
      </c>
      <c r="K3901" s="2">
        <v>49786</v>
      </c>
      <c r="L3901" s="2">
        <v>398288</v>
      </c>
      <c r="M3901" s="2">
        <v>353639.85</v>
      </c>
      <c r="N3901" s="2">
        <v>44648.15</v>
      </c>
      <c r="O3901" s="2">
        <v>71</v>
      </c>
      <c r="P3901" s="2">
        <v>79</v>
      </c>
      <c r="Q3901" s="2" t="s">
        <v>57</v>
      </c>
      <c r="R3901" s="2">
        <v>15</v>
      </c>
      <c r="S3901" s="5">
        <f>IFERROR(Table1[[#This Row],[Profit]]/Table1[[#This Row],[Sales]],0)</f>
        <v>0.11210016370063874</v>
      </c>
      <c r="T3901" s="2" t="str">
        <f t="shared" si="60"/>
        <v>Sufficient</v>
      </c>
    </row>
    <row r="3902" spans="1:20" x14ac:dyDescent="0.3">
      <c r="A3902" s="2">
        <v>4901</v>
      </c>
      <c r="B3902" s="3">
        <v>45294</v>
      </c>
      <c r="C3902" s="2" t="s">
        <v>1018</v>
      </c>
      <c r="D3902" s="2" t="s">
        <v>4705</v>
      </c>
      <c r="E3902" s="2" t="s">
        <v>45</v>
      </c>
      <c r="F3902" s="2" t="s">
        <v>46</v>
      </c>
      <c r="G3902" s="2" t="s">
        <v>60</v>
      </c>
      <c r="H3902" s="2" t="s">
        <v>61</v>
      </c>
      <c r="I3902" s="2" t="s">
        <v>32</v>
      </c>
      <c r="J3902" s="2">
        <v>3</v>
      </c>
      <c r="K3902" s="2">
        <v>8957</v>
      </c>
      <c r="L3902" s="2">
        <v>26871</v>
      </c>
      <c r="M3902" s="2">
        <v>23048.2</v>
      </c>
      <c r="N3902" s="2">
        <v>3822.8</v>
      </c>
      <c r="O3902" s="2">
        <v>431</v>
      </c>
      <c r="P3902" s="2">
        <v>24</v>
      </c>
      <c r="Q3902" s="2" t="s">
        <v>62</v>
      </c>
      <c r="R3902" s="2">
        <v>0</v>
      </c>
      <c r="S3902" s="5">
        <f>IFERROR(Table1[[#This Row],[Profit]]/Table1[[#This Row],[Sales]],0)</f>
        <v>0.14226489524022182</v>
      </c>
      <c r="T3902" s="2" t="str">
        <f t="shared" si="60"/>
        <v>Reorder Needed</v>
      </c>
    </row>
    <row r="3903" spans="1:20" x14ac:dyDescent="0.3">
      <c r="A3903" s="2">
        <v>4902</v>
      </c>
      <c r="B3903" s="3">
        <v>45608</v>
      </c>
      <c r="C3903" s="2" t="s">
        <v>1973</v>
      </c>
      <c r="D3903" s="2" t="s">
        <v>4318</v>
      </c>
      <c r="E3903" s="2" t="s">
        <v>36</v>
      </c>
      <c r="F3903" s="2" t="s">
        <v>37</v>
      </c>
      <c r="G3903" s="2" t="s">
        <v>55</v>
      </c>
      <c r="H3903" s="2" t="s">
        <v>56</v>
      </c>
      <c r="I3903" s="2" t="s">
        <v>32</v>
      </c>
      <c r="J3903" s="2">
        <v>5</v>
      </c>
      <c r="K3903" s="2">
        <v>18551</v>
      </c>
      <c r="L3903" s="2">
        <v>92755</v>
      </c>
      <c r="M3903" s="2">
        <v>76917.63</v>
      </c>
      <c r="N3903" s="2">
        <v>15837.37</v>
      </c>
      <c r="O3903" s="2">
        <v>324</v>
      </c>
      <c r="P3903" s="2">
        <v>92</v>
      </c>
      <c r="Q3903" s="2" t="s">
        <v>57</v>
      </c>
      <c r="R3903" s="2">
        <v>20</v>
      </c>
      <c r="S3903" s="5">
        <f>IFERROR(Table1[[#This Row],[Profit]]/Table1[[#This Row],[Sales]],0)</f>
        <v>0.17074411082960489</v>
      </c>
      <c r="T3903" s="2" t="str">
        <f t="shared" si="60"/>
        <v>Reorder Needed</v>
      </c>
    </row>
    <row r="3904" spans="1:20" x14ac:dyDescent="0.3">
      <c r="A3904" s="2">
        <v>4903</v>
      </c>
      <c r="B3904" s="3">
        <v>45558</v>
      </c>
      <c r="C3904" s="2" t="s">
        <v>123</v>
      </c>
      <c r="D3904" s="2" t="s">
        <v>4706</v>
      </c>
      <c r="E3904" s="2" t="s">
        <v>36</v>
      </c>
      <c r="F3904" s="2" t="s">
        <v>37</v>
      </c>
      <c r="G3904" s="2" t="s">
        <v>40</v>
      </c>
      <c r="H3904" s="2" t="s">
        <v>41</v>
      </c>
      <c r="I3904" s="2" t="s">
        <v>24</v>
      </c>
      <c r="J3904" s="2">
        <v>7</v>
      </c>
      <c r="K3904" s="2">
        <v>55318</v>
      </c>
      <c r="L3904" s="2">
        <v>387226</v>
      </c>
      <c r="M3904" s="2">
        <v>304491.7</v>
      </c>
      <c r="N3904" s="2">
        <v>82734.3</v>
      </c>
      <c r="O3904" s="2">
        <v>494</v>
      </c>
      <c r="P3904" s="2">
        <v>28</v>
      </c>
      <c r="Q3904" s="2" t="s">
        <v>42</v>
      </c>
      <c r="R3904" s="2">
        <v>20</v>
      </c>
      <c r="S3904" s="5">
        <f>IFERROR(Table1[[#This Row],[Profit]]/Table1[[#This Row],[Sales]],0)</f>
        <v>0.21365894852101874</v>
      </c>
      <c r="T3904" s="2" t="str">
        <f t="shared" si="60"/>
        <v>Reorder Needed</v>
      </c>
    </row>
    <row r="3905" spans="1:20" x14ac:dyDescent="0.3">
      <c r="A3905" s="2">
        <v>4904</v>
      </c>
      <c r="B3905" s="3">
        <v>45419</v>
      </c>
      <c r="C3905" s="2" t="s">
        <v>1587</v>
      </c>
      <c r="D3905" s="2" t="s">
        <v>4707</v>
      </c>
      <c r="E3905" s="2" t="s">
        <v>45</v>
      </c>
      <c r="F3905" s="2" t="s">
        <v>46</v>
      </c>
      <c r="G3905" s="2" t="s">
        <v>67</v>
      </c>
      <c r="H3905" s="2" t="s">
        <v>68</v>
      </c>
      <c r="I3905" s="2" t="s">
        <v>24</v>
      </c>
      <c r="J3905" s="2">
        <v>5</v>
      </c>
      <c r="K3905" s="2">
        <v>26631</v>
      </c>
      <c r="L3905" s="2">
        <v>133155</v>
      </c>
      <c r="M3905" s="2">
        <v>100101.56</v>
      </c>
      <c r="N3905" s="2">
        <v>33053.440000000002</v>
      </c>
      <c r="O3905" s="2">
        <v>449</v>
      </c>
      <c r="P3905" s="2">
        <v>56</v>
      </c>
      <c r="Q3905" s="2" t="s">
        <v>42</v>
      </c>
      <c r="R3905" s="2">
        <v>0</v>
      </c>
      <c r="S3905" s="5">
        <f>IFERROR(Table1[[#This Row],[Profit]]/Table1[[#This Row],[Sales]],0)</f>
        <v>0.24823281138522776</v>
      </c>
      <c r="T3905" s="2" t="str">
        <f t="shared" si="60"/>
        <v>Reorder Needed</v>
      </c>
    </row>
    <row r="3906" spans="1:20" x14ac:dyDescent="0.3">
      <c r="A3906" s="2">
        <v>4905</v>
      </c>
      <c r="B3906" s="3">
        <v>45342</v>
      </c>
      <c r="C3906" s="2" t="s">
        <v>577</v>
      </c>
      <c r="D3906" s="2" t="s">
        <v>4708</v>
      </c>
      <c r="E3906" s="2" t="s">
        <v>20</v>
      </c>
      <c r="F3906" s="2" t="s">
        <v>21</v>
      </c>
      <c r="G3906" s="2" t="s">
        <v>67</v>
      </c>
      <c r="H3906" s="2" t="s">
        <v>68</v>
      </c>
      <c r="I3906" s="2" t="s">
        <v>24</v>
      </c>
      <c r="J3906" s="2">
        <v>3</v>
      </c>
      <c r="K3906" s="2">
        <v>57510</v>
      </c>
      <c r="L3906" s="2">
        <v>172530</v>
      </c>
      <c r="M3906" s="2">
        <v>134132.09</v>
      </c>
      <c r="N3906" s="2">
        <v>38397.910000000003</v>
      </c>
      <c r="O3906" s="2">
        <v>170</v>
      </c>
      <c r="P3906" s="2">
        <v>98</v>
      </c>
      <c r="Q3906" s="2" t="s">
        <v>42</v>
      </c>
      <c r="R3906" s="2">
        <v>15</v>
      </c>
      <c r="S3906" s="5">
        <f>IFERROR(Table1[[#This Row],[Profit]]/Table1[[#This Row],[Sales]],0)</f>
        <v>0.22255787399292878</v>
      </c>
      <c r="T3906" s="2" t="str">
        <f t="shared" ref="T3906:T3969" si="61">IF(O3906&gt;P3906,"Reorder Needed","Sufficient")</f>
        <v>Reorder Needed</v>
      </c>
    </row>
    <row r="3907" spans="1:20" x14ac:dyDescent="0.3">
      <c r="A3907" s="2">
        <v>4906</v>
      </c>
      <c r="B3907" s="3">
        <v>45528</v>
      </c>
      <c r="C3907" s="2" t="s">
        <v>678</v>
      </c>
      <c r="D3907" s="2" t="s">
        <v>2422</v>
      </c>
      <c r="E3907" s="2" t="s">
        <v>28</v>
      </c>
      <c r="F3907" s="2" t="s">
        <v>29</v>
      </c>
      <c r="G3907" s="2" t="s">
        <v>49</v>
      </c>
      <c r="H3907" s="2" t="s">
        <v>50</v>
      </c>
      <c r="I3907" s="2" t="s">
        <v>51</v>
      </c>
      <c r="J3907" s="2">
        <v>6</v>
      </c>
      <c r="K3907" s="2">
        <v>58814</v>
      </c>
      <c r="L3907" s="2">
        <v>352884</v>
      </c>
      <c r="M3907" s="2">
        <v>288743.71000000002</v>
      </c>
      <c r="N3907" s="2">
        <v>64140.29</v>
      </c>
      <c r="O3907" s="2">
        <v>450</v>
      </c>
      <c r="P3907" s="2">
        <v>53</v>
      </c>
      <c r="Q3907" s="2" t="s">
        <v>52</v>
      </c>
      <c r="R3907" s="2">
        <v>10</v>
      </c>
      <c r="S3907" s="5">
        <f>IFERROR(Table1[[#This Row],[Profit]]/Table1[[#This Row],[Sales]],0)</f>
        <v>0.1817602668298931</v>
      </c>
      <c r="T3907" s="2" t="str">
        <f t="shared" si="61"/>
        <v>Reorder Needed</v>
      </c>
    </row>
    <row r="3908" spans="1:20" x14ac:dyDescent="0.3">
      <c r="A3908" s="2">
        <v>4907</v>
      </c>
      <c r="B3908" s="3">
        <v>45627</v>
      </c>
      <c r="C3908" s="2" t="s">
        <v>2772</v>
      </c>
      <c r="D3908" s="2" t="s">
        <v>4709</v>
      </c>
      <c r="E3908" s="2" t="s">
        <v>36</v>
      </c>
      <c r="F3908" s="2" t="s">
        <v>37</v>
      </c>
      <c r="G3908" s="2" t="s">
        <v>55</v>
      </c>
      <c r="H3908" s="2" t="s">
        <v>56</v>
      </c>
      <c r="I3908" s="2" t="s">
        <v>32</v>
      </c>
      <c r="J3908" s="2">
        <v>5</v>
      </c>
      <c r="K3908" s="2">
        <v>54229</v>
      </c>
      <c r="L3908" s="2">
        <v>271145</v>
      </c>
      <c r="M3908" s="2">
        <v>195589.11</v>
      </c>
      <c r="N3908" s="2">
        <v>75555.89</v>
      </c>
      <c r="O3908" s="2">
        <v>108</v>
      </c>
      <c r="P3908" s="2">
        <v>100</v>
      </c>
      <c r="Q3908" s="2" t="s">
        <v>57</v>
      </c>
      <c r="R3908" s="2">
        <v>5</v>
      </c>
      <c r="S3908" s="5">
        <f>IFERROR(Table1[[#This Row],[Profit]]/Table1[[#This Row],[Sales]],0)</f>
        <v>0.27865492633092992</v>
      </c>
      <c r="T3908" s="2" t="str">
        <f t="shared" si="61"/>
        <v>Reorder Needed</v>
      </c>
    </row>
    <row r="3909" spans="1:20" x14ac:dyDescent="0.3">
      <c r="A3909" s="2">
        <v>4908</v>
      </c>
      <c r="B3909" s="3">
        <v>45321</v>
      </c>
      <c r="C3909" s="2" t="s">
        <v>559</v>
      </c>
      <c r="D3909" s="2" t="s">
        <v>4710</v>
      </c>
      <c r="E3909" s="2" t="s">
        <v>28</v>
      </c>
      <c r="F3909" s="2" t="s">
        <v>29</v>
      </c>
      <c r="G3909" s="2" t="s">
        <v>22</v>
      </c>
      <c r="H3909" s="2" t="s">
        <v>23</v>
      </c>
      <c r="I3909" s="2" t="s">
        <v>24</v>
      </c>
      <c r="J3909" s="2">
        <v>6</v>
      </c>
      <c r="K3909" s="2">
        <v>2049</v>
      </c>
      <c r="L3909" s="2">
        <v>12294</v>
      </c>
      <c r="M3909" s="2">
        <v>10804</v>
      </c>
      <c r="N3909" s="2">
        <v>1490</v>
      </c>
      <c r="O3909" s="2">
        <v>211</v>
      </c>
      <c r="P3909" s="2">
        <v>37</v>
      </c>
      <c r="Q3909" s="2" t="s">
        <v>25</v>
      </c>
      <c r="R3909" s="2">
        <v>0</v>
      </c>
      <c r="S3909" s="5">
        <f>IFERROR(Table1[[#This Row],[Profit]]/Table1[[#This Row],[Sales]],0)</f>
        <v>0.12119733203188547</v>
      </c>
      <c r="T3909" s="2" t="str">
        <f t="shared" si="61"/>
        <v>Reorder Needed</v>
      </c>
    </row>
    <row r="3910" spans="1:20" x14ac:dyDescent="0.3">
      <c r="A3910" s="2">
        <v>4909</v>
      </c>
      <c r="B3910" s="3">
        <v>45598</v>
      </c>
      <c r="C3910" s="2" t="s">
        <v>468</v>
      </c>
      <c r="D3910" s="2" t="s">
        <v>4711</v>
      </c>
      <c r="E3910" s="2" t="s">
        <v>20</v>
      </c>
      <c r="F3910" s="2" t="s">
        <v>21</v>
      </c>
      <c r="G3910" s="2" t="s">
        <v>49</v>
      </c>
      <c r="H3910" s="2" t="s">
        <v>50</v>
      </c>
      <c r="I3910" s="2" t="s">
        <v>51</v>
      </c>
      <c r="J3910" s="2">
        <v>6</v>
      </c>
      <c r="K3910" s="2">
        <v>34854</v>
      </c>
      <c r="L3910" s="2">
        <v>209124</v>
      </c>
      <c r="M3910" s="2">
        <v>155708.54999999999</v>
      </c>
      <c r="N3910" s="2">
        <v>53415.45</v>
      </c>
      <c r="O3910" s="2">
        <v>346</v>
      </c>
      <c r="P3910" s="2">
        <v>29</v>
      </c>
      <c r="Q3910" s="2" t="s">
        <v>52</v>
      </c>
      <c r="R3910" s="2">
        <v>15</v>
      </c>
      <c r="S3910" s="5">
        <f>IFERROR(Table1[[#This Row],[Profit]]/Table1[[#This Row],[Sales]],0)</f>
        <v>0.25542477190566359</v>
      </c>
      <c r="T3910" s="2" t="str">
        <f t="shared" si="61"/>
        <v>Reorder Needed</v>
      </c>
    </row>
    <row r="3911" spans="1:20" x14ac:dyDescent="0.3">
      <c r="A3911" s="2">
        <v>4910</v>
      </c>
      <c r="B3911" s="3">
        <v>45607</v>
      </c>
      <c r="C3911" s="2" t="s">
        <v>1091</v>
      </c>
      <c r="D3911" s="2" t="s">
        <v>4712</v>
      </c>
      <c r="E3911" s="2" t="s">
        <v>45</v>
      </c>
      <c r="F3911" s="2" t="s">
        <v>46</v>
      </c>
      <c r="G3911" s="2" t="s">
        <v>22</v>
      </c>
      <c r="H3911" s="2" t="s">
        <v>23</v>
      </c>
      <c r="I3911" s="2" t="s">
        <v>24</v>
      </c>
      <c r="J3911" s="2">
        <v>6</v>
      </c>
      <c r="K3911" s="2">
        <v>50930</v>
      </c>
      <c r="L3911" s="2">
        <v>305580</v>
      </c>
      <c r="M3911" s="2">
        <v>274297.73</v>
      </c>
      <c r="N3911" s="2">
        <v>31282.27</v>
      </c>
      <c r="O3911" s="2">
        <v>198</v>
      </c>
      <c r="P3911" s="2">
        <v>27</v>
      </c>
      <c r="Q3911" s="2" t="s">
        <v>25</v>
      </c>
      <c r="R3911" s="2">
        <v>10</v>
      </c>
      <c r="S3911" s="5">
        <f>IFERROR(Table1[[#This Row],[Profit]]/Table1[[#This Row],[Sales]],0)</f>
        <v>0.1023701485699326</v>
      </c>
      <c r="T3911" s="2" t="str">
        <f t="shared" si="61"/>
        <v>Reorder Needed</v>
      </c>
    </row>
    <row r="3912" spans="1:20" x14ac:dyDescent="0.3">
      <c r="A3912" s="2">
        <v>4911</v>
      </c>
      <c r="B3912" s="3">
        <v>45367</v>
      </c>
      <c r="C3912" s="2" t="s">
        <v>4064</v>
      </c>
      <c r="D3912" s="2" t="s">
        <v>4713</v>
      </c>
      <c r="E3912" s="2" t="s">
        <v>45</v>
      </c>
      <c r="F3912" s="2" t="s">
        <v>46</v>
      </c>
      <c r="G3912" s="2" t="s">
        <v>22</v>
      </c>
      <c r="H3912" s="2" t="s">
        <v>23</v>
      </c>
      <c r="I3912" s="2" t="s">
        <v>24</v>
      </c>
      <c r="J3912" s="2">
        <v>3</v>
      </c>
      <c r="K3912" s="2">
        <v>46938</v>
      </c>
      <c r="L3912" s="2">
        <v>140814</v>
      </c>
      <c r="M3912" s="2">
        <v>89500.07</v>
      </c>
      <c r="N3912" s="2">
        <v>51313.93</v>
      </c>
      <c r="O3912" s="2">
        <v>456</v>
      </c>
      <c r="P3912" s="2">
        <v>74</v>
      </c>
      <c r="Q3912" s="2" t="s">
        <v>25</v>
      </c>
      <c r="R3912" s="2">
        <v>5</v>
      </c>
      <c r="S3912" s="5">
        <f>IFERROR(Table1[[#This Row],[Profit]]/Table1[[#This Row],[Sales]],0)</f>
        <v>0.36440929168974678</v>
      </c>
      <c r="T3912" s="2" t="str">
        <f t="shared" si="61"/>
        <v>Reorder Needed</v>
      </c>
    </row>
    <row r="3913" spans="1:20" x14ac:dyDescent="0.3">
      <c r="A3913" s="2">
        <v>4912</v>
      </c>
      <c r="B3913" s="3">
        <v>45304</v>
      </c>
      <c r="C3913" s="2" t="s">
        <v>427</v>
      </c>
      <c r="D3913" s="2" t="s">
        <v>4714</v>
      </c>
      <c r="E3913" s="2" t="s">
        <v>28</v>
      </c>
      <c r="F3913" s="2" t="s">
        <v>29</v>
      </c>
      <c r="G3913" s="2" t="s">
        <v>40</v>
      </c>
      <c r="H3913" s="2" t="s">
        <v>41</v>
      </c>
      <c r="I3913" s="2" t="s">
        <v>24</v>
      </c>
      <c r="J3913" s="2">
        <v>8</v>
      </c>
      <c r="K3913" s="2">
        <v>53347</v>
      </c>
      <c r="L3913" s="2">
        <v>426776</v>
      </c>
      <c r="M3913" s="2">
        <v>352950.61</v>
      </c>
      <c r="N3913" s="2">
        <v>73825.39</v>
      </c>
      <c r="O3913" s="2">
        <v>386</v>
      </c>
      <c r="P3913" s="2">
        <v>19</v>
      </c>
      <c r="Q3913" s="2" t="s">
        <v>42</v>
      </c>
      <c r="R3913" s="2">
        <v>5</v>
      </c>
      <c r="S3913" s="5">
        <f>IFERROR(Table1[[#This Row],[Profit]]/Table1[[#This Row],[Sales]],0)</f>
        <v>0.17298393068026319</v>
      </c>
      <c r="T3913" s="2" t="str">
        <f t="shared" si="61"/>
        <v>Reorder Needed</v>
      </c>
    </row>
    <row r="3914" spans="1:20" x14ac:dyDescent="0.3">
      <c r="A3914" s="2">
        <v>4913</v>
      </c>
      <c r="B3914" s="3">
        <v>45567</v>
      </c>
      <c r="C3914" s="2" t="s">
        <v>586</v>
      </c>
      <c r="D3914" s="2" t="s">
        <v>4715</v>
      </c>
      <c r="E3914" s="2" t="s">
        <v>28</v>
      </c>
      <c r="F3914" s="2" t="s">
        <v>29</v>
      </c>
      <c r="G3914" s="2" t="s">
        <v>60</v>
      </c>
      <c r="H3914" s="2" t="s">
        <v>61</v>
      </c>
      <c r="I3914" s="2" t="s">
        <v>32</v>
      </c>
      <c r="J3914" s="2">
        <v>8</v>
      </c>
      <c r="K3914" s="2">
        <v>14415</v>
      </c>
      <c r="L3914" s="2">
        <v>115320</v>
      </c>
      <c r="M3914" s="2">
        <v>84413.31</v>
      </c>
      <c r="N3914" s="2">
        <v>30906.69</v>
      </c>
      <c r="O3914" s="2">
        <v>10</v>
      </c>
      <c r="P3914" s="2">
        <v>54</v>
      </c>
      <c r="Q3914" s="2" t="s">
        <v>62</v>
      </c>
      <c r="R3914" s="2">
        <v>5</v>
      </c>
      <c r="S3914" s="5">
        <f>IFERROR(Table1[[#This Row],[Profit]]/Table1[[#This Row],[Sales]],0)</f>
        <v>0.26800806451612902</v>
      </c>
      <c r="T3914" s="2" t="str">
        <f t="shared" si="61"/>
        <v>Sufficient</v>
      </c>
    </row>
    <row r="3915" spans="1:20" x14ac:dyDescent="0.3">
      <c r="A3915" s="2">
        <v>4914</v>
      </c>
      <c r="B3915" s="3">
        <v>45300</v>
      </c>
      <c r="C3915" s="2" t="s">
        <v>2557</v>
      </c>
      <c r="D3915" s="2" t="s">
        <v>4716</v>
      </c>
      <c r="E3915" s="2" t="s">
        <v>36</v>
      </c>
      <c r="F3915" s="2" t="s">
        <v>37</v>
      </c>
      <c r="G3915" s="2" t="s">
        <v>75</v>
      </c>
      <c r="H3915" s="2" t="s">
        <v>76</v>
      </c>
      <c r="I3915" s="2" t="s">
        <v>77</v>
      </c>
      <c r="J3915" s="2">
        <v>8</v>
      </c>
      <c r="K3915" s="2">
        <v>26040</v>
      </c>
      <c r="L3915" s="2">
        <v>208320</v>
      </c>
      <c r="M3915" s="2">
        <v>172276.36</v>
      </c>
      <c r="N3915" s="2">
        <v>36043.64</v>
      </c>
      <c r="O3915" s="2">
        <v>135</v>
      </c>
      <c r="P3915" s="2">
        <v>11</v>
      </c>
      <c r="Q3915" s="2" t="s">
        <v>78</v>
      </c>
      <c r="R3915" s="2">
        <v>5</v>
      </c>
      <c r="S3915" s="5">
        <f>IFERROR(Table1[[#This Row],[Profit]]/Table1[[#This Row],[Sales]],0)</f>
        <v>0.17302054531490016</v>
      </c>
      <c r="T3915" s="2" t="str">
        <f t="shared" si="61"/>
        <v>Reorder Needed</v>
      </c>
    </row>
    <row r="3916" spans="1:20" x14ac:dyDescent="0.3">
      <c r="A3916" s="2">
        <v>4915</v>
      </c>
      <c r="B3916" s="3">
        <v>45583</v>
      </c>
      <c r="C3916" s="2" t="s">
        <v>4454</v>
      </c>
      <c r="D3916" s="2" t="s">
        <v>4717</v>
      </c>
      <c r="E3916" s="2" t="s">
        <v>45</v>
      </c>
      <c r="F3916" s="2" t="s">
        <v>46</v>
      </c>
      <c r="G3916" s="2" t="s">
        <v>75</v>
      </c>
      <c r="H3916" s="2" t="s">
        <v>76</v>
      </c>
      <c r="I3916" s="2" t="s">
        <v>77</v>
      </c>
      <c r="J3916" s="2">
        <v>3</v>
      </c>
      <c r="K3916" s="2">
        <v>35771</v>
      </c>
      <c r="L3916" s="2">
        <v>107313</v>
      </c>
      <c r="M3916" s="2">
        <v>73936.210000000006</v>
      </c>
      <c r="N3916" s="2">
        <v>33376.79</v>
      </c>
      <c r="O3916" s="2">
        <v>227</v>
      </c>
      <c r="P3916" s="2">
        <v>94</v>
      </c>
      <c r="Q3916" s="2" t="s">
        <v>78</v>
      </c>
      <c r="R3916" s="2">
        <v>10</v>
      </c>
      <c r="S3916" s="5">
        <f>IFERROR(Table1[[#This Row],[Profit]]/Table1[[#This Row],[Sales]],0)</f>
        <v>0.31102280245636599</v>
      </c>
      <c r="T3916" s="2" t="str">
        <f t="shared" si="61"/>
        <v>Reorder Needed</v>
      </c>
    </row>
    <row r="3917" spans="1:20" x14ac:dyDescent="0.3">
      <c r="A3917" s="2">
        <v>4916</v>
      </c>
      <c r="B3917" s="3">
        <v>45628</v>
      </c>
      <c r="C3917" s="2" t="s">
        <v>3435</v>
      </c>
      <c r="D3917" s="2" t="s">
        <v>4718</v>
      </c>
      <c r="E3917" s="2" t="s">
        <v>36</v>
      </c>
      <c r="F3917" s="2" t="s">
        <v>37</v>
      </c>
      <c r="G3917" s="2" t="s">
        <v>60</v>
      </c>
      <c r="H3917" s="2" t="s">
        <v>61</v>
      </c>
      <c r="I3917" s="2" t="s">
        <v>32</v>
      </c>
      <c r="J3917" s="2">
        <v>5</v>
      </c>
      <c r="K3917" s="2">
        <v>4212</v>
      </c>
      <c r="L3917" s="2">
        <v>21060</v>
      </c>
      <c r="M3917" s="2">
        <v>13007.66</v>
      </c>
      <c r="N3917" s="2">
        <v>8052.34</v>
      </c>
      <c r="O3917" s="2">
        <v>218</v>
      </c>
      <c r="P3917" s="2">
        <v>49</v>
      </c>
      <c r="Q3917" s="2" t="s">
        <v>62</v>
      </c>
      <c r="R3917" s="2">
        <v>0</v>
      </c>
      <c r="S3917" s="5">
        <f>IFERROR(Table1[[#This Row],[Profit]]/Table1[[#This Row],[Sales]],0)</f>
        <v>0.38235232668566005</v>
      </c>
      <c r="T3917" s="2" t="str">
        <f t="shared" si="61"/>
        <v>Reorder Needed</v>
      </c>
    </row>
    <row r="3918" spans="1:20" x14ac:dyDescent="0.3">
      <c r="A3918" s="2">
        <v>4917</v>
      </c>
      <c r="B3918" s="3">
        <v>45359</v>
      </c>
      <c r="C3918" s="2" t="s">
        <v>2277</v>
      </c>
      <c r="D3918" s="2" t="s">
        <v>4719</v>
      </c>
      <c r="E3918" s="2" t="s">
        <v>36</v>
      </c>
      <c r="F3918" s="2" t="s">
        <v>37</v>
      </c>
      <c r="G3918" s="2" t="s">
        <v>97</v>
      </c>
      <c r="H3918" s="2" t="s">
        <v>98</v>
      </c>
      <c r="I3918" s="2" t="s">
        <v>32</v>
      </c>
      <c r="J3918" s="2">
        <v>2</v>
      </c>
      <c r="K3918" s="2">
        <v>8787</v>
      </c>
      <c r="L3918" s="2">
        <v>17574</v>
      </c>
      <c r="M3918" s="2">
        <v>15585.17</v>
      </c>
      <c r="N3918" s="2">
        <v>1988.83</v>
      </c>
      <c r="O3918" s="2">
        <v>105</v>
      </c>
      <c r="P3918" s="2">
        <v>69</v>
      </c>
      <c r="Q3918" s="2" t="s">
        <v>99</v>
      </c>
      <c r="R3918" s="2">
        <v>0</v>
      </c>
      <c r="S3918" s="5">
        <f>IFERROR(Table1[[#This Row],[Profit]]/Table1[[#This Row],[Sales]],0)</f>
        <v>0.11316888585410265</v>
      </c>
      <c r="T3918" s="2" t="str">
        <f t="shared" si="61"/>
        <v>Reorder Needed</v>
      </c>
    </row>
    <row r="3919" spans="1:20" x14ac:dyDescent="0.3">
      <c r="A3919" s="2">
        <v>4918</v>
      </c>
      <c r="B3919" s="3">
        <v>45452</v>
      </c>
      <c r="C3919" s="2" t="s">
        <v>2692</v>
      </c>
      <c r="D3919" s="2" t="s">
        <v>4720</v>
      </c>
      <c r="E3919" s="2" t="s">
        <v>45</v>
      </c>
      <c r="F3919" s="2" t="s">
        <v>46</v>
      </c>
      <c r="G3919" s="2" t="s">
        <v>40</v>
      </c>
      <c r="H3919" s="2" t="s">
        <v>41</v>
      </c>
      <c r="I3919" s="2" t="s">
        <v>24</v>
      </c>
      <c r="J3919" s="2">
        <v>10</v>
      </c>
      <c r="K3919" s="2">
        <v>15918</v>
      </c>
      <c r="L3919" s="2">
        <v>159180</v>
      </c>
      <c r="M3919" s="2">
        <v>128538.41</v>
      </c>
      <c r="N3919" s="2">
        <v>30641.59</v>
      </c>
      <c r="O3919" s="2">
        <v>265</v>
      </c>
      <c r="P3919" s="2">
        <v>52</v>
      </c>
      <c r="Q3919" s="2" t="s">
        <v>42</v>
      </c>
      <c r="R3919" s="2">
        <v>20</v>
      </c>
      <c r="S3919" s="5">
        <f>IFERROR(Table1[[#This Row],[Profit]]/Table1[[#This Row],[Sales]],0)</f>
        <v>0.19249648197009675</v>
      </c>
      <c r="T3919" s="2" t="str">
        <f t="shared" si="61"/>
        <v>Reorder Needed</v>
      </c>
    </row>
    <row r="3920" spans="1:20" x14ac:dyDescent="0.3">
      <c r="A3920" s="2">
        <v>4919</v>
      </c>
      <c r="B3920" s="3">
        <v>45330</v>
      </c>
      <c r="C3920" s="2" t="s">
        <v>1898</v>
      </c>
      <c r="D3920" s="2" t="s">
        <v>4721</v>
      </c>
      <c r="E3920" s="2" t="s">
        <v>28</v>
      </c>
      <c r="F3920" s="2" t="s">
        <v>29</v>
      </c>
      <c r="G3920" s="2" t="s">
        <v>30</v>
      </c>
      <c r="H3920" s="2" t="s">
        <v>31</v>
      </c>
      <c r="I3920" s="2" t="s">
        <v>32</v>
      </c>
      <c r="J3920" s="2">
        <v>10</v>
      </c>
      <c r="K3920" s="2">
        <v>10605</v>
      </c>
      <c r="L3920" s="2">
        <v>106050</v>
      </c>
      <c r="M3920" s="2">
        <v>65947.990000000005</v>
      </c>
      <c r="N3920" s="2">
        <v>40102.01</v>
      </c>
      <c r="O3920" s="2">
        <v>62</v>
      </c>
      <c r="P3920" s="2">
        <v>41</v>
      </c>
      <c r="Q3920" s="2" t="s">
        <v>33</v>
      </c>
      <c r="R3920" s="2">
        <v>0</v>
      </c>
      <c r="S3920" s="5">
        <f>IFERROR(Table1[[#This Row],[Profit]]/Table1[[#This Row],[Sales]],0)</f>
        <v>0.37814247996228195</v>
      </c>
      <c r="T3920" s="2" t="str">
        <f t="shared" si="61"/>
        <v>Reorder Needed</v>
      </c>
    </row>
    <row r="3921" spans="1:20" x14ac:dyDescent="0.3">
      <c r="A3921" s="2">
        <v>4920</v>
      </c>
      <c r="B3921" s="3">
        <v>45345</v>
      </c>
      <c r="C3921" s="2" t="s">
        <v>1060</v>
      </c>
      <c r="D3921" s="2" t="s">
        <v>2326</v>
      </c>
      <c r="E3921" s="2" t="s">
        <v>36</v>
      </c>
      <c r="F3921" s="2" t="s">
        <v>37</v>
      </c>
      <c r="G3921" s="2" t="s">
        <v>67</v>
      </c>
      <c r="H3921" s="2" t="s">
        <v>68</v>
      </c>
      <c r="I3921" s="2" t="s">
        <v>24</v>
      </c>
      <c r="J3921" s="2">
        <v>3</v>
      </c>
      <c r="K3921" s="2">
        <v>28960</v>
      </c>
      <c r="L3921" s="2">
        <v>86880</v>
      </c>
      <c r="M3921" s="2">
        <v>74303.02</v>
      </c>
      <c r="N3921" s="2">
        <v>12576.98</v>
      </c>
      <c r="O3921" s="2">
        <v>17</v>
      </c>
      <c r="P3921" s="2">
        <v>28</v>
      </c>
      <c r="Q3921" s="2" t="s">
        <v>42</v>
      </c>
      <c r="R3921" s="2">
        <v>5</v>
      </c>
      <c r="S3921" s="5">
        <f>IFERROR(Table1[[#This Row],[Profit]]/Table1[[#This Row],[Sales]],0)</f>
        <v>0.14476266114180478</v>
      </c>
      <c r="T3921" s="2" t="str">
        <f t="shared" si="61"/>
        <v>Sufficient</v>
      </c>
    </row>
    <row r="3922" spans="1:20" x14ac:dyDescent="0.3">
      <c r="A3922" s="2">
        <v>4921</v>
      </c>
      <c r="B3922" s="3">
        <v>45410</v>
      </c>
      <c r="C3922" s="2" t="s">
        <v>993</v>
      </c>
      <c r="D3922" s="2" t="s">
        <v>4722</v>
      </c>
      <c r="E3922" s="2" t="s">
        <v>28</v>
      </c>
      <c r="F3922" s="2" t="s">
        <v>29</v>
      </c>
      <c r="G3922" s="2" t="s">
        <v>60</v>
      </c>
      <c r="H3922" s="2" t="s">
        <v>61</v>
      </c>
      <c r="I3922" s="2" t="s">
        <v>32</v>
      </c>
      <c r="J3922" s="2">
        <v>7</v>
      </c>
      <c r="K3922" s="2">
        <v>8439</v>
      </c>
      <c r="L3922" s="2">
        <v>59073</v>
      </c>
      <c r="M3922" s="2">
        <v>37995.379999999997</v>
      </c>
      <c r="N3922" s="2">
        <v>21077.62</v>
      </c>
      <c r="O3922" s="2">
        <v>178</v>
      </c>
      <c r="P3922" s="2">
        <v>23</v>
      </c>
      <c r="Q3922" s="2" t="s">
        <v>62</v>
      </c>
      <c r="R3922" s="2">
        <v>10</v>
      </c>
      <c r="S3922" s="5">
        <f>IFERROR(Table1[[#This Row],[Profit]]/Table1[[#This Row],[Sales]],0)</f>
        <v>0.35680632437831156</v>
      </c>
      <c r="T3922" s="2" t="str">
        <f t="shared" si="61"/>
        <v>Reorder Needed</v>
      </c>
    </row>
    <row r="3923" spans="1:20" x14ac:dyDescent="0.3">
      <c r="A3923" s="2">
        <v>4922</v>
      </c>
      <c r="B3923" s="3">
        <v>45332</v>
      </c>
      <c r="C3923" s="2" t="s">
        <v>2799</v>
      </c>
      <c r="D3923" s="2" t="s">
        <v>4679</v>
      </c>
      <c r="E3923" s="2" t="s">
        <v>28</v>
      </c>
      <c r="F3923" s="2" t="s">
        <v>29</v>
      </c>
      <c r="G3923" s="2" t="s">
        <v>75</v>
      </c>
      <c r="H3923" s="2" t="s">
        <v>76</v>
      </c>
      <c r="I3923" s="2" t="s">
        <v>77</v>
      </c>
      <c r="J3923" s="2">
        <v>10</v>
      </c>
      <c r="K3923" s="2">
        <v>43929</v>
      </c>
      <c r="L3923" s="2">
        <v>439290</v>
      </c>
      <c r="M3923" s="2">
        <v>325611.59000000003</v>
      </c>
      <c r="N3923" s="2">
        <v>113678.41</v>
      </c>
      <c r="O3923" s="2">
        <v>287</v>
      </c>
      <c r="P3923" s="2">
        <v>33</v>
      </c>
      <c r="Q3923" s="2" t="s">
        <v>78</v>
      </c>
      <c r="R3923" s="2">
        <v>0</v>
      </c>
      <c r="S3923" s="5">
        <f>IFERROR(Table1[[#This Row],[Profit]]/Table1[[#This Row],[Sales]],0)</f>
        <v>0.25877759566573333</v>
      </c>
      <c r="T3923" s="2" t="str">
        <f t="shared" si="61"/>
        <v>Reorder Needed</v>
      </c>
    </row>
    <row r="3924" spans="1:20" x14ac:dyDescent="0.3">
      <c r="A3924" s="2">
        <v>4923</v>
      </c>
      <c r="B3924" s="3">
        <v>45303</v>
      </c>
      <c r="C3924" s="2" t="s">
        <v>896</v>
      </c>
      <c r="D3924" s="2" t="s">
        <v>4723</v>
      </c>
      <c r="E3924" s="2" t="s">
        <v>45</v>
      </c>
      <c r="F3924" s="2" t="s">
        <v>46</v>
      </c>
      <c r="G3924" s="2" t="s">
        <v>75</v>
      </c>
      <c r="H3924" s="2" t="s">
        <v>76</v>
      </c>
      <c r="I3924" s="2" t="s">
        <v>77</v>
      </c>
      <c r="J3924" s="2">
        <v>2</v>
      </c>
      <c r="K3924" s="2">
        <v>37244</v>
      </c>
      <c r="L3924" s="2">
        <v>74488</v>
      </c>
      <c r="M3924" s="2">
        <v>66207.53</v>
      </c>
      <c r="N3924" s="2">
        <v>8280.4699999999993</v>
      </c>
      <c r="O3924" s="2">
        <v>302</v>
      </c>
      <c r="P3924" s="2">
        <v>83</v>
      </c>
      <c r="Q3924" s="2" t="s">
        <v>78</v>
      </c>
      <c r="R3924" s="2">
        <v>0</v>
      </c>
      <c r="S3924" s="5">
        <f>IFERROR(Table1[[#This Row],[Profit]]/Table1[[#This Row],[Sales]],0)</f>
        <v>0.11116515411878422</v>
      </c>
      <c r="T3924" s="2" t="str">
        <f t="shared" si="61"/>
        <v>Reorder Needed</v>
      </c>
    </row>
    <row r="3925" spans="1:20" x14ac:dyDescent="0.3">
      <c r="A3925" s="2">
        <v>4924</v>
      </c>
      <c r="B3925" s="3">
        <v>45301</v>
      </c>
      <c r="C3925" s="2" t="s">
        <v>178</v>
      </c>
      <c r="D3925" s="2" t="s">
        <v>4574</v>
      </c>
      <c r="E3925" s="2" t="s">
        <v>20</v>
      </c>
      <c r="F3925" s="2" t="s">
        <v>21</v>
      </c>
      <c r="G3925" s="2" t="s">
        <v>60</v>
      </c>
      <c r="H3925" s="2" t="s">
        <v>61</v>
      </c>
      <c r="I3925" s="2" t="s">
        <v>32</v>
      </c>
      <c r="J3925" s="2">
        <v>2</v>
      </c>
      <c r="K3925" s="2">
        <v>54614</v>
      </c>
      <c r="L3925" s="2">
        <v>109228</v>
      </c>
      <c r="M3925" s="2">
        <v>88070</v>
      </c>
      <c r="N3925" s="2">
        <v>21158</v>
      </c>
      <c r="O3925" s="2">
        <v>356</v>
      </c>
      <c r="P3925" s="2">
        <v>10</v>
      </c>
      <c r="Q3925" s="2" t="s">
        <v>62</v>
      </c>
      <c r="R3925" s="2">
        <v>20</v>
      </c>
      <c r="S3925" s="5">
        <f>IFERROR(Table1[[#This Row],[Profit]]/Table1[[#This Row],[Sales]],0)</f>
        <v>0.19370491082872524</v>
      </c>
      <c r="T3925" s="2" t="str">
        <f t="shared" si="61"/>
        <v>Reorder Needed</v>
      </c>
    </row>
    <row r="3926" spans="1:20" x14ac:dyDescent="0.3">
      <c r="A3926" s="2">
        <v>4925</v>
      </c>
      <c r="B3926" s="3">
        <v>45601</v>
      </c>
      <c r="C3926" s="2" t="s">
        <v>542</v>
      </c>
      <c r="D3926" s="2" t="s">
        <v>4555</v>
      </c>
      <c r="E3926" s="2" t="s">
        <v>20</v>
      </c>
      <c r="F3926" s="2" t="s">
        <v>21</v>
      </c>
      <c r="G3926" s="2" t="s">
        <v>30</v>
      </c>
      <c r="H3926" s="2" t="s">
        <v>31</v>
      </c>
      <c r="I3926" s="2" t="s">
        <v>32</v>
      </c>
      <c r="J3926" s="2">
        <v>6</v>
      </c>
      <c r="K3926" s="2">
        <v>42949</v>
      </c>
      <c r="L3926" s="2">
        <v>257694</v>
      </c>
      <c r="M3926" s="2">
        <v>220349.54</v>
      </c>
      <c r="N3926" s="2">
        <v>37344.46</v>
      </c>
      <c r="O3926" s="2">
        <v>423</v>
      </c>
      <c r="P3926" s="2">
        <v>38</v>
      </c>
      <c r="Q3926" s="2" t="s">
        <v>33</v>
      </c>
      <c r="R3926" s="2">
        <v>15</v>
      </c>
      <c r="S3926" s="5">
        <f>IFERROR(Table1[[#This Row],[Profit]]/Table1[[#This Row],[Sales]],0)</f>
        <v>0.14491784830069773</v>
      </c>
      <c r="T3926" s="2" t="str">
        <f t="shared" si="61"/>
        <v>Reorder Needed</v>
      </c>
    </row>
    <row r="3927" spans="1:20" x14ac:dyDescent="0.3">
      <c r="A3927" s="2">
        <v>4926</v>
      </c>
      <c r="B3927" s="3">
        <v>45542</v>
      </c>
      <c r="C3927" s="2" t="s">
        <v>670</v>
      </c>
      <c r="D3927" s="2" t="s">
        <v>4724</v>
      </c>
      <c r="E3927" s="2" t="s">
        <v>45</v>
      </c>
      <c r="F3927" s="2" t="s">
        <v>46</v>
      </c>
      <c r="G3927" s="2" t="s">
        <v>30</v>
      </c>
      <c r="H3927" s="2" t="s">
        <v>31</v>
      </c>
      <c r="I3927" s="2" t="s">
        <v>32</v>
      </c>
      <c r="J3927" s="2">
        <v>2</v>
      </c>
      <c r="K3927" s="2">
        <v>23262</v>
      </c>
      <c r="L3927" s="2">
        <v>46524</v>
      </c>
      <c r="M3927" s="2">
        <v>37467.160000000003</v>
      </c>
      <c r="N3927" s="2">
        <v>9056.84</v>
      </c>
      <c r="O3927" s="2">
        <v>472</v>
      </c>
      <c r="P3927" s="2">
        <v>94</v>
      </c>
      <c r="Q3927" s="2" t="s">
        <v>33</v>
      </c>
      <c r="R3927" s="2">
        <v>0</v>
      </c>
      <c r="S3927" s="5">
        <f>IFERROR(Table1[[#This Row],[Profit]]/Table1[[#This Row],[Sales]],0)</f>
        <v>0.19467027770613018</v>
      </c>
      <c r="T3927" s="2" t="str">
        <f t="shared" si="61"/>
        <v>Reorder Needed</v>
      </c>
    </row>
    <row r="3928" spans="1:20" x14ac:dyDescent="0.3">
      <c r="A3928" s="2">
        <v>4927</v>
      </c>
      <c r="B3928" s="3">
        <v>45374</v>
      </c>
      <c r="C3928" s="2" t="s">
        <v>1057</v>
      </c>
      <c r="D3928" s="2" t="s">
        <v>4725</v>
      </c>
      <c r="E3928" s="2" t="s">
        <v>28</v>
      </c>
      <c r="F3928" s="2" t="s">
        <v>29</v>
      </c>
      <c r="G3928" s="2" t="s">
        <v>81</v>
      </c>
      <c r="H3928" s="2" t="s">
        <v>82</v>
      </c>
      <c r="I3928" s="2" t="s">
        <v>24</v>
      </c>
      <c r="J3928" s="2">
        <v>5</v>
      </c>
      <c r="K3928" s="2">
        <v>50979</v>
      </c>
      <c r="L3928" s="2">
        <v>254895</v>
      </c>
      <c r="M3928" s="2">
        <v>212328.45</v>
      </c>
      <c r="N3928" s="2">
        <v>42566.55</v>
      </c>
      <c r="O3928" s="2">
        <v>313</v>
      </c>
      <c r="P3928" s="2">
        <v>73</v>
      </c>
      <c r="Q3928" s="2" t="s">
        <v>42</v>
      </c>
      <c r="R3928" s="2">
        <v>0</v>
      </c>
      <c r="S3928" s="5">
        <f>IFERROR(Table1[[#This Row],[Profit]]/Table1[[#This Row],[Sales]],0)</f>
        <v>0.1669964102865886</v>
      </c>
      <c r="T3928" s="2" t="str">
        <f t="shared" si="61"/>
        <v>Reorder Needed</v>
      </c>
    </row>
    <row r="3929" spans="1:20" x14ac:dyDescent="0.3">
      <c r="A3929" s="2">
        <v>4928</v>
      </c>
      <c r="B3929" s="3">
        <v>45623</v>
      </c>
      <c r="C3929" s="2" t="s">
        <v>1961</v>
      </c>
      <c r="D3929" s="2" t="s">
        <v>4726</v>
      </c>
      <c r="E3929" s="2" t="s">
        <v>36</v>
      </c>
      <c r="F3929" s="2" t="s">
        <v>37</v>
      </c>
      <c r="G3929" s="2" t="s">
        <v>22</v>
      </c>
      <c r="H3929" s="2" t="s">
        <v>23</v>
      </c>
      <c r="I3929" s="2" t="s">
        <v>24</v>
      </c>
      <c r="J3929" s="2">
        <v>6</v>
      </c>
      <c r="K3929" s="2">
        <v>23057</v>
      </c>
      <c r="L3929" s="2">
        <v>138342</v>
      </c>
      <c r="M3929" s="2">
        <v>100023.31</v>
      </c>
      <c r="N3929" s="2">
        <v>38318.69</v>
      </c>
      <c r="O3929" s="2">
        <v>94</v>
      </c>
      <c r="P3929" s="2">
        <v>16</v>
      </c>
      <c r="Q3929" s="2" t="s">
        <v>25</v>
      </c>
      <c r="R3929" s="2">
        <v>20</v>
      </c>
      <c r="S3929" s="5">
        <f>IFERROR(Table1[[#This Row],[Profit]]/Table1[[#This Row],[Sales]],0)</f>
        <v>0.27698522502204681</v>
      </c>
      <c r="T3929" s="2" t="str">
        <f t="shared" si="61"/>
        <v>Reorder Needed</v>
      </c>
    </row>
    <row r="3930" spans="1:20" x14ac:dyDescent="0.3">
      <c r="A3930" s="2">
        <v>4929</v>
      </c>
      <c r="B3930" s="3">
        <v>45511</v>
      </c>
      <c r="C3930" s="2" t="s">
        <v>844</v>
      </c>
      <c r="D3930" s="2" t="s">
        <v>4727</v>
      </c>
      <c r="E3930" s="2" t="s">
        <v>20</v>
      </c>
      <c r="F3930" s="2" t="s">
        <v>21</v>
      </c>
      <c r="G3930" s="2" t="s">
        <v>22</v>
      </c>
      <c r="H3930" s="2" t="s">
        <v>23</v>
      </c>
      <c r="I3930" s="2" t="s">
        <v>24</v>
      </c>
      <c r="J3930" s="2">
        <v>6</v>
      </c>
      <c r="K3930" s="2">
        <v>13654</v>
      </c>
      <c r="L3930" s="2">
        <v>81924</v>
      </c>
      <c r="M3930" s="2">
        <v>66132.639999999999</v>
      </c>
      <c r="N3930" s="2">
        <v>15791.36</v>
      </c>
      <c r="O3930" s="2">
        <v>246</v>
      </c>
      <c r="P3930" s="2">
        <v>89</v>
      </c>
      <c r="Q3930" s="2" t="s">
        <v>25</v>
      </c>
      <c r="R3930" s="2">
        <v>15</v>
      </c>
      <c r="S3930" s="5">
        <f>IFERROR(Table1[[#This Row],[Profit]]/Table1[[#This Row],[Sales]],0)</f>
        <v>0.19275621307553342</v>
      </c>
      <c r="T3930" s="2" t="str">
        <f t="shared" si="61"/>
        <v>Reorder Needed</v>
      </c>
    </row>
    <row r="3931" spans="1:20" x14ac:dyDescent="0.3">
      <c r="A3931" s="2">
        <v>4930</v>
      </c>
      <c r="B3931" s="3">
        <v>45643</v>
      </c>
      <c r="C3931" s="2" t="s">
        <v>798</v>
      </c>
      <c r="D3931" s="2" t="s">
        <v>4728</v>
      </c>
      <c r="E3931" s="2" t="s">
        <v>28</v>
      </c>
      <c r="F3931" s="2" t="s">
        <v>29</v>
      </c>
      <c r="G3931" s="2" t="s">
        <v>40</v>
      </c>
      <c r="H3931" s="2" t="s">
        <v>41</v>
      </c>
      <c r="I3931" s="2" t="s">
        <v>24</v>
      </c>
      <c r="J3931" s="2">
        <v>2</v>
      </c>
      <c r="K3931" s="2">
        <v>30929</v>
      </c>
      <c r="L3931" s="2">
        <v>61858</v>
      </c>
      <c r="M3931" s="2">
        <v>49907.199999999997</v>
      </c>
      <c r="N3931" s="2">
        <v>11950.8</v>
      </c>
      <c r="O3931" s="2">
        <v>112</v>
      </c>
      <c r="P3931" s="2">
        <v>61</v>
      </c>
      <c r="Q3931" s="2" t="s">
        <v>42</v>
      </c>
      <c r="R3931" s="2">
        <v>15</v>
      </c>
      <c r="S3931" s="5">
        <f>IFERROR(Table1[[#This Row],[Profit]]/Table1[[#This Row],[Sales]],0)</f>
        <v>0.19319732290083738</v>
      </c>
      <c r="T3931" s="2" t="str">
        <f t="shared" si="61"/>
        <v>Reorder Needed</v>
      </c>
    </row>
    <row r="3932" spans="1:20" x14ac:dyDescent="0.3">
      <c r="A3932" s="2">
        <v>4931</v>
      </c>
      <c r="B3932" s="3">
        <v>45426</v>
      </c>
      <c r="C3932" s="2" t="s">
        <v>875</v>
      </c>
      <c r="D3932" s="2" t="s">
        <v>4729</v>
      </c>
      <c r="E3932" s="2" t="s">
        <v>20</v>
      </c>
      <c r="F3932" s="2" t="s">
        <v>21</v>
      </c>
      <c r="G3932" s="2" t="s">
        <v>30</v>
      </c>
      <c r="H3932" s="2" t="s">
        <v>31</v>
      </c>
      <c r="I3932" s="2" t="s">
        <v>32</v>
      </c>
      <c r="J3932" s="2">
        <v>1</v>
      </c>
      <c r="K3932" s="2">
        <v>46268</v>
      </c>
      <c r="L3932" s="2">
        <v>46268</v>
      </c>
      <c r="M3932" s="2">
        <v>33379.78</v>
      </c>
      <c r="N3932" s="2">
        <v>12888.22</v>
      </c>
      <c r="O3932" s="2">
        <v>357</v>
      </c>
      <c r="P3932" s="2">
        <v>87</v>
      </c>
      <c r="Q3932" s="2" t="s">
        <v>33</v>
      </c>
      <c r="R3932" s="2">
        <v>0</v>
      </c>
      <c r="S3932" s="5">
        <f>IFERROR(Table1[[#This Row],[Profit]]/Table1[[#This Row],[Sales]],0)</f>
        <v>0.27855580530820434</v>
      </c>
      <c r="T3932" s="2" t="str">
        <f t="shared" si="61"/>
        <v>Reorder Needed</v>
      </c>
    </row>
    <row r="3933" spans="1:20" x14ac:dyDescent="0.3">
      <c r="A3933" s="2">
        <v>4932</v>
      </c>
      <c r="B3933" s="3">
        <v>45520</v>
      </c>
      <c r="C3933" s="2" t="s">
        <v>515</v>
      </c>
      <c r="D3933" s="2" t="s">
        <v>1290</v>
      </c>
      <c r="E3933" s="2" t="s">
        <v>45</v>
      </c>
      <c r="F3933" s="2" t="s">
        <v>46</v>
      </c>
      <c r="G3933" s="2" t="s">
        <v>97</v>
      </c>
      <c r="H3933" s="2" t="s">
        <v>98</v>
      </c>
      <c r="I3933" s="2" t="s">
        <v>32</v>
      </c>
      <c r="J3933" s="2">
        <v>7</v>
      </c>
      <c r="K3933" s="2">
        <v>25635</v>
      </c>
      <c r="L3933" s="2">
        <v>179445</v>
      </c>
      <c r="M3933" s="2">
        <v>160429.92000000001</v>
      </c>
      <c r="N3933" s="2">
        <v>19015.080000000002</v>
      </c>
      <c r="O3933" s="2">
        <v>117</v>
      </c>
      <c r="P3933" s="2">
        <v>73</v>
      </c>
      <c r="Q3933" s="2" t="s">
        <v>99</v>
      </c>
      <c r="R3933" s="2">
        <v>5</v>
      </c>
      <c r="S3933" s="5">
        <f>IFERROR(Table1[[#This Row],[Profit]]/Table1[[#This Row],[Sales]],0)</f>
        <v>0.10596606202457579</v>
      </c>
      <c r="T3933" s="2" t="str">
        <f t="shared" si="61"/>
        <v>Reorder Needed</v>
      </c>
    </row>
    <row r="3934" spans="1:20" x14ac:dyDescent="0.3">
      <c r="A3934" s="2">
        <v>4933</v>
      </c>
      <c r="B3934" s="3">
        <v>45340</v>
      </c>
      <c r="C3934" s="2" t="s">
        <v>736</v>
      </c>
      <c r="D3934" s="2" t="s">
        <v>4730</v>
      </c>
      <c r="E3934" s="2" t="s">
        <v>20</v>
      </c>
      <c r="F3934" s="2" t="s">
        <v>21</v>
      </c>
      <c r="G3934" s="2" t="s">
        <v>75</v>
      </c>
      <c r="H3934" s="2" t="s">
        <v>76</v>
      </c>
      <c r="I3934" s="2" t="s">
        <v>77</v>
      </c>
      <c r="J3934" s="2">
        <v>4</v>
      </c>
      <c r="K3934" s="2">
        <v>3976</v>
      </c>
      <c r="L3934" s="2">
        <v>15904</v>
      </c>
      <c r="M3934" s="2">
        <v>9788.02</v>
      </c>
      <c r="N3934" s="2">
        <v>6115.98</v>
      </c>
      <c r="O3934" s="2">
        <v>449</v>
      </c>
      <c r="P3934" s="2">
        <v>85</v>
      </c>
      <c r="Q3934" s="2" t="s">
        <v>78</v>
      </c>
      <c r="R3934" s="2">
        <v>5</v>
      </c>
      <c r="S3934" s="5">
        <f>IFERROR(Table1[[#This Row],[Profit]]/Table1[[#This Row],[Sales]],0)</f>
        <v>0.38455608651911466</v>
      </c>
      <c r="T3934" s="2" t="str">
        <f t="shared" si="61"/>
        <v>Reorder Needed</v>
      </c>
    </row>
    <row r="3935" spans="1:20" x14ac:dyDescent="0.3">
      <c r="A3935" s="2">
        <v>4934</v>
      </c>
      <c r="B3935" s="3">
        <v>45604</v>
      </c>
      <c r="C3935" s="2" t="s">
        <v>1121</v>
      </c>
      <c r="D3935" s="2" t="s">
        <v>4731</v>
      </c>
      <c r="E3935" s="2" t="s">
        <v>45</v>
      </c>
      <c r="F3935" s="2" t="s">
        <v>46</v>
      </c>
      <c r="G3935" s="2" t="s">
        <v>67</v>
      </c>
      <c r="H3935" s="2" t="s">
        <v>68</v>
      </c>
      <c r="I3935" s="2" t="s">
        <v>24</v>
      </c>
      <c r="J3935" s="2">
        <v>10</v>
      </c>
      <c r="K3935" s="2">
        <v>5067</v>
      </c>
      <c r="L3935" s="2">
        <v>50670</v>
      </c>
      <c r="M3935" s="2">
        <v>42488.77</v>
      </c>
      <c r="N3935" s="2">
        <v>8181.23</v>
      </c>
      <c r="O3935" s="2">
        <v>306</v>
      </c>
      <c r="P3935" s="2">
        <v>96</v>
      </c>
      <c r="Q3935" s="2" t="s">
        <v>42</v>
      </c>
      <c r="R3935" s="2">
        <v>10</v>
      </c>
      <c r="S3935" s="5">
        <f>IFERROR(Table1[[#This Row],[Profit]]/Table1[[#This Row],[Sales]],0)</f>
        <v>0.16146102230116438</v>
      </c>
      <c r="T3935" s="2" t="str">
        <f t="shared" si="61"/>
        <v>Reorder Needed</v>
      </c>
    </row>
    <row r="3936" spans="1:20" x14ac:dyDescent="0.3">
      <c r="A3936" s="2">
        <v>4935</v>
      </c>
      <c r="B3936" s="3">
        <v>45438</v>
      </c>
      <c r="C3936" s="2" t="s">
        <v>1119</v>
      </c>
      <c r="D3936" s="2" t="s">
        <v>4732</v>
      </c>
      <c r="E3936" s="2" t="s">
        <v>28</v>
      </c>
      <c r="F3936" s="2" t="s">
        <v>29</v>
      </c>
      <c r="G3936" s="2" t="s">
        <v>67</v>
      </c>
      <c r="H3936" s="2" t="s">
        <v>68</v>
      </c>
      <c r="I3936" s="2" t="s">
        <v>24</v>
      </c>
      <c r="J3936" s="2">
        <v>5</v>
      </c>
      <c r="K3936" s="2">
        <v>55002</v>
      </c>
      <c r="L3936" s="2">
        <v>275010</v>
      </c>
      <c r="M3936" s="2">
        <v>242698.22</v>
      </c>
      <c r="N3936" s="2">
        <v>32311.78</v>
      </c>
      <c r="O3936" s="2">
        <v>68</v>
      </c>
      <c r="P3936" s="2">
        <v>77</v>
      </c>
      <c r="Q3936" s="2" t="s">
        <v>42</v>
      </c>
      <c r="R3936" s="2">
        <v>15</v>
      </c>
      <c r="S3936" s="5">
        <f>IFERROR(Table1[[#This Row],[Profit]]/Table1[[#This Row],[Sales]],0)</f>
        <v>0.11749310934147848</v>
      </c>
      <c r="T3936" s="2" t="str">
        <f t="shared" si="61"/>
        <v>Sufficient</v>
      </c>
    </row>
    <row r="3937" spans="1:20" x14ac:dyDescent="0.3">
      <c r="A3937" s="2">
        <v>4936</v>
      </c>
      <c r="B3937" s="3">
        <v>45424</v>
      </c>
      <c r="C3937" s="2" t="s">
        <v>647</v>
      </c>
      <c r="D3937" s="2" t="s">
        <v>4733</v>
      </c>
      <c r="E3937" s="2" t="s">
        <v>20</v>
      </c>
      <c r="F3937" s="2" t="s">
        <v>21</v>
      </c>
      <c r="G3937" s="2" t="s">
        <v>97</v>
      </c>
      <c r="H3937" s="2" t="s">
        <v>98</v>
      </c>
      <c r="I3937" s="2" t="s">
        <v>32</v>
      </c>
      <c r="J3937" s="2">
        <v>1</v>
      </c>
      <c r="K3937" s="2">
        <v>42016</v>
      </c>
      <c r="L3937" s="2">
        <v>42016</v>
      </c>
      <c r="M3937" s="2">
        <v>29601.09</v>
      </c>
      <c r="N3937" s="2">
        <v>12414.91</v>
      </c>
      <c r="O3937" s="2">
        <v>166</v>
      </c>
      <c r="P3937" s="2">
        <v>99</v>
      </c>
      <c r="Q3937" s="2" t="s">
        <v>99</v>
      </c>
      <c r="R3937" s="2">
        <v>0</v>
      </c>
      <c r="S3937" s="5">
        <f>IFERROR(Table1[[#This Row],[Profit]]/Table1[[#This Row],[Sales]],0)</f>
        <v>0.29548053122619955</v>
      </c>
      <c r="T3937" s="2" t="str">
        <f t="shared" si="61"/>
        <v>Reorder Needed</v>
      </c>
    </row>
    <row r="3938" spans="1:20" x14ac:dyDescent="0.3">
      <c r="A3938" s="2">
        <v>4937</v>
      </c>
      <c r="B3938" s="3">
        <v>45482</v>
      </c>
      <c r="C3938" s="2" t="s">
        <v>929</v>
      </c>
      <c r="D3938" s="2" t="s">
        <v>4734</v>
      </c>
      <c r="E3938" s="2" t="s">
        <v>20</v>
      </c>
      <c r="F3938" s="2" t="s">
        <v>21</v>
      </c>
      <c r="G3938" s="2" t="s">
        <v>22</v>
      </c>
      <c r="H3938" s="2" t="s">
        <v>23</v>
      </c>
      <c r="I3938" s="2" t="s">
        <v>24</v>
      </c>
      <c r="J3938" s="2">
        <v>9</v>
      </c>
      <c r="K3938" s="2">
        <v>48558</v>
      </c>
      <c r="L3938" s="2">
        <v>437022</v>
      </c>
      <c r="M3938" s="2">
        <v>356005.66</v>
      </c>
      <c r="N3938" s="2">
        <v>81016.34</v>
      </c>
      <c r="O3938" s="2">
        <v>448</v>
      </c>
      <c r="P3938" s="2">
        <v>81</v>
      </c>
      <c r="Q3938" s="2" t="s">
        <v>25</v>
      </c>
      <c r="R3938" s="2">
        <v>0</v>
      </c>
      <c r="S3938" s="5">
        <f>IFERROR(Table1[[#This Row],[Profit]]/Table1[[#This Row],[Sales]],0)</f>
        <v>0.18538274960985945</v>
      </c>
      <c r="T3938" s="2" t="str">
        <f t="shared" si="61"/>
        <v>Reorder Needed</v>
      </c>
    </row>
    <row r="3939" spans="1:20" x14ac:dyDescent="0.3">
      <c r="A3939" s="2">
        <v>4938</v>
      </c>
      <c r="B3939" s="3">
        <v>45368</v>
      </c>
      <c r="C3939" s="2" t="s">
        <v>955</v>
      </c>
      <c r="D3939" s="2" t="s">
        <v>4735</v>
      </c>
      <c r="E3939" s="2" t="s">
        <v>28</v>
      </c>
      <c r="F3939" s="2" t="s">
        <v>29</v>
      </c>
      <c r="G3939" s="2" t="s">
        <v>49</v>
      </c>
      <c r="H3939" s="2" t="s">
        <v>50</v>
      </c>
      <c r="I3939" s="2" t="s">
        <v>51</v>
      </c>
      <c r="J3939" s="2">
        <v>6</v>
      </c>
      <c r="K3939" s="2">
        <v>1912</v>
      </c>
      <c r="L3939" s="2">
        <v>11472</v>
      </c>
      <c r="M3939" s="2">
        <v>8770.4599999999991</v>
      </c>
      <c r="N3939" s="2">
        <v>2701.54</v>
      </c>
      <c r="O3939" s="2">
        <v>281</v>
      </c>
      <c r="P3939" s="2">
        <v>88</v>
      </c>
      <c r="Q3939" s="2" t="s">
        <v>52</v>
      </c>
      <c r="R3939" s="2">
        <v>5</v>
      </c>
      <c r="S3939" s="5">
        <f>IFERROR(Table1[[#This Row],[Profit]]/Table1[[#This Row],[Sales]],0)</f>
        <v>0.23548988842398885</v>
      </c>
      <c r="T3939" s="2" t="str">
        <f t="shared" si="61"/>
        <v>Reorder Needed</v>
      </c>
    </row>
    <row r="3940" spans="1:20" x14ac:dyDescent="0.3">
      <c r="A3940" s="2">
        <v>4939</v>
      </c>
      <c r="B3940" s="3">
        <v>45318</v>
      </c>
      <c r="C3940" s="2" t="s">
        <v>1013</v>
      </c>
      <c r="D3940" s="2" t="s">
        <v>4736</v>
      </c>
      <c r="E3940" s="2" t="s">
        <v>45</v>
      </c>
      <c r="F3940" s="2" t="s">
        <v>46</v>
      </c>
      <c r="G3940" s="2" t="s">
        <v>49</v>
      </c>
      <c r="H3940" s="2" t="s">
        <v>50</v>
      </c>
      <c r="I3940" s="2" t="s">
        <v>51</v>
      </c>
      <c r="J3940" s="2">
        <v>3</v>
      </c>
      <c r="K3940" s="2">
        <v>22124</v>
      </c>
      <c r="L3940" s="2">
        <v>66372</v>
      </c>
      <c r="M3940" s="2">
        <v>50410.04</v>
      </c>
      <c r="N3940" s="2">
        <v>15961.96</v>
      </c>
      <c r="O3940" s="2">
        <v>132</v>
      </c>
      <c r="P3940" s="2">
        <v>37</v>
      </c>
      <c r="Q3940" s="2" t="s">
        <v>52</v>
      </c>
      <c r="R3940" s="2">
        <v>5</v>
      </c>
      <c r="S3940" s="5">
        <f>IFERROR(Table1[[#This Row],[Profit]]/Table1[[#This Row],[Sales]],0)</f>
        <v>0.2404923763032604</v>
      </c>
      <c r="T3940" s="2" t="str">
        <f t="shared" si="61"/>
        <v>Reorder Needed</v>
      </c>
    </row>
    <row r="3941" spans="1:20" x14ac:dyDescent="0.3">
      <c r="A3941" s="2">
        <v>4940</v>
      </c>
      <c r="B3941" s="3">
        <v>45405</v>
      </c>
      <c r="C3941" s="2" t="s">
        <v>295</v>
      </c>
      <c r="D3941" s="2" t="s">
        <v>4737</v>
      </c>
      <c r="E3941" s="2" t="s">
        <v>20</v>
      </c>
      <c r="F3941" s="2" t="s">
        <v>21</v>
      </c>
      <c r="G3941" s="2" t="s">
        <v>97</v>
      </c>
      <c r="H3941" s="2" t="s">
        <v>98</v>
      </c>
      <c r="I3941" s="2" t="s">
        <v>32</v>
      </c>
      <c r="J3941" s="2">
        <v>9</v>
      </c>
      <c r="K3941" s="2">
        <v>17691</v>
      </c>
      <c r="L3941" s="2">
        <v>159219</v>
      </c>
      <c r="M3941" s="2">
        <v>101850.63</v>
      </c>
      <c r="N3941" s="2">
        <v>57368.37</v>
      </c>
      <c r="O3941" s="2">
        <v>375</v>
      </c>
      <c r="P3941" s="2">
        <v>49</v>
      </c>
      <c r="Q3941" s="2" t="s">
        <v>99</v>
      </c>
      <c r="R3941" s="2">
        <v>20</v>
      </c>
      <c r="S3941" s="5">
        <f>IFERROR(Table1[[#This Row],[Profit]]/Table1[[#This Row],[Sales]],0)</f>
        <v>0.36031108096395531</v>
      </c>
      <c r="T3941" s="2" t="str">
        <f t="shared" si="61"/>
        <v>Reorder Needed</v>
      </c>
    </row>
    <row r="3942" spans="1:20" x14ac:dyDescent="0.3">
      <c r="A3942" s="2">
        <v>4941</v>
      </c>
      <c r="B3942" s="3">
        <v>45346</v>
      </c>
      <c r="C3942" s="2" t="s">
        <v>1759</v>
      </c>
      <c r="D3942" s="2" t="s">
        <v>4738</v>
      </c>
      <c r="E3942" s="2" t="s">
        <v>45</v>
      </c>
      <c r="F3942" s="2" t="s">
        <v>46</v>
      </c>
      <c r="G3942" s="2" t="s">
        <v>97</v>
      </c>
      <c r="H3942" s="2" t="s">
        <v>98</v>
      </c>
      <c r="I3942" s="2" t="s">
        <v>32</v>
      </c>
      <c r="J3942" s="2">
        <v>1</v>
      </c>
      <c r="K3942" s="2">
        <v>28923</v>
      </c>
      <c r="L3942" s="2">
        <v>28923</v>
      </c>
      <c r="M3942" s="2">
        <v>19983.13</v>
      </c>
      <c r="N3942" s="2">
        <v>8939.8700000000008</v>
      </c>
      <c r="O3942" s="2">
        <v>126</v>
      </c>
      <c r="P3942" s="2">
        <v>23</v>
      </c>
      <c r="Q3942" s="2" t="s">
        <v>99</v>
      </c>
      <c r="R3942" s="2">
        <v>15</v>
      </c>
      <c r="S3942" s="5">
        <f>IFERROR(Table1[[#This Row],[Profit]]/Table1[[#This Row],[Sales]],0)</f>
        <v>0.30909207205338313</v>
      </c>
      <c r="T3942" s="2" t="str">
        <f t="shared" si="61"/>
        <v>Reorder Needed</v>
      </c>
    </row>
    <row r="3943" spans="1:20" x14ac:dyDescent="0.3">
      <c r="A3943" s="2">
        <v>4942</v>
      </c>
      <c r="B3943" s="3">
        <v>45638</v>
      </c>
      <c r="C3943" s="2" t="s">
        <v>1271</v>
      </c>
      <c r="D3943" s="2" t="s">
        <v>4739</v>
      </c>
      <c r="E3943" s="2" t="s">
        <v>28</v>
      </c>
      <c r="F3943" s="2" t="s">
        <v>29</v>
      </c>
      <c r="G3943" s="2" t="s">
        <v>60</v>
      </c>
      <c r="H3943" s="2" t="s">
        <v>61</v>
      </c>
      <c r="I3943" s="2" t="s">
        <v>32</v>
      </c>
      <c r="J3943" s="2">
        <v>5</v>
      </c>
      <c r="K3943" s="2">
        <v>8702</v>
      </c>
      <c r="L3943" s="2">
        <v>43510</v>
      </c>
      <c r="M3943" s="2">
        <v>37514.97</v>
      </c>
      <c r="N3943" s="2">
        <v>5995.03</v>
      </c>
      <c r="O3943" s="2">
        <v>192</v>
      </c>
      <c r="P3943" s="2">
        <v>26</v>
      </c>
      <c r="Q3943" s="2" t="s">
        <v>62</v>
      </c>
      <c r="R3943" s="2">
        <v>15</v>
      </c>
      <c r="S3943" s="5">
        <f>IFERROR(Table1[[#This Row],[Profit]]/Table1[[#This Row],[Sales]],0)</f>
        <v>0.13778510687198345</v>
      </c>
      <c r="T3943" s="2" t="str">
        <f t="shared" si="61"/>
        <v>Reorder Needed</v>
      </c>
    </row>
    <row r="3944" spans="1:20" x14ac:dyDescent="0.3">
      <c r="A3944" s="2">
        <v>4943</v>
      </c>
      <c r="B3944" s="3">
        <v>45534</v>
      </c>
      <c r="C3944" s="2" t="s">
        <v>935</v>
      </c>
      <c r="D3944" s="2" t="s">
        <v>4740</v>
      </c>
      <c r="E3944" s="2" t="s">
        <v>28</v>
      </c>
      <c r="F3944" s="2" t="s">
        <v>29</v>
      </c>
      <c r="G3944" s="2" t="s">
        <v>40</v>
      </c>
      <c r="H3944" s="2" t="s">
        <v>41</v>
      </c>
      <c r="I3944" s="2" t="s">
        <v>24</v>
      </c>
      <c r="J3944" s="2">
        <v>7</v>
      </c>
      <c r="K3944" s="2">
        <v>25554</v>
      </c>
      <c r="L3944" s="2">
        <v>178878</v>
      </c>
      <c r="M3944" s="2">
        <v>111705.98</v>
      </c>
      <c r="N3944" s="2">
        <v>67172.02</v>
      </c>
      <c r="O3944" s="2">
        <v>178</v>
      </c>
      <c r="P3944" s="2">
        <v>37</v>
      </c>
      <c r="Q3944" s="2" t="s">
        <v>42</v>
      </c>
      <c r="R3944" s="2">
        <v>5</v>
      </c>
      <c r="S3944" s="5">
        <f>IFERROR(Table1[[#This Row],[Profit]]/Table1[[#This Row],[Sales]],0)</f>
        <v>0.37551862163038496</v>
      </c>
      <c r="T3944" s="2" t="str">
        <f t="shared" si="61"/>
        <v>Reorder Needed</v>
      </c>
    </row>
    <row r="3945" spans="1:20" x14ac:dyDescent="0.3">
      <c r="A3945" s="2">
        <v>4944</v>
      </c>
      <c r="B3945" s="3">
        <v>45455</v>
      </c>
      <c r="C3945" s="2" t="s">
        <v>1286</v>
      </c>
      <c r="D3945" s="2" t="s">
        <v>4741</v>
      </c>
      <c r="E3945" s="2" t="s">
        <v>45</v>
      </c>
      <c r="F3945" s="2" t="s">
        <v>46</v>
      </c>
      <c r="G3945" s="2" t="s">
        <v>30</v>
      </c>
      <c r="H3945" s="2" t="s">
        <v>31</v>
      </c>
      <c r="I3945" s="2" t="s">
        <v>32</v>
      </c>
      <c r="J3945" s="2">
        <v>10</v>
      </c>
      <c r="K3945" s="2">
        <v>53489</v>
      </c>
      <c r="L3945" s="2">
        <v>534890</v>
      </c>
      <c r="M3945" s="2">
        <v>350702.73</v>
      </c>
      <c r="N3945" s="2">
        <v>184187.27</v>
      </c>
      <c r="O3945" s="2">
        <v>304</v>
      </c>
      <c r="P3945" s="2">
        <v>41</v>
      </c>
      <c r="Q3945" s="2" t="s">
        <v>33</v>
      </c>
      <c r="R3945" s="2">
        <v>20</v>
      </c>
      <c r="S3945" s="5">
        <f>IFERROR(Table1[[#This Row],[Profit]]/Table1[[#This Row],[Sales]],0)</f>
        <v>0.34434607115481686</v>
      </c>
      <c r="T3945" s="2" t="str">
        <f t="shared" si="61"/>
        <v>Reorder Needed</v>
      </c>
    </row>
    <row r="3946" spans="1:20" x14ac:dyDescent="0.3">
      <c r="A3946" s="2">
        <v>4945</v>
      </c>
      <c r="B3946" s="3">
        <v>45516</v>
      </c>
      <c r="C3946" s="2" t="s">
        <v>4742</v>
      </c>
      <c r="D3946" s="2" t="s">
        <v>4743</v>
      </c>
      <c r="E3946" s="2" t="s">
        <v>20</v>
      </c>
      <c r="F3946" s="2" t="s">
        <v>21</v>
      </c>
      <c r="G3946" s="2" t="s">
        <v>60</v>
      </c>
      <c r="H3946" s="2" t="s">
        <v>61</v>
      </c>
      <c r="I3946" s="2" t="s">
        <v>32</v>
      </c>
      <c r="J3946" s="2">
        <v>7</v>
      </c>
      <c r="K3946" s="2">
        <v>35049</v>
      </c>
      <c r="L3946" s="2">
        <v>245343</v>
      </c>
      <c r="M3946" s="2">
        <v>153945.68</v>
      </c>
      <c r="N3946" s="2">
        <v>91397.32</v>
      </c>
      <c r="O3946" s="2">
        <v>171</v>
      </c>
      <c r="P3946" s="2">
        <v>59</v>
      </c>
      <c r="Q3946" s="2" t="s">
        <v>62</v>
      </c>
      <c r="R3946" s="2">
        <v>10</v>
      </c>
      <c r="S3946" s="5">
        <f>IFERROR(Table1[[#This Row],[Profit]]/Table1[[#This Row],[Sales]],0)</f>
        <v>0.37252874547062687</v>
      </c>
      <c r="T3946" s="2" t="str">
        <f t="shared" si="61"/>
        <v>Reorder Needed</v>
      </c>
    </row>
    <row r="3947" spans="1:20" x14ac:dyDescent="0.3">
      <c r="A3947" s="2">
        <v>4946</v>
      </c>
      <c r="B3947" s="3">
        <v>45380</v>
      </c>
      <c r="C3947" s="2" t="s">
        <v>2200</v>
      </c>
      <c r="D3947" s="2" t="s">
        <v>4744</v>
      </c>
      <c r="E3947" s="2" t="s">
        <v>36</v>
      </c>
      <c r="F3947" s="2" t="s">
        <v>37</v>
      </c>
      <c r="G3947" s="2" t="s">
        <v>22</v>
      </c>
      <c r="H3947" s="2" t="s">
        <v>23</v>
      </c>
      <c r="I3947" s="2" t="s">
        <v>24</v>
      </c>
      <c r="J3947" s="2">
        <v>9</v>
      </c>
      <c r="K3947" s="2">
        <v>26868</v>
      </c>
      <c r="L3947" s="2">
        <v>241812</v>
      </c>
      <c r="M3947" s="2">
        <v>151037.57999999999</v>
      </c>
      <c r="N3947" s="2">
        <v>90774.42</v>
      </c>
      <c r="O3947" s="2">
        <v>431</v>
      </c>
      <c r="P3947" s="2">
        <v>34</v>
      </c>
      <c r="Q3947" s="2" t="s">
        <v>25</v>
      </c>
      <c r="R3947" s="2">
        <v>20</v>
      </c>
      <c r="S3947" s="5">
        <f>IFERROR(Table1[[#This Row],[Profit]]/Table1[[#This Row],[Sales]],0)</f>
        <v>0.37539253635055331</v>
      </c>
      <c r="T3947" s="2" t="str">
        <f t="shared" si="61"/>
        <v>Reorder Needed</v>
      </c>
    </row>
    <row r="3948" spans="1:20" x14ac:dyDescent="0.3">
      <c r="A3948" s="2">
        <v>4947</v>
      </c>
      <c r="B3948" s="3">
        <v>45331</v>
      </c>
      <c r="C3948" s="2" t="s">
        <v>2267</v>
      </c>
      <c r="D3948" s="2" t="s">
        <v>4745</v>
      </c>
      <c r="E3948" s="2" t="s">
        <v>36</v>
      </c>
      <c r="F3948" s="2" t="s">
        <v>37</v>
      </c>
      <c r="G3948" s="2" t="s">
        <v>60</v>
      </c>
      <c r="H3948" s="2" t="s">
        <v>61</v>
      </c>
      <c r="I3948" s="2" t="s">
        <v>32</v>
      </c>
      <c r="J3948" s="2">
        <v>3</v>
      </c>
      <c r="K3948" s="2">
        <v>6916</v>
      </c>
      <c r="L3948" s="2">
        <v>20748</v>
      </c>
      <c r="M3948" s="2">
        <v>17486.54</v>
      </c>
      <c r="N3948" s="2">
        <v>3261.46</v>
      </c>
      <c r="O3948" s="2">
        <v>107</v>
      </c>
      <c r="P3948" s="2">
        <v>23</v>
      </c>
      <c r="Q3948" s="2" t="s">
        <v>62</v>
      </c>
      <c r="R3948" s="2">
        <v>20</v>
      </c>
      <c r="S3948" s="5">
        <f>IFERROR(Table1[[#This Row],[Profit]]/Table1[[#This Row],[Sales]],0)</f>
        <v>0.15719394640447273</v>
      </c>
      <c r="T3948" s="2" t="str">
        <f t="shared" si="61"/>
        <v>Reorder Needed</v>
      </c>
    </row>
    <row r="3949" spans="1:20" x14ac:dyDescent="0.3">
      <c r="A3949" s="2">
        <v>4948</v>
      </c>
      <c r="B3949" s="3">
        <v>45312</v>
      </c>
      <c r="C3949" s="2" t="s">
        <v>3010</v>
      </c>
      <c r="D3949" s="2" t="s">
        <v>4746</v>
      </c>
      <c r="E3949" s="2" t="s">
        <v>20</v>
      </c>
      <c r="F3949" s="2" t="s">
        <v>21</v>
      </c>
      <c r="G3949" s="2" t="s">
        <v>81</v>
      </c>
      <c r="H3949" s="2" t="s">
        <v>82</v>
      </c>
      <c r="I3949" s="2" t="s">
        <v>24</v>
      </c>
      <c r="J3949" s="2">
        <v>5</v>
      </c>
      <c r="K3949" s="2">
        <v>46451</v>
      </c>
      <c r="L3949" s="2">
        <v>232255</v>
      </c>
      <c r="M3949" s="2">
        <v>191778.12</v>
      </c>
      <c r="N3949" s="2">
        <v>40476.879999999997</v>
      </c>
      <c r="O3949" s="2">
        <v>338</v>
      </c>
      <c r="P3949" s="2">
        <v>10</v>
      </c>
      <c r="Q3949" s="2" t="s">
        <v>42</v>
      </c>
      <c r="R3949" s="2">
        <v>20</v>
      </c>
      <c r="S3949" s="5">
        <f>IFERROR(Table1[[#This Row],[Profit]]/Table1[[#This Row],[Sales]],0)</f>
        <v>0.17427775505371251</v>
      </c>
      <c r="T3949" s="2" t="str">
        <f t="shared" si="61"/>
        <v>Reorder Needed</v>
      </c>
    </row>
    <row r="3950" spans="1:20" x14ac:dyDescent="0.3">
      <c r="A3950" s="2">
        <v>4949</v>
      </c>
      <c r="B3950" s="3">
        <v>45338</v>
      </c>
      <c r="C3950" s="2" t="s">
        <v>1155</v>
      </c>
      <c r="D3950" s="2" t="s">
        <v>4747</v>
      </c>
      <c r="E3950" s="2" t="s">
        <v>36</v>
      </c>
      <c r="F3950" s="2" t="s">
        <v>37</v>
      </c>
      <c r="G3950" s="2" t="s">
        <v>75</v>
      </c>
      <c r="H3950" s="2" t="s">
        <v>76</v>
      </c>
      <c r="I3950" s="2" t="s">
        <v>77</v>
      </c>
      <c r="J3950" s="2">
        <v>10</v>
      </c>
      <c r="K3950" s="2">
        <v>10346</v>
      </c>
      <c r="L3950" s="2">
        <v>103460</v>
      </c>
      <c r="M3950" s="2">
        <v>85520.7</v>
      </c>
      <c r="N3950" s="2">
        <v>17939.3</v>
      </c>
      <c r="O3950" s="2">
        <v>24</v>
      </c>
      <c r="P3950" s="2">
        <v>18</v>
      </c>
      <c r="Q3950" s="2" t="s">
        <v>78</v>
      </c>
      <c r="R3950" s="2">
        <v>0</v>
      </c>
      <c r="S3950" s="5">
        <f>IFERROR(Table1[[#This Row],[Profit]]/Table1[[#This Row],[Sales]],0)</f>
        <v>0.17339358206069977</v>
      </c>
      <c r="T3950" s="2" t="str">
        <f t="shared" si="61"/>
        <v>Reorder Needed</v>
      </c>
    </row>
    <row r="3951" spans="1:20" x14ac:dyDescent="0.3">
      <c r="A3951" s="2">
        <v>4950</v>
      </c>
      <c r="B3951" s="3">
        <v>45425</v>
      </c>
      <c r="C3951" s="2" t="s">
        <v>2933</v>
      </c>
      <c r="D3951" s="2" t="s">
        <v>4748</v>
      </c>
      <c r="E3951" s="2" t="s">
        <v>36</v>
      </c>
      <c r="F3951" s="2" t="s">
        <v>37</v>
      </c>
      <c r="G3951" s="2" t="s">
        <v>97</v>
      </c>
      <c r="H3951" s="2" t="s">
        <v>98</v>
      </c>
      <c r="I3951" s="2" t="s">
        <v>32</v>
      </c>
      <c r="J3951" s="2">
        <v>2</v>
      </c>
      <c r="K3951" s="2">
        <v>57729</v>
      </c>
      <c r="L3951" s="2">
        <v>115458</v>
      </c>
      <c r="M3951" s="2">
        <v>88871.13</v>
      </c>
      <c r="N3951" s="2">
        <v>26586.87</v>
      </c>
      <c r="O3951" s="2">
        <v>305</v>
      </c>
      <c r="P3951" s="2">
        <v>99</v>
      </c>
      <c r="Q3951" s="2" t="s">
        <v>99</v>
      </c>
      <c r="R3951" s="2">
        <v>10</v>
      </c>
      <c r="S3951" s="5">
        <f>IFERROR(Table1[[#This Row],[Profit]]/Table1[[#This Row],[Sales]],0)</f>
        <v>0.2302730863171023</v>
      </c>
      <c r="T3951" s="2" t="str">
        <f t="shared" si="61"/>
        <v>Reorder Needed</v>
      </c>
    </row>
    <row r="3952" spans="1:20" x14ac:dyDescent="0.3">
      <c r="A3952" s="2">
        <v>4951</v>
      </c>
      <c r="B3952" s="3">
        <v>45587</v>
      </c>
      <c r="C3952" s="2" t="s">
        <v>244</v>
      </c>
      <c r="D3952" s="2" t="s">
        <v>4749</v>
      </c>
      <c r="E3952" s="2" t="s">
        <v>36</v>
      </c>
      <c r="F3952" s="2" t="s">
        <v>37</v>
      </c>
      <c r="G3952" s="2" t="s">
        <v>40</v>
      </c>
      <c r="H3952" s="2" t="s">
        <v>41</v>
      </c>
      <c r="I3952" s="2" t="s">
        <v>24</v>
      </c>
      <c r="J3952" s="2">
        <v>9</v>
      </c>
      <c r="K3952" s="2">
        <v>41026</v>
      </c>
      <c r="L3952" s="2">
        <v>369234</v>
      </c>
      <c r="M3952" s="2">
        <v>331287.28000000003</v>
      </c>
      <c r="N3952" s="2">
        <v>37946.720000000001</v>
      </c>
      <c r="O3952" s="2">
        <v>74</v>
      </c>
      <c r="P3952" s="2">
        <v>39</v>
      </c>
      <c r="Q3952" s="2" t="s">
        <v>42</v>
      </c>
      <c r="R3952" s="2">
        <v>10</v>
      </c>
      <c r="S3952" s="5">
        <f>IFERROR(Table1[[#This Row],[Profit]]/Table1[[#This Row],[Sales]],0)</f>
        <v>0.10277146741632678</v>
      </c>
      <c r="T3952" s="2" t="str">
        <f t="shared" si="61"/>
        <v>Reorder Needed</v>
      </c>
    </row>
    <row r="3953" spans="1:20" x14ac:dyDescent="0.3">
      <c r="A3953" s="2">
        <v>4952</v>
      </c>
      <c r="B3953" s="3">
        <v>45550</v>
      </c>
      <c r="C3953" s="2" t="s">
        <v>1453</v>
      </c>
      <c r="D3953" s="2" t="s">
        <v>4750</v>
      </c>
      <c r="E3953" s="2" t="s">
        <v>45</v>
      </c>
      <c r="F3953" s="2" t="s">
        <v>46</v>
      </c>
      <c r="G3953" s="2" t="s">
        <v>97</v>
      </c>
      <c r="H3953" s="2" t="s">
        <v>98</v>
      </c>
      <c r="I3953" s="2" t="s">
        <v>32</v>
      </c>
      <c r="J3953" s="2">
        <v>2</v>
      </c>
      <c r="K3953" s="2">
        <v>17117</v>
      </c>
      <c r="L3953" s="2">
        <v>34234</v>
      </c>
      <c r="M3953" s="2">
        <v>30572.639999999999</v>
      </c>
      <c r="N3953" s="2">
        <v>3661.36</v>
      </c>
      <c r="O3953" s="2">
        <v>105</v>
      </c>
      <c r="P3953" s="2">
        <v>77</v>
      </c>
      <c r="Q3953" s="2" t="s">
        <v>99</v>
      </c>
      <c r="R3953" s="2">
        <v>20</v>
      </c>
      <c r="S3953" s="5">
        <f>IFERROR(Table1[[#This Row],[Profit]]/Table1[[#This Row],[Sales]],0)</f>
        <v>0.10695098440147223</v>
      </c>
      <c r="T3953" s="2" t="str">
        <f t="shared" si="61"/>
        <v>Reorder Needed</v>
      </c>
    </row>
    <row r="3954" spans="1:20" x14ac:dyDescent="0.3">
      <c r="A3954" s="2">
        <v>4953</v>
      </c>
      <c r="B3954" s="3">
        <v>45480</v>
      </c>
      <c r="C3954" s="2" t="s">
        <v>1449</v>
      </c>
      <c r="D3954" s="2" t="s">
        <v>4751</v>
      </c>
      <c r="E3954" s="2" t="s">
        <v>28</v>
      </c>
      <c r="F3954" s="2" t="s">
        <v>29</v>
      </c>
      <c r="G3954" s="2" t="s">
        <v>40</v>
      </c>
      <c r="H3954" s="2" t="s">
        <v>41</v>
      </c>
      <c r="I3954" s="2" t="s">
        <v>24</v>
      </c>
      <c r="J3954" s="2">
        <v>4</v>
      </c>
      <c r="K3954" s="2">
        <v>43951</v>
      </c>
      <c r="L3954" s="2">
        <v>175804</v>
      </c>
      <c r="M3954" s="2">
        <v>105877.69</v>
      </c>
      <c r="N3954" s="2">
        <v>69926.31</v>
      </c>
      <c r="O3954" s="2">
        <v>70</v>
      </c>
      <c r="P3954" s="2">
        <v>46</v>
      </c>
      <c r="Q3954" s="2" t="s">
        <v>42</v>
      </c>
      <c r="R3954" s="2">
        <v>0</v>
      </c>
      <c r="S3954" s="5">
        <f>IFERROR(Table1[[#This Row],[Profit]]/Table1[[#This Row],[Sales]],0)</f>
        <v>0.39775153011308045</v>
      </c>
      <c r="T3954" s="2" t="str">
        <f t="shared" si="61"/>
        <v>Reorder Needed</v>
      </c>
    </row>
    <row r="3955" spans="1:20" x14ac:dyDescent="0.3">
      <c r="A3955" s="2">
        <v>4954</v>
      </c>
      <c r="B3955" s="3">
        <v>45371</v>
      </c>
      <c r="C3955" s="2" t="s">
        <v>2344</v>
      </c>
      <c r="D3955" s="2" t="s">
        <v>4752</v>
      </c>
      <c r="E3955" s="2" t="s">
        <v>45</v>
      </c>
      <c r="F3955" s="2" t="s">
        <v>46</v>
      </c>
      <c r="G3955" s="2" t="s">
        <v>60</v>
      </c>
      <c r="H3955" s="2" t="s">
        <v>61</v>
      </c>
      <c r="I3955" s="2" t="s">
        <v>32</v>
      </c>
      <c r="J3955" s="2">
        <v>9</v>
      </c>
      <c r="K3955" s="2">
        <v>22450</v>
      </c>
      <c r="L3955" s="2">
        <v>202050</v>
      </c>
      <c r="M3955" s="2">
        <v>128388.58</v>
      </c>
      <c r="N3955" s="2">
        <v>73661.42</v>
      </c>
      <c r="O3955" s="2">
        <v>241</v>
      </c>
      <c r="P3955" s="2">
        <v>31</v>
      </c>
      <c r="Q3955" s="2" t="s">
        <v>62</v>
      </c>
      <c r="R3955" s="2">
        <v>10</v>
      </c>
      <c r="S3955" s="5">
        <f>IFERROR(Table1[[#This Row],[Profit]]/Table1[[#This Row],[Sales]],0)</f>
        <v>0.36457025488740408</v>
      </c>
      <c r="T3955" s="2" t="str">
        <f t="shared" si="61"/>
        <v>Reorder Needed</v>
      </c>
    </row>
    <row r="3956" spans="1:20" x14ac:dyDescent="0.3">
      <c r="A3956" s="2">
        <v>4955</v>
      </c>
      <c r="B3956" s="3">
        <v>45548</v>
      </c>
      <c r="C3956" s="2" t="s">
        <v>462</v>
      </c>
      <c r="D3956" s="2" t="s">
        <v>4753</v>
      </c>
      <c r="E3956" s="2" t="s">
        <v>20</v>
      </c>
      <c r="F3956" s="2" t="s">
        <v>21</v>
      </c>
      <c r="G3956" s="2" t="s">
        <v>67</v>
      </c>
      <c r="H3956" s="2" t="s">
        <v>68</v>
      </c>
      <c r="I3956" s="2" t="s">
        <v>24</v>
      </c>
      <c r="J3956" s="2">
        <v>7</v>
      </c>
      <c r="K3956" s="2">
        <v>9248</v>
      </c>
      <c r="L3956" s="2">
        <v>64736</v>
      </c>
      <c r="M3956" s="2">
        <v>43850.06</v>
      </c>
      <c r="N3956" s="2">
        <v>20885.939999999999</v>
      </c>
      <c r="O3956" s="2">
        <v>212</v>
      </c>
      <c r="P3956" s="2">
        <v>35</v>
      </c>
      <c r="Q3956" s="2" t="s">
        <v>42</v>
      </c>
      <c r="R3956" s="2">
        <v>15</v>
      </c>
      <c r="S3956" s="5">
        <f>IFERROR(Table1[[#This Row],[Profit]]/Table1[[#This Row],[Sales]],0)</f>
        <v>0.32263253830944139</v>
      </c>
      <c r="T3956" s="2" t="str">
        <f t="shared" si="61"/>
        <v>Reorder Needed</v>
      </c>
    </row>
    <row r="3957" spans="1:20" x14ac:dyDescent="0.3">
      <c r="A3957" s="2">
        <v>4956</v>
      </c>
      <c r="B3957" s="3">
        <v>45487</v>
      </c>
      <c r="C3957" s="2" t="s">
        <v>3306</v>
      </c>
      <c r="D3957" s="2" t="s">
        <v>4754</v>
      </c>
      <c r="E3957" s="2" t="s">
        <v>45</v>
      </c>
      <c r="F3957" s="2" t="s">
        <v>46</v>
      </c>
      <c r="G3957" s="2" t="s">
        <v>22</v>
      </c>
      <c r="H3957" s="2" t="s">
        <v>23</v>
      </c>
      <c r="I3957" s="2" t="s">
        <v>24</v>
      </c>
      <c r="J3957" s="2">
        <v>10</v>
      </c>
      <c r="K3957" s="2">
        <v>54149</v>
      </c>
      <c r="L3957" s="2">
        <v>541490</v>
      </c>
      <c r="M3957" s="2">
        <v>465665.51</v>
      </c>
      <c r="N3957" s="2">
        <v>75824.490000000005</v>
      </c>
      <c r="O3957" s="2">
        <v>325</v>
      </c>
      <c r="P3957" s="2">
        <v>93</v>
      </c>
      <c r="Q3957" s="2" t="s">
        <v>25</v>
      </c>
      <c r="R3957" s="2">
        <v>15</v>
      </c>
      <c r="S3957" s="5">
        <f>IFERROR(Table1[[#This Row],[Profit]]/Table1[[#This Row],[Sales]],0)</f>
        <v>0.14002934495558553</v>
      </c>
      <c r="T3957" s="2" t="str">
        <f t="shared" si="61"/>
        <v>Reorder Needed</v>
      </c>
    </row>
    <row r="3958" spans="1:20" x14ac:dyDescent="0.3">
      <c r="A3958" s="2">
        <v>4957</v>
      </c>
      <c r="B3958" s="3">
        <v>45433</v>
      </c>
      <c r="C3958" s="2" t="s">
        <v>913</v>
      </c>
      <c r="D3958" s="2" t="s">
        <v>3044</v>
      </c>
      <c r="E3958" s="2" t="s">
        <v>20</v>
      </c>
      <c r="F3958" s="2" t="s">
        <v>21</v>
      </c>
      <c r="G3958" s="2" t="s">
        <v>40</v>
      </c>
      <c r="H3958" s="2" t="s">
        <v>41</v>
      </c>
      <c r="I3958" s="2" t="s">
        <v>24</v>
      </c>
      <c r="J3958" s="2">
        <v>1</v>
      </c>
      <c r="K3958" s="2">
        <v>20499</v>
      </c>
      <c r="L3958" s="2">
        <v>20499</v>
      </c>
      <c r="M3958" s="2">
        <v>15564.91</v>
      </c>
      <c r="N3958" s="2">
        <v>4934.09</v>
      </c>
      <c r="O3958" s="2">
        <v>378</v>
      </c>
      <c r="P3958" s="2">
        <v>95</v>
      </c>
      <c r="Q3958" s="2" t="s">
        <v>42</v>
      </c>
      <c r="R3958" s="2">
        <v>5</v>
      </c>
      <c r="S3958" s="5">
        <f>IFERROR(Table1[[#This Row],[Profit]]/Table1[[#This Row],[Sales]],0)</f>
        <v>0.24069905849065809</v>
      </c>
      <c r="T3958" s="2" t="str">
        <f t="shared" si="61"/>
        <v>Reorder Needed</v>
      </c>
    </row>
    <row r="3959" spans="1:20" x14ac:dyDescent="0.3">
      <c r="A3959" s="2">
        <v>4958</v>
      </c>
      <c r="B3959" s="3">
        <v>45471</v>
      </c>
      <c r="C3959" s="2" t="s">
        <v>770</v>
      </c>
      <c r="D3959" s="2" t="s">
        <v>4755</v>
      </c>
      <c r="E3959" s="2" t="s">
        <v>36</v>
      </c>
      <c r="F3959" s="2" t="s">
        <v>37</v>
      </c>
      <c r="G3959" s="2" t="s">
        <v>60</v>
      </c>
      <c r="H3959" s="2" t="s">
        <v>61</v>
      </c>
      <c r="I3959" s="2" t="s">
        <v>32</v>
      </c>
      <c r="J3959" s="2">
        <v>7</v>
      </c>
      <c r="K3959" s="2">
        <v>43246</v>
      </c>
      <c r="L3959" s="2">
        <v>302722</v>
      </c>
      <c r="M3959" s="2">
        <v>232824.1</v>
      </c>
      <c r="N3959" s="2">
        <v>69897.899999999994</v>
      </c>
      <c r="O3959" s="2">
        <v>179</v>
      </c>
      <c r="P3959" s="2">
        <v>94</v>
      </c>
      <c r="Q3959" s="2" t="s">
        <v>62</v>
      </c>
      <c r="R3959" s="2">
        <v>5</v>
      </c>
      <c r="S3959" s="5">
        <f>IFERROR(Table1[[#This Row],[Profit]]/Table1[[#This Row],[Sales]],0)</f>
        <v>0.23089798561056016</v>
      </c>
      <c r="T3959" s="2" t="str">
        <f t="shared" si="61"/>
        <v>Reorder Needed</v>
      </c>
    </row>
    <row r="3960" spans="1:20" x14ac:dyDescent="0.3">
      <c r="A3960" s="2">
        <v>4959</v>
      </c>
      <c r="B3960" s="3">
        <v>45326</v>
      </c>
      <c r="C3960" s="2" t="s">
        <v>1227</v>
      </c>
      <c r="D3960" s="2" t="s">
        <v>4756</v>
      </c>
      <c r="E3960" s="2" t="s">
        <v>20</v>
      </c>
      <c r="F3960" s="2" t="s">
        <v>21</v>
      </c>
      <c r="G3960" s="2" t="s">
        <v>40</v>
      </c>
      <c r="H3960" s="2" t="s">
        <v>41</v>
      </c>
      <c r="I3960" s="2" t="s">
        <v>24</v>
      </c>
      <c r="J3960" s="2">
        <v>1</v>
      </c>
      <c r="K3960" s="2">
        <v>59985</v>
      </c>
      <c r="L3960" s="2">
        <v>59985</v>
      </c>
      <c r="M3960" s="2">
        <v>49866.33</v>
      </c>
      <c r="N3960" s="2">
        <v>10118.67</v>
      </c>
      <c r="O3960" s="2">
        <v>318</v>
      </c>
      <c r="P3960" s="2">
        <v>69</v>
      </c>
      <c r="Q3960" s="2" t="s">
        <v>42</v>
      </c>
      <c r="R3960" s="2">
        <v>10</v>
      </c>
      <c r="S3960" s="5">
        <f>IFERROR(Table1[[#This Row],[Profit]]/Table1[[#This Row],[Sales]],0)</f>
        <v>0.16868667166791698</v>
      </c>
      <c r="T3960" s="2" t="str">
        <f t="shared" si="61"/>
        <v>Reorder Needed</v>
      </c>
    </row>
    <row r="3961" spans="1:20" x14ac:dyDescent="0.3">
      <c r="A3961" s="2">
        <v>4960</v>
      </c>
      <c r="B3961" s="3">
        <v>45607</v>
      </c>
      <c r="C3961" s="2" t="s">
        <v>1411</v>
      </c>
      <c r="D3961" s="2" t="s">
        <v>4757</v>
      </c>
      <c r="E3961" s="2" t="s">
        <v>45</v>
      </c>
      <c r="F3961" s="2" t="s">
        <v>46</v>
      </c>
      <c r="G3961" s="2" t="s">
        <v>55</v>
      </c>
      <c r="H3961" s="2" t="s">
        <v>56</v>
      </c>
      <c r="I3961" s="2" t="s">
        <v>32</v>
      </c>
      <c r="J3961" s="2">
        <v>1</v>
      </c>
      <c r="K3961" s="2">
        <v>47234</v>
      </c>
      <c r="L3961" s="2">
        <v>47234</v>
      </c>
      <c r="M3961" s="2">
        <v>33160.980000000003</v>
      </c>
      <c r="N3961" s="2">
        <v>14073.02</v>
      </c>
      <c r="O3961" s="2">
        <v>77</v>
      </c>
      <c r="P3961" s="2">
        <v>79</v>
      </c>
      <c r="Q3961" s="2" t="s">
        <v>57</v>
      </c>
      <c r="R3961" s="2">
        <v>20</v>
      </c>
      <c r="S3961" s="5">
        <f>IFERROR(Table1[[#This Row],[Profit]]/Table1[[#This Row],[Sales]],0)</f>
        <v>0.2979425837320574</v>
      </c>
      <c r="T3961" s="2" t="str">
        <f t="shared" si="61"/>
        <v>Sufficient</v>
      </c>
    </row>
    <row r="3962" spans="1:20" x14ac:dyDescent="0.3">
      <c r="A3962" s="2">
        <v>4961</v>
      </c>
      <c r="B3962" s="3">
        <v>45634</v>
      </c>
      <c r="C3962" s="2" t="s">
        <v>611</v>
      </c>
      <c r="D3962" s="2" t="s">
        <v>4758</v>
      </c>
      <c r="E3962" s="2" t="s">
        <v>20</v>
      </c>
      <c r="F3962" s="2" t="s">
        <v>21</v>
      </c>
      <c r="G3962" s="2" t="s">
        <v>30</v>
      </c>
      <c r="H3962" s="2" t="s">
        <v>31</v>
      </c>
      <c r="I3962" s="2" t="s">
        <v>32</v>
      </c>
      <c r="J3962" s="2">
        <v>3</v>
      </c>
      <c r="K3962" s="2">
        <v>36082</v>
      </c>
      <c r="L3962" s="2">
        <v>108246</v>
      </c>
      <c r="M3962" s="2">
        <v>66272.55</v>
      </c>
      <c r="N3962" s="2">
        <v>41973.45</v>
      </c>
      <c r="O3962" s="2">
        <v>36</v>
      </c>
      <c r="P3962" s="2">
        <v>31</v>
      </c>
      <c r="Q3962" s="2" t="s">
        <v>33</v>
      </c>
      <c r="R3962" s="2">
        <v>10</v>
      </c>
      <c r="S3962" s="5">
        <f>IFERROR(Table1[[#This Row],[Profit]]/Table1[[#This Row],[Sales]],0)</f>
        <v>0.3877598248434122</v>
      </c>
      <c r="T3962" s="2" t="str">
        <f t="shared" si="61"/>
        <v>Reorder Needed</v>
      </c>
    </row>
    <row r="3963" spans="1:20" x14ac:dyDescent="0.3">
      <c r="A3963" s="2">
        <v>4962</v>
      </c>
      <c r="B3963" s="3">
        <v>45343</v>
      </c>
      <c r="C3963" s="2" t="s">
        <v>164</v>
      </c>
      <c r="D3963" s="2" t="s">
        <v>4759</v>
      </c>
      <c r="E3963" s="2" t="s">
        <v>20</v>
      </c>
      <c r="F3963" s="2" t="s">
        <v>21</v>
      </c>
      <c r="G3963" s="2" t="s">
        <v>30</v>
      </c>
      <c r="H3963" s="2" t="s">
        <v>31</v>
      </c>
      <c r="I3963" s="2" t="s">
        <v>32</v>
      </c>
      <c r="J3963" s="2">
        <v>7</v>
      </c>
      <c r="K3963" s="2">
        <v>37067</v>
      </c>
      <c r="L3963" s="2">
        <v>259469</v>
      </c>
      <c r="M3963" s="2">
        <v>223055.4</v>
      </c>
      <c r="N3963" s="2">
        <v>36413.599999999999</v>
      </c>
      <c r="O3963" s="2">
        <v>383</v>
      </c>
      <c r="P3963" s="2">
        <v>10</v>
      </c>
      <c r="Q3963" s="2" t="s">
        <v>33</v>
      </c>
      <c r="R3963" s="2">
        <v>15</v>
      </c>
      <c r="S3963" s="5">
        <f>IFERROR(Table1[[#This Row],[Profit]]/Table1[[#This Row],[Sales]],0)</f>
        <v>0.14033892295418721</v>
      </c>
      <c r="T3963" s="2" t="str">
        <f t="shared" si="61"/>
        <v>Reorder Needed</v>
      </c>
    </row>
    <row r="3964" spans="1:20" x14ac:dyDescent="0.3">
      <c r="A3964" s="2">
        <v>4963</v>
      </c>
      <c r="B3964" s="3">
        <v>45578</v>
      </c>
      <c r="C3964" s="2" t="s">
        <v>411</v>
      </c>
      <c r="D3964" s="2" t="s">
        <v>2797</v>
      </c>
      <c r="E3964" s="2" t="s">
        <v>28</v>
      </c>
      <c r="F3964" s="2" t="s">
        <v>29</v>
      </c>
      <c r="G3964" s="2" t="s">
        <v>22</v>
      </c>
      <c r="H3964" s="2" t="s">
        <v>23</v>
      </c>
      <c r="I3964" s="2" t="s">
        <v>24</v>
      </c>
      <c r="J3964" s="2">
        <v>8</v>
      </c>
      <c r="K3964" s="2">
        <v>28071</v>
      </c>
      <c r="L3964" s="2">
        <v>224568</v>
      </c>
      <c r="M3964" s="2">
        <v>176439.92</v>
      </c>
      <c r="N3964" s="2">
        <v>48128.08</v>
      </c>
      <c r="O3964" s="2">
        <v>441</v>
      </c>
      <c r="P3964" s="2">
        <v>58</v>
      </c>
      <c r="Q3964" s="2" t="s">
        <v>25</v>
      </c>
      <c r="R3964" s="2">
        <v>0</v>
      </c>
      <c r="S3964" s="5">
        <f>IFERROR(Table1[[#This Row],[Profit]]/Table1[[#This Row],[Sales]],0)</f>
        <v>0.21431406077446477</v>
      </c>
      <c r="T3964" s="2" t="str">
        <f t="shared" si="61"/>
        <v>Reorder Needed</v>
      </c>
    </row>
    <row r="3965" spans="1:20" x14ac:dyDescent="0.3">
      <c r="A3965" s="2">
        <v>4964</v>
      </c>
      <c r="B3965" s="3">
        <v>45376</v>
      </c>
      <c r="C3965" s="2" t="s">
        <v>91</v>
      </c>
      <c r="D3965" s="2" t="s">
        <v>4760</v>
      </c>
      <c r="E3965" s="2" t="s">
        <v>20</v>
      </c>
      <c r="F3965" s="2" t="s">
        <v>21</v>
      </c>
      <c r="G3965" s="2" t="s">
        <v>75</v>
      </c>
      <c r="H3965" s="2" t="s">
        <v>76</v>
      </c>
      <c r="I3965" s="2" t="s">
        <v>77</v>
      </c>
      <c r="J3965" s="2">
        <v>5</v>
      </c>
      <c r="K3965" s="2">
        <v>6980</v>
      </c>
      <c r="L3965" s="2">
        <v>34900</v>
      </c>
      <c r="M3965" s="2">
        <v>25774.77</v>
      </c>
      <c r="N3965" s="2">
        <v>9125.23</v>
      </c>
      <c r="O3965" s="2">
        <v>342</v>
      </c>
      <c r="P3965" s="2">
        <v>82</v>
      </c>
      <c r="Q3965" s="2" t="s">
        <v>78</v>
      </c>
      <c r="R3965" s="2">
        <v>15</v>
      </c>
      <c r="S3965" s="5">
        <f>IFERROR(Table1[[#This Row],[Profit]]/Table1[[#This Row],[Sales]],0)</f>
        <v>0.2614679083094556</v>
      </c>
      <c r="T3965" s="2" t="str">
        <f t="shared" si="61"/>
        <v>Reorder Needed</v>
      </c>
    </row>
    <row r="3966" spans="1:20" x14ac:dyDescent="0.3">
      <c r="A3966" s="2">
        <v>4965</v>
      </c>
      <c r="B3966" s="3">
        <v>45570</v>
      </c>
      <c r="C3966" s="2" t="s">
        <v>1005</v>
      </c>
      <c r="D3966" s="2" t="s">
        <v>1120</v>
      </c>
      <c r="E3966" s="2" t="s">
        <v>36</v>
      </c>
      <c r="F3966" s="2" t="s">
        <v>37</v>
      </c>
      <c r="G3966" s="2" t="s">
        <v>97</v>
      </c>
      <c r="H3966" s="2" t="s">
        <v>98</v>
      </c>
      <c r="I3966" s="2" t="s">
        <v>32</v>
      </c>
      <c r="J3966" s="2">
        <v>2</v>
      </c>
      <c r="K3966" s="2">
        <v>20562</v>
      </c>
      <c r="L3966" s="2">
        <v>41124</v>
      </c>
      <c r="M3966" s="2">
        <v>25990.68</v>
      </c>
      <c r="N3966" s="2">
        <v>15133.32</v>
      </c>
      <c r="O3966" s="2">
        <v>421</v>
      </c>
      <c r="P3966" s="2">
        <v>70</v>
      </c>
      <c r="Q3966" s="2" t="s">
        <v>99</v>
      </c>
      <c r="R3966" s="2">
        <v>15</v>
      </c>
      <c r="S3966" s="5">
        <f>IFERROR(Table1[[#This Row],[Profit]]/Table1[[#This Row],[Sales]],0)</f>
        <v>0.36799241318937848</v>
      </c>
      <c r="T3966" s="2" t="str">
        <f t="shared" si="61"/>
        <v>Reorder Needed</v>
      </c>
    </row>
    <row r="3967" spans="1:20" x14ac:dyDescent="0.3">
      <c r="A3967" s="2">
        <v>4966</v>
      </c>
      <c r="B3967" s="3">
        <v>45523</v>
      </c>
      <c r="C3967" s="2" t="s">
        <v>399</v>
      </c>
      <c r="D3967" s="2" t="s">
        <v>4761</v>
      </c>
      <c r="E3967" s="2" t="s">
        <v>20</v>
      </c>
      <c r="F3967" s="2" t="s">
        <v>21</v>
      </c>
      <c r="G3967" s="2" t="s">
        <v>67</v>
      </c>
      <c r="H3967" s="2" t="s">
        <v>68</v>
      </c>
      <c r="I3967" s="2" t="s">
        <v>24</v>
      </c>
      <c r="J3967" s="2">
        <v>5</v>
      </c>
      <c r="K3967" s="2">
        <v>40380</v>
      </c>
      <c r="L3967" s="2">
        <v>201900</v>
      </c>
      <c r="M3967" s="2">
        <v>168358.66</v>
      </c>
      <c r="N3967" s="2">
        <v>33541.339999999997</v>
      </c>
      <c r="O3967" s="2">
        <v>440</v>
      </c>
      <c r="P3967" s="2">
        <v>13</v>
      </c>
      <c r="Q3967" s="2" t="s">
        <v>42</v>
      </c>
      <c r="R3967" s="2">
        <v>20</v>
      </c>
      <c r="S3967" s="5">
        <f>IFERROR(Table1[[#This Row],[Profit]]/Table1[[#This Row],[Sales]],0)</f>
        <v>0.16612847944526993</v>
      </c>
      <c r="T3967" s="2" t="str">
        <f t="shared" si="61"/>
        <v>Reorder Needed</v>
      </c>
    </row>
    <row r="3968" spans="1:20" x14ac:dyDescent="0.3">
      <c r="A3968" s="2">
        <v>4967</v>
      </c>
      <c r="B3968" s="3">
        <v>45517</v>
      </c>
      <c r="C3968" s="2" t="s">
        <v>1908</v>
      </c>
      <c r="D3968" s="2" t="s">
        <v>4762</v>
      </c>
      <c r="E3968" s="2" t="s">
        <v>36</v>
      </c>
      <c r="F3968" s="2" t="s">
        <v>37</v>
      </c>
      <c r="G3968" s="2" t="s">
        <v>55</v>
      </c>
      <c r="H3968" s="2" t="s">
        <v>56</v>
      </c>
      <c r="I3968" s="2" t="s">
        <v>32</v>
      </c>
      <c r="J3968" s="2">
        <v>4</v>
      </c>
      <c r="K3968" s="2">
        <v>54579</v>
      </c>
      <c r="L3968" s="2">
        <v>218316</v>
      </c>
      <c r="M3968" s="2">
        <v>168951.16</v>
      </c>
      <c r="N3968" s="2">
        <v>49364.84</v>
      </c>
      <c r="O3968" s="2">
        <v>379</v>
      </c>
      <c r="P3968" s="2">
        <v>48</v>
      </c>
      <c r="Q3968" s="2" t="s">
        <v>57</v>
      </c>
      <c r="R3968" s="2">
        <v>15</v>
      </c>
      <c r="S3968" s="5">
        <f>IFERROR(Table1[[#This Row],[Profit]]/Table1[[#This Row],[Sales]],0)</f>
        <v>0.22611645504681285</v>
      </c>
      <c r="T3968" s="2" t="str">
        <f t="shared" si="61"/>
        <v>Reorder Needed</v>
      </c>
    </row>
    <row r="3969" spans="1:20" x14ac:dyDescent="0.3">
      <c r="A3969" s="2">
        <v>4968</v>
      </c>
      <c r="B3969" s="3">
        <v>45509</v>
      </c>
      <c r="C3969" s="2" t="s">
        <v>2635</v>
      </c>
      <c r="D3969" s="2" t="s">
        <v>3250</v>
      </c>
      <c r="E3969" s="2" t="s">
        <v>20</v>
      </c>
      <c r="F3969" s="2" t="s">
        <v>21</v>
      </c>
      <c r="G3969" s="2" t="s">
        <v>55</v>
      </c>
      <c r="H3969" s="2" t="s">
        <v>56</v>
      </c>
      <c r="I3969" s="2" t="s">
        <v>32</v>
      </c>
      <c r="J3969" s="2">
        <v>7</v>
      </c>
      <c r="K3969" s="2">
        <v>9337</v>
      </c>
      <c r="L3969" s="2">
        <v>65359</v>
      </c>
      <c r="M3969" s="2">
        <v>52457.29</v>
      </c>
      <c r="N3969" s="2">
        <v>12901.71</v>
      </c>
      <c r="O3969" s="2">
        <v>180</v>
      </c>
      <c r="P3969" s="2">
        <v>82</v>
      </c>
      <c r="Q3969" s="2" t="s">
        <v>57</v>
      </c>
      <c r="R3969" s="2">
        <v>0</v>
      </c>
      <c r="S3969" s="5">
        <f>IFERROR(Table1[[#This Row],[Profit]]/Table1[[#This Row],[Sales]],0)</f>
        <v>0.19739760400250919</v>
      </c>
      <c r="T3969" s="2" t="str">
        <f t="shared" si="61"/>
        <v>Reorder Needed</v>
      </c>
    </row>
    <row r="3970" spans="1:20" x14ac:dyDescent="0.3">
      <c r="A3970" s="2">
        <v>4969</v>
      </c>
      <c r="B3970" s="3">
        <v>45479</v>
      </c>
      <c r="C3970" s="2" t="s">
        <v>561</v>
      </c>
      <c r="D3970" s="2" t="s">
        <v>4763</v>
      </c>
      <c r="E3970" s="2" t="s">
        <v>20</v>
      </c>
      <c r="F3970" s="2" t="s">
        <v>21</v>
      </c>
      <c r="G3970" s="2" t="s">
        <v>22</v>
      </c>
      <c r="H3970" s="2" t="s">
        <v>23</v>
      </c>
      <c r="I3970" s="2" t="s">
        <v>24</v>
      </c>
      <c r="J3970" s="2">
        <v>4</v>
      </c>
      <c r="K3970" s="2">
        <v>31433</v>
      </c>
      <c r="L3970" s="2">
        <v>125732</v>
      </c>
      <c r="M3970" s="2">
        <v>77329.039999999994</v>
      </c>
      <c r="N3970" s="2">
        <v>48402.96</v>
      </c>
      <c r="O3970" s="2">
        <v>13</v>
      </c>
      <c r="P3970" s="2">
        <v>92</v>
      </c>
      <c r="Q3970" s="2" t="s">
        <v>25</v>
      </c>
      <c r="R3970" s="2">
        <v>15</v>
      </c>
      <c r="S3970" s="5">
        <f>IFERROR(Table1[[#This Row],[Profit]]/Table1[[#This Row],[Sales]],0)</f>
        <v>0.3849692997804855</v>
      </c>
      <c r="T3970" s="2" t="str">
        <f t="shared" ref="T3970:T4033" si="62">IF(O3970&gt;P3970,"Reorder Needed","Sufficient")</f>
        <v>Sufficient</v>
      </c>
    </row>
    <row r="3971" spans="1:20" x14ac:dyDescent="0.3">
      <c r="A3971" s="2">
        <v>4970</v>
      </c>
      <c r="B3971" s="3">
        <v>45584</v>
      </c>
      <c r="C3971" s="2" t="s">
        <v>513</v>
      </c>
      <c r="D3971" s="2" t="s">
        <v>4764</v>
      </c>
      <c r="E3971" s="2" t="s">
        <v>28</v>
      </c>
      <c r="F3971" s="2" t="s">
        <v>29</v>
      </c>
      <c r="G3971" s="2" t="s">
        <v>40</v>
      </c>
      <c r="H3971" s="2" t="s">
        <v>41</v>
      </c>
      <c r="I3971" s="2" t="s">
        <v>24</v>
      </c>
      <c r="J3971" s="2">
        <v>9</v>
      </c>
      <c r="K3971" s="2">
        <v>3647</v>
      </c>
      <c r="L3971" s="2">
        <v>32823</v>
      </c>
      <c r="M3971" s="2">
        <v>23244.85</v>
      </c>
      <c r="N3971" s="2">
        <v>9578.15</v>
      </c>
      <c r="O3971" s="2">
        <v>401</v>
      </c>
      <c r="P3971" s="2">
        <v>76</v>
      </c>
      <c r="Q3971" s="2" t="s">
        <v>42</v>
      </c>
      <c r="R3971" s="2">
        <v>5</v>
      </c>
      <c r="S3971" s="5">
        <f>IFERROR(Table1[[#This Row],[Profit]]/Table1[[#This Row],[Sales]],0)</f>
        <v>0.29181214392346827</v>
      </c>
      <c r="T3971" s="2" t="str">
        <f t="shared" si="62"/>
        <v>Reorder Needed</v>
      </c>
    </row>
    <row r="3972" spans="1:20" x14ac:dyDescent="0.3">
      <c r="A3972" s="2">
        <v>4971</v>
      </c>
      <c r="B3972" s="3">
        <v>45385</v>
      </c>
      <c r="C3972" s="2" t="s">
        <v>1093</v>
      </c>
      <c r="D3972" s="2" t="s">
        <v>4765</v>
      </c>
      <c r="E3972" s="2" t="s">
        <v>45</v>
      </c>
      <c r="F3972" s="2" t="s">
        <v>46</v>
      </c>
      <c r="G3972" s="2" t="s">
        <v>67</v>
      </c>
      <c r="H3972" s="2" t="s">
        <v>68</v>
      </c>
      <c r="I3972" s="2" t="s">
        <v>24</v>
      </c>
      <c r="J3972" s="2">
        <v>9</v>
      </c>
      <c r="K3972" s="2">
        <v>18119</v>
      </c>
      <c r="L3972" s="2">
        <v>163071</v>
      </c>
      <c r="M3972" s="2">
        <v>114790.24</v>
      </c>
      <c r="N3972" s="2">
        <v>48280.76</v>
      </c>
      <c r="O3972" s="2">
        <v>444</v>
      </c>
      <c r="P3972" s="2">
        <v>33</v>
      </c>
      <c r="Q3972" s="2" t="s">
        <v>42</v>
      </c>
      <c r="R3972" s="2">
        <v>10</v>
      </c>
      <c r="S3972" s="5">
        <f>IFERROR(Table1[[#This Row],[Profit]]/Table1[[#This Row],[Sales]],0)</f>
        <v>0.29607201771007724</v>
      </c>
      <c r="T3972" s="2" t="str">
        <f t="shared" si="62"/>
        <v>Reorder Needed</v>
      </c>
    </row>
    <row r="3973" spans="1:20" x14ac:dyDescent="0.3">
      <c r="A3973" s="2">
        <v>4972</v>
      </c>
      <c r="B3973" s="3">
        <v>45547</v>
      </c>
      <c r="C3973" s="2" t="s">
        <v>969</v>
      </c>
      <c r="D3973" s="2" t="s">
        <v>4766</v>
      </c>
      <c r="E3973" s="2" t="s">
        <v>20</v>
      </c>
      <c r="F3973" s="2" t="s">
        <v>21</v>
      </c>
      <c r="G3973" s="2" t="s">
        <v>30</v>
      </c>
      <c r="H3973" s="2" t="s">
        <v>31</v>
      </c>
      <c r="I3973" s="2" t="s">
        <v>32</v>
      </c>
      <c r="J3973" s="2">
        <v>4</v>
      </c>
      <c r="K3973" s="2">
        <v>46185</v>
      </c>
      <c r="L3973" s="2">
        <v>184740</v>
      </c>
      <c r="M3973" s="2">
        <v>151648.82</v>
      </c>
      <c r="N3973" s="2">
        <v>33091.18</v>
      </c>
      <c r="O3973" s="2">
        <v>219</v>
      </c>
      <c r="P3973" s="2">
        <v>67</v>
      </c>
      <c r="Q3973" s="2" t="s">
        <v>33</v>
      </c>
      <c r="R3973" s="2">
        <v>0</v>
      </c>
      <c r="S3973" s="5">
        <f>IFERROR(Table1[[#This Row],[Profit]]/Table1[[#This Row],[Sales]],0)</f>
        <v>0.1791229836527011</v>
      </c>
      <c r="T3973" s="2" t="str">
        <f t="shared" si="62"/>
        <v>Reorder Needed</v>
      </c>
    </row>
    <row r="3974" spans="1:20" x14ac:dyDescent="0.3">
      <c r="A3974" s="2">
        <v>4973</v>
      </c>
      <c r="B3974" s="3">
        <v>45296</v>
      </c>
      <c r="C3974" s="2" t="s">
        <v>3113</v>
      </c>
      <c r="D3974" s="2" t="s">
        <v>4767</v>
      </c>
      <c r="E3974" s="2" t="s">
        <v>20</v>
      </c>
      <c r="F3974" s="2" t="s">
        <v>21</v>
      </c>
      <c r="G3974" s="2" t="s">
        <v>97</v>
      </c>
      <c r="H3974" s="2" t="s">
        <v>98</v>
      </c>
      <c r="I3974" s="2" t="s">
        <v>32</v>
      </c>
      <c r="J3974" s="2">
        <v>8</v>
      </c>
      <c r="K3974" s="2">
        <v>17599</v>
      </c>
      <c r="L3974" s="2">
        <v>140792</v>
      </c>
      <c r="M3974" s="2">
        <v>101025.36</v>
      </c>
      <c r="N3974" s="2">
        <v>39766.639999999999</v>
      </c>
      <c r="O3974" s="2">
        <v>298</v>
      </c>
      <c r="P3974" s="2">
        <v>79</v>
      </c>
      <c r="Q3974" s="2" t="s">
        <v>99</v>
      </c>
      <c r="R3974" s="2">
        <v>5</v>
      </c>
      <c r="S3974" s="5">
        <f>IFERROR(Table1[[#This Row],[Profit]]/Table1[[#This Row],[Sales]],0)</f>
        <v>0.28244957099835216</v>
      </c>
      <c r="T3974" s="2" t="str">
        <f t="shared" si="62"/>
        <v>Reorder Needed</v>
      </c>
    </row>
    <row r="3975" spans="1:20" x14ac:dyDescent="0.3">
      <c r="A3975" s="2">
        <v>4974</v>
      </c>
      <c r="B3975" s="3">
        <v>45468</v>
      </c>
      <c r="C3975" s="2" t="s">
        <v>436</v>
      </c>
      <c r="D3975" s="2" t="s">
        <v>4768</v>
      </c>
      <c r="E3975" s="2" t="s">
        <v>20</v>
      </c>
      <c r="F3975" s="2" t="s">
        <v>21</v>
      </c>
      <c r="G3975" s="2" t="s">
        <v>40</v>
      </c>
      <c r="H3975" s="2" t="s">
        <v>41</v>
      </c>
      <c r="I3975" s="2" t="s">
        <v>24</v>
      </c>
      <c r="J3975" s="2">
        <v>8</v>
      </c>
      <c r="K3975" s="2">
        <v>36875</v>
      </c>
      <c r="L3975" s="2">
        <v>295000</v>
      </c>
      <c r="M3975" s="2">
        <v>212327.98</v>
      </c>
      <c r="N3975" s="2">
        <v>82672.02</v>
      </c>
      <c r="O3975" s="2">
        <v>485</v>
      </c>
      <c r="P3975" s="2">
        <v>61</v>
      </c>
      <c r="Q3975" s="2" t="s">
        <v>42</v>
      </c>
      <c r="R3975" s="2">
        <v>0</v>
      </c>
      <c r="S3975" s="5">
        <f>IFERROR(Table1[[#This Row],[Profit]]/Table1[[#This Row],[Sales]],0)</f>
        <v>0.28024413559322037</v>
      </c>
      <c r="T3975" s="2" t="str">
        <f t="shared" si="62"/>
        <v>Reorder Needed</v>
      </c>
    </row>
    <row r="3976" spans="1:20" x14ac:dyDescent="0.3">
      <c r="A3976" s="2">
        <v>4975</v>
      </c>
      <c r="B3976" s="3">
        <v>45549</v>
      </c>
      <c r="C3976" s="2" t="s">
        <v>2783</v>
      </c>
      <c r="D3976" s="2" t="s">
        <v>4769</v>
      </c>
      <c r="E3976" s="2" t="s">
        <v>28</v>
      </c>
      <c r="F3976" s="2" t="s">
        <v>29</v>
      </c>
      <c r="G3976" s="2" t="s">
        <v>97</v>
      </c>
      <c r="H3976" s="2" t="s">
        <v>98</v>
      </c>
      <c r="I3976" s="2" t="s">
        <v>32</v>
      </c>
      <c r="J3976" s="2">
        <v>5</v>
      </c>
      <c r="K3976" s="2">
        <v>53440</v>
      </c>
      <c r="L3976" s="2">
        <v>267200</v>
      </c>
      <c r="M3976" s="2">
        <v>185652.2</v>
      </c>
      <c r="N3976" s="2">
        <v>81547.8</v>
      </c>
      <c r="O3976" s="2">
        <v>160</v>
      </c>
      <c r="P3976" s="2">
        <v>91</v>
      </c>
      <c r="Q3976" s="2" t="s">
        <v>99</v>
      </c>
      <c r="R3976" s="2">
        <v>5</v>
      </c>
      <c r="S3976" s="5">
        <f>IFERROR(Table1[[#This Row],[Profit]]/Table1[[#This Row],[Sales]],0)</f>
        <v>0.30519386227544909</v>
      </c>
      <c r="T3976" s="2" t="str">
        <f t="shared" si="62"/>
        <v>Reorder Needed</v>
      </c>
    </row>
    <row r="3977" spans="1:20" x14ac:dyDescent="0.3">
      <c r="A3977" s="2">
        <v>4976</v>
      </c>
      <c r="B3977" s="3">
        <v>45390</v>
      </c>
      <c r="C3977" s="2" t="s">
        <v>491</v>
      </c>
      <c r="D3977" s="2" t="s">
        <v>4770</v>
      </c>
      <c r="E3977" s="2" t="s">
        <v>45</v>
      </c>
      <c r="F3977" s="2" t="s">
        <v>46</v>
      </c>
      <c r="G3977" s="2" t="s">
        <v>60</v>
      </c>
      <c r="H3977" s="2" t="s">
        <v>61</v>
      </c>
      <c r="I3977" s="2" t="s">
        <v>32</v>
      </c>
      <c r="J3977" s="2">
        <v>5</v>
      </c>
      <c r="K3977" s="2">
        <v>13687</v>
      </c>
      <c r="L3977" s="2">
        <v>68435</v>
      </c>
      <c r="M3977" s="2">
        <v>51030.62</v>
      </c>
      <c r="N3977" s="2">
        <v>17404.38</v>
      </c>
      <c r="O3977" s="2">
        <v>63</v>
      </c>
      <c r="P3977" s="2">
        <v>53</v>
      </c>
      <c r="Q3977" s="2" t="s">
        <v>62</v>
      </c>
      <c r="R3977" s="2">
        <v>10</v>
      </c>
      <c r="S3977" s="5">
        <f>IFERROR(Table1[[#This Row],[Profit]]/Table1[[#This Row],[Sales]],0)</f>
        <v>0.25431986556586544</v>
      </c>
      <c r="T3977" s="2" t="str">
        <f t="shared" si="62"/>
        <v>Reorder Needed</v>
      </c>
    </row>
    <row r="3978" spans="1:20" x14ac:dyDescent="0.3">
      <c r="A3978" s="2">
        <v>4977</v>
      </c>
      <c r="B3978" s="3">
        <v>45633</v>
      </c>
      <c r="C3978" s="2" t="s">
        <v>1060</v>
      </c>
      <c r="D3978" s="2" t="s">
        <v>4771</v>
      </c>
      <c r="E3978" s="2" t="s">
        <v>36</v>
      </c>
      <c r="F3978" s="2" t="s">
        <v>37</v>
      </c>
      <c r="G3978" s="2" t="s">
        <v>30</v>
      </c>
      <c r="H3978" s="2" t="s">
        <v>31</v>
      </c>
      <c r="I3978" s="2" t="s">
        <v>32</v>
      </c>
      <c r="J3978" s="2">
        <v>5</v>
      </c>
      <c r="K3978" s="2">
        <v>39289</v>
      </c>
      <c r="L3978" s="2">
        <v>196445</v>
      </c>
      <c r="M3978" s="2">
        <v>167301.24</v>
      </c>
      <c r="N3978" s="2">
        <v>29143.759999999998</v>
      </c>
      <c r="O3978" s="2">
        <v>314</v>
      </c>
      <c r="P3978" s="2">
        <v>41</v>
      </c>
      <c r="Q3978" s="2" t="s">
        <v>33</v>
      </c>
      <c r="R3978" s="2">
        <v>10</v>
      </c>
      <c r="S3978" s="5">
        <f>IFERROR(Table1[[#This Row],[Profit]]/Table1[[#This Row],[Sales]],0)</f>
        <v>0.14835582478556339</v>
      </c>
      <c r="T3978" s="2" t="str">
        <f t="shared" si="62"/>
        <v>Reorder Needed</v>
      </c>
    </row>
    <row r="3979" spans="1:20" x14ac:dyDescent="0.3">
      <c r="A3979" s="2">
        <v>4978</v>
      </c>
      <c r="B3979" s="3">
        <v>45546</v>
      </c>
      <c r="C3979" s="2" t="s">
        <v>2436</v>
      </c>
      <c r="D3979" s="2" t="s">
        <v>4772</v>
      </c>
      <c r="E3979" s="2" t="s">
        <v>28</v>
      </c>
      <c r="F3979" s="2" t="s">
        <v>29</v>
      </c>
      <c r="G3979" s="2" t="s">
        <v>97</v>
      </c>
      <c r="H3979" s="2" t="s">
        <v>98</v>
      </c>
      <c r="I3979" s="2" t="s">
        <v>32</v>
      </c>
      <c r="J3979" s="2">
        <v>1</v>
      </c>
      <c r="K3979" s="2">
        <v>3603</v>
      </c>
      <c r="L3979" s="2">
        <v>3603</v>
      </c>
      <c r="M3979" s="2">
        <v>2623.49</v>
      </c>
      <c r="N3979" s="2">
        <v>979.51</v>
      </c>
      <c r="O3979" s="2">
        <v>447</v>
      </c>
      <c r="P3979" s="2">
        <v>75</v>
      </c>
      <c r="Q3979" s="2" t="s">
        <v>99</v>
      </c>
      <c r="R3979" s="2">
        <v>0</v>
      </c>
      <c r="S3979" s="5">
        <f>IFERROR(Table1[[#This Row],[Profit]]/Table1[[#This Row],[Sales]],0)</f>
        <v>0.27185956147654733</v>
      </c>
      <c r="T3979" s="2" t="str">
        <f t="shared" si="62"/>
        <v>Reorder Needed</v>
      </c>
    </row>
    <row r="3980" spans="1:20" x14ac:dyDescent="0.3">
      <c r="A3980" s="2">
        <v>4979</v>
      </c>
      <c r="B3980" s="3">
        <v>45499</v>
      </c>
      <c r="C3980" s="2" t="s">
        <v>497</v>
      </c>
      <c r="D3980" s="2" t="s">
        <v>4773</v>
      </c>
      <c r="E3980" s="2" t="s">
        <v>45</v>
      </c>
      <c r="F3980" s="2" t="s">
        <v>46</v>
      </c>
      <c r="G3980" s="2" t="s">
        <v>30</v>
      </c>
      <c r="H3980" s="2" t="s">
        <v>31</v>
      </c>
      <c r="I3980" s="2" t="s">
        <v>32</v>
      </c>
      <c r="J3980" s="2">
        <v>5</v>
      </c>
      <c r="K3980" s="2">
        <v>14541</v>
      </c>
      <c r="L3980" s="2">
        <v>72705</v>
      </c>
      <c r="M3980" s="2">
        <v>60897.41</v>
      </c>
      <c r="N3980" s="2">
        <v>11807.59</v>
      </c>
      <c r="O3980" s="2">
        <v>297</v>
      </c>
      <c r="P3980" s="2">
        <v>57</v>
      </c>
      <c r="Q3980" s="2" t="s">
        <v>33</v>
      </c>
      <c r="R3980" s="2">
        <v>15</v>
      </c>
      <c r="S3980" s="5">
        <f>IFERROR(Table1[[#This Row],[Profit]]/Table1[[#This Row],[Sales]],0)</f>
        <v>0.16240409875524381</v>
      </c>
      <c r="T3980" s="2" t="str">
        <f t="shared" si="62"/>
        <v>Reorder Needed</v>
      </c>
    </row>
    <row r="3981" spans="1:20" x14ac:dyDescent="0.3">
      <c r="A3981" s="2">
        <v>4980</v>
      </c>
      <c r="B3981" s="3">
        <v>45596</v>
      </c>
      <c r="C3981" s="2" t="s">
        <v>2783</v>
      </c>
      <c r="D3981" s="2" t="s">
        <v>4774</v>
      </c>
      <c r="E3981" s="2" t="s">
        <v>36</v>
      </c>
      <c r="F3981" s="2" t="s">
        <v>37</v>
      </c>
      <c r="G3981" s="2" t="s">
        <v>55</v>
      </c>
      <c r="H3981" s="2" t="s">
        <v>56</v>
      </c>
      <c r="I3981" s="2" t="s">
        <v>32</v>
      </c>
      <c r="J3981" s="2">
        <v>9</v>
      </c>
      <c r="K3981" s="2">
        <v>46951</v>
      </c>
      <c r="L3981" s="2">
        <v>422559</v>
      </c>
      <c r="M3981" s="2">
        <v>264964.94</v>
      </c>
      <c r="N3981" s="2">
        <v>157594.06</v>
      </c>
      <c r="O3981" s="2">
        <v>382</v>
      </c>
      <c r="P3981" s="2">
        <v>66</v>
      </c>
      <c r="Q3981" s="2" t="s">
        <v>57</v>
      </c>
      <c r="R3981" s="2">
        <v>0</v>
      </c>
      <c r="S3981" s="5">
        <f>IFERROR(Table1[[#This Row],[Profit]]/Table1[[#This Row],[Sales]],0)</f>
        <v>0.37295161149093969</v>
      </c>
      <c r="T3981" s="2" t="str">
        <f t="shared" si="62"/>
        <v>Reorder Needed</v>
      </c>
    </row>
    <row r="3982" spans="1:20" x14ac:dyDescent="0.3">
      <c r="A3982" s="2">
        <v>4981</v>
      </c>
      <c r="B3982" s="3">
        <v>45493</v>
      </c>
      <c r="C3982" s="2" t="s">
        <v>223</v>
      </c>
      <c r="D3982" s="2" t="s">
        <v>4775</v>
      </c>
      <c r="E3982" s="2" t="s">
        <v>45</v>
      </c>
      <c r="F3982" s="2" t="s">
        <v>46</v>
      </c>
      <c r="G3982" s="2" t="s">
        <v>67</v>
      </c>
      <c r="H3982" s="2" t="s">
        <v>68</v>
      </c>
      <c r="I3982" s="2" t="s">
        <v>24</v>
      </c>
      <c r="J3982" s="2">
        <v>6</v>
      </c>
      <c r="K3982" s="2">
        <v>36350</v>
      </c>
      <c r="L3982" s="2">
        <v>218100</v>
      </c>
      <c r="M3982" s="2">
        <v>141621.62</v>
      </c>
      <c r="N3982" s="2">
        <v>76478.38</v>
      </c>
      <c r="O3982" s="2">
        <v>404</v>
      </c>
      <c r="P3982" s="2">
        <v>83</v>
      </c>
      <c r="Q3982" s="2" t="s">
        <v>42</v>
      </c>
      <c r="R3982" s="2">
        <v>10</v>
      </c>
      <c r="S3982" s="5">
        <f>IFERROR(Table1[[#This Row],[Profit]]/Table1[[#This Row],[Sales]],0)</f>
        <v>0.3506574048601559</v>
      </c>
      <c r="T3982" s="2" t="str">
        <f t="shared" si="62"/>
        <v>Reorder Needed</v>
      </c>
    </row>
    <row r="3983" spans="1:20" x14ac:dyDescent="0.3">
      <c r="A3983" s="2">
        <v>4982</v>
      </c>
      <c r="B3983" s="3">
        <v>45604</v>
      </c>
      <c r="C3983" s="2" t="s">
        <v>594</v>
      </c>
      <c r="D3983" s="2" t="s">
        <v>4776</v>
      </c>
      <c r="E3983" s="2" t="s">
        <v>36</v>
      </c>
      <c r="F3983" s="2" t="s">
        <v>37</v>
      </c>
      <c r="G3983" s="2" t="s">
        <v>55</v>
      </c>
      <c r="H3983" s="2" t="s">
        <v>56</v>
      </c>
      <c r="I3983" s="2" t="s">
        <v>32</v>
      </c>
      <c r="J3983" s="2">
        <v>8</v>
      </c>
      <c r="K3983" s="2">
        <v>17892</v>
      </c>
      <c r="L3983" s="2">
        <v>143136</v>
      </c>
      <c r="M3983" s="2">
        <v>107204.23</v>
      </c>
      <c r="N3983" s="2">
        <v>35931.769999999997</v>
      </c>
      <c r="O3983" s="2">
        <v>101</v>
      </c>
      <c r="P3983" s="2">
        <v>57</v>
      </c>
      <c r="Q3983" s="2" t="s">
        <v>57</v>
      </c>
      <c r="R3983" s="2">
        <v>10</v>
      </c>
      <c r="S3983" s="5">
        <f>IFERROR(Table1[[#This Row],[Profit]]/Table1[[#This Row],[Sales]],0)</f>
        <v>0.25103237480438184</v>
      </c>
      <c r="T3983" s="2" t="str">
        <f t="shared" si="62"/>
        <v>Reorder Needed</v>
      </c>
    </row>
    <row r="3984" spans="1:20" x14ac:dyDescent="0.3">
      <c r="A3984" s="2">
        <v>4983</v>
      </c>
      <c r="B3984" s="3">
        <v>45586</v>
      </c>
      <c r="C3984" s="2" t="s">
        <v>321</v>
      </c>
      <c r="D3984" s="2" t="s">
        <v>4777</v>
      </c>
      <c r="E3984" s="2" t="s">
        <v>28</v>
      </c>
      <c r="F3984" s="2" t="s">
        <v>29</v>
      </c>
      <c r="G3984" s="2" t="s">
        <v>81</v>
      </c>
      <c r="H3984" s="2" t="s">
        <v>82</v>
      </c>
      <c r="I3984" s="2" t="s">
        <v>24</v>
      </c>
      <c r="J3984" s="2">
        <v>10</v>
      </c>
      <c r="K3984" s="2">
        <v>9056</v>
      </c>
      <c r="L3984" s="2">
        <v>90560</v>
      </c>
      <c r="M3984" s="2">
        <v>71856.92</v>
      </c>
      <c r="N3984" s="2">
        <v>18703.080000000002</v>
      </c>
      <c r="O3984" s="2">
        <v>290</v>
      </c>
      <c r="P3984" s="2">
        <v>25</v>
      </c>
      <c r="Q3984" s="2" t="s">
        <v>42</v>
      </c>
      <c r="R3984" s="2">
        <v>15</v>
      </c>
      <c r="S3984" s="5">
        <f>IFERROR(Table1[[#This Row],[Profit]]/Table1[[#This Row],[Sales]],0)</f>
        <v>0.20652694346289754</v>
      </c>
      <c r="T3984" s="2" t="str">
        <f t="shared" si="62"/>
        <v>Reorder Needed</v>
      </c>
    </row>
    <row r="3985" spans="1:20" x14ac:dyDescent="0.3">
      <c r="A3985" s="2">
        <v>4984</v>
      </c>
      <c r="B3985" s="3">
        <v>45514</v>
      </c>
      <c r="C3985" s="2" t="s">
        <v>1635</v>
      </c>
      <c r="D3985" s="2" t="s">
        <v>4778</v>
      </c>
      <c r="E3985" s="2" t="s">
        <v>45</v>
      </c>
      <c r="F3985" s="2" t="s">
        <v>46</v>
      </c>
      <c r="G3985" s="2" t="s">
        <v>60</v>
      </c>
      <c r="H3985" s="2" t="s">
        <v>61</v>
      </c>
      <c r="I3985" s="2" t="s">
        <v>32</v>
      </c>
      <c r="J3985" s="2">
        <v>7</v>
      </c>
      <c r="K3985" s="2">
        <v>22214</v>
      </c>
      <c r="L3985" s="2">
        <v>155498</v>
      </c>
      <c r="M3985" s="2">
        <v>96623.48</v>
      </c>
      <c r="N3985" s="2">
        <v>58874.52</v>
      </c>
      <c r="O3985" s="2">
        <v>207</v>
      </c>
      <c r="P3985" s="2">
        <v>89</v>
      </c>
      <c r="Q3985" s="2" t="s">
        <v>62</v>
      </c>
      <c r="R3985" s="2">
        <v>15</v>
      </c>
      <c r="S3985" s="5">
        <f>IFERROR(Table1[[#This Row],[Profit]]/Table1[[#This Row],[Sales]],0)</f>
        <v>0.37861914622696108</v>
      </c>
      <c r="T3985" s="2" t="str">
        <f t="shared" si="62"/>
        <v>Reorder Needed</v>
      </c>
    </row>
    <row r="3986" spans="1:20" x14ac:dyDescent="0.3">
      <c r="A3986" s="2">
        <v>4985</v>
      </c>
      <c r="B3986" s="3">
        <v>45587</v>
      </c>
      <c r="C3986" s="2" t="s">
        <v>3590</v>
      </c>
      <c r="D3986" s="2" t="s">
        <v>4779</v>
      </c>
      <c r="E3986" s="2" t="s">
        <v>20</v>
      </c>
      <c r="F3986" s="2" t="s">
        <v>21</v>
      </c>
      <c r="G3986" s="2" t="s">
        <v>55</v>
      </c>
      <c r="H3986" s="2" t="s">
        <v>56</v>
      </c>
      <c r="I3986" s="2" t="s">
        <v>32</v>
      </c>
      <c r="J3986" s="2">
        <v>4</v>
      </c>
      <c r="K3986" s="2">
        <v>10121</v>
      </c>
      <c r="L3986" s="2">
        <v>40484</v>
      </c>
      <c r="M3986" s="2">
        <v>33064.86</v>
      </c>
      <c r="N3986" s="2">
        <v>7419.14</v>
      </c>
      <c r="O3986" s="2">
        <v>279</v>
      </c>
      <c r="P3986" s="2">
        <v>57</v>
      </c>
      <c r="Q3986" s="2" t="s">
        <v>57</v>
      </c>
      <c r="R3986" s="2">
        <v>20</v>
      </c>
      <c r="S3986" s="5">
        <f>IFERROR(Table1[[#This Row],[Profit]]/Table1[[#This Row],[Sales]],0)</f>
        <v>0.18326104139907123</v>
      </c>
      <c r="T3986" s="2" t="str">
        <f t="shared" si="62"/>
        <v>Reorder Needed</v>
      </c>
    </row>
    <row r="3987" spans="1:20" x14ac:dyDescent="0.3">
      <c r="A3987" s="2">
        <v>4986</v>
      </c>
      <c r="B3987" s="3">
        <v>45389</v>
      </c>
      <c r="C3987" s="2" t="s">
        <v>116</v>
      </c>
      <c r="D3987" s="2" t="s">
        <v>4780</v>
      </c>
      <c r="E3987" s="2" t="s">
        <v>28</v>
      </c>
      <c r="F3987" s="2" t="s">
        <v>29</v>
      </c>
      <c r="G3987" s="2" t="s">
        <v>81</v>
      </c>
      <c r="H3987" s="2" t="s">
        <v>82</v>
      </c>
      <c r="I3987" s="2" t="s">
        <v>24</v>
      </c>
      <c r="J3987" s="2">
        <v>8</v>
      </c>
      <c r="K3987" s="2">
        <v>29003</v>
      </c>
      <c r="L3987" s="2">
        <v>232024</v>
      </c>
      <c r="M3987" s="2">
        <v>201652.3</v>
      </c>
      <c r="N3987" s="2">
        <v>30371.7</v>
      </c>
      <c r="O3987" s="2">
        <v>215</v>
      </c>
      <c r="P3987" s="2">
        <v>14</v>
      </c>
      <c r="Q3987" s="2" t="s">
        <v>42</v>
      </c>
      <c r="R3987" s="2">
        <v>0</v>
      </c>
      <c r="S3987" s="5">
        <f>IFERROR(Table1[[#This Row],[Profit]]/Table1[[#This Row],[Sales]],0)</f>
        <v>0.1308989587284074</v>
      </c>
      <c r="T3987" s="2" t="str">
        <f t="shared" si="62"/>
        <v>Reorder Needed</v>
      </c>
    </row>
    <row r="3988" spans="1:20" x14ac:dyDescent="0.3">
      <c r="A3988" s="2">
        <v>4987</v>
      </c>
      <c r="B3988" s="3">
        <v>45509</v>
      </c>
      <c r="C3988" s="2" t="s">
        <v>1196</v>
      </c>
      <c r="D3988" s="2" t="s">
        <v>4781</v>
      </c>
      <c r="E3988" s="2" t="s">
        <v>45</v>
      </c>
      <c r="F3988" s="2" t="s">
        <v>46</v>
      </c>
      <c r="G3988" s="2" t="s">
        <v>30</v>
      </c>
      <c r="H3988" s="2" t="s">
        <v>31</v>
      </c>
      <c r="I3988" s="2" t="s">
        <v>32</v>
      </c>
      <c r="J3988" s="2">
        <v>1</v>
      </c>
      <c r="K3988" s="2">
        <v>12121</v>
      </c>
      <c r="L3988" s="2">
        <v>12121</v>
      </c>
      <c r="M3988" s="2">
        <v>10128.030000000001</v>
      </c>
      <c r="N3988" s="2">
        <v>1992.97</v>
      </c>
      <c r="O3988" s="2">
        <v>77</v>
      </c>
      <c r="P3988" s="2">
        <v>39</v>
      </c>
      <c r="Q3988" s="2" t="s">
        <v>33</v>
      </c>
      <c r="R3988" s="2">
        <v>15</v>
      </c>
      <c r="S3988" s="5">
        <f>IFERROR(Table1[[#This Row],[Profit]]/Table1[[#This Row],[Sales]],0)</f>
        <v>0.16442290240079202</v>
      </c>
      <c r="T3988" s="2" t="str">
        <f t="shared" si="62"/>
        <v>Reorder Needed</v>
      </c>
    </row>
    <row r="3989" spans="1:20" x14ac:dyDescent="0.3">
      <c r="A3989" s="2">
        <v>4988</v>
      </c>
      <c r="B3989" s="3">
        <v>45575</v>
      </c>
      <c r="C3989" s="2" t="s">
        <v>1186</v>
      </c>
      <c r="D3989" s="2" t="s">
        <v>838</v>
      </c>
      <c r="E3989" s="2" t="s">
        <v>45</v>
      </c>
      <c r="F3989" s="2" t="s">
        <v>46</v>
      </c>
      <c r="G3989" s="2" t="s">
        <v>97</v>
      </c>
      <c r="H3989" s="2" t="s">
        <v>98</v>
      </c>
      <c r="I3989" s="2" t="s">
        <v>32</v>
      </c>
      <c r="J3989" s="2">
        <v>9</v>
      </c>
      <c r="K3989" s="2">
        <v>33020</v>
      </c>
      <c r="L3989" s="2">
        <v>297180</v>
      </c>
      <c r="M3989" s="2">
        <v>178921.66</v>
      </c>
      <c r="N3989" s="2">
        <v>118258.34</v>
      </c>
      <c r="O3989" s="2">
        <v>102</v>
      </c>
      <c r="P3989" s="2">
        <v>57</v>
      </c>
      <c r="Q3989" s="2" t="s">
        <v>99</v>
      </c>
      <c r="R3989" s="2">
        <v>15</v>
      </c>
      <c r="S3989" s="5">
        <f>IFERROR(Table1[[#This Row],[Profit]]/Table1[[#This Row],[Sales]],0)</f>
        <v>0.39793505619489872</v>
      </c>
      <c r="T3989" s="2" t="str">
        <f t="shared" si="62"/>
        <v>Reorder Needed</v>
      </c>
    </row>
    <row r="3990" spans="1:20" x14ac:dyDescent="0.3">
      <c r="A3990" s="2">
        <v>4989</v>
      </c>
      <c r="B3990" s="3">
        <v>45647</v>
      </c>
      <c r="C3990" s="2" t="s">
        <v>1403</v>
      </c>
      <c r="D3990" s="2" t="s">
        <v>4782</v>
      </c>
      <c r="E3990" s="2" t="s">
        <v>45</v>
      </c>
      <c r="F3990" s="2" t="s">
        <v>46</v>
      </c>
      <c r="G3990" s="2" t="s">
        <v>49</v>
      </c>
      <c r="H3990" s="2" t="s">
        <v>50</v>
      </c>
      <c r="I3990" s="2" t="s">
        <v>51</v>
      </c>
      <c r="J3990" s="2">
        <v>2</v>
      </c>
      <c r="K3990" s="2">
        <v>3390</v>
      </c>
      <c r="L3990" s="2">
        <v>6780</v>
      </c>
      <c r="M3990" s="2">
        <v>5370.79</v>
      </c>
      <c r="N3990" s="2">
        <v>1409.21</v>
      </c>
      <c r="O3990" s="2">
        <v>373</v>
      </c>
      <c r="P3990" s="2">
        <v>13</v>
      </c>
      <c r="Q3990" s="2" t="s">
        <v>52</v>
      </c>
      <c r="R3990" s="2">
        <v>0</v>
      </c>
      <c r="S3990" s="5">
        <f>IFERROR(Table1[[#This Row],[Profit]]/Table1[[#This Row],[Sales]],0)</f>
        <v>0.2078480825958702</v>
      </c>
      <c r="T3990" s="2" t="str">
        <f t="shared" si="62"/>
        <v>Reorder Needed</v>
      </c>
    </row>
    <row r="3991" spans="1:20" x14ac:dyDescent="0.3">
      <c r="A3991" s="2">
        <v>4990</v>
      </c>
      <c r="B3991" s="3">
        <v>45318</v>
      </c>
      <c r="C3991" s="2" t="s">
        <v>282</v>
      </c>
      <c r="D3991" s="2" t="s">
        <v>4783</v>
      </c>
      <c r="E3991" s="2" t="s">
        <v>36</v>
      </c>
      <c r="F3991" s="2" t="s">
        <v>37</v>
      </c>
      <c r="G3991" s="2" t="s">
        <v>67</v>
      </c>
      <c r="H3991" s="2" t="s">
        <v>68</v>
      </c>
      <c r="I3991" s="2" t="s">
        <v>24</v>
      </c>
      <c r="J3991" s="2">
        <v>1</v>
      </c>
      <c r="K3991" s="2">
        <v>16680</v>
      </c>
      <c r="L3991" s="2">
        <v>16680</v>
      </c>
      <c r="M3991" s="2">
        <v>10485</v>
      </c>
      <c r="N3991" s="2">
        <v>6195</v>
      </c>
      <c r="O3991" s="2">
        <v>271</v>
      </c>
      <c r="P3991" s="2">
        <v>40</v>
      </c>
      <c r="Q3991" s="2" t="s">
        <v>42</v>
      </c>
      <c r="R3991" s="2">
        <v>5</v>
      </c>
      <c r="S3991" s="5">
        <f>IFERROR(Table1[[#This Row],[Profit]]/Table1[[#This Row],[Sales]],0)</f>
        <v>0.37140287769784175</v>
      </c>
      <c r="T3991" s="2" t="str">
        <f t="shared" si="62"/>
        <v>Reorder Needed</v>
      </c>
    </row>
    <row r="3992" spans="1:20" x14ac:dyDescent="0.3">
      <c r="A3992" s="2">
        <v>4991</v>
      </c>
      <c r="B3992" s="3">
        <v>45562</v>
      </c>
      <c r="C3992" s="2" t="s">
        <v>718</v>
      </c>
      <c r="D3992" s="2" t="s">
        <v>4784</v>
      </c>
      <c r="E3992" s="2" t="s">
        <v>36</v>
      </c>
      <c r="F3992" s="2" t="s">
        <v>37</v>
      </c>
      <c r="G3992" s="2" t="s">
        <v>30</v>
      </c>
      <c r="H3992" s="2" t="s">
        <v>31</v>
      </c>
      <c r="I3992" s="2" t="s">
        <v>32</v>
      </c>
      <c r="J3992" s="2">
        <v>8</v>
      </c>
      <c r="K3992" s="2">
        <v>57662</v>
      </c>
      <c r="L3992" s="2">
        <v>461296</v>
      </c>
      <c r="M3992" s="2">
        <v>340423.65</v>
      </c>
      <c r="N3992" s="2">
        <v>120872.35</v>
      </c>
      <c r="O3992" s="2">
        <v>167</v>
      </c>
      <c r="P3992" s="2">
        <v>42</v>
      </c>
      <c r="Q3992" s="2" t="s">
        <v>33</v>
      </c>
      <c r="R3992" s="2">
        <v>10</v>
      </c>
      <c r="S3992" s="5">
        <f>IFERROR(Table1[[#This Row],[Profit]]/Table1[[#This Row],[Sales]],0)</f>
        <v>0.26202774357462455</v>
      </c>
      <c r="T3992" s="2" t="str">
        <f t="shared" si="62"/>
        <v>Reorder Needed</v>
      </c>
    </row>
    <row r="3993" spans="1:20" x14ac:dyDescent="0.3">
      <c r="A3993" s="2">
        <v>4992</v>
      </c>
      <c r="B3993" s="3">
        <v>45387</v>
      </c>
      <c r="C3993" s="2" t="s">
        <v>937</v>
      </c>
      <c r="D3993" s="2" t="s">
        <v>4785</v>
      </c>
      <c r="E3993" s="2" t="s">
        <v>36</v>
      </c>
      <c r="F3993" s="2" t="s">
        <v>37</v>
      </c>
      <c r="G3993" s="2" t="s">
        <v>81</v>
      </c>
      <c r="H3993" s="2" t="s">
        <v>82</v>
      </c>
      <c r="I3993" s="2" t="s">
        <v>24</v>
      </c>
      <c r="J3993" s="2">
        <v>2</v>
      </c>
      <c r="K3993" s="2">
        <v>16586</v>
      </c>
      <c r="L3993" s="2">
        <v>33172</v>
      </c>
      <c r="M3993" s="2">
        <v>28554.41</v>
      </c>
      <c r="N3993" s="2">
        <v>4617.59</v>
      </c>
      <c r="O3993" s="2">
        <v>221</v>
      </c>
      <c r="P3993" s="2">
        <v>36</v>
      </c>
      <c r="Q3993" s="2" t="s">
        <v>42</v>
      </c>
      <c r="R3993" s="2">
        <v>0</v>
      </c>
      <c r="S3993" s="5">
        <f>IFERROR(Table1[[#This Row],[Profit]]/Table1[[#This Row],[Sales]],0)</f>
        <v>0.13920143494513446</v>
      </c>
      <c r="T3993" s="2" t="str">
        <f t="shared" si="62"/>
        <v>Reorder Needed</v>
      </c>
    </row>
    <row r="3994" spans="1:20" x14ac:dyDescent="0.3">
      <c r="A3994" s="2">
        <v>4993</v>
      </c>
      <c r="B3994" s="3">
        <v>45629</v>
      </c>
      <c r="C3994" s="2" t="s">
        <v>1754</v>
      </c>
      <c r="D3994" s="2" t="s">
        <v>4786</v>
      </c>
      <c r="E3994" s="2" t="s">
        <v>28</v>
      </c>
      <c r="F3994" s="2" t="s">
        <v>29</v>
      </c>
      <c r="G3994" s="2" t="s">
        <v>55</v>
      </c>
      <c r="H3994" s="2" t="s">
        <v>56</v>
      </c>
      <c r="I3994" s="2" t="s">
        <v>32</v>
      </c>
      <c r="J3994" s="2">
        <v>8</v>
      </c>
      <c r="K3994" s="2">
        <v>37682</v>
      </c>
      <c r="L3994" s="2">
        <v>301456</v>
      </c>
      <c r="M3994" s="2">
        <v>205760.98</v>
      </c>
      <c r="N3994" s="2">
        <v>95695.02</v>
      </c>
      <c r="O3994" s="2">
        <v>477</v>
      </c>
      <c r="P3994" s="2">
        <v>60</v>
      </c>
      <c r="Q3994" s="2" t="s">
        <v>57</v>
      </c>
      <c r="R3994" s="2">
        <v>15</v>
      </c>
      <c r="S3994" s="5">
        <f>IFERROR(Table1[[#This Row],[Profit]]/Table1[[#This Row],[Sales]],0)</f>
        <v>0.31744274454646781</v>
      </c>
      <c r="T3994" s="2" t="str">
        <f t="shared" si="62"/>
        <v>Reorder Needed</v>
      </c>
    </row>
    <row r="3995" spans="1:20" x14ac:dyDescent="0.3">
      <c r="A3995" s="2">
        <v>4994</v>
      </c>
      <c r="B3995" s="3">
        <v>45434</v>
      </c>
      <c r="C3995" s="2" t="s">
        <v>47</v>
      </c>
      <c r="D3995" s="2" t="s">
        <v>4787</v>
      </c>
      <c r="E3995" s="2" t="s">
        <v>28</v>
      </c>
      <c r="F3995" s="2" t="s">
        <v>29</v>
      </c>
      <c r="G3995" s="2" t="s">
        <v>67</v>
      </c>
      <c r="H3995" s="2" t="s">
        <v>68</v>
      </c>
      <c r="I3995" s="2" t="s">
        <v>24</v>
      </c>
      <c r="J3995" s="2">
        <v>2</v>
      </c>
      <c r="K3995" s="2">
        <v>33590</v>
      </c>
      <c r="L3995" s="2">
        <v>67180</v>
      </c>
      <c r="M3995" s="2">
        <v>57107.6</v>
      </c>
      <c r="N3995" s="2">
        <v>10072.4</v>
      </c>
      <c r="O3995" s="2">
        <v>240</v>
      </c>
      <c r="P3995" s="2">
        <v>13</v>
      </c>
      <c r="Q3995" s="2" t="s">
        <v>42</v>
      </c>
      <c r="R3995" s="2">
        <v>20</v>
      </c>
      <c r="S3995" s="5">
        <f>IFERROR(Table1[[#This Row],[Profit]]/Table1[[#This Row],[Sales]],0)</f>
        <v>0.14993152724025008</v>
      </c>
      <c r="T3995" s="2" t="str">
        <f t="shared" si="62"/>
        <v>Reorder Needed</v>
      </c>
    </row>
    <row r="3996" spans="1:20" x14ac:dyDescent="0.3">
      <c r="A3996" s="2">
        <v>4995</v>
      </c>
      <c r="B3996" s="3">
        <v>45577</v>
      </c>
      <c r="C3996" s="2" t="s">
        <v>2542</v>
      </c>
      <c r="D3996" s="2" t="s">
        <v>4788</v>
      </c>
      <c r="E3996" s="2" t="s">
        <v>45</v>
      </c>
      <c r="F3996" s="2" t="s">
        <v>46</v>
      </c>
      <c r="G3996" s="2" t="s">
        <v>22</v>
      </c>
      <c r="H3996" s="2" t="s">
        <v>23</v>
      </c>
      <c r="I3996" s="2" t="s">
        <v>24</v>
      </c>
      <c r="J3996" s="2">
        <v>4</v>
      </c>
      <c r="K3996" s="2">
        <v>17641</v>
      </c>
      <c r="L3996" s="2">
        <v>70564</v>
      </c>
      <c r="M3996" s="2">
        <v>46847.09</v>
      </c>
      <c r="N3996" s="2">
        <v>23716.91</v>
      </c>
      <c r="O3996" s="2">
        <v>143</v>
      </c>
      <c r="P3996" s="2">
        <v>59</v>
      </c>
      <c r="Q3996" s="2" t="s">
        <v>25</v>
      </c>
      <c r="R3996" s="2">
        <v>0</v>
      </c>
      <c r="S3996" s="5">
        <f>IFERROR(Table1[[#This Row],[Profit]]/Table1[[#This Row],[Sales]],0)</f>
        <v>0.33610495436766624</v>
      </c>
      <c r="T3996" s="2" t="str">
        <f t="shared" si="62"/>
        <v>Reorder Needed</v>
      </c>
    </row>
    <row r="3997" spans="1:20" x14ac:dyDescent="0.3">
      <c r="A3997" s="2">
        <v>4996</v>
      </c>
      <c r="B3997" s="3">
        <v>45654</v>
      </c>
      <c r="C3997" s="2" t="s">
        <v>1155</v>
      </c>
      <c r="D3997" s="2" t="s">
        <v>4789</v>
      </c>
      <c r="E3997" s="2" t="s">
        <v>20</v>
      </c>
      <c r="F3997" s="2" t="s">
        <v>21</v>
      </c>
      <c r="G3997" s="2" t="s">
        <v>67</v>
      </c>
      <c r="H3997" s="2" t="s">
        <v>68</v>
      </c>
      <c r="I3997" s="2" t="s">
        <v>24</v>
      </c>
      <c r="J3997" s="2">
        <v>9</v>
      </c>
      <c r="K3997" s="2">
        <v>56046</v>
      </c>
      <c r="L3997" s="2">
        <v>504414</v>
      </c>
      <c r="M3997" s="2">
        <v>324965.65999999997</v>
      </c>
      <c r="N3997" s="2">
        <v>179448.34</v>
      </c>
      <c r="O3997" s="2">
        <v>124</v>
      </c>
      <c r="P3997" s="2">
        <v>42</v>
      </c>
      <c r="Q3997" s="2" t="s">
        <v>42</v>
      </c>
      <c r="R3997" s="2">
        <v>15</v>
      </c>
      <c r="S3997" s="5">
        <f>IFERROR(Table1[[#This Row],[Profit]]/Table1[[#This Row],[Sales]],0)</f>
        <v>0.3557560654541706</v>
      </c>
      <c r="T3997" s="2" t="str">
        <f t="shared" si="62"/>
        <v>Reorder Needed</v>
      </c>
    </row>
    <row r="3998" spans="1:20" x14ac:dyDescent="0.3">
      <c r="A3998" s="2">
        <v>4997</v>
      </c>
      <c r="B3998" s="3">
        <v>45303</v>
      </c>
      <c r="C3998" s="2" t="s">
        <v>1582</v>
      </c>
      <c r="D3998" s="2" t="s">
        <v>4790</v>
      </c>
      <c r="E3998" s="2" t="s">
        <v>20</v>
      </c>
      <c r="F3998" s="2" t="s">
        <v>21</v>
      </c>
      <c r="G3998" s="2" t="s">
        <v>97</v>
      </c>
      <c r="H3998" s="2" t="s">
        <v>98</v>
      </c>
      <c r="I3998" s="2" t="s">
        <v>32</v>
      </c>
      <c r="J3998" s="2">
        <v>6</v>
      </c>
      <c r="K3998" s="2">
        <v>5005</v>
      </c>
      <c r="L3998" s="2">
        <v>30030</v>
      </c>
      <c r="M3998" s="2">
        <v>18840.12</v>
      </c>
      <c r="N3998" s="2">
        <v>11189.88</v>
      </c>
      <c r="O3998" s="2">
        <v>52</v>
      </c>
      <c r="P3998" s="2">
        <v>98</v>
      </c>
      <c r="Q3998" s="2" t="s">
        <v>99</v>
      </c>
      <c r="R3998" s="2">
        <v>10</v>
      </c>
      <c r="S3998" s="5">
        <f>IFERROR(Table1[[#This Row],[Profit]]/Table1[[#This Row],[Sales]],0)</f>
        <v>0.37262337662337658</v>
      </c>
      <c r="T3998" s="2" t="str">
        <f t="shared" si="62"/>
        <v>Sufficient</v>
      </c>
    </row>
    <row r="3999" spans="1:20" x14ac:dyDescent="0.3">
      <c r="A3999" s="2">
        <v>4998</v>
      </c>
      <c r="B3999" s="3">
        <v>45568</v>
      </c>
      <c r="C3999" s="2" t="s">
        <v>1904</v>
      </c>
      <c r="D3999" s="2" t="s">
        <v>4791</v>
      </c>
      <c r="E3999" s="2" t="s">
        <v>45</v>
      </c>
      <c r="F3999" s="2" t="s">
        <v>46</v>
      </c>
      <c r="G3999" s="2" t="s">
        <v>22</v>
      </c>
      <c r="H3999" s="2" t="s">
        <v>23</v>
      </c>
      <c r="I3999" s="2" t="s">
        <v>24</v>
      </c>
      <c r="J3999" s="2">
        <v>2</v>
      </c>
      <c r="K3999" s="2">
        <v>18923</v>
      </c>
      <c r="L3999" s="2">
        <v>37846</v>
      </c>
      <c r="M3999" s="2">
        <v>25243.56</v>
      </c>
      <c r="N3999" s="2">
        <v>12602.44</v>
      </c>
      <c r="O3999" s="2">
        <v>419</v>
      </c>
      <c r="P3999" s="2">
        <v>90</v>
      </c>
      <c r="Q3999" s="2" t="s">
        <v>25</v>
      </c>
      <c r="R3999" s="2">
        <v>15</v>
      </c>
      <c r="S3999" s="5">
        <f>IFERROR(Table1[[#This Row],[Profit]]/Table1[[#This Row],[Sales]],0)</f>
        <v>0.33299265444168474</v>
      </c>
      <c r="T3999" s="2" t="str">
        <f t="shared" si="62"/>
        <v>Reorder Needed</v>
      </c>
    </row>
    <row r="4000" spans="1:20" x14ac:dyDescent="0.3">
      <c r="A4000" s="2">
        <v>4999</v>
      </c>
      <c r="B4000" s="3">
        <v>45302</v>
      </c>
      <c r="C4000" s="2" t="s">
        <v>1267</v>
      </c>
      <c r="D4000" s="2" t="s">
        <v>4792</v>
      </c>
      <c r="E4000" s="2" t="s">
        <v>28</v>
      </c>
      <c r="F4000" s="2" t="s">
        <v>29</v>
      </c>
      <c r="G4000" s="2" t="s">
        <v>67</v>
      </c>
      <c r="H4000" s="2" t="s">
        <v>68</v>
      </c>
      <c r="I4000" s="2" t="s">
        <v>24</v>
      </c>
      <c r="J4000" s="2">
        <v>2</v>
      </c>
      <c r="K4000" s="2">
        <v>31139</v>
      </c>
      <c r="L4000" s="2">
        <v>62278</v>
      </c>
      <c r="M4000" s="2">
        <v>42284.91</v>
      </c>
      <c r="N4000" s="2">
        <v>19993.09</v>
      </c>
      <c r="O4000" s="2">
        <v>439</v>
      </c>
      <c r="P4000" s="2">
        <v>13</v>
      </c>
      <c r="Q4000" s="2" t="s">
        <v>42</v>
      </c>
      <c r="R4000" s="2">
        <v>0</v>
      </c>
      <c r="S4000" s="5">
        <f>IFERROR(Table1[[#This Row],[Profit]]/Table1[[#This Row],[Sales]],0)</f>
        <v>0.32102973762805487</v>
      </c>
      <c r="T4000" s="2" t="str">
        <f t="shared" si="62"/>
        <v>Reorder Needed</v>
      </c>
    </row>
    <row r="4001" spans="1:20" x14ac:dyDescent="0.3">
      <c r="A4001" s="2">
        <v>5000</v>
      </c>
      <c r="B4001" s="3">
        <v>45533</v>
      </c>
      <c r="C4001" s="2" t="s">
        <v>3388</v>
      </c>
      <c r="D4001" s="2" t="s">
        <v>4793</v>
      </c>
      <c r="E4001" s="2" t="s">
        <v>36</v>
      </c>
      <c r="F4001" s="2" t="s">
        <v>37</v>
      </c>
      <c r="G4001" s="2" t="s">
        <v>75</v>
      </c>
      <c r="H4001" s="2" t="s">
        <v>76</v>
      </c>
      <c r="I4001" s="2" t="s">
        <v>77</v>
      </c>
      <c r="J4001" s="2">
        <v>2</v>
      </c>
      <c r="K4001" s="2">
        <v>50302</v>
      </c>
      <c r="L4001" s="2">
        <v>100604</v>
      </c>
      <c r="M4001" s="2">
        <v>84914.45</v>
      </c>
      <c r="N4001" s="2">
        <v>15689.55</v>
      </c>
      <c r="O4001" s="2">
        <v>431</v>
      </c>
      <c r="P4001" s="2">
        <v>53</v>
      </c>
      <c r="Q4001" s="2" t="s">
        <v>78</v>
      </c>
      <c r="R4001" s="2">
        <v>20</v>
      </c>
      <c r="S4001" s="5">
        <f>IFERROR(Table1[[#This Row],[Profit]]/Table1[[#This Row],[Sales]],0)</f>
        <v>0.15595354061468727</v>
      </c>
      <c r="T4001" s="2" t="str">
        <f t="shared" si="62"/>
        <v>Reorder Needed</v>
      </c>
    </row>
    <row r="4002" spans="1:20" x14ac:dyDescent="0.3">
      <c r="A4002" s="2">
        <v>5001</v>
      </c>
      <c r="B4002" s="3">
        <v>45491</v>
      </c>
      <c r="C4002" s="2" t="s">
        <v>319</v>
      </c>
      <c r="D4002" s="2" t="s">
        <v>4794</v>
      </c>
      <c r="E4002" s="2" t="s">
        <v>28</v>
      </c>
      <c r="F4002" s="2" t="s">
        <v>29</v>
      </c>
      <c r="G4002" s="2" t="s">
        <v>55</v>
      </c>
      <c r="H4002" s="2" t="s">
        <v>56</v>
      </c>
      <c r="I4002" s="2" t="s">
        <v>32</v>
      </c>
      <c r="J4002" s="2">
        <v>3</v>
      </c>
      <c r="K4002" s="2">
        <v>4817</v>
      </c>
      <c r="L4002" s="2">
        <v>14451</v>
      </c>
      <c r="M4002" s="2">
        <v>12417.08</v>
      </c>
      <c r="N4002" s="2">
        <v>2033.92</v>
      </c>
      <c r="O4002" s="2">
        <v>357</v>
      </c>
      <c r="P4002" s="2">
        <v>62</v>
      </c>
      <c r="Q4002" s="2" t="s">
        <v>57</v>
      </c>
      <c r="R4002" s="2">
        <v>15</v>
      </c>
      <c r="S4002" s="5">
        <f>IFERROR(Table1[[#This Row],[Profit]]/Table1[[#This Row],[Sales]],0)</f>
        <v>0.14074596913708395</v>
      </c>
      <c r="T4002" s="2" t="str">
        <f t="shared" si="62"/>
        <v>Reorder Needed</v>
      </c>
    </row>
    <row r="4003" spans="1:20" x14ac:dyDescent="0.3">
      <c r="A4003" s="2">
        <v>5002</v>
      </c>
      <c r="B4003" s="3">
        <v>45425</v>
      </c>
      <c r="C4003" s="2" t="s">
        <v>140</v>
      </c>
      <c r="D4003" s="2" t="s">
        <v>4795</v>
      </c>
      <c r="E4003" s="2" t="s">
        <v>20</v>
      </c>
      <c r="F4003" s="2" t="s">
        <v>21</v>
      </c>
      <c r="G4003" s="2" t="s">
        <v>60</v>
      </c>
      <c r="H4003" s="2" t="s">
        <v>61</v>
      </c>
      <c r="I4003" s="2" t="s">
        <v>32</v>
      </c>
      <c r="J4003" s="2">
        <v>2</v>
      </c>
      <c r="K4003" s="2">
        <v>17816</v>
      </c>
      <c r="L4003" s="2">
        <v>35632</v>
      </c>
      <c r="M4003" s="2">
        <v>31999.69</v>
      </c>
      <c r="N4003" s="2">
        <v>3632.31</v>
      </c>
      <c r="O4003" s="2">
        <v>476</v>
      </c>
      <c r="P4003" s="2">
        <v>76</v>
      </c>
      <c r="Q4003" s="2" t="s">
        <v>62</v>
      </c>
      <c r="R4003" s="2">
        <v>15</v>
      </c>
      <c r="S4003" s="5">
        <f>IFERROR(Table1[[#This Row],[Profit]]/Table1[[#This Row],[Sales]],0)</f>
        <v>0.10193954872025146</v>
      </c>
      <c r="T4003" s="2" t="str">
        <f t="shared" si="62"/>
        <v>Reorder Needed</v>
      </c>
    </row>
    <row r="4004" spans="1:20" x14ac:dyDescent="0.3">
      <c r="A4004" s="2">
        <v>5003</v>
      </c>
      <c r="B4004" s="3">
        <v>45481</v>
      </c>
      <c r="C4004" s="2" t="s">
        <v>1479</v>
      </c>
      <c r="D4004" s="2" t="s">
        <v>4796</v>
      </c>
      <c r="E4004" s="2" t="s">
        <v>28</v>
      </c>
      <c r="F4004" s="2" t="s">
        <v>29</v>
      </c>
      <c r="G4004" s="2" t="s">
        <v>30</v>
      </c>
      <c r="H4004" s="2" t="s">
        <v>31</v>
      </c>
      <c r="I4004" s="2" t="s">
        <v>32</v>
      </c>
      <c r="J4004" s="2">
        <v>4</v>
      </c>
      <c r="K4004" s="2">
        <v>13903</v>
      </c>
      <c r="L4004" s="2">
        <v>55612</v>
      </c>
      <c r="M4004" s="2">
        <v>34823.440000000002</v>
      </c>
      <c r="N4004" s="2">
        <v>20788.560000000001</v>
      </c>
      <c r="O4004" s="2">
        <v>76</v>
      </c>
      <c r="P4004" s="2">
        <v>62</v>
      </c>
      <c r="Q4004" s="2" t="s">
        <v>33</v>
      </c>
      <c r="R4004" s="2">
        <v>5</v>
      </c>
      <c r="S4004" s="5">
        <f>IFERROR(Table1[[#This Row],[Profit]]/Table1[[#This Row],[Sales]],0)</f>
        <v>0.37381428468675826</v>
      </c>
      <c r="T4004" s="2" t="str">
        <f t="shared" si="62"/>
        <v>Reorder Needed</v>
      </c>
    </row>
    <row r="4005" spans="1:20" x14ac:dyDescent="0.3">
      <c r="A4005" s="2">
        <v>5004</v>
      </c>
      <c r="B4005" s="3">
        <v>45370</v>
      </c>
      <c r="C4005" s="2" t="s">
        <v>497</v>
      </c>
      <c r="D4005" s="2" t="s">
        <v>4797</v>
      </c>
      <c r="E4005" s="2" t="s">
        <v>20</v>
      </c>
      <c r="F4005" s="2" t="s">
        <v>21</v>
      </c>
      <c r="G4005" s="2" t="s">
        <v>60</v>
      </c>
      <c r="H4005" s="2" t="s">
        <v>61</v>
      </c>
      <c r="I4005" s="2" t="s">
        <v>32</v>
      </c>
      <c r="J4005" s="2">
        <v>6</v>
      </c>
      <c r="K4005" s="2">
        <v>6089</v>
      </c>
      <c r="L4005" s="2">
        <v>36534</v>
      </c>
      <c r="M4005" s="2">
        <v>28312.33</v>
      </c>
      <c r="N4005" s="2">
        <v>8221.67</v>
      </c>
      <c r="O4005" s="2">
        <v>89</v>
      </c>
      <c r="P4005" s="2">
        <v>31</v>
      </c>
      <c r="Q4005" s="2" t="s">
        <v>62</v>
      </c>
      <c r="R4005" s="2">
        <v>0</v>
      </c>
      <c r="S4005" s="5">
        <f>IFERROR(Table1[[#This Row],[Profit]]/Table1[[#This Row],[Sales]],0)</f>
        <v>0.22504160508019927</v>
      </c>
      <c r="T4005" s="2" t="str">
        <f t="shared" si="62"/>
        <v>Reorder Needed</v>
      </c>
    </row>
    <row r="4006" spans="1:20" x14ac:dyDescent="0.3">
      <c r="A4006" s="2">
        <v>5005</v>
      </c>
      <c r="B4006" s="3">
        <v>45569</v>
      </c>
      <c r="C4006" s="2" t="s">
        <v>475</v>
      </c>
      <c r="D4006" s="2" t="s">
        <v>4798</v>
      </c>
      <c r="E4006" s="2" t="s">
        <v>20</v>
      </c>
      <c r="F4006" s="2" t="s">
        <v>21</v>
      </c>
      <c r="G4006" s="2" t="s">
        <v>49</v>
      </c>
      <c r="H4006" s="2" t="s">
        <v>50</v>
      </c>
      <c r="I4006" s="2" t="s">
        <v>51</v>
      </c>
      <c r="J4006" s="2">
        <v>7</v>
      </c>
      <c r="K4006" s="2">
        <v>31456</v>
      </c>
      <c r="L4006" s="2">
        <v>220192</v>
      </c>
      <c r="M4006" s="2">
        <v>150551.35999999999</v>
      </c>
      <c r="N4006" s="2">
        <v>69640.639999999999</v>
      </c>
      <c r="O4006" s="2">
        <v>104</v>
      </c>
      <c r="P4006" s="2">
        <v>57</v>
      </c>
      <c r="Q4006" s="2" t="s">
        <v>52</v>
      </c>
      <c r="R4006" s="2">
        <v>15</v>
      </c>
      <c r="S4006" s="5">
        <f>IFERROR(Table1[[#This Row],[Profit]]/Table1[[#This Row],[Sales]],0)</f>
        <v>0.31627234413602673</v>
      </c>
      <c r="T4006" s="2" t="str">
        <f t="shared" si="62"/>
        <v>Reorder Needed</v>
      </c>
    </row>
    <row r="4007" spans="1:20" x14ac:dyDescent="0.3">
      <c r="A4007" s="2">
        <v>5006</v>
      </c>
      <c r="B4007" s="3">
        <v>45416</v>
      </c>
      <c r="C4007" s="2" t="s">
        <v>4742</v>
      </c>
      <c r="D4007" s="2" t="s">
        <v>4799</v>
      </c>
      <c r="E4007" s="2" t="s">
        <v>45</v>
      </c>
      <c r="F4007" s="2" t="s">
        <v>46</v>
      </c>
      <c r="G4007" s="2" t="s">
        <v>22</v>
      </c>
      <c r="H4007" s="2" t="s">
        <v>23</v>
      </c>
      <c r="I4007" s="2" t="s">
        <v>24</v>
      </c>
      <c r="J4007" s="2">
        <v>3</v>
      </c>
      <c r="K4007" s="2">
        <v>55142</v>
      </c>
      <c r="L4007" s="2">
        <v>165426</v>
      </c>
      <c r="M4007" s="2">
        <v>142389.32999999999</v>
      </c>
      <c r="N4007" s="2">
        <v>23036.67</v>
      </c>
      <c r="O4007" s="2">
        <v>66</v>
      </c>
      <c r="P4007" s="2">
        <v>93</v>
      </c>
      <c r="Q4007" s="2" t="s">
        <v>25</v>
      </c>
      <c r="R4007" s="2">
        <v>0</v>
      </c>
      <c r="S4007" s="5">
        <f>IFERROR(Table1[[#This Row],[Profit]]/Table1[[#This Row],[Sales]],0)</f>
        <v>0.13925664647637009</v>
      </c>
      <c r="T4007" s="2" t="str">
        <f t="shared" si="62"/>
        <v>Sufficient</v>
      </c>
    </row>
    <row r="4008" spans="1:20" x14ac:dyDescent="0.3">
      <c r="A4008" s="2">
        <v>5007</v>
      </c>
      <c r="B4008" s="3">
        <v>45497</v>
      </c>
      <c r="C4008" s="2" t="s">
        <v>1132</v>
      </c>
      <c r="D4008" s="2" t="s">
        <v>4800</v>
      </c>
      <c r="E4008" s="2" t="s">
        <v>28</v>
      </c>
      <c r="F4008" s="2" t="s">
        <v>29</v>
      </c>
      <c r="G4008" s="2" t="s">
        <v>40</v>
      </c>
      <c r="H4008" s="2" t="s">
        <v>41</v>
      </c>
      <c r="I4008" s="2" t="s">
        <v>24</v>
      </c>
      <c r="J4008" s="2">
        <v>9</v>
      </c>
      <c r="K4008" s="2">
        <v>52920</v>
      </c>
      <c r="L4008" s="2">
        <v>476280</v>
      </c>
      <c r="M4008" s="2">
        <v>289525.34999999998</v>
      </c>
      <c r="N4008" s="2">
        <v>186754.65</v>
      </c>
      <c r="O4008" s="2">
        <v>171</v>
      </c>
      <c r="P4008" s="2">
        <v>45</v>
      </c>
      <c r="Q4008" s="2" t="s">
        <v>42</v>
      </c>
      <c r="R4008" s="2">
        <v>15</v>
      </c>
      <c r="S4008" s="5">
        <f>IFERROR(Table1[[#This Row],[Profit]]/Table1[[#This Row],[Sales]],0)</f>
        <v>0.39211104812295289</v>
      </c>
      <c r="T4008" s="2" t="str">
        <f t="shared" si="62"/>
        <v>Reorder Needed</v>
      </c>
    </row>
    <row r="4009" spans="1:20" x14ac:dyDescent="0.3">
      <c r="A4009" s="2">
        <v>5008</v>
      </c>
      <c r="B4009" s="3">
        <v>45393</v>
      </c>
      <c r="C4009" s="2" t="s">
        <v>1698</v>
      </c>
      <c r="D4009" s="2" t="s">
        <v>4801</v>
      </c>
      <c r="E4009" s="2" t="s">
        <v>20</v>
      </c>
      <c r="F4009" s="2" t="s">
        <v>21</v>
      </c>
      <c r="G4009" s="2" t="s">
        <v>49</v>
      </c>
      <c r="H4009" s="2" t="s">
        <v>50</v>
      </c>
      <c r="I4009" s="2" t="s">
        <v>51</v>
      </c>
      <c r="J4009" s="2">
        <v>9</v>
      </c>
      <c r="K4009" s="2">
        <v>41980</v>
      </c>
      <c r="L4009" s="2">
        <v>377820</v>
      </c>
      <c r="M4009" s="2">
        <v>277748.44</v>
      </c>
      <c r="N4009" s="2">
        <v>100071.56</v>
      </c>
      <c r="O4009" s="2">
        <v>359</v>
      </c>
      <c r="P4009" s="2">
        <v>84</v>
      </c>
      <c r="Q4009" s="2" t="s">
        <v>52</v>
      </c>
      <c r="R4009" s="2">
        <v>15</v>
      </c>
      <c r="S4009" s="5">
        <f>IFERROR(Table1[[#This Row],[Profit]]/Table1[[#This Row],[Sales]],0)</f>
        <v>0.26486570324493142</v>
      </c>
      <c r="T4009" s="2" t="str">
        <f t="shared" si="62"/>
        <v>Reorder Needed</v>
      </c>
    </row>
    <row r="4010" spans="1:20" x14ac:dyDescent="0.3">
      <c r="A4010" s="2">
        <v>5009</v>
      </c>
      <c r="B4010" s="3">
        <v>45367</v>
      </c>
      <c r="C4010" s="2" t="s">
        <v>1264</v>
      </c>
      <c r="D4010" s="2" t="s">
        <v>3406</v>
      </c>
      <c r="E4010" s="2" t="s">
        <v>36</v>
      </c>
      <c r="F4010" s="2" t="s">
        <v>37</v>
      </c>
      <c r="G4010" s="2" t="s">
        <v>97</v>
      </c>
      <c r="H4010" s="2" t="s">
        <v>98</v>
      </c>
      <c r="I4010" s="2" t="s">
        <v>32</v>
      </c>
      <c r="J4010" s="2">
        <v>4</v>
      </c>
      <c r="K4010" s="2">
        <v>39332</v>
      </c>
      <c r="L4010" s="2">
        <v>157328</v>
      </c>
      <c r="M4010" s="2">
        <v>104090.26</v>
      </c>
      <c r="N4010" s="2">
        <v>53237.74</v>
      </c>
      <c r="O4010" s="2">
        <v>427</v>
      </c>
      <c r="P4010" s="2">
        <v>67</v>
      </c>
      <c r="Q4010" s="2" t="s">
        <v>99</v>
      </c>
      <c r="R4010" s="2">
        <v>15</v>
      </c>
      <c r="S4010" s="5">
        <f>IFERROR(Table1[[#This Row],[Profit]]/Table1[[#This Row],[Sales]],0)</f>
        <v>0.33838693684531679</v>
      </c>
      <c r="T4010" s="2" t="str">
        <f t="shared" si="62"/>
        <v>Reorder Needed</v>
      </c>
    </row>
    <row r="4011" spans="1:20" x14ac:dyDescent="0.3">
      <c r="A4011" s="2">
        <v>5010</v>
      </c>
      <c r="B4011" s="3">
        <v>45566</v>
      </c>
      <c r="C4011" s="2" t="s">
        <v>882</v>
      </c>
      <c r="D4011" s="2" t="s">
        <v>4802</v>
      </c>
      <c r="E4011" s="2" t="s">
        <v>28</v>
      </c>
      <c r="F4011" s="2" t="s">
        <v>29</v>
      </c>
      <c r="G4011" s="2" t="s">
        <v>22</v>
      </c>
      <c r="H4011" s="2" t="s">
        <v>23</v>
      </c>
      <c r="I4011" s="2" t="s">
        <v>24</v>
      </c>
      <c r="J4011" s="2">
        <v>5</v>
      </c>
      <c r="K4011" s="2">
        <v>5961</v>
      </c>
      <c r="L4011" s="2">
        <v>29805</v>
      </c>
      <c r="M4011" s="2">
        <v>26124.74</v>
      </c>
      <c r="N4011" s="2">
        <v>3680.26</v>
      </c>
      <c r="O4011" s="2">
        <v>391</v>
      </c>
      <c r="P4011" s="2">
        <v>86</v>
      </c>
      <c r="Q4011" s="2" t="s">
        <v>25</v>
      </c>
      <c r="R4011" s="2">
        <v>5</v>
      </c>
      <c r="S4011" s="5">
        <f>IFERROR(Table1[[#This Row],[Profit]]/Table1[[#This Row],[Sales]],0)</f>
        <v>0.12347793994296259</v>
      </c>
      <c r="T4011" s="2" t="str">
        <f t="shared" si="62"/>
        <v>Reorder Needed</v>
      </c>
    </row>
    <row r="4012" spans="1:20" x14ac:dyDescent="0.3">
      <c r="A4012" s="2">
        <v>5011</v>
      </c>
      <c r="B4012" s="3">
        <v>45419</v>
      </c>
      <c r="C4012" s="2" t="s">
        <v>2635</v>
      </c>
      <c r="D4012" s="2" t="s">
        <v>4803</v>
      </c>
      <c r="E4012" s="2" t="s">
        <v>20</v>
      </c>
      <c r="F4012" s="2" t="s">
        <v>21</v>
      </c>
      <c r="G4012" s="2" t="s">
        <v>55</v>
      </c>
      <c r="H4012" s="2" t="s">
        <v>56</v>
      </c>
      <c r="I4012" s="2" t="s">
        <v>32</v>
      </c>
      <c r="J4012" s="2">
        <v>1</v>
      </c>
      <c r="K4012" s="2">
        <v>34326</v>
      </c>
      <c r="L4012" s="2">
        <v>34326</v>
      </c>
      <c r="M4012" s="2">
        <v>26878.51</v>
      </c>
      <c r="N4012" s="2">
        <v>7447.49</v>
      </c>
      <c r="O4012" s="2">
        <v>471</v>
      </c>
      <c r="P4012" s="2">
        <v>98</v>
      </c>
      <c r="Q4012" s="2" t="s">
        <v>57</v>
      </c>
      <c r="R4012" s="2">
        <v>15</v>
      </c>
      <c r="S4012" s="5">
        <f>IFERROR(Table1[[#This Row],[Profit]]/Table1[[#This Row],[Sales]],0)</f>
        <v>0.21696352619006001</v>
      </c>
      <c r="T4012" s="2" t="str">
        <f t="shared" si="62"/>
        <v>Reorder Needed</v>
      </c>
    </row>
    <row r="4013" spans="1:20" x14ac:dyDescent="0.3">
      <c r="A4013" s="2">
        <v>5012</v>
      </c>
      <c r="B4013" s="3">
        <v>45316</v>
      </c>
      <c r="C4013" s="2" t="s">
        <v>2341</v>
      </c>
      <c r="D4013" s="2" t="s">
        <v>4804</v>
      </c>
      <c r="E4013" s="2" t="s">
        <v>45</v>
      </c>
      <c r="F4013" s="2" t="s">
        <v>46</v>
      </c>
      <c r="G4013" s="2" t="s">
        <v>97</v>
      </c>
      <c r="H4013" s="2" t="s">
        <v>98</v>
      </c>
      <c r="I4013" s="2" t="s">
        <v>32</v>
      </c>
      <c r="J4013" s="2">
        <v>2</v>
      </c>
      <c r="K4013" s="2">
        <v>29546</v>
      </c>
      <c r="L4013" s="2">
        <v>59092</v>
      </c>
      <c r="M4013" s="2">
        <v>43963.56</v>
      </c>
      <c r="N4013" s="2">
        <v>15128.44</v>
      </c>
      <c r="O4013" s="2">
        <v>217</v>
      </c>
      <c r="P4013" s="2">
        <v>81</v>
      </c>
      <c r="Q4013" s="2" t="s">
        <v>99</v>
      </c>
      <c r="R4013" s="2">
        <v>0</v>
      </c>
      <c r="S4013" s="5">
        <f>IFERROR(Table1[[#This Row],[Profit]]/Table1[[#This Row],[Sales]],0)</f>
        <v>0.25601502741487853</v>
      </c>
      <c r="T4013" s="2" t="str">
        <f t="shared" si="62"/>
        <v>Reorder Needed</v>
      </c>
    </row>
    <row r="4014" spans="1:20" x14ac:dyDescent="0.3">
      <c r="A4014" s="2">
        <v>5013</v>
      </c>
      <c r="B4014" s="3">
        <v>45515</v>
      </c>
      <c r="C4014" s="2" t="s">
        <v>798</v>
      </c>
      <c r="D4014" s="2" t="s">
        <v>4805</v>
      </c>
      <c r="E4014" s="2" t="s">
        <v>20</v>
      </c>
      <c r="F4014" s="2" t="s">
        <v>21</v>
      </c>
      <c r="G4014" s="2" t="s">
        <v>97</v>
      </c>
      <c r="H4014" s="2" t="s">
        <v>98</v>
      </c>
      <c r="I4014" s="2" t="s">
        <v>32</v>
      </c>
      <c r="J4014" s="2">
        <v>9</v>
      </c>
      <c r="K4014" s="2">
        <v>3145</v>
      </c>
      <c r="L4014" s="2">
        <v>28305</v>
      </c>
      <c r="M4014" s="2">
        <v>22291.46</v>
      </c>
      <c r="N4014" s="2">
        <v>6013.54</v>
      </c>
      <c r="O4014" s="2">
        <v>461</v>
      </c>
      <c r="P4014" s="2">
        <v>25</v>
      </c>
      <c r="Q4014" s="2" t="s">
        <v>99</v>
      </c>
      <c r="R4014" s="2">
        <v>0</v>
      </c>
      <c r="S4014" s="5">
        <f>IFERROR(Table1[[#This Row],[Profit]]/Table1[[#This Row],[Sales]],0)</f>
        <v>0.2124550432785727</v>
      </c>
      <c r="T4014" s="2" t="str">
        <f t="shared" si="62"/>
        <v>Reorder Needed</v>
      </c>
    </row>
    <row r="4015" spans="1:20" x14ac:dyDescent="0.3">
      <c r="A4015" s="2">
        <v>5014</v>
      </c>
      <c r="B4015" s="3">
        <v>45317</v>
      </c>
      <c r="C4015" s="2" t="s">
        <v>2695</v>
      </c>
      <c r="D4015" s="2" t="s">
        <v>4806</v>
      </c>
      <c r="E4015" s="2" t="s">
        <v>45</v>
      </c>
      <c r="F4015" s="2" t="s">
        <v>46</v>
      </c>
      <c r="G4015" s="2" t="s">
        <v>67</v>
      </c>
      <c r="H4015" s="2" t="s">
        <v>68</v>
      </c>
      <c r="I4015" s="2" t="s">
        <v>24</v>
      </c>
      <c r="J4015" s="2">
        <v>4</v>
      </c>
      <c r="K4015" s="2">
        <v>15594</v>
      </c>
      <c r="L4015" s="2">
        <v>62376</v>
      </c>
      <c r="M4015" s="2">
        <v>51240.87</v>
      </c>
      <c r="N4015" s="2">
        <v>11135.13</v>
      </c>
      <c r="O4015" s="2">
        <v>56</v>
      </c>
      <c r="P4015" s="2">
        <v>31</v>
      </c>
      <c r="Q4015" s="2" t="s">
        <v>42</v>
      </c>
      <c r="R4015" s="2">
        <v>15</v>
      </c>
      <c r="S4015" s="5">
        <f>IFERROR(Table1[[#This Row],[Profit]]/Table1[[#This Row],[Sales]],0)</f>
        <v>0.17851625625240475</v>
      </c>
      <c r="T4015" s="2" t="str">
        <f t="shared" si="62"/>
        <v>Reorder Needed</v>
      </c>
    </row>
    <row r="4016" spans="1:20" x14ac:dyDescent="0.3">
      <c r="A4016" s="2">
        <v>5015</v>
      </c>
      <c r="B4016" s="3">
        <v>45528</v>
      </c>
      <c r="C4016" s="2" t="s">
        <v>1411</v>
      </c>
      <c r="D4016" s="2" t="s">
        <v>4807</v>
      </c>
      <c r="E4016" s="2" t="s">
        <v>20</v>
      </c>
      <c r="F4016" s="2" t="s">
        <v>21</v>
      </c>
      <c r="G4016" s="2" t="s">
        <v>40</v>
      </c>
      <c r="H4016" s="2" t="s">
        <v>41</v>
      </c>
      <c r="I4016" s="2" t="s">
        <v>24</v>
      </c>
      <c r="J4016" s="2">
        <v>2</v>
      </c>
      <c r="K4016" s="2">
        <v>48261</v>
      </c>
      <c r="L4016" s="2">
        <v>96522</v>
      </c>
      <c r="M4016" s="2">
        <v>64779.98</v>
      </c>
      <c r="N4016" s="2">
        <v>31742.02</v>
      </c>
      <c r="O4016" s="2">
        <v>120</v>
      </c>
      <c r="P4016" s="2">
        <v>83</v>
      </c>
      <c r="Q4016" s="2" t="s">
        <v>42</v>
      </c>
      <c r="R4016" s="2">
        <v>15</v>
      </c>
      <c r="S4016" s="5">
        <f>IFERROR(Table1[[#This Row],[Profit]]/Table1[[#This Row],[Sales]],0)</f>
        <v>0.32885787696069291</v>
      </c>
      <c r="T4016" s="2" t="str">
        <f t="shared" si="62"/>
        <v>Reorder Needed</v>
      </c>
    </row>
    <row r="4017" spans="1:20" x14ac:dyDescent="0.3">
      <c r="A4017" s="2">
        <v>5016</v>
      </c>
      <c r="B4017" s="3">
        <v>45485</v>
      </c>
      <c r="C4017" s="2" t="s">
        <v>2941</v>
      </c>
      <c r="D4017" s="2" t="s">
        <v>4808</v>
      </c>
      <c r="E4017" s="2" t="s">
        <v>20</v>
      </c>
      <c r="F4017" s="2" t="s">
        <v>21</v>
      </c>
      <c r="G4017" s="2" t="s">
        <v>22</v>
      </c>
      <c r="H4017" s="2" t="s">
        <v>23</v>
      </c>
      <c r="I4017" s="2" t="s">
        <v>24</v>
      </c>
      <c r="J4017" s="2">
        <v>9</v>
      </c>
      <c r="K4017" s="2">
        <v>2963</v>
      </c>
      <c r="L4017" s="2">
        <v>26667</v>
      </c>
      <c r="M4017" s="2">
        <v>17203.810000000001</v>
      </c>
      <c r="N4017" s="2">
        <v>9463.19</v>
      </c>
      <c r="O4017" s="2">
        <v>482</v>
      </c>
      <c r="P4017" s="2">
        <v>96</v>
      </c>
      <c r="Q4017" s="2" t="s">
        <v>25</v>
      </c>
      <c r="R4017" s="2">
        <v>0</v>
      </c>
      <c r="S4017" s="5">
        <f>IFERROR(Table1[[#This Row],[Profit]]/Table1[[#This Row],[Sales]],0)</f>
        <v>0.35486518918513521</v>
      </c>
      <c r="T4017" s="2" t="str">
        <f t="shared" si="62"/>
        <v>Reorder Needed</v>
      </c>
    </row>
    <row r="4018" spans="1:20" x14ac:dyDescent="0.3">
      <c r="A4018" s="2">
        <v>5017</v>
      </c>
      <c r="B4018" s="3">
        <v>45614</v>
      </c>
      <c r="C4018" s="2" t="s">
        <v>1060</v>
      </c>
      <c r="D4018" s="2" t="s">
        <v>4809</v>
      </c>
      <c r="E4018" s="2" t="s">
        <v>36</v>
      </c>
      <c r="F4018" s="2" t="s">
        <v>37</v>
      </c>
      <c r="G4018" s="2" t="s">
        <v>55</v>
      </c>
      <c r="H4018" s="2" t="s">
        <v>56</v>
      </c>
      <c r="I4018" s="2" t="s">
        <v>32</v>
      </c>
      <c r="J4018" s="2">
        <v>3</v>
      </c>
      <c r="K4018" s="2">
        <v>20589</v>
      </c>
      <c r="L4018" s="2">
        <v>61767</v>
      </c>
      <c r="M4018" s="2">
        <v>49124.88</v>
      </c>
      <c r="N4018" s="2">
        <v>12642.12</v>
      </c>
      <c r="O4018" s="2">
        <v>206</v>
      </c>
      <c r="P4018" s="2">
        <v>17</v>
      </c>
      <c r="Q4018" s="2" t="s">
        <v>57</v>
      </c>
      <c r="R4018" s="2">
        <v>15</v>
      </c>
      <c r="S4018" s="5">
        <f>IFERROR(Table1[[#This Row],[Profit]]/Table1[[#This Row],[Sales]],0)</f>
        <v>0.20467434066734666</v>
      </c>
      <c r="T4018" s="2" t="str">
        <f t="shared" si="62"/>
        <v>Reorder Needed</v>
      </c>
    </row>
    <row r="4019" spans="1:20" x14ac:dyDescent="0.3">
      <c r="A4019" s="2">
        <v>5018</v>
      </c>
      <c r="B4019" s="3">
        <v>45481</v>
      </c>
      <c r="C4019" s="2" t="s">
        <v>379</v>
      </c>
      <c r="D4019" s="2" t="s">
        <v>1992</v>
      </c>
      <c r="E4019" s="2" t="s">
        <v>45</v>
      </c>
      <c r="F4019" s="2" t="s">
        <v>46</v>
      </c>
      <c r="G4019" s="2" t="s">
        <v>40</v>
      </c>
      <c r="H4019" s="2" t="s">
        <v>41</v>
      </c>
      <c r="I4019" s="2" t="s">
        <v>24</v>
      </c>
      <c r="J4019" s="2">
        <v>8</v>
      </c>
      <c r="K4019" s="2">
        <v>57223</v>
      </c>
      <c r="L4019" s="2">
        <v>457784</v>
      </c>
      <c r="M4019" s="2">
        <v>282986.09999999998</v>
      </c>
      <c r="N4019" s="2">
        <v>174797.9</v>
      </c>
      <c r="O4019" s="2">
        <v>139</v>
      </c>
      <c r="P4019" s="2">
        <v>41</v>
      </c>
      <c r="Q4019" s="2" t="s">
        <v>42</v>
      </c>
      <c r="R4019" s="2">
        <v>20</v>
      </c>
      <c r="S4019" s="5">
        <f>IFERROR(Table1[[#This Row],[Profit]]/Table1[[#This Row],[Sales]],0)</f>
        <v>0.38183488282683536</v>
      </c>
      <c r="T4019" s="2" t="str">
        <f t="shared" si="62"/>
        <v>Reorder Needed</v>
      </c>
    </row>
    <row r="4020" spans="1:20" x14ac:dyDescent="0.3">
      <c r="A4020" s="2">
        <v>5019</v>
      </c>
      <c r="B4020" s="3">
        <v>45361</v>
      </c>
      <c r="C4020" s="2" t="s">
        <v>2436</v>
      </c>
      <c r="D4020" s="2" t="s">
        <v>4810</v>
      </c>
      <c r="E4020" s="2" t="s">
        <v>28</v>
      </c>
      <c r="F4020" s="2" t="s">
        <v>29</v>
      </c>
      <c r="G4020" s="2" t="s">
        <v>49</v>
      </c>
      <c r="H4020" s="2" t="s">
        <v>50</v>
      </c>
      <c r="I4020" s="2" t="s">
        <v>51</v>
      </c>
      <c r="J4020" s="2">
        <v>2</v>
      </c>
      <c r="K4020" s="2">
        <v>23195</v>
      </c>
      <c r="L4020" s="2">
        <v>46390</v>
      </c>
      <c r="M4020" s="2">
        <v>36974.32</v>
      </c>
      <c r="N4020" s="2">
        <v>9415.68</v>
      </c>
      <c r="O4020" s="2">
        <v>243</v>
      </c>
      <c r="P4020" s="2">
        <v>22</v>
      </c>
      <c r="Q4020" s="2" t="s">
        <v>52</v>
      </c>
      <c r="R4020" s="2">
        <v>10</v>
      </c>
      <c r="S4020" s="5">
        <f>IFERROR(Table1[[#This Row],[Profit]]/Table1[[#This Row],[Sales]],0)</f>
        <v>0.20296788100883811</v>
      </c>
      <c r="T4020" s="2" t="str">
        <f t="shared" si="62"/>
        <v>Reorder Needed</v>
      </c>
    </row>
    <row r="4021" spans="1:20" x14ac:dyDescent="0.3">
      <c r="A4021" s="2">
        <v>5020</v>
      </c>
      <c r="B4021" s="3">
        <v>45408</v>
      </c>
      <c r="C4021" s="2" t="s">
        <v>971</v>
      </c>
      <c r="D4021" s="2" t="s">
        <v>4811</v>
      </c>
      <c r="E4021" s="2" t="s">
        <v>20</v>
      </c>
      <c r="F4021" s="2" t="s">
        <v>21</v>
      </c>
      <c r="G4021" s="2" t="s">
        <v>60</v>
      </c>
      <c r="H4021" s="2" t="s">
        <v>61</v>
      </c>
      <c r="I4021" s="2" t="s">
        <v>32</v>
      </c>
      <c r="J4021" s="2">
        <v>2</v>
      </c>
      <c r="K4021" s="2">
        <v>30278</v>
      </c>
      <c r="L4021" s="2">
        <v>60556</v>
      </c>
      <c r="M4021" s="2">
        <v>50315.22</v>
      </c>
      <c r="N4021" s="2">
        <v>10240.780000000001</v>
      </c>
      <c r="O4021" s="2">
        <v>476</v>
      </c>
      <c r="P4021" s="2">
        <v>63</v>
      </c>
      <c r="Q4021" s="2" t="s">
        <v>62</v>
      </c>
      <c r="R4021" s="2">
        <v>0</v>
      </c>
      <c r="S4021" s="5">
        <f>IFERROR(Table1[[#This Row],[Profit]]/Table1[[#This Row],[Sales]],0)</f>
        <v>0.16911255697205893</v>
      </c>
      <c r="T4021" s="2" t="str">
        <f t="shared" si="62"/>
        <v>Reorder Needed</v>
      </c>
    </row>
    <row r="4022" spans="1:20" x14ac:dyDescent="0.3">
      <c r="A4022" s="2">
        <v>5021</v>
      </c>
      <c r="B4022" s="3">
        <v>45384</v>
      </c>
      <c r="C4022" s="2" t="s">
        <v>2277</v>
      </c>
      <c r="D4022" s="2" t="s">
        <v>4812</v>
      </c>
      <c r="E4022" s="2" t="s">
        <v>20</v>
      </c>
      <c r="F4022" s="2" t="s">
        <v>21</v>
      </c>
      <c r="G4022" s="2" t="s">
        <v>97</v>
      </c>
      <c r="H4022" s="2" t="s">
        <v>98</v>
      </c>
      <c r="I4022" s="2" t="s">
        <v>32</v>
      </c>
      <c r="J4022" s="2">
        <v>1</v>
      </c>
      <c r="K4022" s="2">
        <v>17767</v>
      </c>
      <c r="L4022" s="2">
        <v>17767</v>
      </c>
      <c r="M4022" s="2">
        <v>11937.65</v>
      </c>
      <c r="N4022" s="2">
        <v>5829.35</v>
      </c>
      <c r="O4022" s="2">
        <v>54</v>
      </c>
      <c r="P4022" s="2">
        <v>88</v>
      </c>
      <c r="Q4022" s="2" t="s">
        <v>99</v>
      </c>
      <c r="R4022" s="2">
        <v>0</v>
      </c>
      <c r="S4022" s="5">
        <f>IFERROR(Table1[[#This Row],[Profit]]/Table1[[#This Row],[Sales]],0)</f>
        <v>0.32809984803286996</v>
      </c>
      <c r="T4022" s="2" t="str">
        <f t="shared" si="62"/>
        <v>Sufficient</v>
      </c>
    </row>
    <row r="4023" spans="1:20" x14ac:dyDescent="0.3">
      <c r="A4023" s="2">
        <v>5022</v>
      </c>
      <c r="B4023" s="3">
        <v>45367</v>
      </c>
      <c r="C4023" s="2" t="s">
        <v>3845</v>
      </c>
      <c r="D4023" s="2" t="s">
        <v>4813</v>
      </c>
      <c r="E4023" s="2" t="s">
        <v>20</v>
      </c>
      <c r="F4023" s="2" t="s">
        <v>21</v>
      </c>
      <c r="G4023" s="2" t="s">
        <v>60</v>
      </c>
      <c r="H4023" s="2" t="s">
        <v>61</v>
      </c>
      <c r="I4023" s="2" t="s">
        <v>32</v>
      </c>
      <c r="J4023" s="2">
        <v>3</v>
      </c>
      <c r="K4023" s="2">
        <v>12181</v>
      </c>
      <c r="L4023" s="2">
        <v>36543</v>
      </c>
      <c r="M4023" s="2">
        <v>28055.200000000001</v>
      </c>
      <c r="N4023" s="2">
        <v>8487.7999999999993</v>
      </c>
      <c r="O4023" s="2">
        <v>499</v>
      </c>
      <c r="P4023" s="2">
        <v>46</v>
      </c>
      <c r="Q4023" s="2" t="s">
        <v>62</v>
      </c>
      <c r="R4023" s="2">
        <v>15</v>
      </c>
      <c r="S4023" s="5">
        <f>IFERROR(Table1[[#This Row],[Profit]]/Table1[[#This Row],[Sales]],0)</f>
        <v>0.23226883397641132</v>
      </c>
      <c r="T4023" s="2" t="str">
        <f t="shared" si="62"/>
        <v>Reorder Needed</v>
      </c>
    </row>
    <row r="4024" spans="1:20" x14ac:dyDescent="0.3">
      <c r="A4024" s="2">
        <v>5023</v>
      </c>
      <c r="B4024" s="3">
        <v>45541</v>
      </c>
      <c r="C4024" s="2" t="s">
        <v>1111</v>
      </c>
      <c r="D4024" s="2" t="s">
        <v>4814</v>
      </c>
      <c r="E4024" s="2" t="s">
        <v>28</v>
      </c>
      <c r="F4024" s="2" t="s">
        <v>29</v>
      </c>
      <c r="G4024" s="2" t="s">
        <v>49</v>
      </c>
      <c r="H4024" s="2" t="s">
        <v>50</v>
      </c>
      <c r="I4024" s="2" t="s">
        <v>51</v>
      </c>
      <c r="J4024" s="2">
        <v>10</v>
      </c>
      <c r="K4024" s="2">
        <v>52178</v>
      </c>
      <c r="L4024" s="2">
        <v>521780</v>
      </c>
      <c r="M4024" s="2">
        <v>327152.37</v>
      </c>
      <c r="N4024" s="2">
        <v>194627.63</v>
      </c>
      <c r="O4024" s="2">
        <v>296</v>
      </c>
      <c r="P4024" s="2">
        <v>99</v>
      </c>
      <c r="Q4024" s="2" t="s">
        <v>52</v>
      </c>
      <c r="R4024" s="2">
        <v>5</v>
      </c>
      <c r="S4024" s="5">
        <f>IFERROR(Table1[[#This Row],[Profit]]/Table1[[#This Row],[Sales]],0)</f>
        <v>0.37300707194603089</v>
      </c>
      <c r="T4024" s="2" t="str">
        <f t="shared" si="62"/>
        <v>Reorder Needed</v>
      </c>
    </row>
    <row r="4025" spans="1:20" x14ac:dyDescent="0.3">
      <c r="A4025" s="2">
        <v>5024</v>
      </c>
      <c r="B4025" s="3">
        <v>45538</v>
      </c>
      <c r="C4025" s="2" t="s">
        <v>1635</v>
      </c>
      <c r="D4025" s="2" t="s">
        <v>4815</v>
      </c>
      <c r="E4025" s="2" t="s">
        <v>20</v>
      </c>
      <c r="F4025" s="2" t="s">
        <v>21</v>
      </c>
      <c r="G4025" s="2" t="s">
        <v>49</v>
      </c>
      <c r="H4025" s="2" t="s">
        <v>50</v>
      </c>
      <c r="I4025" s="2" t="s">
        <v>51</v>
      </c>
      <c r="J4025" s="2">
        <v>5</v>
      </c>
      <c r="K4025" s="2">
        <v>8548</v>
      </c>
      <c r="L4025" s="2">
        <v>42740</v>
      </c>
      <c r="M4025" s="2">
        <v>34048.089999999997</v>
      </c>
      <c r="N4025" s="2">
        <v>8691.91</v>
      </c>
      <c r="O4025" s="2">
        <v>435</v>
      </c>
      <c r="P4025" s="2">
        <v>51</v>
      </c>
      <c r="Q4025" s="2" t="s">
        <v>52</v>
      </c>
      <c r="R4025" s="2">
        <v>5</v>
      </c>
      <c r="S4025" s="5">
        <f>IFERROR(Table1[[#This Row],[Profit]]/Table1[[#This Row],[Sales]],0)</f>
        <v>0.20336710341600375</v>
      </c>
      <c r="T4025" s="2" t="str">
        <f t="shared" si="62"/>
        <v>Reorder Needed</v>
      </c>
    </row>
    <row r="4026" spans="1:20" x14ac:dyDescent="0.3">
      <c r="A4026" s="2">
        <v>5025</v>
      </c>
      <c r="B4026" s="3">
        <v>45540</v>
      </c>
      <c r="C4026" s="2" t="s">
        <v>2160</v>
      </c>
      <c r="D4026" s="2" t="s">
        <v>4816</v>
      </c>
      <c r="E4026" s="2" t="s">
        <v>45</v>
      </c>
      <c r="F4026" s="2" t="s">
        <v>46</v>
      </c>
      <c r="G4026" s="2" t="s">
        <v>40</v>
      </c>
      <c r="H4026" s="2" t="s">
        <v>41</v>
      </c>
      <c r="I4026" s="2" t="s">
        <v>24</v>
      </c>
      <c r="J4026" s="2">
        <v>7</v>
      </c>
      <c r="K4026" s="2">
        <v>31778</v>
      </c>
      <c r="L4026" s="2">
        <v>222446</v>
      </c>
      <c r="M4026" s="2">
        <v>174415.96</v>
      </c>
      <c r="N4026" s="2">
        <v>48030.04</v>
      </c>
      <c r="O4026" s="2">
        <v>323</v>
      </c>
      <c r="P4026" s="2">
        <v>12</v>
      </c>
      <c r="Q4026" s="2" t="s">
        <v>42</v>
      </c>
      <c r="R4026" s="2">
        <v>5</v>
      </c>
      <c r="S4026" s="5">
        <f>IFERROR(Table1[[#This Row],[Profit]]/Table1[[#This Row],[Sales]],0)</f>
        <v>0.21591775082491932</v>
      </c>
      <c r="T4026" s="2" t="str">
        <f t="shared" si="62"/>
        <v>Reorder Needed</v>
      </c>
    </row>
    <row r="4027" spans="1:20" x14ac:dyDescent="0.3">
      <c r="A4027" s="2">
        <v>5026</v>
      </c>
      <c r="B4027" s="3">
        <v>45605</v>
      </c>
      <c r="C4027" s="2" t="s">
        <v>472</v>
      </c>
      <c r="D4027" s="2" t="s">
        <v>4817</v>
      </c>
      <c r="E4027" s="2" t="s">
        <v>28</v>
      </c>
      <c r="F4027" s="2" t="s">
        <v>29</v>
      </c>
      <c r="G4027" s="2" t="s">
        <v>97</v>
      </c>
      <c r="H4027" s="2" t="s">
        <v>98</v>
      </c>
      <c r="I4027" s="2" t="s">
        <v>32</v>
      </c>
      <c r="J4027" s="2">
        <v>9</v>
      </c>
      <c r="K4027" s="2">
        <v>18837</v>
      </c>
      <c r="L4027" s="2">
        <v>169533</v>
      </c>
      <c r="M4027" s="2">
        <v>135767.47</v>
      </c>
      <c r="N4027" s="2">
        <v>33765.53</v>
      </c>
      <c r="O4027" s="2">
        <v>30</v>
      </c>
      <c r="P4027" s="2">
        <v>52</v>
      </c>
      <c r="Q4027" s="2" t="s">
        <v>99</v>
      </c>
      <c r="R4027" s="2">
        <v>15</v>
      </c>
      <c r="S4027" s="5">
        <f>IFERROR(Table1[[#This Row],[Profit]]/Table1[[#This Row],[Sales]],0)</f>
        <v>0.19916789061716597</v>
      </c>
      <c r="T4027" s="2" t="str">
        <f t="shared" si="62"/>
        <v>Sufficient</v>
      </c>
    </row>
    <row r="4028" spans="1:20" x14ac:dyDescent="0.3">
      <c r="A4028" s="2">
        <v>5027</v>
      </c>
      <c r="B4028" s="3">
        <v>45454</v>
      </c>
      <c r="C4028" s="2" t="s">
        <v>1630</v>
      </c>
      <c r="D4028" s="2" t="s">
        <v>4818</v>
      </c>
      <c r="E4028" s="2" t="s">
        <v>36</v>
      </c>
      <c r="F4028" s="2" t="s">
        <v>37</v>
      </c>
      <c r="G4028" s="2" t="s">
        <v>60</v>
      </c>
      <c r="H4028" s="2" t="s">
        <v>61</v>
      </c>
      <c r="I4028" s="2" t="s">
        <v>32</v>
      </c>
      <c r="J4028" s="2">
        <v>1</v>
      </c>
      <c r="K4028" s="2">
        <v>55584</v>
      </c>
      <c r="L4028" s="2">
        <v>55584</v>
      </c>
      <c r="M4028" s="2">
        <v>40239.279999999999</v>
      </c>
      <c r="N4028" s="2">
        <v>15344.72</v>
      </c>
      <c r="O4028" s="2">
        <v>67</v>
      </c>
      <c r="P4028" s="2">
        <v>99</v>
      </c>
      <c r="Q4028" s="2" t="s">
        <v>62</v>
      </c>
      <c r="R4028" s="2">
        <v>15</v>
      </c>
      <c r="S4028" s="5">
        <f>IFERROR(Table1[[#This Row],[Profit]]/Table1[[#This Row],[Sales]],0)</f>
        <v>0.2760636154289004</v>
      </c>
      <c r="T4028" s="2" t="str">
        <f t="shared" si="62"/>
        <v>Sufficient</v>
      </c>
    </row>
    <row r="4029" spans="1:20" x14ac:dyDescent="0.3">
      <c r="A4029" s="2">
        <v>5028</v>
      </c>
      <c r="B4029" s="3">
        <v>45368</v>
      </c>
      <c r="C4029" s="2" t="s">
        <v>3185</v>
      </c>
      <c r="D4029" s="2" t="s">
        <v>4819</v>
      </c>
      <c r="E4029" s="2" t="s">
        <v>36</v>
      </c>
      <c r="F4029" s="2" t="s">
        <v>37</v>
      </c>
      <c r="G4029" s="2" t="s">
        <v>67</v>
      </c>
      <c r="H4029" s="2" t="s">
        <v>68</v>
      </c>
      <c r="I4029" s="2" t="s">
        <v>24</v>
      </c>
      <c r="J4029" s="2">
        <v>6</v>
      </c>
      <c r="K4029" s="2">
        <v>44016</v>
      </c>
      <c r="L4029" s="2">
        <v>264096</v>
      </c>
      <c r="M4029" s="2">
        <v>223806.8</v>
      </c>
      <c r="N4029" s="2">
        <v>40289.199999999997</v>
      </c>
      <c r="O4029" s="2">
        <v>194</v>
      </c>
      <c r="P4029" s="2">
        <v>96</v>
      </c>
      <c r="Q4029" s="2" t="s">
        <v>42</v>
      </c>
      <c r="R4029" s="2">
        <v>5</v>
      </c>
      <c r="S4029" s="5">
        <f>IFERROR(Table1[[#This Row],[Profit]]/Table1[[#This Row],[Sales]],0)</f>
        <v>0.1525551314673452</v>
      </c>
      <c r="T4029" s="2" t="str">
        <f t="shared" si="62"/>
        <v>Reorder Needed</v>
      </c>
    </row>
    <row r="4030" spans="1:20" x14ac:dyDescent="0.3">
      <c r="A4030" s="2">
        <v>5029</v>
      </c>
      <c r="B4030" s="3">
        <v>45539</v>
      </c>
      <c r="C4030" s="2" t="s">
        <v>844</v>
      </c>
      <c r="D4030" s="2" t="s">
        <v>4820</v>
      </c>
      <c r="E4030" s="2" t="s">
        <v>36</v>
      </c>
      <c r="F4030" s="2" t="s">
        <v>37</v>
      </c>
      <c r="G4030" s="2" t="s">
        <v>60</v>
      </c>
      <c r="H4030" s="2" t="s">
        <v>61</v>
      </c>
      <c r="I4030" s="2" t="s">
        <v>32</v>
      </c>
      <c r="J4030" s="2">
        <v>2</v>
      </c>
      <c r="K4030" s="2">
        <v>33866</v>
      </c>
      <c r="L4030" s="2">
        <v>67732</v>
      </c>
      <c r="M4030" s="2">
        <v>47461.22</v>
      </c>
      <c r="N4030" s="2">
        <v>20270.78</v>
      </c>
      <c r="O4030" s="2">
        <v>148</v>
      </c>
      <c r="P4030" s="2">
        <v>59</v>
      </c>
      <c r="Q4030" s="2" t="s">
        <v>62</v>
      </c>
      <c r="R4030" s="2">
        <v>10</v>
      </c>
      <c r="S4030" s="5">
        <f>IFERROR(Table1[[#This Row],[Profit]]/Table1[[#This Row],[Sales]],0)</f>
        <v>0.29927921809484437</v>
      </c>
      <c r="T4030" s="2" t="str">
        <f t="shared" si="62"/>
        <v>Reorder Needed</v>
      </c>
    </row>
    <row r="4031" spans="1:20" x14ac:dyDescent="0.3">
      <c r="A4031" s="2">
        <v>5030</v>
      </c>
      <c r="B4031" s="3">
        <v>45644</v>
      </c>
      <c r="C4031" s="2" t="s">
        <v>2775</v>
      </c>
      <c r="D4031" s="2" t="s">
        <v>4821</v>
      </c>
      <c r="E4031" s="2" t="s">
        <v>36</v>
      </c>
      <c r="F4031" s="2" t="s">
        <v>37</v>
      </c>
      <c r="G4031" s="2" t="s">
        <v>22</v>
      </c>
      <c r="H4031" s="2" t="s">
        <v>23</v>
      </c>
      <c r="I4031" s="2" t="s">
        <v>24</v>
      </c>
      <c r="J4031" s="2">
        <v>7</v>
      </c>
      <c r="K4031" s="2">
        <v>18035</v>
      </c>
      <c r="L4031" s="2">
        <v>126245</v>
      </c>
      <c r="M4031" s="2">
        <v>93130.29</v>
      </c>
      <c r="N4031" s="2">
        <v>33114.71</v>
      </c>
      <c r="O4031" s="2">
        <v>260</v>
      </c>
      <c r="P4031" s="2">
        <v>81</v>
      </c>
      <c r="Q4031" s="2" t="s">
        <v>25</v>
      </c>
      <c r="R4031" s="2">
        <v>0</v>
      </c>
      <c r="S4031" s="5">
        <f>IFERROR(Table1[[#This Row],[Profit]]/Table1[[#This Row],[Sales]],0)</f>
        <v>0.26230512099489089</v>
      </c>
      <c r="T4031" s="2" t="str">
        <f t="shared" si="62"/>
        <v>Reorder Needed</v>
      </c>
    </row>
    <row r="4032" spans="1:20" x14ac:dyDescent="0.3">
      <c r="A4032" s="2">
        <v>5031</v>
      </c>
      <c r="B4032" s="3">
        <v>45320</v>
      </c>
      <c r="C4032" s="2" t="s">
        <v>2262</v>
      </c>
      <c r="D4032" s="2" t="s">
        <v>4822</v>
      </c>
      <c r="E4032" s="2" t="s">
        <v>20</v>
      </c>
      <c r="F4032" s="2" t="s">
        <v>21</v>
      </c>
      <c r="G4032" s="2" t="s">
        <v>40</v>
      </c>
      <c r="H4032" s="2" t="s">
        <v>41</v>
      </c>
      <c r="I4032" s="2" t="s">
        <v>24</v>
      </c>
      <c r="J4032" s="2">
        <v>4</v>
      </c>
      <c r="K4032" s="2">
        <v>11762</v>
      </c>
      <c r="L4032" s="2">
        <v>47048</v>
      </c>
      <c r="M4032" s="2">
        <v>36592.5</v>
      </c>
      <c r="N4032" s="2">
        <v>10455.5</v>
      </c>
      <c r="O4032" s="2">
        <v>139</v>
      </c>
      <c r="P4032" s="2">
        <v>84</v>
      </c>
      <c r="Q4032" s="2" t="s">
        <v>42</v>
      </c>
      <c r="R4032" s="2">
        <v>0</v>
      </c>
      <c r="S4032" s="5">
        <f>IFERROR(Table1[[#This Row],[Profit]]/Table1[[#This Row],[Sales]],0)</f>
        <v>0.22223048801224282</v>
      </c>
      <c r="T4032" s="2" t="str">
        <f t="shared" si="62"/>
        <v>Reorder Needed</v>
      </c>
    </row>
    <row r="4033" spans="1:20" x14ac:dyDescent="0.3">
      <c r="A4033" s="2">
        <v>5032</v>
      </c>
      <c r="B4033" s="3">
        <v>45391</v>
      </c>
      <c r="C4033" s="2" t="s">
        <v>3616</v>
      </c>
      <c r="D4033" s="2" t="s">
        <v>4823</v>
      </c>
      <c r="E4033" s="2" t="s">
        <v>45</v>
      </c>
      <c r="F4033" s="2" t="s">
        <v>46</v>
      </c>
      <c r="G4033" s="2" t="s">
        <v>22</v>
      </c>
      <c r="H4033" s="2" t="s">
        <v>23</v>
      </c>
      <c r="I4033" s="2" t="s">
        <v>24</v>
      </c>
      <c r="J4033" s="2">
        <v>1</v>
      </c>
      <c r="K4033" s="2">
        <v>22937</v>
      </c>
      <c r="L4033" s="2">
        <v>22937</v>
      </c>
      <c r="M4033" s="2">
        <v>16951.8</v>
      </c>
      <c r="N4033" s="2">
        <v>5985.2</v>
      </c>
      <c r="O4033" s="2">
        <v>455</v>
      </c>
      <c r="P4033" s="2">
        <v>68</v>
      </c>
      <c r="Q4033" s="2" t="s">
        <v>25</v>
      </c>
      <c r="R4033" s="2">
        <v>10</v>
      </c>
      <c r="S4033" s="5">
        <f>IFERROR(Table1[[#This Row],[Profit]]/Table1[[#This Row],[Sales]],0)</f>
        <v>0.26094083794742118</v>
      </c>
      <c r="T4033" s="2" t="str">
        <f t="shared" si="62"/>
        <v>Reorder Needed</v>
      </c>
    </row>
    <row r="4034" spans="1:20" x14ac:dyDescent="0.3">
      <c r="A4034" s="2">
        <v>5033</v>
      </c>
      <c r="B4034" s="3">
        <v>45384</v>
      </c>
      <c r="C4034" s="2" t="s">
        <v>26</v>
      </c>
      <c r="D4034" s="2" t="s">
        <v>760</v>
      </c>
      <c r="E4034" s="2" t="s">
        <v>20</v>
      </c>
      <c r="F4034" s="2" t="s">
        <v>21</v>
      </c>
      <c r="G4034" s="2" t="s">
        <v>97</v>
      </c>
      <c r="H4034" s="2" t="s">
        <v>98</v>
      </c>
      <c r="I4034" s="2" t="s">
        <v>32</v>
      </c>
      <c r="J4034" s="2">
        <v>10</v>
      </c>
      <c r="K4034" s="2">
        <v>14647</v>
      </c>
      <c r="L4034" s="2">
        <v>146470</v>
      </c>
      <c r="M4034" s="2">
        <v>105858.24000000001</v>
      </c>
      <c r="N4034" s="2">
        <v>40611.760000000002</v>
      </c>
      <c r="O4034" s="2">
        <v>122</v>
      </c>
      <c r="P4034" s="2">
        <v>48</v>
      </c>
      <c r="Q4034" s="2" t="s">
        <v>99</v>
      </c>
      <c r="R4034" s="2">
        <v>15</v>
      </c>
      <c r="S4034" s="5">
        <f>IFERROR(Table1[[#This Row],[Profit]]/Table1[[#This Row],[Sales]],0)</f>
        <v>0.27727015771147678</v>
      </c>
      <c r="T4034" s="2" t="str">
        <f t="shared" ref="T4034:T4097" si="63">IF(O4034&gt;P4034,"Reorder Needed","Sufficient")</f>
        <v>Reorder Needed</v>
      </c>
    </row>
    <row r="4035" spans="1:20" x14ac:dyDescent="0.3">
      <c r="A4035" s="2">
        <v>5034</v>
      </c>
      <c r="B4035" s="3">
        <v>45637</v>
      </c>
      <c r="C4035" s="2" t="s">
        <v>850</v>
      </c>
      <c r="D4035" s="2" t="s">
        <v>4824</v>
      </c>
      <c r="E4035" s="2" t="s">
        <v>45</v>
      </c>
      <c r="F4035" s="2" t="s">
        <v>46</v>
      </c>
      <c r="G4035" s="2" t="s">
        <v>49</v>
      </c>
      <c r="H4035" s="2" t="s">
        <v>50</v>
      </c>
      <c r="I4035" s="2" t="s">
        <v>51</v>
      </c>
      <c r="J4035" s="2">
        <v>5</v>
      </c>
      <c r="K4035" s="2">
        <v>17570</v>
      </c>
      <c r="L4035" s="2">
        <v>87850</v>
      </c>
      <c r="M4035" s="2">
        <v>65093.06</v>
      </c>
      <c r="N4035" s="2">
        <v>22756.94</v>
      </c>
      <c r="O4035" s="2">
        <v>319</v>
      </c>
      <c r="P4035" s="2">
        <v>54</v>
      </c>
      <c r="Q4035" s="2" t="s">
        <v>52</v>
      </c>
      <c r="R4035" s="2">
        <v>0</v>
      </c>
      <c r="S4035" s="5">
        <f>IFERROR(Table1[[#This Row],[Profit]]/Table1[[#This Row],[Sales]],0)</f>
        <v>0.25904314171883891</v>
      </c>
      <c r="T4035" s="2" t="str">
        <f t="shared" si="63"/>
        <v>Reorder Needed</v>
      </c>
    </row>
    <row r="4036" spans="1:20" x14ac:dyDescent="0.3">
      <c r="A4036" s="2">
        <v>5035</v>
      </c>
      <c r="B4036" s="3">
        <v>45342</v>
      </c>
      <c r="C4036" s="2" t="s">
        <v>1168</v>
      </c>
      <c r="D4036" s="2" t="s">
        <v>4825</v>
      </c>
      <c r="E4036" s="2" t="s">
        <v>36</v>
      </c>
      <c r="F4036" s="2" t="s">
        <v>37</v>
      </c>
      <c r="G4036" s="2" t="s">
        <v>60</v>
      </c>
      <c r="H4036" s="2" t="s">
        <v>61</v>
      </c>
      <c r="I4036" s="2" t="s">
        <v>32</v>
      </c>
      <c r="J4036" s="2">
        <v>5</v>
      </c>
      <c r="K4036" s="2">
        <v>54139</v>
      </c>
      <c r="L4036" s="2">
        <v>270695</v>
      </c>
      <c r="M4036" s="2">
        <v>240045.02</v>
      </c>
      <c r="N4036" s="2">
        <v>30649.98</v>
      </c>
      <c r="O4036" s="2">
        <v>55</v>
      </c>
      <c r="P4036" s="2">
        <v>100</v>
      </c>
      <c r="Q4036" s="2" t="s">
        <v>62</v>
      </c>
      <c r="R4036" s="2">
        <v>20</v>
      </c>
      <c r="S4036" s="5">
        <f>IFERROR(Table1[[#This Row],[Profit]]/Table1[[#This Row],[Sales]],0)</f>
        <v>0.113226989785552</v>
      </c>
      <c r="T4036" s="2" t="str">
        <f t="shared" si="63"/>
        <v>Sufficient</v>
      </c>
    </row>
    <row r="4037" spans="1:20" x14ac:dyDescent="0.3">
      <c r="A4037" s="2">
        <v>5036</v>
      </c>
      <c r="B4037" s="3">
        <v>45511</v>
      </c>
      <c r="C4037" s="2" t="s">
        <v>1948</v>
      </c>
      <c r="D4037" s="2" t="s">
        <v>4826</v>
      </c>
      <c r="E4037" s="2" t="s">
        <v>28</v>
      </c>
      <c r="F4037" s="2" t="s">
        <v>29</v>
      </c>
      <c r="G4037" s="2" t="s">
        <v>67</v>
      </c>
      <c r="H4037" s="2" t="s">
        <v>68</v>
      </c>
      <c r="I4037" s="2" t="s">
        <v>24</v>
      </c>
      <c r="J4037" s="2">
        <v>1</v>
      </c>
      <c r="K4037" s="2">
        <v>9062</v>
      </c>
      <c r="L4037" s="2">
        <v>9062</v>
      </c>
      <c r="M4037" s="2">
        <v>8071.31</v>
      </c>
      <c r="N4037" s="2">
        <v>990.69</v>
      </c>
      <c r="O4037" s="2">
        <v>344</v>
      </c>
      <c r="P4037" s="2">
        <v>21</v>
      </c>
      <c r="Q4037" s="2" t="s">
        <v>42</v>
      </c>
      <c r="R4037" s="2">
        <v>20</v>
      </c>
      <c r="S4037" s="5">
        <f>IFERROR(Table1[[#This Row],[Profit]]/Table1[[#This Row],[Sales]],0)</f>
        <v>0.10932354888545576</v>
      </c>
      <c r="T4037" s="2" t="str">
        <f t="shared" si="63"/>
        <v>Reorder Needed</v>
      </c>
    </row>
    <row r="4038" spans="1:20" x14ac:dyDescent="0.3">
      <c r="A4038" s="2">
        <v>5037</v>
      </c>
      <c r="B4038" s="3">
        <v>45581</v>
      </c>
      <c r="C4038" s="2" t="s">
        <v>1800</v>
      </c>
      <c r="D4038" s="2" t="s">
        <v>4827</v>
      </c>
      <c r="E4038" s="2" t="s">
        <v>28</v>
      </c>
      <c r="F4038" s="2" t="s">
        <v>29</v>
      </c>
      <c r="G4038" s="2" t="s">
        <v>30</v>
      </c>
      <c r="H4038" s="2" t="s">
        <v>31</v>
      </c>
      <c r="I4038" s="2" t="s">
        <v>32</v>
      </c>
      <c r="J4038" s="2">
        <v>6</v>
      </c>
      <c r="K4038" s="2">
        <v>48424</v>
      </c>
      <c r="L4038" s="2">
        <v>290544</v>
      </c>
      <c r="M4038" s="2">
        <v>179674.75</v>
      </c>
      <c r="N4038" s="2">
        <v>110869.25</v>
      </c>
      <c r="O4038" s="2">
        <v>31</v>
      </c>
      <c r="P4038" s="2">
        <v>37</v>
      </c>
      <c r="Q4038" s="2" t="s">
        <v>33</v>
      </c>
      <c r="R4038" s="2">
        <v>0</v>
      </c>
      <c r="S4038" s="5">
        <f>IFERROR(Table1[[#This Row],[Profit]]/Table1[[#This Row],[Sales]],0)</f>
        <v>0.38159194476568092</v>
      </c>
      <c r="T4038" s="2" t="str">
        <f t="shared" si="63"/>
        <v>Sufficient</v>
      </c>
    </row>
    <row r="4039" spans="1:20" x14ac:dyDescent="0.3">
      <c r="A4039" s="2">
        <v>5038</v>
      </c>
      <c r="B4039" s="3">
        <v>45441</v>
      </c>
      <c r="C4039" s="2" t="s">
        <v>2257</v>
      </c>
      <c r="D4039" s="2" t="s">
        <v>4828</v>
      </c>
      <c r="E4039" s="2" t="s">
        <v>28</v>
      </c>
      <c r="F4039" s="2" t="s">
        <v>29</v>
      </c>
      <c r="G4039" s="2" t="s">
        <v>49</v>
      </c>
      <c r="H4039" s="2" t="s">
        <v>50</v>
      </c>
      <c r="I4039" s="2" t="s">
        <v>51</v>
      </c>
      <c r="J4039" s="2">
        <v>1</v>
      </c>
      <c r="K4039" s="2">
        <v>22802</v>
      </c>
      <c r="L4039" s="2">
        <v>22802</v>
      </c>
      <c r="M4039" s="2">
        <v>19056.53</v>
      </c>
      <c r="N4039" s="2">
        <v>3745.47</v>
      </c>
      <c r="O4039" s="2">
        <v>226</v>
      </c>
      <c r="P4039" s="2">
        <v>81</v>
      </c>
      <c r="Q4039" s="2" t="s">
        <v>52</v>
      </c>
      <c r="R4039" s="2">
        <v>0</v>
      </c>
      <c r="S4039" s="5">
        <f>IFERROR(Table1[[#This Row],[Profit]]/Table1[[#This Row],[Sales]],0)</f>
        <v>0.16426059117621261</v>
      </c>
      <c r="T4039" s="2" t="str">
        <f t="shared" si="63"/>
        <v>Reorder Needed</v>
      </c>
    </row>
    <row r="4040" spans="1:20" x14ac:dyDescent="0.3">
      <c r="A4040" s="2">
        <v>5039</v>
      </c>
      <c r="B4040" s="3">
        <v>45301</v>
      </c>
      <c r="C4040" s="2" t="s">
        <v>1390</v>
      </c>
      <c r="D4040" s="2" t="s">
        <v>4829</v>
      </c>
      <c r="E4040" s="2" t="s">
        <v>28</v>
      </c>
      <c r="F4040" s="2" t="s">
        <v>29</v>
      </c>
      <c r="G4040" s="2" t="s">
        <v>30</v>
      </c>
      <c r="H4040" s="2" t="s">
        <v>31</v>
      </c>
      <c r="I4040" s="2" t="s">
        <v>32</v>
      </c>
      <c r="J4040" s="2">
        <v>1</v>
      </c>
      <c r="K4040" s="2">
        <v>26634</v>
      </c>
      <c r="L4040" s="2">
        <v>26634</v>
      </c>
      <c r="M4040" s="2">
        <v>18747.439999999999</v>
      </c>
      <c r="N4040" s="2">
        <v>7886.56</v>
      </c>
      <c r="O4040" s="2">
        <v>70</v>
      </c>
      <c r="P4040" s="2">
        <v>77</v>
      </c>
      <c r="Q4040" s="2" t="s">
        <v>33</v>
      </c>
      <c r="R4040" s="2">
        <v>10</v>
      </c>
      <c r="S4040" s="5">
        <f>IFERROR(Table1[[#This Row],[Profit]]/Table1[[#This Row],[Sales]],0)</f>
        <v>0.29610873319816777</v>
      </c>
      <c r="T4040" s="2" t="str">
        <f t="shared" si="63"/>
        <v>Sufficient</v>
      </c>
    </row>
    <row r="4041" spans="1:20" x14ac:dyDescent="0.3">
      <c r="A4041" s="2">
        <v>5040</v>
      </c>
      <c r="B4041" s="3">
        <v>45450</v>
      </c>
      <c r="C4041" s="2" t="s">
        <v>2685</v>
      </c>
      <c r="D4041" s="2" t="s">
        <v>4830</v>
      </c>
      <c r="E4041" s="2" t="s">
        <v>28</v>
      </c>
      <c r="F4041" s="2" t="s">
        <v>29</v>
      </c>
      <c r="G4041" s="2" t="s">
        <v>75</v>
      </c>
      <c r="H4041" s="2" t="s">
        <v>76</v>
      </c>
      <c r="I4041" s="2" t="s">
        <v>77</v>
      </c>
      <c r="J4041" s="2">
        <v>2</v>
      </c>
      <c r="K4041" s="2">
        <v>13950</v>
      </c>
      <c r="L4041" s="2">
        <v>27900</v>
      </c>
      <c r="M4041" s="2">
        <v>24997.27</v>
      </c>
      <c r="N4041" s="2">
        <v>2902.73</v>
      </c>
      <c r="O4041" s="2">
        <v>163</v>
      </c>
      <c r="P4041" s="2">
        <v>94</v>
      </c>
      <c r="Q4041" s="2" t="s">
        <v>78</v>
      </c>
      <c r="R4041" s="2">
        <v>5</v>
      </c>
      <c r="S4041" s="5">
        <f>IFERROR(Table1[[#This Row],[Profit]]/Table1[[#This Row],[Sales]],0)</f>
        <v>0.1040405017921147</v>
      </c>
      <c r="T4041" s="2" t="str">
        <f t="shared" si="63"/>
        <v>Reorder Needed</v>
      </c>
    </row>
    <row r="4042" spans="1:20" x14ac:dyDescent="0.3">
      <c r="A4042" s="2">
        <v>5041</v>
      </c>
      <c r="B4042" s="3">
        <v>45569</v>
      </c>
      <c r="C4042" s="2" t="s">
        <v>2403</v>
      </c>
      <c r="D4042" s="2" t="s">
        <v>4831</v>
      </c>
      <c r="E4042" s="2" t="s">
        <v>28</v>
      </c>
      <c r="F4042" s="2" t="s">
        <v>29</v>
      </c>
      <c r="G4042" s="2" t="s">
        <v>22</v>
      </c>
      <c r="H4042" s="2" t="s">
        <v>23</v>
      </c>
      <c r="I4042" s="2" t="s">
        <v>24</v>
      </c>
      <c r="J4042" s="2">
        <v>9</v>
      </c>
      <c r="K4042" s="2">
        <v>51171</v>
      </c>
      <c r="L4042" s="2">
        <v>460539</v>
      </c>
      <c r="M4042" s="2">
        <v>299095.96999999997</v>
      </c>
      <c r="N4042" s="2">
        <v>161443.03</v>
      </c>
      <c r="O4042" s="2">
        <v>353</v>
      </c>
      <c r="P4042" s="2">
        <v>74</v>
      </c>
      <c r="Q4042" s="2" t="s">
        <v>25</v>
      </c>
      <c r="R4042" s="2">
        <v>15</v>
      </c>
      <c r="S4042" s="5">
        <f>IFERROR(Table1[[#This Row],[Profit]]/Table1[[#This Row],[Sales]],0)</f>
        <v>0.35055235278662611</v>
      </c>
      <c r="T4042" s="2" t="str">
        <f t="shared" si="63"/>
        <v>Reorder Needed</v>
      </c>
    </row>
    <row r="4043" spans="1:20" x14ac:dyDescent="0.3">
      <c r="A4043" s="2">
        <v>5042</v>
      </c>
      <c r="B4043" s="3">
        <v>45633</v>
      </c>
      <c r="C4043" s="2" t="s">
        <v>2582</v>
      </c>
      <c r="D4043" s="2" t="s">
        <v>4832</v>
      </c>
      <c r="E4043" s="2" t="s">
        <v>45</v>
      </c>
      <c r="F4043" s="2" t="s">
        <v>46</v>
      </c>
      <c r="G4043" s="2" t="s">
        <v>22</v>
      </c>
      <c r="H4043" s="2" t="s">
        <v>23</v>
      </c>
      <c r="I4043" s="2" t="s">
        <v>24</v>
      </c>
      <c r="J4043" s="2">
        <v>1</v>
      </c>
      <c r="K4043" s="2">
        <v>30215</v>
      </c>
      <c r="L4043" s="2">
        <v>30215</v>
      </c>
      <c r="M4043" s="2">
        <v>18657.02</v>
      </c>
      <c r="N4043" s="2">
        <v>11557.98</v>
      </c>
      <c r="O4043" s="2">
        <v>202</v>
      </c>
      <c r="P4043" s="2">
        <v>28</v>
      </c>
      <c r="Q4043" s="2" t="s">
        <v>25</v>
      </c>
      <c r="R4043" s="2">
        <v>15</v>
      </c>
      <c r="S4043" s="5">
        <f>IFERROR(Table1[[#This Row],[Profit]]/Table1[[#This Row],[Sales]],0)</f>
        <v>0.38252457388714212</v>
      </c>
      <c r="T4043" s="2" t="str">
        <f t="shared" si="63"/>
        <v>Reorder Needed</v>
      </c>
    </row>
    <row r="4044" spans="1:20" x14ac:dyDescent="0.3">
      <c r="A4044" s="2">
        <v>5043</v>
      </c>
      <c r="B4044" s="3">
        <v>45656</v>
      </c>
      <c r="C4044" s="2" t="s">
        <v>898</v>
      </c>
      <c r="D4044" s="2" t="s">
        <v>4833</v>
      </c>
      <c r="E4044" s="2" t="s">
        <v>36</v>
      </c>
      <c r="F4044" s="2" t="s">
        <v>37</v>
      </c>
      <c r="G4044" s="2" t="s">
        <v>60</v>
      </c>
      <c r="H4044" s="2" t="s">
        <v>61</v>
      </c>
      <c r="I4044" s="2" t="s">
        <v>32</v>
      </c>
      <c r="J4044" s="2">
        <v>1</v>
      </c>
      <c r="K4044" s="2">
        <v>6964</v>
      </c>
      <c r="L4044" s="2">
        <v>6964</v>
      </c>
      <c r="M4044" s="2">
        <v>4807.09</v>
      </c>
      <c r="N4044" s="2">
        <v>2156.91</v>
      </c>
      <c r="O4044" s="2">
        <v>80</v>
      </c>
      <c r="P4044" s="2">
        <v>24</v>
      </c>
      <c r="Q4044" s="2" t="s">
        <v>62</v>
      </c>
      <c r="R4044" s="2">
        <v>10</v>
      </c>
      <c r="S4044" s="5">
        <f>IFERROR(Table1[[#This Row],[Profit]]/Table1[[#This Row],[Sales]],0)</f>
        <v>0.30972286042504305</v>
      </c>
      <c r="T4044" s="2" t="str">
        <f t="shared" si="63"/>
        <v>Reorder Needed</v>
      </c>
    </row>
    <row r="4045" spans="1:20" x14ac:dyDescent="0.3">
      <c r="A4045" s="2">
        <v>5044</v>
      </c>
      <c r="B4045" s="3">
        <v>45625</v>
      </c>
      <c r="C4045" s="2" t="s">
        <v>1152</v>
      </c>
      <c r="D4045" s="2" t="s">
        <v>4834</v>
      </c>
      <c r="E4045" s="2" t="s">
        <v>45</v>
      </c>
      <c r="F4045" s="2" t="s">
        <v>46</v>
      </c>
      <c r="G4045" s="2" t="s">
        <v>60</v>
      </c>
      <c r="H4045" s="2" t="s">
        <v>61</v>
      </c>
      <c r="I4045" s="2" t="s">
        <v>32</v>
      </c>
      <c r="J4045" s="2">
        <v>6</v>
      </c>
      <c r="K4045" s="2">
        <v>13194</v>
      </c>
      <c r="L4045" s="2">
        <v>79164</v>
      </c>
      <c r="M4045" s="2">
        <v>66149.77</v>
      </c>
      <c r="N4045" s="2">
        <v>13014.23</v>
      </c>
      <c r="O4045" s="2">
        <v>31</v>
      </c>
      <c r="P4045" s="2">
        <v>100</v>
      </c>
      <c r="Q4045" s="2" t="s">
        <v>62</v>
      </c>
      <c r="R4045" s="2">
        <v>10</v>
      </c>
      <c r="S4045" s="5">
        <f>IFERROR(Table1[[#This Row],[Profit]]/Table1[[#This Row],[Sales]],0)</f>
        <v>0.16439581122732555</v>
      </c>
      <c r="T4045" s="2" t="str">
        <f t="shared" si="63"/>
        <v>Sufficient</v>
      </c>
    </row>
    <row r="4046" spans="1:20" x14ac:dyDescent="0.3">
      <c r="A4046" s="2">
        <v>5045</v>
      </c>
      <c r="B4046" s="3">
        <v>45412</v>
      </c>
      <c r="C4046" s="2" t="s">
        <v>1878</v>
      </c>
      <c r="D4046" s="2" t="s">
        <v>4835</v>
      </c>
      <c r="E4046" s="2" t="s">
        <v>45</v>
      </c>
      <c r="F4046" s="2" t="s">
        <v>46</v>
      </c>
      <c r="G4046" s="2" t="s">
        <v>49</v>
      </c>
      <c r="H4046" s="2" t="s">
        <v>50</v>
      </c>
      <c r="I4046" s="2" t="s">
        <v>51</v>
      </c>
      <c r="J4046" s="2">
        <v>9</v>
      </c>
      <c r="K4046" s="2">
        <v>31400</v>
      </c>
      <c r="L4046" s="2">
        <v>282600</v>
      </c>
      <c r="M4046" s="2">
        <v>224716.48</v>
      </c>
      <c r="N4046" s="2">
        <v>57883.519999999997</v>
      </c>
      <c r="O4046" s="2">
        <v>253</v>
      </c>
      <c r="P4046" s="2">
        <v>98</v>
      </c>
      <c r="Q4046" s="2" t="s">
        <v>52</v>
      </c>
      <c r="R4046" s="2">
        <v>5</v>
      </c>
      <c r="S4046" s="5">
        <f>IFERROR(Table1[[#This Row],[Profit]]/Table1[[#This Row],[Sales]],0)</f>
        <v>0.20482491153573956</v>
      </c>
      <c r="T4046" s="2" t="str">
        <f t="shared" si="63"/>
        <v>Reorder Needed</v>
      </c>
    </row>
    <row r="4047" spans="1:20" x14ac:dyDescent="0.3">
      <c r="A4047" s="2">
        <v>5046</v>
      </c>
      <c r="B4047" s="3">
        <v>45314</v>
      </c>
      <c r="C4047" s="2" t="s">
        <v>592</v>
      </c>
      <c r="D4047" s="2" t="s">
        <v>4836</v>
      </c>
      <c r="E4047" s="2" t="s">
        <v>45</v>
      </c>
      <c r="F4047" s="2" t="s">
        <v>46</v>
      </c>
      <c r="G4047" s="2" t="s">
        <v>97</v>
      </c>
      <c r="H4047" s="2" t="s">
        <v>98</v>
      </c>
      <c r="I4047" s="2" t="s">
        <v>32</v>
      </c>
      <c r="J4047" s="2">
        <v>1</v>
      </c>
      <c r="K4047" s="2">
        <v>33072</v>
      </c>
      <c r="L4047" s="2">
        <v>33072</v>
      </c>
      <c r="M4047" s="2">
        <v>22390.240000000002</v>
      </c>
      <c r="N4047" s="2">
        <v>10681.76</v>
      </c>
      <c r="O4047" s="2">
        <v>197</v>
      </c>
      <c r="P4047" s="2">
        <v>94</v>
      </c>
      <c r="Q4047" s="2" t="s">
        <v>99</v>
      </c>
      <c r="R4047" s="2">
        <v>0</v>
      </c>
      <c r="S4047" s="5">
        <f>IFERROR(Table1[[#This Row],[Profit]]/Table1[[#This Row],[Sales]],0)</f>
        <v>0.32298500241896472</v>
      </c>
      <c r="T4047" s="2" t="str">
        <f t="shared" si="63"/>
        <v>Reorder Needed</v>
      </c>
    </row>
    <row r="4048" spans="1:20" x14ac:dyDescent="0.3">
      <c r="A4048" s="2">
        <v>5047</v>
      </c>
      <c r="B4048" s="3">
        <v>45393</v>
      </c>
      <c r="C4048" s="2" t="s">
        <v>4454</v>
      </c>
      <c r="D4048" s="2" t="s">
        <v>4837</v>
      </c>
      <c r="E4048" s="2" t="s">
        <v>45</v>
      </c>
      <c r="F4048" s="2" t="s">
        <v>46</v>
      </c>
      <c r="G4048" s="2" t="s">
        <v>67</v>
      </c>
      <c r="H4048" s="2" t="s">
        <v>68</v>
      </c>
      <c r="I4048" s="2" t="s">
        <v>24</v>
      </c>
      <c r="J4048" s="2">
        <v>8</v>
      </c>
      <c r="K4048" s="2">
        <v>55766</v>
      </c>
      <c r="L4048" s="2">
        <v>446128</v>
      </c>
      <c r="M4048" s="2">
        <v>306514.65999999997</v>
      </c>
      <c r="N4048" s="2">
        <v>139613.34</v>
      </c>
      <c r="O4048" s="2">
        <v>478</v>
      </c>
      <c r="P4048" s="2">
        <v>50</v>
      </c>
      <c r="Q4048" s="2" t="s">
        <v>42</v>
      </c>
      <c r="R4048" s="2">
        <v>20</v>
      </c>
      <c r="S4048" s="5">
        <f>IFERROR(Table1[[#This Row],[Profit]]/Table1[[#This Row],[Sales]],0)</f>
        <v>0.31294458092744681</v>
      </c>
      <c r="T4048" s="2" t="str">
        <f t="shared" si="63"/>
        <v>Reorder Needed</v>
      </c>
    </row>
    <row r="4049" spans="1:20" x14ac:dyDescent="0.3">
      <c r="A4049" s="2">
        <v>5048</v>
      </c>
      <c r="B4049" s="3">
        <v>45574</v>
      </c>
      <c r="C4049" s="2" t="s">
        <v>2799</v>
      </c>
      <c r="D4049" s="2" t="s">
        <v>4838</v>
      </c>
      <c r="E4049" s="2" t="s">
        <v>20</v>
      </c>
      <c r="F4049" s="2" t="s">
        <v>21</v>
      </c>
      <c r="G4049" s="2" t="s">
        <v>60</v>
      </c>
      <c r="H4049" s="2" t="s">
        <v>61</v>
      </c>
      <c r="I4049" s="2" t="s">
        <v>32</v>
      </c>
      <c r="J4049" s="2">
        <v>3</v>
      </c>
      <c r="K4049" s="2">
        <v>4608</v>
      </c>
      <c r="L4049" s="2">
        <v>13824</v>
      </c>
      <c r="M4049" s="2">
        <v>10780.44</v>
      </c>
      <c r="N4049" s="2">
        <v>3043.56</v>
      </c>
      <c r="O4049" s="2">
        <v>26</v>
      </c>
      <c r="P4049" s="2">
        <v>45</v>
      </c>
      <c r="Q4049" s="2" t="s">
        <v>62</v>
      </c>
      <c r="R4049" s="2">
        <v>10</v>
      </c>
      <c r="S4049" s="5">
        <f>IFERROR(Table1[[#This Row],[Profit]]/Table1[[#This Row],[Sales]],0)</f>
        <v>0.22016493055555555</v>
      </c>
      <c r="T4049" s="2" t="str">
        <f t="shared" si="63"/>
        <v>Sufficient</v>
      </c>
    </row>
    <row r="4050" spans="1:20" x14ac:dyDescent="0.3">
      <c r="A4050" s="2">
        <v>5049</v>
      </c>
      <c r="B4050" s="3">
        <v>45642</v>
      </c>
      <c r="C4050" s="2" t="s">
        <v>79</v>
      </c>
      <c r="D4050" s="2" t="s">
        <v>4502</v>
      </c>
      <c r="E4050" s="2" t="s">
        <v>36</v>
      </c>
      <c r="F4050" s="2" t="s">
        <v>37</v>
      </c>
      <c r="G4050" s="2" t="s">
        <v>60</v>
      </c>
      <c r="H4050" s="2" t="s">
        <v>61</v>
      </c>
      <c r="I4050" s="2" t="s">
        <v>32</v>
      </c>
      <c r="J4050" s="2">
        <v>3</v>
      </c>
      <c r="K4050" s="2">
        <v>6266</v>
      </c>
      <c r="L4050" s="2">
        <v>18798</v>
      </c>
      <c r="M4050" s="2">
        <v>11400.6</v>
      </c>
      <c r="N4050" s="2">
        <v>7397.4</v>
      </c>
      <c r="O4050" s="2">
        <v>284</v>
      </c>
      <c r="P4050" s="2">
        <v>29</v>
      </c>
      <c r="Q4050" s="2" t="s">
        <v>62</v>
      </c>
      <c r="R4050" s="2">
        <v>10</v>
      </c>
      <c r="S4050" s="5">
        <f>IFERROR(Table1[[#This Row],[Profit]]/Table1[[#This Row],[Sales]],0)</f>
        <v>0.3935205872965209</v>
      </c>
      <c r="T4050" s="2" t="str">
        <f t="shared" si="63"/>
        <v>Reorder Needed</v>
      </c>
    </row>
    <row r="4051" spans="1:20" x14ac:dyDescent="0.3">
      <c r="A4051" s="2">
        <v>5050</v>
      </c>
      <c r="B4051" s="3">
        <v>45638</v>
      </c>
      <c r="C4051" s="2" t="s">
        <v>2036</v>
      </c>
      <c r="D4051" s="2" t="s">
        <v>4839</v>
      </c>
      <c r="E4051" s="2" t="s">
        <v>28</v>
      </c>
      <c r="F4051" s="2" t="s">
        <v>29</v>
      </c>
      <c r="G4051" s="2" t="s">
        <v>60</v>
      </c>
      <c r="H4051" s="2" t="s">
        <v>61</v>
      </c>
      <c r="I4051" s="2" t="s">
        <v>32</v>
      </c>
      <c r="J4051" s="2">
        <v>8</v>
      </c>
      <c r="K4051" s="2">
        <v>5882</v>
      </c>
      <c r="L4051" s="2">
        <v>47056</v>
      </c>
      <c r="M4051" s="2">
        <v>37563.589999999997</v>
      </c>
      <c r="N4051" s="2">
        <v>9492.41</v>
      </c>
      <c r="O4051" s="2">
        <v>347</v>
      </c>
      <c r="P4051" s="2">
        <v>81</v>
      </c>
      <c r="Q4051" s="2" t="s">
        <v>62</v>
      </c>
      <c r="R4051" s="2">
        <v>5</v>
      </c>
      <c r="S4051" s="5">
        <f>IFERROR(Table1[[#This Row],[Profit]]/Table1[[#This Row],[Sales]],0)</f>
        <v>0.20172581604896295</v>
      </c>
      <c r="T4051" s="2" t="str">
        <f t="shared" si="63"/>
        <v>Reorder Needed</v>
      </c>
    </row>
    <row r="4052" spans="1:20" x14ac:dyDescent="0.3">
      <c r="A4052" s="2">
        <v>5051</v>
      </c>
      <c r="B4052" s="3">
        <v>45568</v>
      </c>
      <c r="C4052" s="2" t="s">
        <v>565</v>
      </c>
      <c r="D4052" s="2" t="s">
        <v>4840</v>
      </c>
      <c r="E4052" s="2" t="s">
        <v>45</v>
      </c>
      <c r="F4052" s="2" t="s">
        <v>46</v>
      </c>
      <c r="G4052" s="2" t="s">
        <v>75</v>
      </c>
      <c r="H4052" s="2" t="s">
        <v>76</v>
      </c>
      <c r="I4052" s="2" t="s">
        <v>77</v>
      </c>
      <c r="J4052" s="2">
        <v>6</v>
      </c>
      <c r="K4052" s="2">
        <v>39098</v>
      </c>
      <c r="L4052" s="2">
        <v>234588</v>
      </c>
      <c r="M4052" s="2">
        <v>163435.12</v>
      </c>
      <c r="N4052" s="2">
        <v>71152.88</v>
      </c>
      <c r="O4052" s="2">
        <v>320</v>
      </c>
      <c r="P4052" s="2">
        <v>85</v>
      </c>
      <c r="Q4052" s="2" t="s">
        <v>78</v>
      </c>
      <c r="R4052" s="2">
        <v>5</v>
      </c>
      <c r="S4052" s="5">
        <f>IFERROR(Table1[[#This Row],[Profit]]/Table1[[#This Row],[Sales]],0)</f>
        <v>0.30330997322966224</v>
      </c>
      <c r="T4052" s="2" t="str">
        <f t="shared" si="63"/>
        <v>Reorder Needed</v>
      </c>
    </row>
    <row r="4053" spans="1:20" x14ac:dyDescent="0.3">
      <c r="A4053" s="2">
        <v>5052</v>
      </c>
      <c r="B4053" s="3">
        <v>45560</v>
      </c>
      <c r="C4053" s="2" t="s">
        <v>842</v>
      </c>
      <c r="D4053" s="2" t="s">
        <v>4841</v>
      </c>
      <c r="E4053" s="2" t="s">
        <v>28</v>
      </c>
      <c r="F4053" s="2" t="s">
        <v>29</v>
      </c>
      <c r="G4053" s="2" t="s">
        <v>40</v>
      </c>
      <c r="H4053" s="2" t="s">
        <v>41</v>
      </c>
      <c r="I4053" s="2" t="s">
        <v>24</v>
      </c>
      <c r="J4053" s="2">
        <v>9</v>
      </c>
      <c r="K4053" s="2">
        <v>51068</v>
      </c>
      <c r="L4053" s="2">
        <v>459612</v>
      </c>
      <c r="M4053" s="2">
        <v>325105.28999999998</v>
      </c>
      <c r="N4053" s="2">
        <v>134506.71</v>
      </c>
      <c r="O4053" s="2">
        <v>165</v>
      </c>
      <c r="P4053" s="2">
        <v>85</v>
      </c>
      <c r="Q4053" s="2" t="s">
        <v>42</v>
      </c>
      <c r="R4053" s="2">
        <v>10</v>
      </c>
      <c r="S4053" s="5">
        <f>IFERROR(Table1[[#This Row],[Profit]]/Table1[[#This Row],[Sales]],0)</f>
        <v>0.29265273752643534</v>
      </c>
      <c r="T4053" s="2" t="str">
        <f t="shared" si="63"/>
        <v>Reorder Needed</v>
      </c>
    </row>
    <row r="4054" spans="1:20" x14ac:dyDescent="0.3">
      <c r="A4054" s="2">
        <v>5053</v>
      </c>
      <c r="B4054" s="3">
        <v>45650</v>
      </c>
      <c r="C4054" s="2" t="s">
        <v>121</v>
      </c>
      <c r="D4054" s="2" t="s">
        <v>4842</v>
      </c>
      <c r="E4054" s="2" t="s">
        <v>20</v>
      </c>
      <c r="F4054" s="2" t="s">
        <v>21</v>
      </c>
      <c r="G4054" s="2" t="s">
        <v>97</v>
      </c>
      <c r="H4054" s="2" t="s">
        <v>98</v>
      </c>
      <c r="I4054" s="2" t="s">
        <v>32</v>
      </c>
      <c r="J4054" s="2">
        <v>9</v>
      </c>
      <c r="K4054" s="2">
        <v>48472</v>
      </c>
      <c r="L4054" s="2">
        <v>436248</v>
      </c>
      <c r="M4054" s="2">
        <v>279772.98</v>
      </c>
      <c r="N4054" s="2">
        <v>156475.01999999999</v>
      </c>
      <c r="O4054" s="2">
        <v>244</v>
      </c>
      <c r="P4054" s="2">
        <v>35</v>
      </c>
      <c r="Q4054" s="2" t="s">
        <v>99</v>
      </c>
      <c r="R4054" s="2">
        <v>10</v>
      </c>
      <c r="S4054" s="5">
        <f>IFERROR(Table1[[#This Row],[Profit]]/Table1[[#This Row],[Sales]],0)</f>
        <v>0.35868363866424602</v>
      </c>
      <c r="T4054" s="2" t="str">
        <f t="shared" si="63"/>
        <v>Reorder Needed</v>
      </c>
    </row>
    <row r="4055" spans="1:20" x14ac:dyDescent="0.3">
      <c r="A4055" s="2">
        <v>5054</v>
      </c>
      <c r="B4055" s="3">
        <v>45432</v>
      </c>
      <c r="C4055" s="2" t="s">
        <v>1455</v>
      </c>
      <c r="D4055" s="2" t="s">
        <v>4843</v>
      </c>
      <c r="E4055" s="2" t="s">
        <v>36</v>
      </c>
      <c r="F4055" s="2" t="s">
        <v>37</v>
      </c>
      <c r="G4055" s="2" t="s">
        <v>81</v>
      </c>
      <c r="H4055" s="2" t="s">
        <v>82</v>
      </c>
      <c r="I4055" s="2" t="s">
        <v>24</v>
      </c>
      <c r="J4055" s="2">
        <v>3</v>
      </c>
      <c r="K4055" s="2">
        <v>34701</v>
      </c>
      <c r="L4055" s="2">
        <v>104103</v>
      </c>
      <c r="M4055" s="2">
        <v>67848.479999999996</v>
      </c>
      <c r="N4055" s="2">
        <v>36254.519999999997</v>
      </c>
      <c r="O4055" s="2">
        <v>94</v>
      </c>
      <c r="P4055" s="2">
        <v>14</v>
      </c>
      <c r="Q4055" s="2" t="s">
        <v>42</v>
      </c>
      <c r="R4055" s="2">
        <v>20</v>
      </c>
      <c r="S4055" s="5">
        <f>IFERROR(Table1[[#This Row],[Profit]]/Table1[[#This Row],[Sales]],0)</f>
        <v>0.34825624621768825</v>
      </c>
      <c r="T4055" s="2" t="str">
        <f t="shared" si="63"/>
        <v>Reorder Needed</v>
      </c>
    </row>
    <row r="4056" spans="1:20" x14ac:dyDescent="0.3">
      <c r="A4056" s="2">
        <v>5055</v>
      </c>
      <c r="B4056" s="3">
        <v>45491</v>
      </c>
      <c r="C4056" s="2" t="s">
        <v>1534</v>
      </c>
      <c r="D4056" s="2" t="s">
        <v>4844</v>
      </c>
      <c r="E4056" s="2" t="s">
        <v>20</v>
      </c>
      <c r="F4056" s="2" t="s">
        <v>21</v>
      </c>
      <c r="G4056" s="2" t="s">
        <v>40</v>
      </c>
      <c r="H4056" s="2" t="s">
        <v>41</v>
      </c>
      <c r="I4056" s="2" t="s">
        <v>24</v>
      </c>
      <c r="J4056" s="2">
        <v>2</v>
      </c>
      <c r="K4056" s="2">
        <v>18074</v>
      </c>
      <c r="L4056" s="2">
        <v>36148</v>
      </c>
      <c r="M4056" s="2">
        <v>23936.21</v>
      </c>
      <c r="N4056" s="2">
        <v>12211.79</v>
      </c>
      <c r="O4056" s="2">
        <v>428</v>
      </c>
      <c r="P4056" s="2">
        <v>98</v>
      </c>
      <c r="Q4056" s="2" t="s">
        <v>42</v>
      </c>
      <c r="R4056" s="2">
        <v>0</v>
      </c>
      <c r="S4056" s="5">
        <f>IFERROR(Table1[[#This Row],[Profit]]/Table1[[#This Row],[Sales]],0)</f>
        <v>0.33782754232599316</v>
      </c>
      <c r="T4056" s="2" t="str">
        <f t="shared" si="63"/>
        <v>Reorder Needed</v>
      </c>
    </row>
    <row r="4057" spans="1:20" x14ac:dyDescent="0.3">
      <c r="A4057" s="2">
        <v>5056</v>
      </c>
      <c r="B4057" s="3">
        <v>45301</v>
      </c>
      <c r="C4057" s="2" t="s">
        <v>127</v>
      </c>
      <c r="D4057" s="2" t="s">
        <v>760</v>
      </c>
      <c r="E4057" s="2" t="s">
        <v>28</v>
      </c>
      <c r="F4057" s="2" t="s">
        <v>29</v>
      </c>
      <c r="G4057" s="2" t="s">
        <v>22</v>
      </c>
      <c r="H4057" s="2" t="s">
        <v>23</v>
      </c>
      <c r="I4057" s="2" t="s">
        <v>24</v>
      </c>
      <c r="J4057" s="2">
        <v>9</v>
      </c>
      <c r="K4057" s="2">
        <v>55068</v>
      </c>
      <c r="L4057" s="2">
        <v>495612</v>
      </c>
      <c r="M4057" s="2">
        <v>430917.34</v>
      </c>
      <c r="N4057" s="2">
        <v>64694.66</v>
      </c>
      <c r="O4057" s="2">
        <v>256</v>
      </c>
      <c r="P4057" s="2">
        <v>79</v>
      </c>
      <c r="Q4057" s="2" t="s">
        <v>25</v>
      </c>
      <c r="R4057" s="2">
        <v>0</v>
      </c>
      <c r="S4057" s="5">
        <f>IFERROR(Table1[[#This Row],[Profit]]/Table1[[#This Row],[Sales]],0)</f>
        <v>0.13053489423177808</v>
      </c>
      <c r="T4057" s="2" t="str">
        <f t="shared" si="63"/>
        <v>Reorder Needed</v>
      </c>
    </row>
    <row r="4058" spans="1:20" x14ac:dyDescent="0.3">
      <c r="A4058" s="2">
        <v>5057</v>
      </c>
      <c r="B4058" s="3">
        <v>45611</v>
      </c>
      <c r="C4058" s="2" t="s">
        <v>1908</v>
      </c>
      <c r="D4058" s="2" t="s">
        <v>4845</v>
      </c>
      <c r="E4058" s="2" t="s">
        <v>28</v>
      </c>
      <c r="F4058" s="2" t="s">
        <v>29</v>
      </c>
      <c r="G4058" s="2" t="s">
        <v>81</v>
      </c>
      <c r="H4058" s="2" t="s">
        <v>82</v>
      </c>
      <c r="I4058" s="2" t="s">
        <v>24</v>
      </c>
      <c r="J4058" s="2">
        <v>9</v>
      </c>
      <c r="K4058" s="2">
        <v>13124</v>
      </c>
      <c r="L4058" s="2">
        <v>118116</v>
      </c>
      <c r="M4058" s="2">
        <v>75748.73</v>
      </c>
      <c r="N4058" s="2">
        <v>42367.27</v>
      </c>
      <c r="O4058" s="2">
        <v>202</v>
      </c>
      <c r="P4058" s="2">
        <v>31</v>
      </c>
      <c r="Q4058" s="2" t="s">
        <v>42</v>
      </c>
      <c r="R4058" s="2">
        <v>10</v>
      </c>
      <c r="S4058" s="5">
        <f>IFERROR(Table1[[#This Row],[Profit]]/Table1[[#This Row],[Sales]],0)</f>
        <v>0.3586920484947001</v>
      </c>
      <c r="T4058" s="2" t="str">
        <f t="shared" si="63"/>
        <v>Reorder Needed</v>
      </c>
    </row>
    <row r="4059" spans="1:20" x14ac:dyDescent="0.3">
      <c r="A4059" s="2">
        <v>5058</v>
      </c>
      <c r="B4059" s="3">
        <v>45616</v>
      </c>
      <c r="C4059" s="2" t="s">
        <v>1396</v>
      </c>
      <c r="D4059" s="2" t="s">
        <v>4846</v>
      </c>
      <c r="E4059" s="2" t="s">
        <v>36</v>
      </c>
      <c r="F4059" s="2" t="s">
        <v>37</v>
      </c>
      <c r="G4059" s="2" t="s">
        <v>97</v>
      </c>
      <c r="H4059" s="2" t="s">
        <v>98</v>
      </c>
      <c r="I4059" s="2" t="s">
        <v>32</v>
      </c>
      <c r="J4059" s="2">
        <v>10</v>
      </c>
      <c r="K4059" s="2">
        <v>57496</v>
      </c>
      <c r="L4059" s="2">
        <v>574960</v>
      </c>
      <c r="M4059" s="2">
        <v>499440.56</v>
      </c>
      <c r="N4059" s="2">
        <v>75519.44</v>
      </c>
      <c r="O4059" s="2">
        <v>397</v>
      </c>
      <c r="P4059" s="2">
        <v>21</v>
      </c>
      <c r="Q4059" s="2" t="s">
        <v>99</v>
      </c>
      <c r="R4059" s="2">
        <v>0</v>
      </c>
      <c r="S4059" s="5">
        <f>IFERROR(Table1[[#This Row],[Profit]]/Table1[[#This Row],[Sales]],0)</f>
        <v>0.13134729372478085</v>
      </c>
      <c r="T4059" s="2" t="str">
        <f t="shared" si="63"/>
        <v>Reorder Needed</v>
      </c>
    </row>
    <row r="4060" spans="1:20" x14ac:dyDescent="0.3">
      <c r="A4060" s="2">
        <v>5059</v>
      </c>
      <c r="B4060" s="3">
        <v>45624</v>
      </c>
      <c r="C4060" s="2" t="s">
        <v>311</v>
      </c>
      <c r="D4060" s="2" t="s">
        <v>4847</v>
      </c>
      <c r="E4060" s="2" t="s">
        <v>36</v>
      </c>
      <c r="F4060" s="2" t="s">
        <v>37</v>
      </c>
      <c r="G4060" s="2" t="s">
        <v>49</v>
      </c>
      <c r="H4060" s="2" t="s">
        <v>50</v>
      </c>
      <c r="I4060" s="2" t="s">
        <v>51</v>
      </c>
      <c r="J4060" s="2">
        <v>3</v>
      </c>
      <c r="K4060" s="2">
        <v>47632</v>
      </c>
      <c r="L4060" s="2">
        <v>142896</v>
      </c>
      <c r="M4060" s="2">
        <v>91016.91</v>
      </c>
      <c r="N4060" s="2">
        <v>51879.09</v>
      </c>
      <c r="O4060" s="2">
        <v>384</v>
      </c>
      <c r="P4060" s="2">
        <v>94</v>
      </c>
      <c r="Q4060" s="2" t="s">
        <v>52</v>
      </c>
      <c r="R4060" s="2">
        <v>20</v>
      </c>
      <c r="S4060" s="5">
        <f>IFERROR(Table1[[#This Row],[Profit]]/Table1[[#This Row],[Sales]],0)</f>
        <v>0.36305487907289213</v>
      </c>
      <c r="T4060" s="2" t="str">
        <f t="shared" si="63"/>
        <v>Reorder Needed</v>
      </c>
    </row>
    <row r="4061" spans="1:20" x14ac:dyDescent="0.3">
      <c r="A4061" s="2">
        <v>5060</v>
      </c>
      <c r="B4061" s="3">
        <v>45468</v>
      </c>
      <c r="C4061" s="2" t="s">
        <v>131</v>
      </c>
      <c r="D4061" s="2" t="s">
        <v>3231</v>
      </c>
      <c r="E4061" s="2" t="s">
        <v>20</v>
      </c>
      <c r="F4061" s="2" t="s">
        <v>21</v>
      </c>
      <c r="G4061" s="2" t="s">
        <v>67</v>
      </c>
      <c r="H4061" s="2" t="s">
        <v>68</v>
      </c>
      <c r="I4061" s="2" t="s">
        <v>24</v>
      </c>
      <c r="J4061" s="2">
        <v>4</v>
      </c>
      <c r="K4061" s="2">
        <v>5065</v>
      </c>
      <c r="L4061" s="2">
        <v>20260</v>
      </c>
      <c r="M4061" s="2">
        <v>12170.96</v>
      </c>
      <c r="N4061" s="2">
        <v>8089.04</v>
      </c>
      <c r="O4061" s="2">
        <v>305</v>
      </c>
      <c r="P4061" s="2">
        <v>18</v>
      </c>
      <c r="Q4061" s="2" t="s">
        <v>42</v>
      </c>
      <c r="R4061" s="2">
        <v>5</v>
      </c>
      <c r="S4061" s="5">
        <f>IFERROR(Table1[[#This Row],[Profit]]/Table1[[#This Row],[Sales]],0)</f>
        <v>0.39926159921026655</v>
      </c>
      <c r="T4061" s="2" t="str">
        <f t="shared" si="63"/>
        <v>Reorder Needed</v>
      </c>
    </row>
    <row r="4062" spans="1:20" x14ac:dyDescent="0.3">
      <c r="A4062" s="2">
        <v>5061</v>
      </c>
      <c r="B4062" s="3">
        <v>45626</v>
      </c>
      <c r="C4062" s="2" t="s">
        <v>1231</v>
      </c>
      <c r="D4062" s="2" t="s">
        <v>4848</v>
      </c>
      <c r="E4062" s="2" t="s">
        <v>28</v>
      </c>
      <c r="F4062" s="2" t="s">
        <v>29</v>
      </c>
      <c r="G4062" s="2" t="s">
        <v>60</v>
      </c>
      <c r="H4062" s="2" t="s">
        <v>61</v>
      </c>
      <c r="I4062" s="2" t="s">
        <v>32</v>
      </c>
      <c r="J4062" s="2">
        <v>5</v>
      </c>
      <c r="K4062" s="2">
        <v>37133</v>
      </c>
      <c r="L4062" s="2">
        <v>185665</v>
      </c>
      <c r="M4062" s="2">
        <v>122717.5</v>
      </c>
      <c r="N4062" s="2">
        <v>62947.5</v>
      </c>
      <c r="O4062" s="2">
        <v>168</v>
      </c>
      <c r="P4062" s="2">
        <v>73</v>
      </c>
      <c r="Q4062" s="2" t="s">
        <v>62</v>
      </c>
      <c r="R4062" s="2">
        <v>20</v>
      </c>
      <c r="S4062" s="5">
        <f>IFERROR(Table1[[#This Row],[Profit]]/Table1[[#This Row],[Sales]],0)</f>
        <v>0.33903805240621548</v>
      </c>
      <c r="T4062" s="2" t="str">
        <f t="shared" si="63"/>
        <v>Reorder Needed</v>
      </c>
    </row>
    <row r="4063" spans="1:20" x14ac:dyDescent="0.3">
      <c r="A4063" s="2">
        <v>5062</v>
      </c>
      <c r="B4063" s="3">
        <v>45547</v>
      </c>
      <c r="C4063" s="2" t="s">
        <v>2557</v>
      </c>
      <c r="D4063" s="2" t="s">
        <v>4849</v>
      </c>
      <c r="E4063" s="2" t="s">
        <v>28</v>
      </c>
      <c r="F4063" s="2" t="s">
        <v>29</v>
      </c>
      <c r="G4063" s="2" t="s">
        <v>81</v>
      </c>
      <c r="H4063" s="2" t="s">
        <v>82</v>
      </c>
      <c r="I4063" s="2" t="s">
        <v>24</v>
      </c>
      <c r="J4063" s="2">
        <v>9</v>
      </c>
      <c r="K4063" s="2">
        <v>11155</v>
      </c>
      <c r="L4063" s="2">
        <v>100395</v>
      </c>
      <c r="M4063" s="2">
        <v>68093.7</v>
      </c>
      <c r="N4063" s="2">
        <v>32301.3</v>
      </c>
      <c r="O4063" s="2">
        <v>341</v>
      </c>
      <c r="P4063" s="2">
        <v>57</v>
      </c>
      <c r="Q4063" s="2" t="s">
        <v>42</v>
      </c>
      <c r="R4063" s="2">
        <v>10</v>
      </c>
      <c r="S4063" s="5">
        <f>IFERROR(Table1[[#This Row],[Profit]]/Table1[[#This Row],[Sales]],0)</f>
        <v>0.32174211863140595</v>
      </c>
      <c r="T4063" s="2" t="str">
        <f t="shared" si="63"/>
        <v>Reorder Needed</v>
      </c>
    </row>
    <row r="4064" spans="1:20" x14ac:dyDescent="0.3">
      <c r="A4064" s="2">
        <v>5063</v>
      </c>
      <c r="B4064" s="3">
        <v>45334</v>
      </c>
      <c r="C4064" s="2" t="s">
        <v>444</v>
      </c>
      <c r="D4064" s="2" t="s">
        <v>4850</v>
      </c>
      <c r="E4064" s="2" t="s">
        <v>36</v>
      </c>
      <c r="F4064" s="2" t="s">
        <v>37</v>
      </c>
      <c r="G4064" s="2" t="s">
        <v>22</v>
      </c>
      <c r="H4064" s="2" t="s">
        <v>23</v>
      </c>
      <c r="I4064" s="2" t="s">
        <v>24</v>
      </c>
      <c r="J4064" s="2">
        <v>4</v>
      </c>
      <c r="K4064" s="2">
        <v>33238</v>
      </c>
      <c r="L4064" s="2">
        <v>132952</v>
      </c>
      <c r="M4064" s="2">
        <v>115158.72</v>
      </c>
      <c r="N4064" s="2">
        <v>17793.28</v>
      </c>
      <c r="O4064" s="2">
        <v>292</v>
      </c>
      <c r="P4064" s="2">
        <v>75</v>
      </c>
      <c r="Q4064" s="2" t="s">
        <v>25</v>
      </c>
      <c r="R4064" s="2">
        <v>5</v>
      </c>
      <c r="S4064" s="5">
        <f>IFERROR(Table1[[#This Row],[Profit]]/Table1[[#This Row],[Sales]],0)</f>
        <v>0.13383236055117637</v>
      </c>
      <c r="T4064" s="2" t="str">
        <f t="shared" si="63"/>
        <v>Reorder Needed</v>
      </c>
    </row>
    <row r="4065" spans="1:20" x14ac:dyDescent="0.3">
      <c r="A4065" s="2">
        <v>5064</v>
      </c>
      <c r="B4065" s="3">
        <v>45434</v>
      </c>
      <c r="C4065" s="2" t="s">
        <v>1040</v>
      </c>
      <c r="D4065" s="2" t="s">
        <v>4851</v>
      </c>
      <c r="E4065" s="2" t="s">
        <v>45</v>
      </c>
      <c r="F4065" s="2" t="s">
        <v>46</v>
      </c>
      <c r="G4065" s="2" t="s">
        <v>22</v>
      </c>
      <c r="H4065" s="2" t="s">
        <v>23</v>
      </c>
      <c r="I4065" s="2" t="s">
        <v>24</v>
      </c>
      <c r="J4065" s="2">
        <v>5</v>
      </c>
      <c r="K4065" s="2">
        <v>10315</v>
      </c>
      <c r="L4065" s="2">
        <v>51575</v>
      </c>
      <c r="M4065" s="2">
        <v>44451.83</v>
      </c>
      <c r="N4065" s="2">
        <v>7123.17</v>
      </c>
      <c r="O4065" s="2">
        <v>352</v>
      </c>
      <c r="P4065" s="2">
        <v>80</v>
      </c>
      <c r="Q4065" s="2" t="s">
        <v>25</v>
      </c>
      <c r="R4065" s="2">
        <v>15</v>
      </c>
      <c r="S4065" s="5">
        <f>IFERROR(Table1[[#This Row],[Profit]]/Table1[[#This Row],[Sales]],0)</f>
        <v>0.13811284537081919</v>
      </c>
      <c r="T4065" s="2" t="str">
        <f t="shared" si="63"/>
        <v>Reorder Needed</v>
      </c>
    </row>
    <row r="4066" spans="1:20" x14ac:dyDescent="0.3">
      <c r="A4066" s="2">
        <v>5065</v>
      </c>
      <c r="B4066" s="3">
        <v>45449</v>
      </c>
      <c r="C4066" s="2" t="s">
        <v>351</v>
      </c>
      <c r="D4066" s="2" t="s">
        <v>4852</v>
      </c>
      <c r="E4066" s="2" t="s">
        <v>45</v>
      </c>
      <c r="F4066" s="2" t="s">
        <v>46</v>
      </c>
      <c r="G4066" s="2" t="s">
        <v>40</v>
      </c>
      <c r="H4066" s="2" t="s">
        <v>41</v>
      </c>
      <c r="I4066" s="2" t="s">
        <v>24</v>
      </c>
      <c r="J4066" s="2">
        <v>10</v>
      </c>
      <c r="K4066" s="2">
        <v>15364</v>
      </c>
      <c r="L4066" s="2">
        <v>153640</v>
      </c>
      <c r="M4066" s="2">
        <v>104636.53</v>
      </c>
      <c r="N4066" s="2">
        <v>49003.47</v>
      </c>
      <c r="O4066" s="2">
        <v>86</v>
      </c>
      <c r="P4066" s="2">
        <v>14</v>
      </c>
      <c r="Q4066" s="2" t="s">
        <v>42</v>
      </c>
      <c r="R4066" s="2">
        <v>20</v>
      </c>
      <c r="S4066" s="5">
        <f>IFERROR(Table1[[#This Row],[Profit]]/Table1[[#This Row],[Sales]],0)</f>
        <v>0.31894994793022652</v>
      </c>
      <c r="T4066" s="2" t="str">
        <f t="shared" si="63"/>
        <v>Reorder Needed</v>
      </c>
    </row>
    <row r="4067" spans="1:20" x14ac:dyDescent="0.3">
      <c r="A4067" s="2">
        <v>5066</v>
      </c>
      <c r="B4067" s="3">
        <v>45441</v>
      </c>
      <c r="C4067" s="2" t="s">
        <v>1435</v>
      </c>
      <c r="D4067" s="2" t="s">
        <v>4853</v>
      </c>
      <c r="E4067" s="2" t="s">
        <v>20</v>
      </c>
      <c r="F4067" s="2" t="s">
        <v>21</v>
      </c>
      <c r="G4067" s="2" t="s">
        <v>30</v>
      </c>
      <c r="H4067" s="2" t="s">
        <v>31</v>
      </c>
      <c r="I4067" s="2" t="s">
        <v>32</v>
      </c>
      <c r="J4067" s="2">
        <v>5</v>
      </c>
      <c r="K4067" s="2">
        <v>59586</v>
      </c>
      <c r="L4067" s="2">
        <v>297930</v>
      </c>
      <c r="M4067" s="2">
        <v>205532.07</v>
      </c>
      <c r="N4067" s="2">
        <v>92397.93</v>
      </c>
      <c r="O4067" s="2">
        <v>399</v>
      </c>
      <c r="P4067" s="2">
        <v>86</v>
      </c>
      <c r="Q4067" s="2" t="s">
        <v>33</v>
      </c>
      <c r="R4067" s="2">
        <v>0</v>
      </c>
      <c r="S4067" s="5">
        <f>IFERROR(Table1[[#This Row],[Profit]]/Table1[[#This Row],[Sales]],0)</f>
        <v>0.31013301782297853</v>
      </c>
      <c r="T4067" s="2" t="str">
        <f t="shared" si="63"/>
        <v>Reorder Needed</v>
      </c>
    </row>
    <row r="4068" spans="1:20" x14ac:dyDescent="0.3">
      <c r="A4068" s="2">
        <v>5067</v>
      </c>
      <c r="B4068" s="3">
        <v>45623</v>
      </c>
      <c r="C4068" s="2" t="s">
        <v>1013</v>
      </c>
      <c r="D4068" s="2" t="s">
        <v>4854</v>
      </c>
      <c r="E4068" s="2" t="s">
        <v>45</v>
      </c>
      <c r="F4068" s="2" t="s">
        <v>46</v>
      </c>
      <c r="G4068" s="2" t="s">
        <v>60</v>
      </c>
      <c r="H4068" s="2" t="s">
        <v>61</v>
      </c>
      <c r="I4068" s="2" t="s">
        <v>32</v>
      </c>
      <c r="J4068" s="2">
        <v>2</v>
      </c>
      <c r="K4068" s="2">
        <v>33721</v>
      </c>
      <c r="L4068" s="2">
        <v>67442</v>
      </c>
      <c r="M4068" s="2">
        <v>53833.58</v>
      </c>
      <c r="N4068" s="2">
        <v>13608.42</v>
      </c>
      <c r="O4068" s="2">
        <v>208</v>
      </c>
      <c r="P4068" s="2">
        <v>61</v>
      </c>
      <c r="Q4068" s="2" t="s">
        <v>62</v>
      </c>
      <c r="R4068" s="2">
        <v>10</v>
      </c>
      <c r="S4068" s="5">
        <f>IFERROR(Table1[[#This Row],[Profit]]/Table1[[#This Row],[Sales]],0)</f>
        <v>0.20177960321461405</v>
      </c>
      <c r="T4068" s="2" t="str">
        <f t="shared" si="63"/>
        <v>Reorder Needed</v>
      </c>
    </row>
    <row r="4069" spans="1:20" x14ac:dyDescent="0.3">
      <c r="A4069" s="2">
        <v>5068</v>
      </c>
      <c r="B4069" s="3">
        <v>45574</v>
      </c>
      <c r="C4069" s="2" t="s">
        <v>2174</v>
      </c>
      <c r="D4069" s="2" t="s">
        <v>4855</v>
      </c>
      <c r="E4069" s="2" t="s">
        <v>45</v>
      </c>
      <c r="F4069" s="2" t="s">
        <v>46</v>
      </c>
      <c r="G4069" s="2" t="s">
        <v>97</v>
      </c>
      <c r="H4069" s="2" t="s">
        <v>98</v>
      </c>
      <c r="I4069" s="2" t="s">
        <v>32</v>
      </c>
      <c r="J4069" s="2">
        <v>7</v>
      </c>
      <c r="K4069" s="2">
        <v>33276</v>
      </c>
      <c r="L4069" s="2">
        <v>232932</v>
      </c>
      <c r="M4069" s="2">
        <v>153641.54999999999</v>
      </c>
      <c r="N4069" s="2">
        <v>79290.45</v>
      </c>
      <c r="O4069" s="2">
        <v>281</v>
      </c>
      <c r="P4069" s="2">
        <v>13</v>
      </c>
      <c r="Q4069" s="2" t="s">
        <v>99</v>
      </c>
      <c r="R4069" s="2">
        <v>15</v>
      </c>
      <c r="S4069" s="5">
        <f>IFERROR(Table1[[#This Row],[Profit]]/Table1[[#This Row],[Sales]],0)</f>
        <v>0.3404017052186904</v>
      </c>
      <c r="T4069" s="2" t="str">
        <f t="shared" si="63"/>
        <v>Reorder Needed</v>
      </c>
    </row>
    <row r="4070" spans="1:20" x14ac:dyDescent="0.3">
      <c r="A4070" s="2">
        <v>5069</v>
      </c>
      <c r="B4070" s="3">
        <v>45590</v>
      </c>
      <c r="C4070" s="2" t="s">
        <v>1323</v>
      </c>
      <c r="D4070" s="2" t="s">
        <v>4856</v>
      </c>
      <c r="E4070" s="2" t="s">
        <v>45</v>
      </c>
      <c r="F4070" s="2" t="s">
        <v>46</v>
      </c>
      <c r="G4070" s="2" t="s">
        <v>97</v>
      </c>
      <c r="H4070" s="2" t="s">
        <v>98</v>
      </c>
      <c r="I4070" s="2" t="s">
        <v>32</v>
      </c>
      <c r="J4070" s="2">
        <v>3</v>
      </c>
      <c r="K4070" s="2">
        <v>13175</v>
      </c>
      <c r="L4070" s="2">
        <v>39525</v>
      </c>
      <c r="M4070" s="2">
        <v>31102.46</v>
      </c>
      <c r="N4070" s="2">
        <v>8422.5400000000009</v>
      </c>
      <c r="O4070" s="2">
        <v>400</v>
      </c>
      <c r="P4070" s="2">
        <v>49</v>
      </c>
      <c r="Q4070" s="2" t="s">
        <v>99</v>
      </c>
      <c r="R4070" s="2">
        <v>5</v>
      </c>
      <c r="S4070" s="5">
        <f>IFERROR(Table1[[#This Row],[Profit]]/Table1[[#This Row],[Sales]],0)</f>
        <v>0.21309399114484506</v>
      </c>
      <c r="T4070" s="2" t="str">
        <f t="shared" si="63"/>
        <v>Reorder Needed</v>
      </c>
    </row>
    <row r="4071" spans="1:20" x14ac:dyDescent="0.3">
      <c r="A4071" s="2">
        <v>5070</v>
      </c>
      <c r="B4071" s="3">
        <v>45573</v>
      </c>
      <c r="C4071" s="2" t="s">
        <v>1927</v>
      </c>
      <c r="D4071" s="2" t="s">
        <v>4857</v>
      </c>
      <c r="E4071" s="2" t="s">
        <v>20</v>
      </c>
      <c r="F4071" s="2" t="s">
        <v>21</v>
      </c>
      <c r="G4071" s="2" t="s">
        <v>67</v>
      </c>
      <c r="H4071" s="2" t="s">
        <v>68</v>
      </c>
      <c r="I4071" s="2" t="s">
        <v>24</v>
      </c>
      <c r="J4071" s="2">
        <v>5</v>
      </c>
      <c r="K4071" s="2">
        <v>52653</v>
      </c>
      <c r="L4071" s="2">
        <v>263265</v>
      </c>
      <c r="M4071" s="2">
        <v>189834.83</v>
      </c>
      <c r="N4071" s="2">
        <v>73430.17</v>
      </c>
      <c r="O4071" s="2">
        <v>465</v>
      </c>
      <c r="P4071" s="2">
        <v>71</v>
      </c>
      <c r="Q4071" s="2" t="s">
        <v>42</v>
      </c>
      <c r="R4071" s="2">
        <v>20</v>
      </c>
      <c r="S4071" s="5">
        <f>IFERROR(Table1[[#This Row],[Profit]]/Table1[[#This Row],[Sales]],0)</f>
        <v>0.27892112510208344</v>
      </c>
      <c r="T4071" s="2" t="str">
        <f t="shared" si="63"/>
        <v>Reorder Needed</v>
      </c>
    </row>
    <row r="4072" spans="1:20" x14ac:dyDescent="0.3">
      <c r="A4072" s="2">
        <v>5071</v>
      </c>
      <c r="B4072" s="3">
        <v>45625</v>
      </c>
      <c r="C4072" s="2" t="s">
        <v>3185</v>
      </c>
      <c r="D4072" s="2" t="s">
        <v>4858</v>
      </c>
      <c r="E4072" s="2" t="s">
        <v>45</v>
      </c>
      <c r="F4072" s="2" t="s">
        <v>46</v>
      </c>
      <c r="G4072" s="2" t="s">
        <v>55</v>
      </c>
      <c r="H4072" s="2" t="s">
        <v>56</v>
      </c>
      <c r="I4072" s="2" t="s">
        <v>32</v>
      </c>
      <c r="J4072" s="2">
        <v>7</v>
      </c>
      <c r="K4072" s="2">
        <v>52341</v>
      </c>
      <c r="L4072" s="2">
        <v>366387</v>
      </c>
      <c r="M4072" s="2">
        <v>230107.63</v>
      </c>
      <c r="N4072" s="2">
        <v>136279.37</v>
      </c>
      <c r="O4072" s="2">
        <v>235</v>
      </c>
      <c r="P4072" s="2">
        <v>89</v>
      </c>
      <c r="Q4072" s="2" t="s">
        <v>57</v>
      </c>
      <c r="R4072" s="2">
        <v>0</v>
      </c>
      <c r="S4072" s="5">
        <f>IFERROR(Table1[[#This Row],[Profit]]/Table1[[#This Row],[Sales]],0)</f>
        <v>0.37195470909175271</v>
      </c>
      <c r="T4072" s="2" t="str">
        <f t="shared" si="63"/>
        <v>Reorder Needed</v>
      </c>
    </row>
    <row r="4073" spans="1:20" x14ac:dyDescent="0.3">
      <c r="A4073" s="2">
        <v>5072</v>
      </c>
      <c r="B4073" s="3">
        <v>45409</v>
      </c>
      <c r="C4073" s="2" t="s">
        <v>605</v>
      </c>
      <c r="D4073" s="2" t="s">
        <v>4859</v>
      </c>
      <c r="E4073" s="2" t="s">
        <v>28</v>
      </c>
      <c r="F4073" s="2" t="s">
        <v>29</v>
      </c>
      <c r="G4073" s="2" t="s">
        <v>60</v>
      </c>
      <c r="H4073" s="2" t="s">
        <v>61</v>
      </c>
      <c r="I4073" s="2" t="s">
        <v>32</v>
      </c>
      <c r="J4073" s="2">
        <v>9</v>
      </c>
      <c r="K4073" s="2">
        <v>48188</v>
      </c>
      <c r="L4073" s="2">
        <v>433692</v>
      </c>
      <c r="M4073" s="2">
        <v>293348.96000000002</v>
      </c>
      <c r="N4073" s="2">
        <v>140343.04000000001</v>
      </c>
      <c r="O4073" s="2">
        <v>287</v>
      </c>
      <c r="P4073" s="2">
        <v>39</v>
      </c>
      <c r="Q4073" s="2" t="s">
        <v>62</v>
      </c>
      <c r="R4073" s="2">
        <v>15</v>
      </c>
      <c r="S4073" s="5">
        <f>IFERROR(Table1[[#This Row],[Profit]]/Table1[[#This Row],[Sales]],0)</f>
        <v>0.32360071202604618</v>
      </c>
      <c r="T4073" s="2" t="str">
        <f t="shared" si="63"/>
        <v>Reorder Needed</v>
      </c>
    </row>
    <row r="4074" spans="1:20" x14ac:dyDescent="0.3">
      <c r="A4074" s="2">
        <v>5073</v>
      </c>
      <c r="B4074" s="3">
        <v>45501</v>
      </c>
      <c r="C4074" s="2" t="s">
        <v>1455</v>
      </c>
      <c r="D4074" s="2" t="s">
        <v>4860</v>
      </c>
      <c r="E4074" s="2" t="s">
        <v>45</v>
      </c>
      <c r="F4074" s="2" t="s">
        <v>46</v>
      </c>
      <c r="G4074" s="2" t="s">
        <v>49</v>
      </c>
      <c r="H4074" s="2" t="s">
        <v>50</v>
      </c>
      <c r="I4074" s="2" t="s">
        <v>51</v>
      </c>
      <c r="J4074" s="2">
        <v>6</v>
      </c>
      <c r="K4074" s="2">
        <v>4162</v>
      </c>
      <c r="L4074" s="2">
        <v>24972</v>
      </c>
      <c r="M4074" s="2">
        <v>18770.39</v>
      </c>
      <c r="N4074" s="2">
        <v>6201.61</v>
      </c>
      <c r="O4074" s="2">
        <v>97</v>
      </c>
      <c r="P4074" s="2">
        <v>67</v>
      </c>
      <c r="Q4074" s="2" t="s">
        <v>52</v>
      </c>
      <c r="R4074" s="2">
        <v>20</v>
      </c>
      <c r="S4074" s="5">
        <f>IFERROR(Table1[[#This Row],[Profit]]/Table1[[#This Row],[Sales]],0)</f>
        <v>0.24834254364888675</v>
      </c>
      <c r="T4074" s="2" t="str">
        <f t="shared" si="63"/>
        <v>Reorder Needed</v>
      </c>
    </row>
    <row r="4075" spans="1:20" x14ac:dyDescent="0.3">
      <c r="A4075" s="2">
        <v>5074</v>
      </c>
      <c r="B4075" s="3">
        <v>45392</v>
      </c>
      <c r="C4075" s="2" t="s">
        <v>1437</v>
      </c>
      <c r="D4075" s="2" t="s">
        <v>4861</v>
      </c>
      <c r="E4075" s="2" t="s">
        <v>20</v>
      </c>
      <c r="F4075" s="2" t="s">
        <v>21</v>
      </c>
      <c r="G4075" s="2" t="s">
        <v>60</v>
      </c>
      <c r="H4075" s="2" t="s">
        <v>61</v>
      </c>
      <c r="I4075" s="2" t="s">
        <v>32</v>
      </c>
      <c r="J4075" s="2">
        <v>1</v>
      </c>
      <c r="K4075" s="2">
        <v>21464</v>
      </c>
      <c r="L4075" s="2">
        <v>21464</v>
      </c>
      <c r="M4075" s="2">
        <v>17261.849999999999</v>
      </c>
      <c r="N4075" s="2">
        <v>4202.1499999999996</v>
      </c>
      <c r="O4075" s="2">
        <v>51</v>
      </c>
      <c r="P4075" s="2">
        <v>44</v>
      </c>
      <c r="Q4075" s="2" t="s">
        <v>62</v>
      </c>
      <c r="R4075" s="2">
        <v>5</v>
      </c>
      <c r="S4075" s="5">
        <f>IFERROR(Table1[[#This Row],[Profit]]/Table1[[#This Row],[Sales]],0)</f>
        <v>0.19577664927320163</v>
      </c>
      <c r="T4075" s="2" t="str">
        <f t="shared" si="63"/>
        <v>Reorder Needed</v>
      </c>
    </row>
    <row r="4076" spans="1:20" x14ac:dyDescent="0.3">
      <c r="A4076" s="2">
        <v>5075</v>
      </c>
      <c r="B4076" s="3">
        <v>45613</v>
      </c>
      <c r="C4076" s="2" t="s">
        <v>1517</v>
      </c>
      <c r="D4076" s="2" t="s">
        <v>4862</v>
      </c>
      <c r="E4076" s="2" t="s">
        <v>20</v>
      </c>
      <c r="F4076" s="2" t="s">
        <v>21</v>
      </c>
      <c r="G4076" s="2" t="s">
        <v>22</v>
      </c>
      <c r="H4076" s="2" t="s">
        <v>23</v>
      </c>
      <c r="I4076" s="2" t="s">
        <v>24</v>
      </c>
      <c r="J4076" s="2">
        <v>6</v>
      </c>
      <c r="K4076" s="2">
        <v>52911</v>
      </c>
      <c r="L4076" s="2">
        <v>317466</v>
      </c>
      <c r="M4076" s="2">
        <v>253614.09</v>
      </c>
      <c r="N4076" s="2">
        <v>63851.91</v>
      </c>
      <c r="O4076" s="2">
        <v>63</v>
      </c>
      <c r="P4076" s="2">
        <v>66</v>
      </c>
      <c r="Q4076" s="2" t="s">
        <v>25</v>
      </c>
      <c r="R4076" s="2">
        <v>10</v>
      </c>
      <c r="S4076" s="5">
        <f>IFERROR(Table1[[#This Row],[Profit]]/Table1[[#This Row],[Sales]],0)</f>
        <v>0.20112991627449869</v>
      </c>
      <c r="T4076" s="2" t="str">
        <f t="shared" si="63"/>
        <v>Sufficient</v>
      </c>
    </row>
    <row r="4077" spans="1:20" x14ac:dyDescent="0.3">
      <c r="A4077" s="2">
        <v>5076</v>
      </c>
      <c r="B4077" s="3">
        <v>45386</v>
      </c>
      <c r="C4077" s="2" t="s">
        <v>1662</v>
      </c>
      <c r="D4077" s="2" t="s">
        <v>4863</v>
      </c>
      <c r="E4077" s="2" t="s">
        <v>20</v>
      </c>
      <c r="F4077" s="2" t="s">
        <v>21</v>
      </c>
      <c r="G4077" s="2" t="s">
        <v>22</v>
      </c>
      <c r="H4077" s="2" t="s">
        <v>23</v>
      </c>
      <c r="I4077" s="2" t="s">
        <v>24</v>
      </c>
      <c r="J4077" s="2">
        <v>7</v>
      </c>
      <c r="K4077" s="2">
        <v>33159</v>
      </c>
      <c r="L4077" s="2">
        <v>232113</v>
      </c>
      <c r="M4077" s="2">
        <v>166566.96</v>
      </c>
      <c r="N4077" s="2">
        <v>65546.039999999994</v>
      </c>
      <c r="O4077" s="2">
        <v>85</v>
      </c>
      <c r="P4077" s="2">
        <v>56</v>
      </c>
      <c r="Q4077" s="2" t="s">
        <v>25</v>
      </c>
      <c r="R4077" s="2">
        <v>20</v>
      </c>
      <c r="S4077" s="5">
        <f>IFERROR(Table1[[#This Row],[Profit]]/Table1[[#This Row],[Sales]],0)</f>
        <v>0.28238849181217768</v>
      </c>
      <c r="T4077" s="2" t="str">
        <f t="shared" si="63"/>
        <v>Reorder Needed</v>
      </c>
    </row>
    <row r="4078" spans="1:20" x14ac:dyDescent="0.3">
      <c r="A4078" s="2">
        <v>5077</v>
      </c>
      <c r="B4078" s="3">
        <v>45472</v>
      </c>
      <c r="C4078" s="2" t="s">
        <v>407</v>
      </c>
      <c r="D4078" s="2" t="s">
        <v>4864</v>
      </c>
      <c r="E4078" s="2" t="s">
        <v>20</v>
      </c>
      <c r="F4078" s="2" t="s">
        <v>21</v>
      </c>
      <c r="G4078" s="2" t="s">
        <v>75</v>
      </c>
      <c r="H4078" s="2" t="s">
        <v>76</v>
      </c>
      <c r="I4078" s="2" t="s">
        <v>77</v>
      </c>
      <c r="J4078" s="2">
        <v>9</v>
      </c>
      <c r="K4078" s="2">
        <v>23014</v>
      </c>
      <c r="L4078" s="2">
        <v>207126</v>
      </c>
      <c r="M4078" s="2">
        <v>126760.34</v>
      </c>
      <c r="N4078" s="2">
        <v>80365.66</v>
      </c>
      <c r="O4078" s="2">
        <v>263</v>
      </c>
      <c r="P4078" s="2">
        <v>65</v>
      </c>
      <c r="Q4078" s="2" t="s">
        <v>78</v>
      </c>
      <c r="R4078" s="2">
        <v>10</v>
      </c>
      <c r="S4078" s="5">
        <f>IFERROR(Table1[[#This Row],[Profit]]/Table1[[#This Row],[Sales]],0)</f>
        <v>0.3880037271998687</v>
      </c>
      <c r="T4078" s="2" t="str">
        <f t="shared" si="63"/>
        <v>Reorder Needed</v>
      </c>
    </row>
    <row r="4079" spans="1:20" x14ac:dyDescent="0.3">
      <c r="A4079" s="2">
        <v>5078</v>
      </c>
      <c r="B4079" s="3">
        <v>45522</v>
      </c>
      <c r="C4079" s="2" t="s">
        <v>2018</v>
      </c>
      <c r="D4079" s="2" t="s">
        <v>4865</v>
      </c>
      <c r="E4079" s="2" t="s">
        <v>28</v>
      </c>
      <c r="F4079" s="2" t="s">
        <v>29</v>
      </c>
      <c r="G4079" s="2" t="s">
        <v>81</v>
      </c>
      <c r="H4079" s="2" t="s">
        <v>82</v>
      </c>
      <c r="I4079" s="2" t="s">
        <v>24</v>
      </c>
      <c r="J4079" s="2">
        <v>9</v>
      </c>
      <c r="K4079" s="2">
        <v>28442</v>
      </c>
      <c r="L4079" s="2">
        <v>255978</v>
      </c>
      <c r="M4079" s="2">
        <v>213665.51</v>
      </c>
      <c r="N4079" s="2">
        <v>42312.49</v>
      </c>
      <c r="O4079" s="2">
        <v>286</v>
      </c>
      <c r="P4079" s="2">
        <v>61</v>
      </c>
      <c r="Q4079" s="2" t="s">
        <v>42</v>
      </c>
      <c r="R4079" s="2">
        <v>20</v>
      </c>
      <c r="S4079" s="5">
        <f>IFERROR(Table1[[#This Row],[Profit]]/Table1[[#This Row],[Sales]],0)</f>
        <v>0.16529736930517466</v>
      </c>
      <c r="T4079" s="2" t="str">
        <f t="shared" si="63"/>
        <v>Reorder Needed</v>
      </c>
    </row>
    <row r="4080" spans="1:20" x14ac:dyDescent="0.3">
      <c r="A4080" s="2">
        <v>5079</v>
      </c>
      <c r="B4080" s="3">
        <v>45620</v>
      </c>
      <c r="C4080" s="2" t="s">
        <v>1009</v>
      </c>
      <c r="D4080" s="2" t="s">
        <v>4866</v>
      </c>
      <c r="E4080" s="2" t="s">
        <v>45</v>
      </c>
      <c r="F4080" s="2" t="s">
        <v>46</v>
      </c>
      <c r="G4080" s="2" t="s">
        <v>22</v>
      </c>
      <c r="H4080" s="2" t="s">
        <v>23</v>
      </c>
      <c r="I4080" s="2" t="s">
        <v>24</v>
      </c>
      <c r="J4080" s="2">
        <v>1</v>
      </c>
      <c r="K4080" s="2">
        <v>5877</v>
      </c>
      <c r="L4080" s="2">
        <v>5877</v>
      </c>
      <c r="M4080" s="2">
        <v>4642.71</v>
      </c>
      <c r="N4080" s="2">
        <v>1234.29</v>
      </c>
      <c r="O4080" s="2">
        <v>45</v>
      </c>
      <c r="P4080" s="2">
        <v>60</v>
      </c>
      <c r="Q4080" s="2" t="s">
        <v>25</v>
      </c>
      <c r="R4080" s="2">
        <v>15</v>
      </c>
      <c r="S4080" s="5">
        <f>IFERROR(Table1[[#This Row],[Profit]]/Table1[[#This Row],[Sales]],0)</f>
        <v>0.21002041858090861</v>
      </c>
      <c r="T4080" s="2" t="str">
        <f t="shared" si="63"/>
        <v>Sufficient</v>
      </c>
    </row>
    <row r="4081" spans="1:20" x14ac:dyDescent="0.3">
      <c r="A4081" s="2">
        <v>5080</v>
      </c>
      <c r="B4081" s="3">
        <v>45591</v>
      </c>
      <c r="C4081" s="2" t="s">
        <v>2542</v>
      </c>
      <c r="D4081" s="2" t="s">
        <v>1300</v>
      </c>
      <c r="E4081" s="2" t="s">
        <v>36</v>
      </c>
      <c r="F4081" s="2" t="s">
        <v>37</v>
      </c>
      <c r="G4081" s="2" t="s">
        <v>30</v>
      </c>
      <c r="H4081" s="2" t="s">
        <v>31</v>
      </c>
      <c r="I4081" s="2" t="s">
        <v>32</v>
      </c>
      <c r="J4081" s="2">
        <v>10</v>
      </c>
      <c r="K4081" s="2">
        <v>1267</v>
      </c>
      <c r="L4081" s="2">
        <v>12670</v>
      </c>
      <c r="M4081" s="2">
        <v>10285.16</v>
      </c>
      <c r="N4081" s="2">
        <v>2384.84</v>
      </c>
      <c r="O4081" s="2">
        <v>126</v>
      </c>
      <c r="P4081" s="2">
        <v>93</v>
      </c>
      <c r="Q4081" s="2" t="s">
        <v>33</v>
      </c>
      <c r="R4081" s="2">
        <v>5</v>
      </c>
      <c r="S4081" s="5">
        <f>IFERROR(Table1[[#This Row],[Profit]]/Table1[[#This Row],[Sales]],0)</f>
        <v>0.18822730860299922</v>
      </c>
      <c r="T4081" s="2" t="str">
        <f t="shared" si="63"/>
        <v>Reorder Needed</v>
      </c>
    </row>
    <row r="4082" spans="1:20" x14ac:dyDescent="0.3">
      <c r="A4082" s="2">
        <v>5081</v>
      </c>
      <c r="B4082" s="3">
        <v>45486</v>
      </c>
      <c r="C4082" s="2" t="s">
        <v>3152</v>
      </c>
      <c r="D4082" s="2" t="s">
        <v>2389</v>
      </c>
      <c r="E4082" s="2" t="s">
        <v>28</v>
      </c>
      <c r="F4082" s="2" t="s">
        <v>29</v>
      </c>
      <c r="G4082" s="2" t="s">
        <v>97</v>
      </c>
      <c r="H4082" s="2" t="s">
        <v>98</v>
      </c>
      <c r="I4082" s="2" t="s">
        <v>32</v>
      </c>
      <c r="J4082" s="2">
        <v>5</v>
      </c>
      <c r="K4082" s="2">
        <v>10954</v>
      </c>
      <c r="L4082" s="2">
        <v>54770</v>
      </c>
      <c r="M4082" s="2">
        <v>33775.79</v>
      </c>
      <c r="N4082" s="2">
        <v>20994.21</v>
      </c>
      <c r="O4082" s="2">
        <v>117</v>
      </c>
      <c r="P4082" s="2">
        <v>29</v>
      </c>
      <c r="Q4082" s="2" t="s">
        <v>99</v>
      </c>
      <c r="R4082" s="2">
        <v>15</v>
      </c>
      <c r="S4082" s="5">
        <f>IFERROR(Table1[[#This Row],[Profit]]/Table1[[#This Row],[Sales]],0)</f>
        <v>0.38331586635019171</v>
      </c>
      <c r="T4082" s="2" t="str">
        <f t="shared" si="63"/>
        <v>Reorder Needed</v>
      </c>
    </row>
    <row r="4083" spans="1:20" x14ac:dyDescent="0.3">
      <c r="A4083" s="2">
        <v>5082</v>
      </c>
      <c r="B4083" s="3">
        <v>45587</v>
      </c>
      <c r="C4083" s="2" t="s">
        <v>331</v>
      </c>
      <c r="D4083" s="2" t="s">
        <v>4867</v>
      </c>
      <c r="E4083" s="2" t="s">
        <v>20</v>
      </c>
      <c r="F4083" s="2" t="s">
        <v>21</v>
      </c>
      <c r="G4083" s="2" t="s">
        <v>60</v>
      </c>
      <c r="H4083" s="2" t="s">
        <v>61</v>
      </c>
      <c r="I4083" s="2" t="s">
        <v>32</v>
      </c>
      <c r="J4083" s="2">
        <v>4</v>
      </c>
      <c r="K4083" s="2">
        <v>11340</v>
      </c>
      <c r="L4083" s="2">
        <v>45360</v>
      </c>
      <c r="M4083" s="2">
        <v>37302.19</v>
      </c>
      <c r="N4083" s="2">
        <v>8057.81</v>
      </c>
      <c r="O4083" s="2">
        <v>164</v>
      </c>
      <c r="P4083" s="2">
        <v>11</v>
      </c>
      <c r="Q4083" s="2" t="s">
        <v>62</v>
      </c>
      <c r="R4083" s="2">
        <v>15</v>
      </c>
      <c r="S4083" s="5">
        <f>IFERROR(Table1[[#This Row],[Profit]]/Table1[[#This Row],[Sales]],0)</f>
        <v>0.1776413139329806</v>
      </c>
      <c r="T4083" s="2" t="str">
        <f t="shared" si="63"/>
        <v>Reorder Needed</v>
      </c>
    </row>
    <row r="4084" spans="1:20" x14ac:dyDescent="0.3">
      <c r="A4084" s="2">
        <v>5083</v>
      </c>
      <c r="B4084" s="3">
        <v>45383</v>
      </c>
      <c r="C4084" s="2" t="s">
        <v>2247</v>
      </c>
      <c r="D4084" s="2" t="s">
        <v>4868</v>
      </c>
      <c r="E4084" s="2" t="s">
        <v>28</v>
      </c>
      <c r="F4084" s="2" t="s">
        <v>29</v>
      </c>
      <c r="G4084" s="2" t="s">
        <v>75</v>
      </c>
      <c r="H4084" s="2" t="s">
        <v>76</v>
      </c>
      <c r="I4084" s="2" t="s">
        <v>77</v>
      </c>
      <c r="J4084" s="2">
        <v>5</v>
      </c>
      <c r="K4084" s="2">
        <v>54619</v>
      </c>
      <c r="L4084" s="2">
        <v>273095</v>
      </c>
      <c r="M4084" s="2">
        <v>231158.64</v>
      </c>
      <c r="N4084" s="2">
        <v>41936.36</v>
      </c>
      <c r="O4084" s="2">
        <v>165</v>
      </c>
      <c r="P4084" s="2">
        <v>63</v>
      </c>
      <c r="Q4084" s="2" t="s">
        <v>78</v>
      </c>
      <c r="R4084" s="2">
        <v>0</v>
      </c>
      <c r="S4084" s="5">
        <f>IFERROR(Table1[[#This Row],[Profit]]/Table1[[#This Row],[Sales]],0)</f>
        <v>0.15355960380087516</v>
      </c>
      <c r="T4084" s="2" t="str">
        <f t="shared" si="63"/>
        <v>Reorder Needed</v>
      </c>
    </row>
    <row r="4085" spans="1:20" x14ac:dyDescent="0.3">
      <c r="A4085" s="2">
        <v>5084</v>
      </c>
      <c r="B4085" s="3">
        <v>45615</v>
      </c>
      <c r="C4085" s="2" t="s">
        <v>682</v>
      </c>
      <c r="D4085" s="2" t="s">
        <v>4869</v>
      </c>
      <c r="E4085" s="2" t="s">
        <v>20</v>
      </c>
      <c r="F4085" s="2" t="s">
        <v>21</v>
      </c>
      <c r="G4085" s="2" t="s">
        <v>75</v>
      </c>
      <c r="H4085" s="2" t="s">
        <v>76</v>
      </c>
      <c r="I4085" s="2" t="s">
        <v>77</v>
      </c>
      <c r="J4085" s="2">
        <v>9</v>
      </c>
      <c r="K4085" s="2">
        <v>51938</v>
      </c>
      <c r="L4085" s="2">
        <v>467442</v>
      </c>
      <c r="M4085" s="2">
        <v>358154.71</v>
      </c>
      <c r="N4085" s="2">
        <v>109287.29</v>
      </c>
      <c r="O4085" s="2">
        <v>420</v>
      </c>
      <c r="P4085" s="2">
        <v>80</v>
      </c>
      <c r="Q4085" s="2" t="s">
        <v>78</v>
      </c>
      <c r="R4085" s="2">
        <v>10</v>
      </c>
      <c r="S4085" s="5">
        <f>IFERROR(Table1[[#This Row],[Profit]]/Table1[[#This Row],[Sales]],0)</f>
        <v>0.23379861030887253</v>
      </c>
      <c r="T4085" s="2" t="str">
        <f t="shared" si="63"/>
        <v>Reorder Needed</v>
      </c>
    </row>
    <row r="4086" spans="1:20" x14ac:dyDescent="0.3">
      <c r="A4086" s="2">
        <v>5085</v>
      </c>
      <c r="B4086" s="3">
        <v>45397</v>
      </c>
      <c r="C4086" s="2" t="s">
        <v>535</v>
      </c>
      <c r="D4086" s="2" t="s">
        <v>4870</v>
      </c>
      <c r="E4086" s="2" t="s">
        <v>45</v>
      </c>
      <c r="F4086" s="2" t="s">
        <v>46</v>
      </c>
      <c r="G4086" s="2" t="s">
        <v>81</v>
      </c>
      <c r="H4086" s="2" t="s">
        <v>82</v>
      </c>
      <c r="I4086" s="2" t="s">
        <v>24</v>
      </c>
      <c r="J4086" s="2">
        <v>10</v>
      </c>
      <c r="K4086" s="2">
        <v>50850</v>
      </c>
      <c r="L4086" s="2">
        <v>508500</v>
      </c>
      <c r="M4086" s="2">
        <v>353722.33</v>
      </c>
      <c r="N4086" s="2">
        <v>154777.67000000001</v>
      </c>
      <c r="O4086" s="2">
        <v>331</v>
      </c>
      <c r="P4086" s="2">
        <v>25</v>
      </c>
      <c r="Q4086" s="2" t="s">
        <v>42</v>
      </c>
      <c r="R4086" s="2">
        <v>5</v>
      </c>
      <c r="S4086" s="5">
        <f>IFERROR(Table1[[#This Row],[Profit]]/Table1[[#This Row],[Sales]],0)</f>
        <v>0.30438086529006886</v>
      </c>
      <c r="T4086" s="2" t="str">
        <f t="shared" si="63"/>
        <v>Reorder Needed</v>
      </c>
    </row>
    <row r="4087" spans="1:20" x14ac:dyDescent="0.3">
      <c r="A4087" s="2">
        <v>5086</v>
      </c>
      <c r="B4087" s="3">
        <v>45299</v>
      </c>
      <c r="C4087" s="2" t="s">
        <v>2065</v>
      </c>
      <c r="D4087" s="2" t="s">
        <v>4871</v>
      </c>
      <c r="E4087" s="2" t="s">
        <v>20</v>
      </c>
      <c r="F4087" s="2" t="s">
        <v>21</v>
      </c>
      <c r="G4087" s="2" t="s">
        <v>40</v>
      </c>
      <c r="H4087" s="2" t="s">
        <v>41</v>
      </c>
      <c r="I4087" s="2" t="s">
        <v>24</v>
      </c>
      <c r="J4087" s="2">
        <v>7</v>
      </c>
      <c r="K4087" s="2">
        <v>55305</v>
      </c>
      <c r="L4087" s="2">
        <v>387135</v>
      </c>
      <c r="M4087" s="2">
        <v>238121.82</v>
      </c>
      <c r="N4087" s="2">
        <v>149013.18</v>
      </c>
      <c r="O4087" s="2">
        <v>419</v>
      </c>
      <c r="P4087" s="2">
        <v>87</v>
      </c>
      <c r="Q4087" s="2" t="s">
        <v>42</v>
      </c>
      <c r="R4087" s="2">
        <v>5</v>
      </c>
      <c r="S4087" s="5">
        <f>IFERROR(Table1[[#This Row],[Profit]]/Table1[[#This Row],[Sales]],0)</f>
        <v>0.38491270487039403</v>
      </c>
      <c r="T4087" s="2" t="str">
        <f t="shared" si="63"/>
        <v>Reorder Needed</v>
      </c>
    </row>
    <row r="4088" spans="1:20" x14ac:dyDescent="0.3">
      <c r="A4088" s="2">
        <v>5087</v>
      </c>
      <c r="B4088" s="3">
        <v>45440</v>
      </c>
      <c r="C4088" s="2" t="s">
        <v>278</v>
      </c>
      <c r="D4088" s="2" t="s">
        <v>4872</v>
      </c>
      <c r="E4088" s="2" t="s">
        <v>20</v>
      </c>
      <c r="F4088" s="2" t="s">
        <v>21</v>
      </c>
      <c r="G4088" s="2" t="s">
        <v>40</v>
      </c>
      <c r="H4088" s="2" t="s">
        <v>41</v>
      </c>
      <c r="I4088" s="2" t="s">
        <v>24</v>
      </c>
      <c r="J4088" s="2">
        <v>5</v>
      </c>
      <c r="K4088" s="2">
        <v>41121</v>
      </c>
      <c r="L4088" s="2">
        <v>205605</v>
      </c>
      <c r="M4088" s="2">
        <v>168387.32</v>
      </c>
      <c r="N4088" s="2">
        <v>37217.68</v>
      </c>
      <c r="O4088" s="2">
        <v>261</v>
      </c>
      <c r="P4088" s="2">
        <v>27</v>
      </c>
      <c r="Q4088" s="2" t="s">
        <v>42</v>
      </c>
      <c r="R4088" s="2">
        <v>20</v>
      </c>
      <c r="S4088" s="5">
        <f>IFERROR(Table1[[#This Row],[Profit]]/Table1[[#This Row],[Sales]],0)</f>
        <v>0.18101544223146324</v>
      </c>
      <c r="T4088" s="2" t="str">
        <f t="shared" si="63"/>
        <v>Reorder Needed</v>
      </c>
    </row>
    <row r="4089" spans="1:20" x14ac:dyDescent="0.3">
      <c r="A4089" s="2">
        <v>5088</v>
      </c>
      <c r="B4089" s="3">
        <v>45317</v>
      </c>
      <c r="C4089" s="2" t="s">
        <v>93</v>
      </c>
      <c r="D4089" s="2" t="s">
        <v>4873</v>
      </c>
      <c r="E4089" s="2" t="s">
        <v>36</v>
      </c>
      <c r="F4089" s="2" t="s">
        <v>37</v>
      </c>
      <c r="G4089" s="2" t="s">
        <v>40</v>
      </c>
      <c r="H4089" s="2" t="s">
        <v>41</v>
      </c>
      <c r="I4089" s="2" t="s">
        <v>24</v>
      </c>
      <c r="J4089" s="2">
        <v>1</v>
      </c>
      <c r="K4089" s="2">
        <v>51286</v>
      </c>
      <c r="L4089" s="2">
        <v>51286</v>
      </c>
      <c r="M4089" s="2">
        <v>40693.56</v>
      </c>
      <c r="N4089" s="2">
        <v>10592.44</v>
      </c>
      <c r="O4089" s="2">
        <v>92</v>
      </c>
      <c r="P4089" s="2">
        <v>26</v>
      </c>
      <c r="Q4089" s="2" t="s">
        <v>42</v>
      </c>
      <c r="R4089" s="2">
        <v>5</v>
      </c>
      <c r="S4089" s="5">
        <f>IFERROR(Table1[[#This Row],[Profit]]/Table1[[#This Row],[Sales]],0)</f>
        <v>0.20653667667589595</v>
      </c>
      <c r="T4089" s="2" t="str">
        <f t="shared" si="63"/>
        <v>Reorder Needed</v>
      </c>
    </row>
    <row r="4090" spans="1:20" x14ac:dyDescent="0.3">
      <c r="A4090" s="2">
        <v>5089</v>
      </c>
      <c r="B4090" s="3">
        <v>45509</v>
      </c>
      <c r="C4090" s="2" t="s">
        <v>258</v>
      </c>
      <c r="D4090" s="2" t="s">
        <v>4874</v>
      </c>
      <c r="E4090" s="2" t="s">
        <v>28</v>
      </c>
      <c r="F4090" s="2" t="s">
        <v>29</v>
      </c>
      <c r="G4090" s="2" t="s">
        <v>30</v>
      </c>
      <c r="H4090" s="2" t="s">
        <v>31</v>
      </c>
      <c r="I4090" s="2" t="s">
        <v>32</v>
      </c>
      <c r="J4090" s="2">
        <v>10</v>
      </c>
      <c r="K4090" s="2">
        <v>30635</v>
      </c>
      <c r="L4090" s="2">
        <v>306350</v>
      </c>
      <c r="M4090" s="2">
        <v>251161.28</v>
      </c>
      <c r="N4090" s="2">
        <v>55188.72</v>
      </c>
      <c r="O4090" s="2">
        <v>73</v>
      </c>
      <c r="P4090" s="2">
        <v>50</v>
      </c>
      <c r="Q4090" s="2" t="s">
        <v>33</v>
      </c>
      <c r="R4090" s="2">
        <v>0</v>
      </c>
      <c r="S4090" s="5">
        <f>IFERROR(Table1[[#This Row],[Profit]]/Table1[[#This Row],[Sales]],0)</f>
        <v>0.18014924106414232</v>
      </c>
      <c r="T4090" s="2" t="str">
        <f t="shared" si="63"/>
        <v>Reorder Needed</v>
      </c>
    </row>
    <row r="4091" spans="1:20" x14ac:dyDescent="0.3">
      <c r="A4091" s="2">
        <v>5090</v>
      </c>
      <c r="B4091" s="3">
        <v>45585</v>
      </c>
      <c r="C4091" s="2" t="s">
        <v>1744</v>
      </c>
      <c r="D4091" s="2" t="s">
        <v>4875</v>
      </c>
      <c r="E4091" s="2" t="s">
        <v>20</v>
      </c>
      <c r="F4091" s="2" t="s">
        <v>21</v>
      </c>
      <c r="G4091" s="2" t="s">
        <v>55</v>
      </c>
      <c r="H4091" s="2" t="s">
        <v>56</v>
      </c>
      <c r="I4091" s="2" t="s">
        <v>32</v>
      </c>
      <c r="J4091" s="2">
        <v>10</v>
      </c>
      <c r="K4091" s="2">
        <v>37243</v>
      </c>
      <c r="L4091" s="2">
        <v>372430</v>
      </c>
      <c r="M4091" s="2">
        <v>285894.26</v>
      </c>
      <c r="N4091" s="2">
        <v>86535.74</v>
      </c>
      <c r="O4091" s="2">
        <v>133</v>
      </c>
      <c r="P4091" s="2">
        <v>30</v>
      </c>
      <c r="Q4091" s="2" t="s">
        <v>57</v>
      </c>
      <c r="R4091" s="2">
        <v>0</v>
      </c>
      <c r="S4091" s="5">
        <f>IFERROR(Table1[[#This Row],[Profit]]/Table1[[#This Row],[Sales]],0)</f>
        <v>0.23235437531885189</v>
      </c>
      <c r="T4091" s="2" t="str">
        <f t="shared" si="63"/>
        <v>Reorder Needed</v>
      </c>
    </row>
    <row r="4092" spans="1:20" x14ac:dyDescent="0.3">
      <c r="A4092" s="2">
        <v>5091</v>
      </c>
      <c r="B4092" s="3">
        <v>45335</v>
      </c>
      <c r="C4092" s="2" t="s">
        <v>389</v>
      </c>
      <c r="D4092" s="2" t="s">
        <v>4876</v>
      </c>
      <c r="E4092" s="2" t="s">
        <v>28</v>
      </c>
      <c r="F4092" s="2" t="s">
        <v>29</v>
      </c>
      <c r="G4092" s="2" t="s">
        <v>30</v>
      </c>
      <c r="H4092" s="2" t="s">
        <v>31</v>
      </c>
      <c r="I4092" s="2" t="s">
        <v>32</v>
      </c>
      <c r="J4092" s="2">
        <v>8</v>
      </c>
      <c r="K4092" s="2">
        <v>17818</v>
      </c>
      <c r="L4092" s="2">
        <v>142544</v>
      </c>
      <c r="M4092" s="2">
        <v>102994.31</v>
      </c>
      <c r="N4092" s="2">
        <v>39549.69</v>
      </c>
      <c r="O4092" s="2">
        <v>424</v>
      </c>
      <c r="P4092" s="2">
        <v>79</v>
      </c>
      <c r="Q4092" s="2" t="s">
        <v>33</v>
      </c>
      <c r="R4092" s="2">
        <v>15</v>
      </c>
      <c r="S4092" s="5">
        <f>IFERROR(Table1[[#This Row],[Profit]]/Table1[[#This Row],[Sales]],0)</f>
        <v>0.27745601358177124</v>
      </c>
      <c r="T4092" s="2" t="str">
        <f t="shared" si="63"/>
        <v>Reorder Needed</v>
      </c>
    </row>
    <row r="4093" spans="1:20" x14ac:dyDescent="0.3">
      <c r="A4093" s="2">
        <v>5092</v>
      </c>
      <c r="B4093" s="3">
        <v>45585</v>
      </c>
      <c r="C4093" s="2" t="s">
        <v>1804</v>
      </c>
      <c r="D4093" s="2" t="s">
        <v>4877</v>
      </c>
      <c r="E4093" s="2" t="s">
        <v>20</v>
      </c>
      <c r="F4093" s="2" t="s">
        <v>21</v>
      </c>
      <c r="G4093" s="2" t="s">
        <v>22</v>
      </c>
      <c r="H4093" s="2" t="s">
        <v>23</v>
      </c>
      <c r="I4093" s="2" t="s">
        <v>24</v>
      </c>
      <c r="J4093" s="2">
        <v>9</v>
      </c>
      <c r="K4093" s="2">
        <v>52501</v>
      </c>
      <c r="L4093" s="2">
        <v>472509</v>
      </c>
      <c r="M4093" s="2">
        <v>397079.61</v>
      </c>
      <c r="N4093" s="2">
        <v>75429.39</v>
      </c>
      <c r="O4093" s="2">
        <v>467</v>
      </c>
      <c r="P4093" s="2">
        <v>95</v>
      </c>
      <c r="Q4093" s="2" t="s">
        <v>25</v>
      </c>
      <c r="R4093" s="2">
        <v>20</v>
      </c>
      <c r="S4093" s="5">
        <f>IFERROR(Table1[[#This Row],[Profit]]/Table1[[#This Row],[Sales]],0)</f>
        <v>0.15963587995149298</v>
      </c>
      <c r="T4093" s="2" t="str">
        <f t="shared" si="63"/>
        <v>Reorder Needed</v>
      </c>
    </row>
    <row r="4094" spans="1:20" x14ac:dyDescent="0.3">
      <c r="A4094" s="2">
        <v>5093</v>
      </c>
      <c r="B4094" s="3">
        <v>45379</v>
      </c>
      <c r="C4094" s="2" t="s">
        <v>1264</v>
      </c>
      <c r="D4094" s="2" t="s">
        <v>4878</v>
      </c>
      <c r="E4094" s="2" t="s">
        <v>36</v>
      </c>
      <c r="F4094" s="2" t="s">
        <v>37</v>
      </c>
      <c r="G4094" s="2" t="s">
        <v>97</v>
      </c>
      <c r="H4094" s="2" t="s">
        <v>98</v>
      </c>
      <c r="I4094" s="2" t="s">
        <v>32</v>
      </c>
      <c r="J4094" s="2">
        <v>10</v>
      </c>
      <c r="K4094" s="2">
        <v>15046</v>
      </c>
      <c r="L4094" s="2">
        <v>150460</v>
      </c>
      <c r="M4094" s="2">
        <v>132632.32000000001</v>
      </c>
      <c r="N4094" s="2">
        <v>17827.68</v>
      </c>
      <c r="O4094" s="2">
        <v>104</v>
      </c>
      <c r="P4094" s="2">
        <v>65</v>
      </c>
      <c r="Q4094" s="2" t="s">
        <v>99</v>
      </c>
      <c r="R4094" s="2">
        <v>15</v>
      </c>
      <c r="S4094" s="5">
        <f>IFERROR(Table1[[#This Row],[Profit]]/Table1[[#This Row],[Sales]],0)</f>
        <v>0.11848783729894989</v>
      </c>
      <c r="T4094" s="2" t="str">
        <f t="shared" si="63"/>
        <v>Reorder Needed</v>
      </c>
    </row>
    <row r="4095" spans="1:20" x14ac:dyDescent="0.3">
      <c r="A4095" s="2">
        <v>5094</v>
      </c>
      <c r="B4095" s="3">
        <v>45524</v>
      </c>
      <c r="C4095" s="2" t="s">
        <v>1810</v>
      </c>
      <c r="D4095" s="2" t="s">
        <v>4879</v>
      </c>
      <c r="E4095" s="2" t="s">
        <v>28</v>
      </c>
      <c r="F4095" s="2" t="s">
        <v>29</v>
      </c>
      <c r="G4095" s="2" t="s">
        <v>67</v>
      </c>
      <c r="H4095" s="2" t="s">
        <v>68</v>
      </c>
      <c r="I4095" s="2" t="s">
        <v>24</v>
      </c>
      <c r="J4095" s="2">
        <v>3</v>
      </c>
      <c r="K4095" s="2">
        <v>24586</v>
      </c>
      <c r="L4095" s="2">
        <v>73758</v>
      </c>
      <c r="M4095" s="2">
        <v>62898.55</v>
      </c>
      <c r="N4095" s="2">
        <v>10859.45</v>
      </c>
      <c r="O4095" s="2">
        <v>54</v>
      </c>
      <c r="P4095" s="2">
        <v>47</v>
      </c>
      <c r="Q4095" s="2" t="s">
        <v>42</v>
      </c>
      <c r="R4095" s="2">
        <v>20</v>
      </c>
      <c r="S4095" s="5">
        <f>IFERROR(Table1[[#This Row],[Profit]]/Table1[[#This Row],[Sales]],0)</f>
        <v>0.14723080886141166</v>
      </c>
      <c r="T4095" s="2" t="str">
        <f t="shared" si="63"/>
        <v>Reorder Needed</v>
      </c>
    </row>
    <row r="4096" spans="1:20" x14ac:dyDescent="0.3">
      <c r="A4096" s="2">
        <v>5095</v>
      </c>
      <c r="B4096" s="3">
        <v>45619</v>
      </c>
      <c r="C4096" s="2" t="s">
        <v>868</v>
      </c>
      <c r="D4096" s="2" t="s">
        <v>4880</v>
      </c>
      <c r="E4096" s="2" t="s">
        <v>45</v>
      </c>
      <c r="F4096" s="2" t="s">
        <v>46</v>
      </c>
      <c r="G4096" s="2" t="s">
        <v>81</v>
      </c>
      <c r="H4096" s="2" t="s">
        <v>82</v>
      </c>
      <c r="I4096" s="2" t="s">
        <v>24</v>
      </c>
      <c r="J4096" s="2">
        <v>10</v>
      </c>
      <c r="K4096" s="2">
        <v>15079</v>
      </c>
      <c r="L4096" s="2">
        <v>150790</v>
      </c>
      <c r="M4096" s="2">
        <v>128231.36</v>
      </c>
      <c r="N4096" s="2">
        <v>22558.639999999999</v>
      </c>
      <c r="O4096" s="2">
        <v>473</v>
      </c>
      <c r="P4096" s="2">
        <v>79</v>
      </c>
      <c r="Q4096" s="2" t="s">
        <v>42</v>
      </c>
      <c r="R4096" s="2">
        <v>5</v>
      </c>
      <c r="S4096" s="5">
        <f>IFERROR(Table1[[#This Row],[Profit]]/Table1[[#This Row],[Sales]],0)</f>
        <v>0.14960302407321441</v>
      </c>
      <c r="T4096" s="2" t="str">
        <f t="shared" si="63"/>
        <v>Reorder Needed</v>
      </c>
    </row>
    <row r="4097" spans="1:20" x14ac:dyDescent="0.3">
      <c r="A4097" s="2">
        <v>5096</v>
      </c>
      <c r="B4097" s="3">
        <v>45533</v>
      </c>
      <c r="C4097" s="2" t="s">
        <v>891</v>
      </c>
      <c r="D4097" s="2" t="s">
        <v>4881</v>
      </c>
      <c r="E4097" s="2" t="s">
        <v>20</v>
      </c>
      <c r="F4097" s="2" t="s">
        <v>21</v>
      </c>
      <c r="G4097" s="2" t="s">
        <v>81</v>
      </c>
      <c r="H4097" s="2" t="s">
        <v>82</v>
      </c>
      <c r="I4097" s="2" t="s">
        <v>24</v>
      </c>
      <c r="J4097" s="2">
        <v>2</v>
      </c>
      <c r="K4097" s="2">
        <v>12529</v>
      </c>
      <c r="L4097" s="2">
        <v>25058</v>
      </c>
      <c r="M4097" s="2">
        <v>15618.99</v>
      </c>
      <c r="N4097" s="2">
        <v>9439.01</v>
      </c>
      <c r="O4097" s="2">
        <v>85</v>
      </c>
      <c r="P4097" s="2">
        <v>34</v>
      </c>
      <c r="Q4097" s="2" t="s">
        <v>42</v>
      </c>
      <c r="R4097" s="2">
        <v>10</v>
      </c>
      <c r="S4097" s="5">
        <f>IFERROR(Table1[[#This Row],[Profit]]/Table1[[#This Row],[Sales]],0)</f>
        <v>0.37668648734934951</v>
      </c>
      <c r="T4097" s="2" t="str">
        <f t="shared" si="63"/>
        <v>Reorder Needed</v>
      </c>
    </row>
    <row r="4098" spans="1:20" x14ac:dyDescent="0.3">
      <c r="A4098" s="2">
        <v>5097</v>
      </c>
      <c r="B4098" s="3">
        <v>45466</v>
      </c>
      <c r="C4098" s="2" t="s">
        <v>1754</v>
      </c>
      <c r="D4098" s="2" t="s">
        <v>4882</v>
      </c>
      <c r="E4098" s="2" t="s">
        <v>20</v>
      </c>
      <c r="F4098" s="2" t="s">
        <v>21</v>
      </c>
      <c r="G4098" s="2" t="s">
        <v>22</v>
      </c>
      <c r="H4098" s="2" t="s">
        <v>23</v>
      </c>
      <c r="I4098" s="2" t="s">
        <v>24</v>
      </c>
      <c r="J4098" s="2">
        <v>1</v>
      </c>
      <c r="K4098" s="2">
        <v>36326</v>
      </c>
      <c r="L4098" s="2">
        <v>36326</v>
      </c>
      <c r="M4098" s="2">
        <v>31808.54</v>
      </c>
      <c r="N4098" s="2">
        <v>4517.46</v>
      </c>
      <c r="O4098" s="2">
        <v>467</v>
      </c>
      <c r="P4098" s="2">
        <v>47</v>
      </c>
      <c r="Q4098" s="2" t="s">
        <v>25</v>
      </c>
      <c r="R4098" s="2">
        <v>20</v>
      </c>
      <c r="S4098" s="5">
        <f>IFERROR(Table1[[#This Row],[Profit]]/Table1[[#This Row],[Sales]],0)</f>
        <v>0.12435886142157132</v>
      </c>
      <c r="T4098" s="2" t="str">
        <f t="shared" ref="T4098:T4161" si="64">IF(O4098&gt;P4098,"Reorder Needed","Sufficient")</f>
        <v>Reorder Needed</v>
      </c>
    </row>
    <row r="4099" spans="1:20" x14ac:dyDescent="0.3">
      <c r="A4099" s="2">
        <v>5098</v>
      </c>
      <c r="B4099" s="3">
        <v>45616</v>
      </c>
      <c r="C4099" s="2" t="s">
        <v>1934</v>
      </c>
      <c r="D4099" s="2" t="s">
        <v>4883</v>
      </c>
      <c r="E4099" s="2" t="s">
        <v>20</v>
      </c>
      <c r="F4099" s="2" t="s">
        <v>21</v>
      </c>
      <c r="G4099" s="2" t="s">
        <v>97</v>
      </c>
      <c r="H4099" s="2" t="s">
        <v>98</v>
      </c>
      <c r="I4099" s="2" t="s">
        <v>32</v>
      </c>
      <c r="J4099" s="2">
        <v>9</v>
      </c>
      <c r="K4099" s="2">
        <v>43562</v>
      </c>
      <c r="L4099" s="2">
        <v>392058</v>
      </c>
      <c r="M4099" s="2">
        <v>275246.49</v>
      </c>
      <c r="N4099" s="2">
        <v>116811.51</v>
      </c>
      <c r="O4099" s="2">
        <v>373</v>
      </c>
      <c r="P4099" s="2">
        <v>13</v>
      </c>
      <c r="Q4099" s="2" t="s">
        <v>99</v>
      </c>
      <c r="R4099" s="2">
        <v>10</v>
      </c>
      <c r="S4099" s="5">
        <f>IFERROR(Table1[[#This Row],[Profit]]/Table1[[#This Row],[Sales]],0)</f>
        <v>0.29794446229894556</v>
      </c>
      <c r="T4099" s="2" t="str">
        <f t="shared" si="64"/>
        <v>Reorder Needed</v>
      </c>
    </row>
    <row r="4100" spans="1:20" x14ac:dyDescent="0.3">
      <c r="A4100" s="2">
        <v>5099</v>
      </c>
      <c r="B4100" s="3">
        <v>45641</v>
      </c>
      <c r="C4100" s="2" t="s">
        <v>214</v>
      </c>
      <c r="D4100" s="2" t="s">
        <v>4884</v>
      </c>
      <c r="E4100" s="2" t="s">
        <v>36</v>
      </c>
      <c r="F4100" s="2" t="s">
        <v>37</v>
      </c>
      <c r="G4100" s="2" t="s">
        <v>30</v>
      </c>
      <c r="H4100" s="2" t="s">
        <v>31</v>
      </c>
      <c r="I4100" s="2" t="s">
        <v>32</v>
      </c>
      <c r="J4100" s="2">
        <v>3</v>
      </c>
      <c r="K4100" s="2">
        <v>31061</v>
      </c>
      <c r="L4100" s="2">
        <v>93183</v>
      </c>
      <c r="M4100" s="2">
        <v>72391.460000000006</v>
      </c>
      <c r="N4100" s="2">
        <v>20791.54</v>
      </c>
      <c r="O4100" s="2">
        <v>369</v>
      </c>
      <c r="P4100" s="2">
        <v>98</v>
      </c>
      <c r="Q4100" s="2" t="s">
        <v>33</v>
      </c>
      <c r="R4100" s="2">
        <v>20</v>
      </c>
      <c r="S4100" s="5">
        <f>IFERROR(Table1[[#This Row],[Profit]]/Table1[[#This Row],[Sales]],0)</f>
        <v>0.22312589206185679</v>
      </c>
      <c r="T4100" s="2" t="str">
        <f t="shared" si="64"/>
        <v>Reorder Needed</v>
      </c>
    </row>
    <row r="4101" spans="1:20" x14ac:dyDescent="0.3">
      <c r="A4101" s="2">
        <v>5100</v>
      </c>
      <c r="B4101" s="3">
        <v>45597</v>
      </c>
      <c r="C4101" s="2" t="s">
        <v>844</v>
      </c>
      <c r="D4101" s="2" t="s">
        <v>4885</v>
      </c>
      <c r="E4101" s="2" t="s">
        <v>36</v>
      </c>
      <c r="F4101" s="2" t="s">
        <v>37</v>
      </c>
      <c r="G4101" s="2" t="s">
        <v>97</v>
      </c>
      <c r="H4101" s="2" t="s">
        <v>98</v>
      </c>
      <c r="I4101" s="2" t="s">
        <v>32</v>
      </c>
      <c r="J4101" s="2">
        <v>10</v>
      </c>
      <c r="K4101" s="2">
        <v>47983</v>
      </c>
      <c r="L4101" s="2">
        <v>479830</v>
      </c>
      <c r="M4101" s="2">
        <v>378522.36</v>
      </c>
      <c r="N4101" s="2">
        <v>101307.64</v>
      </c>
      <c r="O4101" s="2">
        <v>435</v>
      </c>
      <c r="P4101" s="2">
        <v>10</v>
      </c>
      <c r="Q4101" s="2" t="s">
        <v>99</v>
      </c>
      <c r="R4101" s="2">
        <v>0</v>
      </c>
      <c r="S4101" s="5">
        <f>IFERROR(Table1[[#This Row],[Profit]]/Table1[[#This Row],[Sales]],0)</f>
        <v>0.21113235937727945</v>
      </c>
      <c r="T4101" s="2" t="str">
        <f t="shared" si="64"/>
        <v>Reorder Needed</v>
      </c>
    </row>
    <row r="4102" spans="1:20" x14ac:dyDescent="0.3">
      <c r="A4102" s="2">
        <v>5101</v>
      </c>
      <c r="B4102" s="3">
        <v>45655</v>
      </c>
      <c r="C4102" s="2" t="s">
        <v>216</v>
      </c>
      <c r="D4102" s="2" t="s">
        <v>4886</v>
      </c>
      <c r="E4102" s="2" t="s">
        <v>20</v>
      </c>
      <c r="F4102" s="2" t="s">
        <v>21</v>
      </c>
      <c r="G4102" s="2" t="s">
        <v>22</v>
      </c>
      <c r="H4102" s="2" t="s">
        <v>23</v>
      </c>
      <c r="I4102" s="2" t="s">
        <v>24</v>
      </c>
      <c r="J4102" s="2">
        <v>4</v>
      </c>
      <c r="K4102" s="2">
        <v>43992</v>
      </c>
      <c r="L4102" s="2">
        <v>175968</v>
      </c>
      <c r="M4102" s="2">
        <v>138798.21</v>
      </c>
      <c r="N4102" s="2">
        <v>37169.79</v>
      </c>
      <c r="O4102" s="2">
        <v>306</v>
      </c>
      <c r="P4102" s="2">
        <v>69</v>
      </c>
      <c r="Q4102" s="2" t="s">
        <v>25</v>
      </c>
      <c r="R4102" s="2">
        <v>5</v>
      </c>
      <c r="S4102" s="5">
        <f>IFERROR(Table1[[#This Row],[Profit]]/Table1[[#This Row],[Sales]],0)</f>
        <v>0.21123039416257502</v>
      </c>
      <c r="T4102" s="2" t="str">
        <f t="shared" si="64"/>
        <v>Reorder Needed</v>
      </c>
    </row>
    <row r="4103" spans="1:20" x14ac:dyDescent="0.3">
      <c r="A4103" s="2">
        <v>5102</v>
      </c>
      <c r="B4103" s="3">
        <v>45604</v>
      </c>
      <c r="C4103" s="2" t="s">
        <v>3478</v>
      </c>
      <c r="D4103" s="2" t="s">
        <v>4887</v>
      </c>
      <c r="E4103" s="2" t="s">
        <v>28</v>
      </c>
      <c r="F4103" s="2" t="s">
        <v>29</v>
      </c>
      <c r="G4103" s="2" t="s">
        <v>49</v>
      </c>
      <c r="H4103" s="2" t="s">
        <v>50</v>
      </c>
      <c r="I4103" s="2" t="s">
        <v>51</v>
      </c>
      <c r="J4103" s="2">
        <v>8</v>
      </c>
      <c r="K4103" s="2">
        <v>41223</v>
      </c>
      <c r="L4103" s="2">
        <v>329784</v>
      </c>
      <c r="M4103" s="2">
        <v>212655.88</v>
      </c>
      <c r="N4103" s="2">
        <v>117128.12</v>
      </c>
      <c r="O4103" s="2">
        <v>189</v>
      </c>
      <c r="P4103" s="2">
        <v>53</v>
      </c>
      <c r="Q4103" s="2" t="s">
        <v>52</v>
      </c>
      <c r="R4103" s="2">
        <v>5</v>
      </c>
      <c r="S4103" s="5">
        <f>IFERROR(Table1[[#This Row],[Profit]]/Table1[[#This Row],[Sales]],0)</f>
        <v>0.35516616937146739</v>
      </c>
      <c r="T4103" s="2" t="str">
        <f t="shared" si="64"/>
        <v>Reorder Needed</v>
      </c>
    </row>
    <row r="4104" spans="1:20" x14ac:dyDescent="0.3">
      <c r="A4104" s="2">
        <v>5103</v>
      </c>
      <c r="B4104" s="3">
        <v>45505</v>
      </c>
      <c r="C4104" s="2" t="s">
        <v>288</v>
      </c>
      <c r="D4104" s="2" t="s">
        <v>2713</v>
      </c>
      <c r="E4104" s="2" t="s">
        <v>45</v>
      </c>
      <c r="F4104" s="2" t="s">
        <v>46</v>
      </c>
      <c r="G4104" s="2" t="s">
        <v>30</v>
      </c>
      <c r="H4104" s="2" t="s">
        <v>31</v>
      </c>
      <c r="I4104" s="2" t="s">
        <v>32</v>
      </c>
      <c r="J4104" s="2">
        <v>4</v>
      </c>
      <c r="K4104" s="2">
        <v>31779</v>
      </c>
      <c r="L4104" s="2">
        <v>127116</v>
      </c>
      <c r="M4104" s="2">
        <v>114360.29</v>
      </c>
      <c r="N4104" s="2">
        <v>12755.71</v>
      </c>
      <c r="O4104" s="2">
        <v>314</v>
      </c>
      <c r="P4104" s="2">
        <v>18</v>
      </c>
      <c r="Q4104" s="2" t="s">
        <v>33</v>
      </c>
      <c r="R4104" s="2">
        <v>5</v>
      </c>
      <c r="S4104" s="5">
        <f>IFERROR(Table1[[#This Row],[Profit]]/Table1[[#This Row],[Sales]],0)</f>
        <v>0.10034700588438905</v>
      </c>
      <c r="T4104" s="2" t="str">
        <f t="shared" si="64"/>
        <v>Reorder Needed</v>
      </c>
    </row>
    <row r="4105" spans="1:20" x14ac:dyDescent="0.3">
      <c r="A4105" s="2">
        <v>5104</v>
      </c>
      <c r="B4105" s="3">
        <v>45470</v>
      </c>
      <c r="C4105" s="2" t="s">
        <v>923</v>
      </c>
      <c r="D4105" s="2" t="s">
        <v>4888</v>
      </c>
      <c r="E4105" s="2" t="s">
        <v>20</v>
      </c>
      <c r="F4105" s="2" t="s">
        <v>21</v>
      </c>
      <c r="G4105" s="2" t="s">
        <v>49</v>
      </c>
      <c r="H4105" s="2" t="s">
        <v>50</v>
      </c>
      <c r="I4105" s="2" t="s">
        <v>51</v>
      </c>
      <c r="J4105" s="2">
        <v>8</v>
      </c>
      <c r="K4105" s="2">
        <v>19071</v>
      </c>
      <c r="L4105" s="2">
        <v>152568</v>
      </c>
      <c r="M4105" s="2">
        <v>113543.94</v>
      </c>
      <c r="N4105" s="2">
        <v>39024.06</v>
      </c>
      <c r="O4105" s="2">
        <v>100</v>
      </c>
      <c r="P4105" s="2">
        <v>49</v>
      </c>
      <c r="Q4105" s="2" t="s">
        <v>52</v>
      </c>
      <c r="R4105" s="2">
        <v>15</v>
      </c>
      <c r="S4105" s="5">
        <f>IFERROR(Table1[[#This Row],[Profit]]/Table1[[#This Row],[Sales]],0)</f>
        <v>0.25578142205442816</v>
      </c>
      <c r="T4105" s="2" t="str">
        <f t="shared" si="64"/>
        <v>Reorder Needed</v>
      </c>
    </row>
    <row r="4106" spans="1:20" x14ac:dyDescent="0.3">
      <c r="A4106" s="2">
        <v>5105</v>
      </c>
      <c r="B4106" s="3">
        <v>45571</v>
      </c>
      <c r="C4106" s="2" t="s">
        <v>584</v>
      </c>
      <c r="D4106" s="2" t="s">
        <v>4889</v>
      </c>
      <c r="E4106" s="2" t="s">
        <v>20</v>
      </c>
      <c r="F4106" s="2" t="s">
        <v>21</v>
      </c>
      <c r="G4106" s="2" t="s">
        <v>22</v>
      </c>
      <c r="H4106" s="2" t="s">
        <v>23</v>
      </c>
      <c r="I4106" s="2" t="s">
        <v>24</v>
      </c>
      <c r="J4106" s="2">
        <v>1</v>
      </c>
      <c r="K4106" s="2">
        <v>34237</v>
      </c>
      <c r="L4106" s="2">
        <v>34237</v>
      </c>
      <c r="M4106" s="2">
        <v>25099.35</v>
      </c>
      <c r="N4106" s="2">
        <v>9137.65</v>
      </c>
      <c r="O4106" s="2">
        <v>196</v>
      </c>
      <c r="P4106" s="2">
        <v>20</v>
      </c>
      <c r="Q4106" s="2" t="s">
        <v>25</v>
      </c>
      <c r="R4106" s="2">
        <v>20</v>
      </c>
      <c r="S4106" s="5">
        <f>IFERROR(Table1[[#This Row],[Profit]]/Table1[[#This Row],[Sales]],0)</f>
        <v>0.26689400356339632</v>
      </c>
      <c r="T4106" s="2" t="str">
        <f t="shared" si="64"/>
        <v>Reorder Needed</v>
      </c>
    </row>
    <row r="4107" spans="1:20" x14ac:dyDescent="0.3">
      <c r="A4107" s="2">
        <v>5106</v>
      </c>
      <c r="B4107" s="3">
        <v>45455</v>
      </c>
      <c r="C4107" s="2" t="s">
        <v>1030</v>
      </c>
      <c r="D4107" s="2" t="s">
        <v>4890</v>
      </c>
      <c r="E4107" s="2" t="s">
        <v>36</v>
      </c>
      <c r="F4107" s="2" t="s">
        <v>37</v>
      </c>
      <c r="G4107" s="2" t="s">
        <v>40</v>
      </c>
      <c r="H4107" s="2" t="s">
        <v>41</v>
      </c>
      <c r="I4107" s="2" t="s">
        <v>24</v>
      </c>
      <c r="J4107" s="2">
        <v>5</v>
      </c>
      <c r="K4107" s="2">
        <v>22894</v>
      </c>
      <c r="L4107" s="2">
        <v>114470</v>
      </c>
      <c r="M4107" s="2">
        <v>75955.55</v>
      </c>
      <c r="N4107" s="2">
        <v>38514.449999999997</v>
      </c>
      <c r="O4107" s="2">
        <v>486</v>
      </c>
      <c r="P4107" s="2">
        <v>20</v>
      </c>
      <c r="Q4107" s="2" t="s">
        <v>42</v>
      </c>
      <c r="R4107" s="2">
        <v>0</v>
      </c>
      <c r="S4107" s="5">
        <f>IFERROR(Table1[[#This Row],[Profit]]/Table1[[#This Row],[Sales]],0)</f>
        <v>0.3364588975277365</v>
      </c>
      <c r="T4107" s="2" t="str">
        <f t="shared" si="64"/>
        <v>Reorder Needed</v>
      </c>
    </row>
    <row r="4108" spans="1:20" x14ac:dyDescent="0.3">
      <c r="A4108" s="2">
        <v>5107</v>
      </c>
      <c r="B4108" s="3">
        <v>45529</v>
      </c>
      <c r="C4108" s="2" t="s">
        <v>507</v>
      </c>
      <c r="D4108" s="2" t="s">
        <v>4891</v>
      </c>
      <c r="E4108" s="2" t="s">
        <v>28</v>
      </c>
      <c r="F4108" s="2" t="s">
        <v>29</v>
      </c>
      <c r="G4108" s="2" t="s">
        <v>22</v>
      </c>
      <c r="H4108" s="2" t="s">
        <v>23</v>
      </c>
      <c r="I4108" s="2" t="s">
        <v>24</v>
      </c>
      <c r="J4108" s="2">
        <v>4</v>
      </c>
      <c r="K4108" s="2">
        <v>17107</v>
      </c>
      <c r="L4108" s="2">
        <v>68428</v>
      </c>
      <c r="M4108" s="2">
        <v>46082.63</v>
      </c>
      <c r="N4108" s="2">
        <v>22345.37</v>
      </c>
      <c r="O4108" s="2">
        <v>357</v>
      </c>
      <c r="P4108" s="2">
        <v>15</v>
      </c>
      <c r="Q4108" s="2" t="s">
        <v>25</v>
      </c>
      <c r="R4108" s="2">
        <v>10</v>
      </c>
      <c r="S4108" s="5">
        <f>IFERROR(Table1[[#This Row],[Profit]]/Table1[[#This Row],[Sales]],0)</f>
        <v>0.32655301923189334</v>
      </c>
      <c r="T4108" s="2" t="str">
        <f t="shared" si="64"/>
        <v>Reorder Needed</v>
      </c>
    </row>
    <row r="4109" spans="1:20" x14ac:dyDescent="0.3">
      <c r="A4109" s="2">
        <v>5108</v>
      </c>
      <c r="B4109" s="3">
        <v>45353</v>
      </c>
      <c r="C4109" s="2" t="s">
        <v>3216</v>
      </c>
      <c r="D4109" s="2" t="s">
        <v>4892</v>
      </c>
      <c r="E4109" s="2" t="s">
        <v>45</v>
      </c>
      <c r="F4109" s="2" t="s">
        <v>46</v>
      </c>
      <c r="G4109" s="2" t="s">
        <v>49</v>
      </c>
      <c r="H4109" s="2" t="s">
        <v>50</v>
      </c>
      <c r="I4109" s="2" t="s">
        <v>51</v>
      </c>
      <c r="J4109" s="2">
        <v>6</v>
      </c>
      <c r="K4109" s="2">
        <v>34595</v>
      </c>
      <c r="L4109" s="2">
        <v>207570</v>
      </c>
      <c r="M4109" s="2">
        <v>169341.47</v>
      </c>
      <c r="N4109" s="2">
        <v>38228.53</v>
      </c>
      <c r="O4109" s="2">
        <v>112</v>
      </c>
      <c r="P4109" s="2">
        <v>21</v>
      </c>
      <c r="Q4109" s="2" t="s">
        <v>52</v>
      </c>
      <c r="R4109" s="2">
        <v>0</v>
      </c>
      <c r="S4109" s="5">
        <f>IFERROR(Table1[[#This Row],[Profit]]/Table1[[#This Row],[Sales]],0)</f>
        <v>0.18417174928939634</v>
      </c>
      <c r="T4109" s="2" t="str">
        <f t="shared" si="64"/>
        <v>Reorder Needed</v>
      </c>
    </row>
    <row r="4110" spans="1:20" x14ac:dyDescent="0.3">
      <c r="A4110" s="2">
        <v>5109</v>
      </c>
      <c r="B4110" s="3">
        <v>45354</v>
      </c>
      <c r="C4110" s="2" t="s">
        <v>327</v>
      </c>
      <c r="D4110" s="2" t="s">
        <v>4893</v>
      </c>
      <c r="E4110" s="2" t="s">
        <v>45</v>
      </c>
      <c r="F4110" s="2" t="s">
        <v>46</v>
      </c>
      <c r="G4110" s="2" t="s">
        <v>67</v>
      </c>
      <c r="H4110" s="2" t="s">
        <v>68</v>
      </c>
      <c r="I4110" s="2" t="s">
        <v>24</v>
      </c>
      <c r="J4110" s="2">
        <v>6</v>
      </c>
      <c r="K4110" s="2">
        <v>37115</v>
      </c>
      <c r="L4110" s="2">
        <v>222690</v>
      </c>
      <c r="M4110" s="2">
        <v>174686.75</v>
      </c>
      <c r="N4110" s="2">
        <v>48003.25</v>
      </c>
      <c r="O4110" s="2">
        <v>423</v>
      </c>
      <c r="P4110" s="2">
        <v>53</v>
      </c>
      <c r="Q4110" s="2" t="s">
        <v>42</v>
      </c>
      <c r="R4110" s="2">
        <v>5</v>
      </c>
      <c r="S4110" s="5">
        <f>IFERROR(Table1[[#This Row],[Profit]]/Table1[[#This Row],[Sales]],0)</f>
        <v>0.2155608693699762</v>
      </c>
      <c r="T4110" s="2" t="str">
        <f t="shared" si="64"/>
        <v>Reorder Needed</v>
      </c>
    </row>
    <row r="4111" spans="1:20" x14ac:dyDescent="0.3">
      <c r="A4111" s="2">
        <v>5110</v>
      </c>
      <c r="B4111" s="3">
        <v>45398</v>
      </c>
      <c r="C4111" s="2" t="s">
        <v>1431</v>
      </c>
      <c r="D4111" s="2" t="s">
        <v>4894</v>
      </c>
      <c r="E4111" s="2" t="s">
        <v>36</v>
      </c>
      <c r="F4111" s="2" t="s">
        <v>37</v>
      </c>
      <c r="G4111" s="2" t="s">
        <v>30</v>
      </c>
      <c r="H4111" s="2" t="s">
        <v>31</v>
      </c>
      <c r="I4111" s="2" t="s">
        <v>32</v>
      </c>
      <c r="J4111" s="2">
        <v>4</v>
      </c>
      <c r="K4111" s="2">
        <v>36889</v>
      </c>
      <c r="L4111" s="2">
        <v>147556</v>
      </c>
      <c r="M4111" s="2">
        <v>120088.81</v>
      </c>
      <c r="N4111" s="2">
        <v>27467.19</v>
      </c>
      <c r="O4111" s="2">
        <v>339</v>
      </c>
      <c r="P4111" s="2">
        <v>37</v>
      </c>
      <c r="Q4111" s="2" t="s">
        <v>33</v>
      </c>
      <c r="R4111" s="2">
        <v>5</v>
      </c>
      <c r="S4111" s="5">
        <f>IFERROR(Table1[[#This Row],[Profit]]/Table1[[#This Row],[Sales]],0)</f>
        <v>0.18614756431456531</v>
      </c>
      <c r="T4111" s="2" t="str">
        <f t="shared" si="64"/>
        <v>Reorder Needed</v>
      </c>
    </row>
    <row r="4112" spans="1:20" x14ac:dyDescent="0.3">
      <c r="A4112" s="2">
        <v>5111</v>
      </c>
      <c r="B4112" s="3">
        <v>45307</v>
      </c>
      <c r="C4112" s="2" t="s">
        <v>1064</v>
      </c>
      <c r="D4112" s="2" t="s">
        <v>4895</v>
      </c>
      <c r="E4112" s="2" t="s">
        <v>20</v>
      </c>
      <c r="F4112" s="2" t="s">
        <v>21</v>
      </c>
      <c r="G4112" s="2" t="s">
        <v>40</v>
      </c>
      <c r="H4112" s="2" t="s">
        <v>41</v>
      </c>
      <c r="I4112" s="2" t="s">
        <v>24</v>
      </c>
      <c r="J4112" s="2">
        <v>5</v>
      </c>
      <c r="K4112" s="2">
        <v>59477</v>
      </c>
      <c r="L4112" s="2">
        <v>297385</v>
      </c>
      <c r="M4112" s="2">
        <v>264181.65999999997</v>
      </c>
      <c r="N4112" s="2">
        <v>33203.339999999997</v>
      </c>
      <c r="O4112" s="2">
        <v>337</v>
      </c>
      <c r="P4112" s="2">
        <v>40</v>
      </c>
      <c r="Q4112" s="2" t="s">
        <v>42</v>
      </c>
      <c r="R4112" s="2">
        <v>20</v>
      </c>
      <c r="S4112" s="5">
        <f>IFERROR(Table1[[#This Row],[Profit]]/Table1[[#This Row],[Sales]],0)</f>
        <v>0.11165102476587588</v>
      </c>
      <c r="T4112" s="2" t="str">
        <f t="shared" si="64"/>
        <v>Reorder Needed</v>
      </c>
    </row>
    <row r="4113" spans="1:20" x14ac:dyDescent="0.3">
      <c r="A4113" s="2">
        <v>5112</v>
      </c>
      <c r="B4113" s="3">
        <v>45579</v>
      </c>
      <c r="C4113" s="2" t="s">
        <v>1936</v>
      </c>
      <c r="D4113" s="2" t="s">
        <v>4896</v>
      </c>
      <c r="E4113" s="2" t="s">
        <v>28</v>
      </c>
      <c r="F4113" s="2" t="s">
        <v>29</v>
      </c>
      <c r="G4113" s="2" t="s">
        <v>49</v>
      </c>
      <c r="H4113" s="2" t="s">
        <v>50</v>
      </c>
      <c r="I4113" s="2" t="s">
        <v>51</v>
      </c>
      <c r="J4113" s="2">
        <v>2</v>
      </c>
      <c r="K4113" s="2">
        <v>13815</v>
      </c>
      <c r="L4113" s="2">
        <v>27630</v>
      </c>
      <c r="M4113" s="2">
        <v>20725.2</v>
      </c>
      <c r="N4113" s="2">
        <v>6904.8</v>
      </c>
      <c r="O4113" s="2">
        <v>479</v>
      </c>
      <c r="P4113" s="2">
        <v>85</v>
      </c>
      <c r="Q4113" s="2" t="s">
        <v>52</v>
      </c>
      <c r="R4113" s="2">
        <v>10</v>
      </c>
      <c r="S4113" s="5">
        <f>IFERROR(Table1[[#This Row],[Profit]]/Table1[[#This Row],[Sales]],0)</f>
        <v>0.24990228013029317</v>
      </c>
      <c r="T4113" s="2" t="str">
        <f t="shared" si="64"/>
        <v>Reorder Needed</v>
      </c>
    </row>
    <row r="4114" spans="1:20" x14ac:dyDescent="0.3">
      <c r="A4114" s="2">
        <v>5113</v>
      </c>
      <c r="B4114" s="3">
        <v>45368</v>
      </c>
      <c r="C4114" s="2" t="s">
        <v>1904</v>
      </c>
      <c r="D4114" s="2" t="s">
        <v>4897</v>
      </c>
      <c r="E4114" s="2" t="s">
        <v>36</v>
      </c>
      <c r="F4114" s="2" t="s">
        <v>37</v>
      </c>
      <c r="G4114" s="2" t="s">
        <v>67</v>
      </c>
      <c r="H4114" s="2" t="s">
        <v>68</v>
      </c>
      <c r="I4114" s="2" t="s">
        <v>24</v>
      </c>
      <c r="J4114" s="2">
        <v>10</v>
      </c>
      <c r="K4114" s="2">
        <v>57406</v>
      </c>
      <c r="L4114" s="2">
        <v>574060</v>
      </c>
      <c r="M4114" s="2">
        <v>368681.43</v>
      </c>
      <c r="N4114" s="2">
        <v>205378.57</v>
      </c>
      <c r="O4114" s="2">
        <v>305</v>
      </c>
      <c r="P4114" s="2">
        <v>26</v>
      </c>
      <c r="Q4114" s="2" t="s">
        <v>42</v>
      </c>
      <c r="R4114" s="2">
        <v>10</v>
      </c>
      <c r="S4114" s="5">
        <f>IFERROR(Table1[[#This Row],[Profit]]/Table1[[#This Row],[Sales]],0)</f>
        <v>0.35776498972232867</v>
      </c>
      <c r="T4114" s="2" t="str">
        <f t="shared" si="64"/>
        <v>Reorder Needed</v>
      </c>
    </row>
    <row r="4115" spans="1:20" x14ac:dyDescent="0.3">
      <c r="A4115" s="2">
        <v>5114</v>
      </c>
      <c r="B4115" s="3">
        <v>45610</v>
      </c>
      <c r="C4115" s="2" t="s">
        <v>850</v>
      </c>
      <c r="D4115" s="2" t="s">
        <v>4898</v>
      </c>
      <c r="E4115" s="2" t="s">
        <v>45</v>
      </c>
      <c r="F4115" s="2" t="s">
        <v>46</v>
      </c>
      <c r="G4115" s="2" t="s">
        <v>55</v>
      </c>
      <c r="H4115" s="2" t="s">
        <v>56</v>
      </c>
      <c r="I4115" s="2" t="s">
        <v>32</v>
      </c>
      <c r="J4115" s="2">
        <v>8</v>
      </c>
      <c r="K4115" s="2">
        <v>48117</v>
      </c>
      <c r="L4115" s="2">
        <v>384936</v>
      </c>
      <c r="M4115" s="2">
        <v>241509.54</v>
      </c>
      <c r="N4115" s="2">
        <v>143426.46</v>
      </c>
      <c r="O4115" s="2">
        <v>339</v>
      </c>
      <c r="P4115" s="2">
        <v>52</v>
      </c>
      <c r="Q4115" s="2" t="s">
        <v>57</v>
      </c>
      <c r="R4115" s="2">
        <v>10</v>
      </c>
      <c r="S4115" s="5">
        <f>IFERROR(Table1[[#This Row],[Profit]]/Table1[[#This Row],[Sales]],0)</f>
        <v>0.37259819814202877</v>
      </c>
      <c r="T4115" s="2" t="str">
        <f t="shared" si="64"/>
        <v>Reorder Needed</v>
      </c>
    </row>
    <row r="4116" spans="1:20" x14ac:dyDescent="0.3">
      <c r="A4116" s="2">
        <v>5115</v>
      </c>
      <c r="B4116" s="3">
        <v>45618</v>
      </c>
      <c r="C4116" s="2" t="s">
        <v>1077</v>
      </c>
      <c r="D4116" s="2" t="s">
        <v>4899</v>
      </c>
      <c r="E4116" s="2" t="s">
        <v>36</v>
      </c>
      <c r="F4116" s="2" t="s">
        <v>37</v>
      </c>
      <c r="G4116" s="2" t="s">
        <v>30</v>
      </c>
      <c r="H4116" s="2" t="s">
        <v>31</v>
      </c>
      <c r="I4116" s="2" t="s">
        <v>32</v>
      </c>
      <c r="J4116" s="2">
        <v>7</v>
      </c>
      <c r="K4116" s="2">
        <v>43041</v>
      </c>
      <c r="L4116" s="2">
        <v>301287</v>
      </c>
      <c r="M4116" s="2">
        <v>235996.61</v>
      </c>
      <c r="N4116" s="2">
        <v>65290.39</v>
      </c>
      <c r="O4116" s="2">
        <v>357</v>
      </c>
      <c r="P4116" s="2">
        <v>90</v>
      </c>
      <c r="Q4116" s="2" t="s">
        <v>33</v>
      </c>
      <c r="R4116" s="2">
        <v>15</v>
      </c>
      <c r="S4116" s="5">
        <f>IFERROR(Table1[[#This Row],[Profit]]/Table1[[#This Row],[Sales]],0)</f>
        <v>0.21670496901625361</v>
      </c>
      <c r="T4116" s="2" t="str">
        <f t="shared" si="64"/>
        <v>Reorder Needed</v>
      </c>
    </row>
    <row r="4117" spans="1:20" x14ac:dyDescent="0.3">
      <c r="A4117" s="2">
        <v>5116</v>
      </c>
      <c r="B4117" s="3">
        <v>45483</v>
      </c>
      <c r="C4117" s="2" t="s">
        <v>725</v>
      </c>
      <c r="D4117" s="2" t="s">
        <v>4900</v>
      </c>
      <c r="E4117" s="2" t="s">
        <v>36</v>
      </c>
      <c r="F4117" s="2" t="s">
        <v>37</v>
      </c>
      <c r="G4117" s="2" t="s">
        <v>60</v>
      </c>
      <c r="H4117" s="2" t="s">
        <v>61</v>
      </c>
      <c r="I4117" s="2" t="s">
        <v>32</v>
      </c>
      <c r="J4117" s="2">
        <v>2</v>
      </c>
      <c r="K4117" s="2">
        <v>56322</v>
      </c>
      <c r="L4117" s="2">
        <v>112644</v>
      </c>
      <c r="M4117" s="2">
        <v>80534.84</v>
      </c>
      <c r="N4117" s="2">
        <v>32109.16</v>
      </c>
      <c r="O4117" s="2">
        <v>246</v>
      </c>
      <c r="P4117" s="2">
        <v>60</v>
      </c>
      <c r="Q4117" s="2" t="s">
        <v>62</v>
      </c>
      <c r="R4117" s="2">
        <v>5</v>
      </c>
      <c r="S4117" s="5">
        <f>IFERROR(Table1[[#This Row],[Profit]]/Table1[[#This Row],[Sales]],0)</f>
        <v>0.28504989169418699</v>
      </c>
      <c r="T4117" s="2" t="str">
        <f t="shared" si="64"/>
        <v>Reorder Needed</v>
      </c>
    </row>
    <row r="4118" spans="1:20" x14ac:dyDescent="0.3">
      <c r="A4118" s="2">
        <v>5117</v>
      </c>
      <c r="B4118" s="3">
        <v>45306</v>
      </c>
      <c r="C4118" s="2" t="s">
        <v>567</v>
      </c>
      <c r="D4118" s="2" t="s">
        <v>101</v>
      </c>
      <c r="E4118" s="2" t="s">
        <v>36</v>
      </c>
      <c r="F4118" s="2" t="s">
        <v>37</v>
      </c>
      <c r="G4118" s="2" t="s">
        <v>22</v>
      </c>
      <c r="H4118" s="2" t="s">
        <v>23</v>
      </c>
      <c r="I4118" s="2" t="s">
        <v>24</v>
      </c>
      <c r="J4118" s="2">
        <v>2</v>
      </c>
      <c r="K4118" s="2">
        <v>23110</v>
      </c>
      <c r="L4118" s="2">
        <v>46220</v>
      </c>
      <c r="M4118" s="2">
        <v>39467.199999999997</v>
      </c>
      <c r="N4118" s="2">
        <v>6752.8</v>
      </c>
      <c r="O4118" s="2">
        <v>60</v>
      </c>
      <c r="P4118" s="2">
        <v>44</v>
      </c>
      <c r="Q4118" s="2" t="s">
        <v>25</v>
      </c>
      <c r="R4118" s="2">
        <v>15</v>
      </c>
      <c r="S4118" s="5">
        <f>IFERROR(Table1[[#This Row],[Profit]]/Table1[[#This Row],[Sales]],0)</f>
        <v>0.1461012548680225</v>
      </c>
      <c r="T4118" s="2" t="str">
        <f t="shared" si="64"/>
        <v>Reorder Needed</v>
      </c>
    </row>
    <row r="4119" spans="1:20" x14ac:dyDescent="0.3">
      <c r="A4119" s="2">
        <v>5118</v>
      </c>
      <c r="B4119" s="3">
        <v>45442</v>
      </c>
      <c r="C4119" s="2" t="s">
        <v>284</v>
      </c>
      <c r="D4119" s="2" t="s">
        <v>4901</v>
      </c>
      <c r="E4119" s="2" t="s">
        <v>20</v>
      </c>
      <c r="F4119" s="2" t="s">
        <v>21</v>
      </c>
      <c r="G4119" s="2" t="s">
        <v>40</v>
      </c>
      <c r="H4119" s="2" t="s">
        <v>41</v>
      </c>
      <c r="I4119" s="2" t="s">
        <v>24</v>
      </c>
      <c r="J4119" s="2">
        <v>1</v>
      </c>
      <c r="K4119" s="2">
        <v>27318</v>
      </c>
      <c r="L4119" s="2">
        <v>27318</v>
      </c>
      <c r="M4119" s="2">
        <v>21673.85</v>
      </c>
      <c r="N4119" s="2">
        <v>5644.15</v>
      </c>
      <c r="O4119" s="2">
        <v>499</v>
      </c>
      <c r="P4119" s="2">
        <v>73</v>
      </c>
      <c r="Q4119" s="2" t="s">
        <v>42</v>
      </c>
      <c r="R4119" s="2">
        <v>5</v>
      </c>
      <c r="S4119" s="5">
        <f>IFERROR(Table1[[#This Row],[Profit]]/Table1[[#This Row],[Sales]],0)</f>
        <v>0.20660919540229883</v>
      </c>
      <c r="T4119" s="2" t="str">
        <f t="shared" si="64"/>
        <v>Reorder Needed</v>
      </c>
    </row>
    <row r="4120" spans="1:20" x14ac:dyDescent="0.3">
      <c r="A4120" s="2">
        <v>5119</v>
      </c>
      <c r="B4120" s="3">
        <v>45503</v>
      </c>
      <c r="C4120" s="2" t="s">
        <v>306</v>
      </c>
      <c r="D4120" s="2" t="s">
        <v>4902</v>
      </c>
      <c r="E4120" s="2" t="s">
        <v>45</v>
      </c>
      <c r="F4120" s="2" t="s">
        <v>46</v>
      </c>
      <c r="G4120" s="2" t="s">
        <v>30</v>
      </c>
      <c r="H4120" s="2" t="s">
        <v>31</v>
      </c>
      <c r="I4120" s="2" t="s">
        <v>32</v>
      </c>
      <c r="J4120" s="2">
        <v>6</v>
      </c>
      <c r="K4120" s="2">
        <v>54799</v>
      </c>
      <c r="L4120" s="2">
        <v>328794</v>
      </c>
      <c r="M4120" s="2">
        <v>239525.66</v>
      </c>
      <c r="N4120" s="2">
        <v>89268.34</v>
      </c>
      <c r="O4120" s="2">
        <v>454</v>
      </c>
      <c r="P4120" s="2">
        <v>31</v>
      </c>
      <c r="Q4120" s="2" t="s">
        <v>33</v>
      </c>
      <c r="R4120" s="2">
        <v>20</v>
      </c>
      <c r="S4120" s="5">
        <f>IFERROR(Table1[[#This Row],[Profit]]/Table1[[#This Row],[Sales]],0)</f>
        <v>0.27150233885046565</v>
      </c>
      <c r="T4120" s="2" t="str">
        <f t="shared" si="64"/>
        <v>Reorder Needed</v>
      </c>
    </row>
    <row r="4121" spans="1:20" x14ac:dyDescent="0.3">
      <c r="A4121" s="2">
        <v>5120</v>
      </c>
      <c r="B4121" s="3">
        <v>45515</v>
      </c>
      <c r="C4121" s="2" t="s">
        <v>1943</v>
      </c>
      <c r="D4121" s="2" t="s">
        <v>4903</v>
      </c>
      <c r="E4121" s="2" t="s">
        <v>20</v>
      </c>
      <c r="F4121" s="2" t="s">
        <v>21</v>
      </c>
      <c r="G4121" s="2" t="s">
        <v>55</v>
      </c>
      <c r="H4121" s="2" t="s">
        <v>56</v>
      </c>
      <c r="I4121" s="2" t="s">
        <v>32</v>
      </c>
      <c r="J4121" s="2">
        <v>4</v>
      </c>
      <c r="K4121" s="2">
        <v>49394</v>
      </c>
      <c r="L4121" s="2">
        <v>197576</v>
      </c>
      <c r="M4121" s="2">
        <v>123073.72</v>
      </c>
      <c r="N4121" s="2">
        <v>74502.28</v>
      </c>
      <c r="O4121" s="2">
        <v>405</v>
      </c>
      <c r="P4121" s="2">
        <v>63</v>
      </c>
      <c r="Q4121" s="2" t="s">
        <v>57</v>
      </c>
      <c r="R4121" s="2">
        <v>10</v>
      </c>
      <c r="S4121" s="5">
        <f>IFERROR(Table1[[#This Row],[Profit]]/Table1[[#This Row],[Sales]],0)</f>
        <v>0.37708162934769407</v>
      </c>
      <c r="T4121" s="2" t="str">
        <f t="shared" si="64"/>
        <v>Reorder Needed</v>
      </c>
    </row>
    <row r="4122" spans="1:20" x14ac:dyDescent="0.3">
      <c r="A4122" s="2">
        <v>5121</v>
      </c>
      <c r="B4122" s="3">
        <v>45652</v>
      </c>
      <c r="C4122" s="2" t="s">
        <v>542</v>
      </c>
      <c r="D4122" s="2" t="s">
        <v>4904</v>
      </c>
      <c r="E4122" s="2" t="s">
        <v>45</v>
      </c>
      <c r="F4122" s="2" t="s">
        <v>46</v>
      </c>
      <c r="G4122" s="2" t="s">
        <v>22</v>
      </c>
      <c r="H4122" s="2" t="s">
        <v>23</v>
      </c>
      <c r="I4122" s="2" t="s">
        <v>24</v>
      </c>
      <c r="J4122" s="2">
        <v>3</v>
      </c>
      <c r="K4122" s="2">
        <v>58536</v>
      </c>
      <c r="L4122" s="2">
        <v>175608</v>
      </c>
      <c r="M4122" s="2">
        <v>118610.37</v>
      </c>
      <c r="N4122" s="2">
        <v>56997.63</v>
      </c>
      <c r="O4122" s="2">
        <v>312</v>
      </c>
      <c r="P4122" s="2">
        <v>14</v>
      </c>
      <c r="Q4122" s="2" t="s">
        <v>25</v>
      </c>
      <c r="R4122" s="2">
        <v>5</v>
      </c>
      <c r="S4122" s="5">
        <f>IFERROR(Table1[[#This Row],[Profit]]/Table1[[#This Row],[Sales]],0)</f>
        <v>0.32457308323083228</v>
      </c>
      <c r="T4122" s="2" t="str">
        <f t="shared" si="64"/>
        <v>Reorder Needed</v>
      </c>
    </row>
    <row r="4123" spans="1:20" x14ac:dyDescent="0.3">
      <c r="A4123" s="2">
        <v>5122</v>
      </c>
      <c r="B4123" s="3">
        <v>45418</v>
      </c>
      <c r="C4123" s="2" t="s">
        <v>2443</v>
      </c>
      <c r="D4123" s="2" t="s">
        <v>4905</v>
      </c>
      <c r="E4123" s="2" t="s">
        <v>36</v>
      </c>
      <c r="F4123" s="2" t="s">
        <v>37</v>
      </c>
      <c r="G4123" s="2" t="s">
        <v>30</v>
      </c>
      <c r="H4123" s="2" t="s">
        <v>31</v>
      </c>
      <c r="I4123" s="2" t="s">
        <v>32</v>
      </c>
      <c r="J4123" s="2">
        <v>5</v>
      </c>
      <c r="K4123" s="2">
        <v>52684</v>
      </c>
      <c r="L4123" s="2">
        <v>263420</v>
      </c>
      <c r="M4123" s="2">
        <v>162107.38</v>
      </c>
      <c r="N4123" s="2">
        <v>101312.62</v>
      </c>
      <c r="O4123" s="2">
        <v>143</v>
      </c>
      <c r="P4123" s="2">
        <v>27</v>
      </c>
      <c r="Q4123" s="2" t="s">
        <v>33</v>
      </c>
      <c r="R4123" s="2">
        <v>0</v>
      </c>
      <c r="S4123" s="5">
        <f>IFERROR(Table1[[#This Row],[Profit]]/Table1[[#This Row],[Sales]],0)</f>
        <v>0.38460488953002808</v>
      </c>
      <c r="T4123" s="2" t="str">
        <f t="shared" si="64"/>
        <v>Reorder Needed</v>
      </c>
    </row>
    <row r="4124" spans="1:20" x14ac:dyDescent="0.3">
      <c r="A4124" s="2">
        <v>5123</v>
      </c>
      <c r="B4124" s="3">
        <v>45327</v>
      </c>
      <c r="C4124" s="2" t="s">
        <v>110</v>
      </c>
      <c r="D4124" s="2" t="s">
        <v>4906</v>
      </c>
      <c r="E4124" s="2" t="s">
        <v>20</v>
      </c>
      <c r="F4124" s="2" t="s">
        <v>21</v>
      </c>
      <c r="G4124" s="2" t="s">
        <v>55</v>
      </c>
      <c r="H4124" s="2" t="s">
        <v>56</v>
      </c>
      <c r="I4124" s="2" t="s">
        <v>32</v>
      </c>
      <c r="J4124" s="2">
        <v>5</v>
      </c>
      <c r="K4124" s="2">
        <v>53097</v>
      </c>
      <c r="L4124" s="2">
        <v>265485</v>
      </c>
      <c r="M4124" s="2">
        <v>188765.38</v>
      </c>
      <c r="N4124" s="2">
        <v>76719.62</v>
      </c>
      <c r="O4124" s="2">
        <v>471</v>
      </c>
      <c r="P4124" s="2">
        <v>84</v>
      </c>
      <c r="Q4124" s="2" t="s">
        <v>57</v>
      </c>
      <c r="R4124" s="2">
        <v>0</v>
      </c>
      <c r="S4124" s="5">
        <f>IFERROR(Table1[[#This Row],[Profit]]/Table1[[#This Row],[Sales]],0)</f>
        <v>0.28897911369757234</v>
      </c>
      <c r="T4124" s="2" t="str">
        <f t="shared" si="64"/>
        <v>Reorder Needed</v>
      </c>
    </row>
    <row r="4125" spans="1:20" x14ac:dyDescent="0.3">
      <c r="A4125" s="2">
        <v>5124</v>
      </c>
      <c r="B4125" s="3">
        <v>45605</v>
      </c>
      <c r="C4125" s="2" t="s">
        <v>1759</v>
      </c>
      <c r="D4125" s="2" t="s">
        <v>4907</v>
      </c>
      <c r="E4125" s="2" t="s">
        <v>28</v>
      </c>
      <c r="F4125" s="2" t="s">
        <v>29</v>
      </c>
      <c r="G4125" s="2" t="s">
        <v>30</v>
      </c>
      <c r="H4125" s="2" t="s">
        <v>31</v>
      </c>
      <c r="I4125" s="2" t="s">
        <v>32</v>
      </c>
      <c r="J4125" s="2">
        <v>1</v>
      </c>
      <c r="K4125" s="2">
        <v>59646</v>
      </c>
      <c r="L4125" s="2">
        <v>59646</v>
      </c>
      <c r="M4125" s="2">
        <v>43892.25</v>
      </c>
      <c r="N4125" s="2">
        <v>15753.75</v>
      </c>
      <c r="O4125" s="2">
        <v>91</v>
      </c>
      <c r="P4125" s="2">
        <v>86</v>
      </c>
      <c r="Q4125" s="2" t="s">
        <v>33</v>
      </c>
      <c r="R4125" s="2">
        <v>10</v>
      </c>
      <c r="S4125" s="5">
        <f>IFERROR(Table1[[#This Row],[Profit]]/Table1[[#This Row],[Sales]],0)</f>
        <v>0.26412081279549343</v>
      </c>
      <c r="T4125" s="2" t="str">
        <f t="shared" si="64"/>
        <v>Reorder Needed</v>
      </c>
    </row>
    <row r="4126" spans="1:20" x14ac:dyDescent="0.3">
      <c r="A4126" s="2">
        <v>5125</v>
      </c>
      <c r="B4126" s="3">
        <v>45467</v>
      </c>
      <c r="C4126" s="2" t="s">
        <v>1215</v>
      </c>
      <c r="D4126" s="2" t="s">
        <v>4908</v>
      </c>
      <c r="E4126" s="2" t="s">
        <v>45</v>
      </c>
      <c r="F4126" s="2" t="s">
        <v>46</v>
      </c>
      <c r="G4126" s="2" t="s">
        <v>40</v>
      </c>
      <c r="H4126" s="2" t="s">
        <v>41</v>
      </c>
      <c r="I4126" s="2" t="s">
        <v>24</v>
      </c>
      <c r="J4126" s="2">
        <v>7</v>
      </c>
      <c r="K4126" s="2">
        <v>4144</v>
      </c>
      <c r="L4126" s="2">
        <v>29008</v>
      </c>
      <c r="M4126" s="2">
        <v>25693.599999999999</v>
      </c>
      <c r="N4126" s="2">
        <v>3314.4</v>
      </c>
      <c r="O4126" s="2">
        <v>290</v>
      </c>
      <c r="P4126" s="2">
        <v>73</v>
      </c>
      <c r="Q4126" s="2" t="s">
        <v>42</v>
      </c>
      <c r="R4126" s="2">
        <v>20</v>
      </c>
      <c r="S4126" s="5">
        <f>IFERROR(Table1[[#This Row],[Profit]]/Table1[[#This Row],[Sales]],0)</f>
        <v>0.11425813568670712</v>
      </c>
      <c r="T4126" s="2" t="str">
        <f t="shared" si="64"/>
        <v>Reorder Needed</v>
      </c>
    </row>
    <row r="4127" spans="1:20" x14ac:dyDescent="0.3">
      <c r="A4127" s="2">
        <v>5126</v>
      </c>
      <c r="B4127" s="3">
        <v>45519</v>
      </c>
      <c r="C4127" s="2" t="s">
        <v>1258</v>
      </c>
      <c r="D4127" s="2" t="s">
        <v>4909</v>
      </c>
      <c r="E4127" s="2" t="s">
        <v>45</v>
      </c>
      <c r="F4127" s="2" t="s">
        <v>46</v>
      </c>
      <c r="G4127" s="2" t="s">
        <v>97</v>
      </c>
      <c r="H4127" s="2" t="s">
        <v>98</v>
      </c>
      <c r="I4127" s="2" t="s">
        <v>32</v>
      </c>
      <c r="J4127" s="2">
        <v>1</v>
      </c>
      <c r="K4127" s="2">
        <v>19154</v>
      </c>
      <c r="L4127" s="2">
        <v>19154</v>
      </c>
      <c r="M4127" s="2">
        <v>15463.39</v>
      </c>
      <c r="N4127" s="2">
        <v>3690.61</v>
      </c>
      <c r="O4127" s="2">
        <v>66</v>
      </c>
      <c r="P4127" s="2">
        <v>55</v>
      </c>
      <c r="Q4127" s="2" t="s">
        <v>99</v>
      </c>
      <c r="R4127" s="2">
        <v>10</v>
      </c>
      <c r="S4127" s="5">
        <f>IFERROR(Table1[[#This Row],[Profit]]/Table1[[#This Row],[Sales]],0)</f>
        <v>0.19268090216142844</v>
      </c>
      <c r="T4127" s="2" t="str">
        <f t="shared" si="64"/>
        <v>Reorder Needed</v>
      </c>
    </row>
    <row r="4128" spans="1:20" x14ac:dyDescent="0.3">
      <c r="A4128" s="2">
        <v>5127</v>
      </c>
      <c r="B4128" s="3">
        <v>45516</v>
      </c>
      <c r="C4128" s="2" t="s">
        <v>1378</v>
      </c>
      <c r="D4128" s="2" t="s">
        <v>4910</v>
      </c>
      <c r="E4128" s="2" t="s">
        <v>45</v>
      </c>
      <c r="F4128" s="2" t="s">
        <v>46</v>
      </c>
      <c r="G4128" s="2" t="s">
        <v>40</v>
      </c>
      <c r="H4128" s="2" t="s">
        <v>41</v>
      </c>
      <c r="I4128" s="2" t="s">
        <v>24</v>
      </c>
      <c r="J4128" s="2">
        <v>8</v>
      </c>
      <c r="K4128" s="2">
        <v>2313</v>
      </c>
      <c r="L4128" s="2">
        <v>18504</v>
      </c>
      <c r="M4128" s="2">
        <v>12818.8</v>
      </c>
      <c r="N4128" s="2">
        <v>5685.2</v>
      </c>
      <c r="O4128" s="2">
        <v>378</v>
      </c>
      <c r="P4128" s="2">
        <v>77</v>
      </c>
      <c r="Q4128" s="2" t="s">
        <v>42</v>
      </c>
      <c r="R4128" s="2">
        <v>10</v>
      </c>
      <c r="S4128" s="5">
        <f>IFERROR(Table1[[#This Row],[Profit]]/Table1[[#This Row],[Sales]],0)</f>
        <v>0.30724167747514047</v>
      </c>
      <c r="T4128" s="2" t="str">
        <f t="shared" si="64"/>
        <v>Reorder Needed</v>
      </c>
    </row>
    <row r="4129" spans="1:20" x14ac:dyDescent="0.3">
      <c r="A4129" s="2">
        <v>5128</v>
      </c>
      <c r="B4129" s="3">
        <v>45480</v>
      </c>
      <c r="C4129" s="2" t="s">
        <v>1773</v>
      </c>
      <c r="D4129" s="2" t="s">
        <v>4911</v>
      </c>
      <c r="E4129" s="2" t="s">
        <v>20</v>
      </c>
      <c r="F4129" s="2" t="s">
        <v>21</v>
      </c>
      <c r="G4129" s="2" t="s">
        <v>55</v>
      </c>
      <c r="H4129" s="2" t="s">
        <v>56</v>
      </c>
      <c r="I4129" s="2" t="s">
        <v>32</v>
      </c>
      <c r="J4129" s="2">
        <v>8</v>
      </c>
      <c r="K4129" s="2">
        <v>53321</v>
      </c>
      <c r="L4129" s="2">
        <v>426568</v>
      </c>
      <c r="M4129" s="2">
        <v>354920.07</v>
      </c>
      <c r="N4129" s="2">
        <v>71647.929999999993</v>
      </c>
      <c r="O4129" s="2">
        <v>363</v>
      </c>
      <c r="P4129" s="2">
        <v>14</v>
      </c>
      <c r="Q4129" s="2" t="s">
        <v>57</v>
      </c>
      <c r="R4129" s="2">
        <v>10</v>
      </c>
      <c r="S4129" s="5">
        <f>IFERROR(Table1[[#This Row],[Profit]]/Table1[[#This Row],[Sales]],0)</f>
        <v>0.16796367753793062</v>
      </c>
      <c r="T4129" s="2" t="str">
        <f t="shared" si="64"/>
        <v>Reorder Needed</v>
      </c>
    </row>
    <row r="4130" spans="1:20" x14ac:dyDescent="0.3">
      <c r="A4130" s="2">
        <v>5129</v>
      </c>
      <c r="B4130" s="3">
        <v>45325</v>
      </c>
      <c r="C4130" s="2" t="s">
        <v>1856</v>
      </c>
      <c r="D4130" s="2" t="s">
        <v>4912</v>
      </c>
      <c r="E4130" s="2" t="s">
        <v>45</v>
      </c>
      <c r="F4130" s="2" t="s">
        <v>46</v>
      </c>
      <c r="G4130" s="2" t="s">
        <v>97</v>
      </c>
      <c r="H4130" s="2" t="s">
        <v>98</v>
      </c>
      <c r="I4130" s="2" t="s">
        <v>32</v>
      </c>
      <c r="J4130" s="2">
        <v>5</v>
      </c>
      <c r="K4130" s="2">
        <v>1015</v>
      </c>
      <c r="L4130" s="2">
        <v>5075</v>
      </c>
      <c r="M4130" s="2">
        <v>3162.79</v>
      </c>
      <c r="N4130" s="2">
        <v>1912.21</v>
      </c>
      <c r="O4130" s="2">
        <v>382</v>
      </c>
      <c r="P4130" s="2">
        <v>92</v>
      </c>
      <c r="Q4130" s="2" t="s">
        <v>99</v>
      </c>
      <c r="R4130" s="2">
        <v>15</v>
      </c>
      <c r="S4130" s="5">
        <f>IFERROR(Table1[[#This Row],[Profit]]/Table1[[#This Row],[Sales]],0)</f>
        <v>0.37679014778325126</v>
      </c>
      <c r="T4130" s="2" t="str">
        <f t="shared" si="64"/>
        <v>Reorder Needed</v>
      </c>
    </row>
    <row r="4131" spans="1:20" x14ac:dyDescent="0.3">
      <c r="A4131" s="2">
        <v>5130</v>
      </c>
      <c r="B4131" s="3">
        <v>45331</v>
      </c>
      <c r="C4131" s="2" t="s">
        <v>87</v>
      </c>
      <c r="D4131" s="2" t="s">
        <v>4913</v>
      </c>
      <c r="E4131" s="2" t="s">
        <v>28</v>
      </c>
      <c r="F4131" s="2" t="s">
        <v>29</v>
      </c>
      <c r="G4131" s="2" t="s">
        <v>49</v>
      </c>
      <c r="H4131" s="2" t="s">
        <v>50</v>
      </c>
      <c r="I4131" s="2" t="s">
        <v>51</v>
      </c>
      <c r="J4131" s="2">
        <v>1</v>
      </c>
      <c r="K4131" s="2">
        <v>5137</v>
      </c>
      <c r="L4131" s="2">
        <v>5137</v>
      </c>
      <c r="M4131" s="2">
        <v>3636.35</v>
      </c>
      <c r="N4131" s="2">
        <v>1500.65</v>
      </c>
      <c r="O4131" s="2">
        <v>413</v>
      </c>
      <c r="P4131" s="2">
        <v>57</v>
      </c>
      <c r="Q4131" s="2" t="s">
        <v>52</v>
      </c>
      <c r="R4131" s="2">
        <v>15</v>
      </c>
      <c r="S4131" s="5">
        <f>IFERROR(Table1[[#This Row],[Profit]]/Table1[[#This Row],[Sales]],0)</f>
        <v>0.29212575433132182</v>
      </c>
      <c r="T4131" s="2" t="str">
        <f t="shared" si="64"/>
        <v>Reorder Needed</v>
      </c>
    </row>
    <row r="4132" spans="1:20" x14ac:dyDescent="0.3">
      <c r="A4132" s="2">
        <v>5131</v>
      </c>
      <c r="B4132" s="3">
        <v>45540</v>
      </c>
      <c r="C4132" s="2" t="s">
        <v>407</v>
      </c>
      <c r="D4132" s="2" t="s">
        <v>4914</v>
      </c>
      <c r="E4132" s="2" t="s">
        <v>45</v>
      </c>
      <c r="F4132" s="2" t="s">
        <v>46</v>
      </c>
      <c r="G4132" s="2" t="s">
        <v>97</v>
      </c>
      <c r="H4132" s="2" t="s">
        <v>98</v>
      </c>
      <c r="I4132" s="2" t="s">
        <v>32</v>
      </c>
      <c r="J4132" s="2">
        <v>9</v>
      </c>
      <c r="K4132" s="2">
        <v>14693</v>
      </c>
      <c r="L4132" s="2">
        <v>132237</v>
      </c>
      <c r="M4132" s="2">
        <v>103197</v>
      </c>
      <c r="N4132" s="2">
        <v>29040</v>
      </c>
      <c r="O4132" s="2">
        <v>382</v>
      </c>
      <c r="P4132" s="2">
        <v>50</v>
      </c>
      <c r="Q4132" s="2" t="s">
        <v>99</v>
      </c>
      <c r="R4132" s="2">
        <v>0</v>
      </c>
      <c r="S4132" s="5">
        <f>IFERROR(Table1[[#This Row],[Profit]]/Table1[[#This Row],[Sales]],0)</f>
        <v>0.21960570793348305</v>
      </c>
      <c r="T4132" s="2" t="str">
        <f t="shared" si="64"/>
        <v>Reorder Needed</v>
      </c>
    </row>
    <row r="4133" spans="1:20" x14ac:dyDescent="0.3">
      <c r="A4133" s="2">
        <v>5132</v>
      </c>
      <c r="B4133" s="3">
        <v>45569</v>
      </c>
      <c r="C4133" s="2" t="s">
        <v>673</v>
      </c>
      <c r="D4133" s="2" t="s">
        <v>4915</v>
      </c>
      <c r="E4133" s="2" t="s">
        <v>20</v>
      </c>
      <c r="F4133" s="2" t="s">
        <v>21</v>
      </c>
      <c r="G4133" s="2" t="s">
        <v>81</v>
      </c>
      <c r="H4133" s="2" t="s">
        <v>82</v>
      </c>
      <c r="I4133" s="2" t="s">
        <v>24</v>
      </c>
      <c r="J4133" s="2">
        <v>2</v>
      </c>
      <c r="K4133" s="2">
        <v>42271</v>
      </c>
      <c r="L4133" s="2">
        <v>84542</v>
      </c>
      <c r="M4133" s="2">
        <v>63361.94</v>
      </c>
      <c r="N4133" s="2">
        <v>21180.06</v>
      </c>
      <c r="O4133" s="2">
        <v>386</v>
      </c>
      <c r="P4133" s="2">
        <v>30</v>
      </c>
      <c r="Q4133" s="2" t="s">
        <v>42</v>
      </c>
      <c r="R4133" s="2">
        <v>5</v>
      </c>
      <c r="S4133" s="5">
        <f>IFERROR(Table1[[#This Row],[Profit]]/Table1[[#This Row],[Sales]],0)</f>
        <v>0.25052707529985097</v>
      </c>
      <c r="T4133" s="2" t="str">
        <f t="shared" si="64"/>
        <v>Reorder Needed</v>
      </c>
    </row>
    <row r="4134" spans="1:20" x14ac:dyDescent="0.3">
      <c r="A4134" s="2">
        <v>5133</v>
      </c>
      <c r="B4134" s="3">
        <v>45323</v>
      </c>
      <c r="C4134" s="2" t="s">
        <v>623</v>
      </c>
      <c r="D4134" s="2" t="s">
        <v>4916</v>
      </c>
      <c r="E4134" s="2" t="s">
        <v>28</v>
      </c>
      <c r="F4134" s="2" t="s">
        <v>29</v>
      </c>
      <c r="G4134" s="2" t="s">
        <v>97</v>
      </c>
      <c r="H4134" s="2" t="s">
        <v>98</v>
      </c>
      <c r="I4134" s="2" t="s">
        <v>32</v>
      </c>
      <c r="J4134" s="2">
        <v>7</v>
      </c>
      <c r="K4134" s="2">
        <v>26691</v>
      </c>
      <c r="L4134" s="2">
        <v>186837</v>
      </c>
      <c r="M4134" s="2">
        <v>158870.89000000001</v>
      </c>
      <c r="N4134" s="2">
        <v>27966.11</v>
      </c>
      <c r="O4134" s="2">
        <v>455</v>
      </c>
      <c r="P4134" s="2">
        <v>60</v>
      </c>
      <c r="Q4134" s="2" t="s">
        <v>99</v>
      </c>
      <c r="R4134" s="2">
        <v>15</v>
      </c>
      <c r="S4134" s="5">
        <f>IFERROR(Table1[[#This Row],[Profit]]/Table1[[#This Row],[Sales]],0)</f>
        <v>0.14968186172974304</v>
      </c>
      <c r="T4134" s="2" t="str">
        <f t="shared" si="64"/>
        <v>Reorder Needed</v>
      </c>
    </row>
    <row r="4135" spans="1:20" x14ac:dyDescent="0.3">
      <c r="A4135" s="2">
        <v>5134</v>
      </c>
      <c r="B4135" s="3">
        <v>45647</v>
      </c>
      <c r="C4135" s="2" t="s">
        <v>206</v>
      </c>
      <c r="D4135" s="2" t="s">
        <v>4917</v>
      </c>
      <c r="E4135" s="2" t="s">
        <v>20</v>
      </c>
      <c r="F4135" s="2" t="s">
        <v>21</v>
      </c>
      <c r="G4135" s="2" t="s">
        <v>75</v>
      </c>
      <c r="H4135" s="2" t="s">
        <v>76</v>
      </c>
      <c r="I4135" s="2" t="s">
        <v>77</v>
      </c>
      <c r="J4135" s="2">
        <v>7</v>
      </c>
      <c r="K4135" s="2">
        <v>1549</v>
      </c>
      <c r="L4135" s="2">
        <v>10843</v>
      </c>
      <c r="M4135" s="2">
        <v>8099.98</v>
      </c>
      <c r="N4135" s="2">
        <v>2743.02</v>
      </c>
      <c r="O4135" s="2">
        <v>152</v>
      </c>
      <c r="P4135" s="2">
        <v>61</v>
      </c>
      <c r="Q4135" s="2" t="s">
        <v>78</v>
      </c>
      <c r="R4135" s="2">
        <v>10</v>
      </c>
      <c r="S4135" s="5">
        <f>IFERROR(Table1[[#This Row],[Profit]]/Table1[[#This Row],[Sales]],0)</f>
        <v>0.25297611362169142</v>
      </c>
      <c r="T4135" s="2" t="str">
        <f t="shared" si="64"/>
        <v>Reorder Needed</v>
      </c>
    </row>
    <row r="4136" spans="1:20" x14ac:dyDescent="0.3">
      <c r="A4136" s="2">
        <v>5135</v>
      </c>
      <c r="B4136" s="3">
        <v>45452</v>
      </c>
      <c r="C4136" s="2" t="s">
        <v>1237</v>
      </c>
      <c r="D4136" s="2" t="s">
        <v>4918</v>
      </c>
      <c r="E4136" s="2" t="s">
        <v>45</v>
      </c>
      <c r="F4136" s="2" t="s">
        <v>46</v>
      </c>
      <c r="G4136" s="2" t="s">
        <v>30</v>
      </c>
      <c r="H4136" s="2" t="s">
        <v>31</v>
      </c>
      <c r="I4136" s="2" t="s">
        <v>32</v>
      </c>
      <c r="J4136" s="2">
        <v>1</v>
      </c>
      <c r="K4136" s="2">
        <v>37372</v>
      </c>
      <c r="L4136" s="2">
        <v>37372</v>
      </c>
      <c r="M4136" s="2">
        <v>23690.81</v>
      </c>
      <c r="N4136" s="2">
        <v>13681.19</v>
      </c>
      <c r="O4136" s="2">
        <v>382</v>
      </c>
      <c r="P4136" s="2">
        <v>55</v>
      </c>
      <c r="Q4136" s="2" t="s">
        <v>33</v>
      </c>
      <c r="R4136" s="2">
        <v>10</v>
      </c>
      <c r="S4136" s="5">
        <f>IFERROR(Table1[[#This Row],[Profit]]/Table1[[#This Row],[Sales]],0)</f>
        <v>0.36608129080595098</v>
      </c>
      <c r="T4136" s="2" t="str">
        <f t="shared" si="64"/>
        <v>Reorder Needed</v>
      </c>
    </row>
    <row r="4137" spans="1:20" x14ac:dyDescent="0.3">
      <c r="A4137" s="2">
        <v>5136</v>
      </c>
      <c r="B4137" s="3">
        <v>45487</v>
      </c>
      <c r="C4137" s="2" t="s">
        <v>1858</v>
      </c>
      <c r="D4137" s="2" t="s">
        <v>4919</v>
      </c>
      <c r="E4137" s="2" t="s">
        <v>36</v>
      </c>
      <c r="F4137" s="2" t="s">
        <v>37</v>
      </c>
      <c r="G4137" s="2" t="s">
        <v>97</v>
      </c>
      <c r="H4137" s="2" t="s">
        <v>98</v>
      </c>
      <c r="I4137" s="2" t="s">
        <v>32</v>
      </c>
      <c r="J4137" s="2">
        <v>4</v>
      </c>
      <c r="K4137" s="2">
        <v>42333</v>
      </c>
      <c r="L4137" s="2">
        <v>169332</v>
      </c>
      <c r="M4137" s="2">
        <v>108709.15</v>
      </c>
      <c r="N4137" s="2">
        <v>60622.85</v>
      </c>
      <c r="O4137" s="2">
        <v>440</v>
      </c>
      <c r="P4137" s="2">
        <v>60</v>
      </c>
      <c r="Q4137" s="2" t="s">
        <v>99</v>
      </c>
      <c r="R4137" s="2">
        <v>5</v>
      </c>
      <c r="S4137" s="5">
        <f>IFERROR(Table1[[#This Row],[Profit]]/Table1[[#This Row],[Sales]],0)</f>
        <v>0.35801177568327308</v>
      </c>
      <c r="T4137" s="2" t="str">
        <f t="shared" si="64"/>
        <v>Reorder Needed</v>
      </c>
    </row>
    <row r="4138" spans="1:20" x14ac:dyDescent="0.3">
      <c r="A4138" s="2">
        <v>5137</v>
      </c>
      <c r="B4138" s="3">
        <v>45620</v>
      </c>
      <c r="C4138" s="2" t="s">
        <v>1908</v>
      </c>
      <c r="D4138" s="2" t="s">
        <v>4920</v>
      </c>
      <c r="E4138" s="2" t="s">
        <v>20</v>
      </c>
      <c r="F4138" s="2" t="s">
        <v>21</v>
      </c>
      <c r="G4138" s="2" t="s">
        <v>81</v>
      </c>
      <c r="H4138" s="2" t="s">
        <v>82</v>
      </c>
      <c r="I4138" s="2" t="s">
        <v>24</v>
      </c>
      <c r="J4138" s="2">
        <v>10</v>
      </c>
      <c r="K4138" s="2">
        <v>12863</v>
      </c>
      <c r="L4138" s="2">
        <v>128630</v>
      </c>
      <c r="M4138" s="2">
        <v>103735.22</v>
      </c>
      <c r="N4138" s="2">
        <v>24894.78</v>
      </c>
      <c r="O4138" s="2">
        <v>152</v>
      </c>
      <c r="P4138" s="2">
        <v>15</v>
      </c>
      <c r="Q4138" s="2" t="s">
        <v>42</v>
      </c>
      <c r="R4138" s="2">
        <v>0</v>
      </c>
      <c r="S4138" s="5">
        <f>IFERROR(Table1[[#This Row],[Profit]]/Table1[[#This Row],[Sales]],0)</f>
        <v>0.1935378994013838</v>
      </c>
      <c r="T4138" s="2" t="str">
        <f t="shared" si="64"/>
        <v>Reorder Needed</v>
      </c>
    </row>
    <row r="4139" spans="1:20" x14ac:dyDescent="0.3">
      <c r="A4139" s="2">
        <v>5138</v>
      </c>
      <c r="B4139" s="3">
        <v>45384</v>
      </c>
      <c r="C4139" s="2" t="s">
        <v>923</v>
      </c>
      <c r="D4139" s="2" t="s">
        <v>4921</v>
      </c>
      <c r="E4139" s="2" t="s">
        <v>45</v>
      </c>
      <c r="F4139" s="2" t="s">
        <v>46</v>
      </c>
      <c r="G4139" s="2" t="s">
        <v>40</v>
      </c>
      <c r="H4139" s="2" t="s">
        <v>41</v>
      </c>
      <c r="I4139" s="2" t="s">
        <v>24</v>
      </c>
      <c r="J4139" s="2">
        <v>10</v>
      </c>
      <c r="K4139" s="2">
        <v>38660</v>
      </c>
      <c r="L4139" s="2">
        <v>386600</v>
      </c>
      <c r="M4139" s="2">
        <v>325238.69</v>
      </c>
      <c r="N4139" s="2">
        <v>61361.31</v>
      </c>
      <c r="O4139" s="2">
        <v>64</v>
      </c>
      <c r="P4139" s="2">
        <v>40</v>
      </c>
      <c r="Q4139" s="2" t="s">
        <v>42</v>
      </c>
      <c r="R4139" s="2">
        <v>15</v>
      </c>
      <c r="S4139" s="5">
        <f>IFERROR(Table1[[#This Row],[Profit]]/Table1[[#This Row],[Sales]],0)</f>
        <v>0.15872040869115364</v>
      </c>
      <c r="T4139" s="2" t="str">
        <f t="shared" si="64"/>
        <v>Reorder Needed</v>
      </c>
    </row>
    <row r="4140" spans="1:20" x14ac:dyDescent="0.3">
      <c r="A4140" s="2">
        <v>5139</v>
      </c>
      <c r="B4140" s="3">
        <v>45426</v>
      </c>
      <c r="C4140" s="2" t="s">
        <v>1035</v>
      </c>
      <c r="D4140" s="2" t="s">
        <v>1992</v>
      </c>
      <c r="E4140" s="2" t="s">
        <v>36</v>
      </c>
      <c r="F4140" s="2" t="s">
        <v>37</v>
      </c>
      <c r="G4140" s="2" t="s">
        <v>97</v>
      </c>
      <c r="H4140" s="2" t="s">
        <v>98</v>
      </c>
      <c r="I4140" s="2" t="s">
        <v>32</v>
      </c>
      <c r="J4140" s="2">
        <v>2</v>
      </c>
      <c r="K4140" s="2">
        <v>17202</v>
      </c>
      <c r="L4140" s="2">
        <v>34404</v>
      </c>
      <c r="M4140" s="2">
        <v>29830.37</v>
      </c>
      <c r="N4140" s="2">
        <v>4573.63</v>
      </c>
      <c r="O4140" s="2">
        <v>316</v>
      </c>
      <c r="P4140" s="2">
        <v>83</v>
      </c>
      <c r="Q4140" s="2" t="s">
        <v>99</v>
      </c>
      <c r="R4140" s="2">
        <v>15</v>
      </c>
      <c r="S4140" s="5">
        <f>IFERROR(Table1[[#This Row],[Profit]]/Table1[[#This Row],[Sales]],0)</f>
        <v>0.13293890245320311</v>
      </c>
      <c r="T4140" s="2" t="str">
        <f t="shared" si="64"/>
        <v>Reorder Needed</v>
      </c>
    </row>
    <row r="4141" spans="1:20" x14ac:dyDescent="0.3">
      <c r="A4141" s="2">
        <v>5140</v>
      </c>
      <c r="B4141" s="3">
        <v>45353</v>
      </c>
      <c r="C4141" s="2" t="s">
        <v>567</v>
      </c>
      <c r="D4141" s="2" t="s">
        <v>4922</v>
      </c>
      <c r="E4141" s="2" t="s">
        <v>36</v>
      </c>
      <c r="F4141" s="2" t="s">
        <v>37</v>
      </c>
      <c r="G4141" s="2" t="s">
        <v>81</v>
      </c>
      <c r="H4141" s="2" t="s">
        <v>82</v>
      </c>
      <c r="I4141" s="2" t="s">
        <v>24</v>
      </c>
      <c r="J4141" s="2">
        <v>1</v>
      </c>
      <c r="K4141" s="2">
        <v>13577</v>
      </c>
      <c r="L4141" s="2">
        <v>13577</v>
      </c>
      <c r="M4141" s="2">
        <v>8604.82</v>
      </c>
      <c r="N4141" s="2">
        <v>4972.18</v>
      </c>
      <c r="O4141" s="2">
        <v>173</v>
      </c>
      <c r="P4141" s="2">
        <v>25</v>
      </c>
      <c r="Q4141" s="2" t="s">
        <v>42</v>
      </c>
      <c r="R4141" s="2">
        <v>10</v>
      </c>
      <c r="S4141" s="5">
        <f>IFERROR(Table1[[#This Row],[Profit]]/Table1[[#This Row],[Sales]],0)</f>
        <v>0.36622081461294836</v>
      </c>
      <c r="T4141" s="2" t="str">
        <f t="shared" si="64"/>
        <v>Reorder Needed</v>
      </c>
    </row>
    <row r="4142" spans="1:20" x14ac:dyDescent="0.3">
      <c r="A4142" s="2">
        <v>5141</v>
      </c>
      <c r="B4142" s="3">
        <v>45605</v>
      </c>
      <c r="C4142" s="2" t="s">
        <v>544</v>
      </c>
      <c r="D4142" s="2" t="s">
        <v>4923</v>
      </c>
      <c r="E4142" s="2" t="s">
        <v>36</v>
      </c>
      <c r="F4142" s="2" t="s">
        <v>37</v>
      </c>
      <c r="G4142" s="2" t="s">
        <v>81</v>
      </c>
      <c r="H4142" s="2" t="s">
        <v>82</v>
      </c>
      <c r="I4142" s="2" t="s">
        <v>24</v>
      </c>
      <c r="J4142" s="2">
        <v>3</v>
      </c>
      <c r="K4142" s="2">
        <v>17781</v>
      </c>
      <c r="L4142" s="2">
        <v>53343</v>
      </c>
      <c r="M4142" s="2">
        <v>44387.68</v>
      </c>
      <c r="N4142" s="2">
        <v>8955.32</v>
      </c>
      <c r="O4142" s="2">
        <v>90</v>
      </c>
      <c r="P4142" s="2">
        <v>77</v>
      </c>
      <c r="Q4142" s="2" t="s">
        <v>42</v>
      </c>
      <c r="R4142" s="2">
        <v>10</v>
      </c>
      <c r="S4142" s="5">
        <f>IFERROR(Table1[[#This Row],[Profit]]/Table1[[#This Row],[Sales]],0)</f>
        <v>0.16788182141986766</v>
      </c>
      <c r="T4142" s="2" t="str">
        <f t="shared" si="64"/>
        <v>Reorder Needed</v>
      </c>
    </row>
    <row r="4143" spans="1:20" x14ac:dyDescent="0.3">
      <c r="A4143" s="2">
        <v>5142</v>
      </c>
      <c r="B4143" s="3">
        <v>45564</v>
      </c>
      <c r="C4143" s="2" t="s">
        <v>1099</v>
      </c>
      <c r="D4143" s="2" t="s">
        <v>3190</v>
      </c>
      <c r="E4143" s="2" t="s">
        <v>36</v>
      </c>
      <c r="F4143" s="2" t="s">
        <v>37</v>
      </c>
      <c r="G4143" s="2" t="s">
        <v>97</v>
      </c>
      <c r="H4143" s="2" t="s">
        <v>98</v>
      </c>
      <c r="I4143" s="2" t="s">
        <v>32</v>
      </c>
      <c r="J4143" s="2">
        <v>2</v>
      </c>
      <c r="K4143" s="2">
        <v>57277</v>
      </c>
      <c r="L4143" s="2">
        <v>114554</v>
      </c>
      <c r="M4143" s="2">
        <v>70002.86</v>
      </c>
      <c r="N4143" s="2">
        <v>44551.14</v>
      </c>
      <c r="O4143" s="2">
        <v>452</v>
      </c>
      <c r="P4143" s="2">
        <v>11</v>
      </c>
      <c r="Q4143" s="2" t="s">
        <v>99</v>
      </c>
      <c r="R4143" s="2">
        <v>15</v>
      </c>
      <c r="S4143" s="5">
        <f>IFERROR(Table1[[#This Row],[Profit]]/Table1[[#This Row],[Sales]],0)</f>
        <v>0.38890950992544998</v>
      </c>
      <c r="T4143" s="2" t="str">
        <f t="shared" si="64"/>
        <v>Reorder Needed</v>
      </c>
    </row>
    <row r="4144" spans="1:20" x14ac:dyDescent="0.3">
      <c r="A4144" s="2">
        <v>5143</v>
      </c>
      <c r="B4144" s="3">
        <v>45622</v>
      </c>
      <c r="C4144" s="2" t="s">
        <v>2376</v>
      </c>
      <c r="D4144" s="2" t="s">
        <v>4924</v>
      </c>
      <c r="E4144" s="2" t="s">
        <v>36</v>
      </c>
      <c r="F4144" s="2" t="s">
        <v>37</v>
      </c>
      <c r="G4144" s="2" t="s">
        <v>22</v>
      </c>
      <c r="H4144" s="2" t="s">
        <v>23</v>
      </c>
      <c r="I4144" s="2" t="s">
        <v>24</v>
      </c>
      <c r="J4144" s="2">
        <v>6</v>
      </c>
      <c r="K4144" s="2">
        <v>58875</v>
      </c>
      <c r="L4144" s="2">
        <v>353250</v>
      </c>
      <c r="M4144" s="2">
        <v>215584.26</v>
      </c>
      <c r="N4144" s="2">
        <v>137665.74</v>
      </c>
      <c r="O4144" s="2">
        <v>95</v>
      </c>
      <c r="P4144" s="2">
        <v>47</v>
      </c>
      <c r="Q4144" s="2" t="s">
        <v>25</v>
      </c>
      <c r="R4144" s="2">
        <v>15</v>
      </c>
      <c r="S4144" s="5">
        <f>IFERROR(Table1[[#This Row],[Profit]]/Table1[[#This Row],[Sales]],0)</f>
        <v>0.38971193205944793</v>
      </c>
      <c r="T4144" s="2" t="str">
        <f t="shared" si="64"/>
        <v>Reorder Needed</v>
      </c>
    </row>
    <row r="4145" spans="1:20" x14ac:dyDescent="0.3">
      <c r="A4145" s="2">
        <v>5144</v>
      </c>
      <c r="B4145" s="3">
        <v>45356</v>
      </c>
      <c r="C4145" s="2" t="s">
        <v>1720</v>
      </c>
      <c r="D4145" s="2" t="s">
        <v>4925</v>
      </c>
      <c r="E4145" s="2" t="s">
        <v>20</v>
      </c>
      <c r="F4145" s="2" t="s">
        <v>21</v>
      </c>
      <c r="G4145" s="2" t="s">
        <v>22</v>
      </c>
      <c r="H4145" s="2" t="s">
        <v>23</v>
      </c>
      <c r="I4145" s="2" t="s">
        <v>24</v>
      </c>
      <c r="J4145" s="2">
        <v>4</v>
      </c>
      <c r="K4145" s="2">
        <v>43866</v>
      </c>
      <c r="L4145" s="2">
        <v>175464</v>
      </c>
      <c r="M4145" s="2">
        <v>142836.76</v>
      </c>
      <c r="N4145" s="2">
        <v>32627.24</v>
      </c>
      <c r="O4145" s="2">
        <v>294</v>
      </c>
      <c r="P4145" s="2">
        <v>10</v>
      </c>
      <c r="Q4145" s="2" t="s">
        <v>25</v>
      </c>
      <c r="R4145" s="2">
        <v>20</v>
      </c>
      <c r="S4145" s="5">
        <f>IFERROR(Table1[[#This Row],[Profit]]/Table1[[#This Row],[Sales]],0)</f>
        <v>0.18594834267997995</v>
      </c>
      <c r="T4145" s="2" t="str">
        <f t="shared" si="64"/>
        <v>Reorder Needed</v>
      </c>
    </row>
    <row r="4146" spans="1:20" x14ac:dyDescent="0.3">
      <c r="A4146" s="2">
        <v>5145</v>
      </c>
      <c r="B4146" s="3">
        <v>45486</v>
      </c>
      <c r="C4146" s="2" t="s">
        <v>2143</v>
      </c>
      <c r="D4146" s="2" t="s">
        <v>4926</v>
      </c>
      <c r="E4146" s="2" t="s">
        <v>28</v>
      </c>
      <c r="F4146" s="2" t="s">
        <v>29</v>
      </c>
      <c r="G4146" s="2" t="s">
        <v>97</v>
      </c>
      <c r="H4146" s="2" t="s">
        <v>98</v>
      </c>
      <c r="I4146" s="2" t="s">
        <v>32</v>
      </c>
      <c r="J4146" s="2">
        <v>7</v>
      </c>
      <c r="K4146" s="2">
        <v>37998</v>
      </c>
      <c r="L4146" s="2">
        <v>265986</v>
      </c>
      <c r="M4146" s="2">
        <v>173594.91</v>
      </c>
      <c r="N4146" s="2">
        <v>92391.09</v>
      </c>
      <c r="O4146" s="2">
        <v>242</v>
      </c>
      <c r="P4146" s="2">
        <v>42</v>
      </c>
      <c r="Q4146" s="2" t="s">
        <v>99</v>
      </c>
      <c r="R4146" s="2">
        <v>0</v>
      </c>
      <c r="S4146" s="5">
        <f>IFERROR(Table1[[#This Row],[Profit]]/Table1[[#This Row],[Sales]],0)</f>
        <v>0.34735320655974372</v>
      </c>
      <c r="T4146" s="2" t="str">
        <f t="shared" si="64"/>
        <v>Reorder Needed</v>
      </c>
    </row>
    <row r="4147" spans="1:20" x14ac:dyDescent="0.3">
      <c r="A4147" s="2">
        <v>5146</v>
      </c>
      <c r="B4147" s="3">
        <v>45491</v>
      </c>
      <c r="C4147" s="2" t="s">
        <v>680</v>
      </c>
      <c r="D4147" s="2" t="s">
        <v>4927</v>
      </c>
      <c r="E4147" s="2" t="s">
        <v>28</v>
      </c>
      <c r="F4147" s="2" t="s">
        <v>29</v>
      </c>
      <c r="G4147" s="2" t="s">
        <v>40</v>
      </c>
      <c r="H4147" s="2" t="s">
        <v>41</v>
      </c>
      <c r="I4147" s="2" t="s">
        <v>24</v>
      </c>
      <c r="J4147" s="2">
        <v>10</v>
      </c>
      <c r="K4147" s="2">
        <v>11698</v>
      </c>
      <c r="L4147" s="2">
        <v>116980</v>
      </c>
      <c r="M4147" s="2">
        <v>87103.77</v>
      </c>
      <c r="N4147" s="2">
        <v>29876.23</v>
      </c>
      <c r="O4147" s="2">
        <v>219</v>
      </c>
      <c r="P4147" s="2">
        <v>51</v>
      </c>
      <c r="Q4147" s="2" t="s">
        <v>42</v>
      </c>
      <c r="R4147" s="2">
        <v>5</v>
      </c>
      <c r="S4147" s="5">
        <f>IFERROR(Table1[[#This Row],[Profit]]/Table1[[#This Row],[Sales]],0)</f>
        <v>0.25539605060694137</v>
      </c>
      <c r="T4147" s="2" t="str">
        <f t="shared" si="64"/>
        <v>Reorder Needed</v>
      </c>
    </row>
    <row r="4148" spans="1:20" x14ac:dyDescent="0.3">
      <c r="A4148" s="2">
        <v>5147</v>
      </c>
      <c r="B4148" s="3">
        <v>45457</v>
      </c>
      <c r="C4148" s="2" t="s">
        <v>3845</v>
      </c>
      <c r="D4148" s="2" t="s">
        <v>4928</v>
      </c>
      <c r="E4148" s="2" t="s">
        <v>28</v>
      </c>
      <c r="F4148" s="2" t="s">
        <v>29</v>
      </c>
      <c r="G4148" s="2" t="s">
        <v>60</v>
      </c>
      <c r="H4148" s="2" t="s">
        <v>61</v>
      </c>
      <c r="I4148" s="2" t="s">
        <v>32</v>
      </c>
      <c r="J4148" s="2">
        <v>8</v>
      </c>
      <c r="K4148" s="2">
        <v>19305</v>
      </c>
      <c r="L4148" s="2">
        <v>154440</v>
      </c>
      <c r="M4148" s="2">
        <v>93015.12</v>
      </c>
      <c r="N4148" s="2">
        <v>61424.88</v>
      </c>
      <c r="O4148" s="2">
        <v>477</v>
      </c>
      <c r="P4148" s="2">
        <v>31</v>
      </c>
      <c r="Q4148" s="2" t="s">
        <v>62</v>
      </c>
      <c r="R4148" s="2">
        <v>20</v>
      </c>
      <c r="S4148" s="5">
        <f>IFERROR(Table1[[#This Row],[Profit]]/Table1[[#This Row],[Sales]],0)</f>
        <v>0.39772649572649571</v>
      </c>
      <c r="T4148" s="2" t="str">
        <f t="shared" si="64"/>
        <v>Reorder Needed</v>
      </c>
    </row>
    <row r="4149" spans="1:20" x14ac:dyDescent="0.3">
      <c r="A4149" s="2">
        <v>5148</v>
      </c>
      <c r="B4149" s="3">
        <v>45361</v>
      </c>
      <c r="C4149" s="2" t="s">
        <v>160</v>
      </c>
      <c r="D4149" s="2" t="s">
        <v>4929</v>
      </c>
      <c r="E4149" s="2" t="s">
        <v>28</v>
      </c>
      <c r="F4149" s="2" t="s">
        <v>29</v>
      </c>
      <c r="G4149" s="2" t="s">
        <v>49</v>
      </c>
      <c r="H4149" s="2" t="s">
        <v>50</v>
      </c>
      <c r="I4149" s="2" t="s">
        <v>51</v>
      </c>
      <c r="J4149" s="2">
        <v>9</v>
      </c>
      <c r="K4149" s="2">
        <v>26012</v>
      </c>
      <c r="L4149" s="2">
        <v>234108</v>
      </c>
      <c r="M4149" s="2">
        <v>185743.4</v>
      </c>
      <c r="N4149" s="2">
        <v>48364.6</v>
      </c>
      <c r="O4149" s="2">
        <v>168</v>
      </c>
      <c r="P4149" s="2">
        <v>55</v>
      </c>
      <c r="Q4149" s="2" t="s">
        <v>52</v>
      </c>
      <c r="R4149" s="2">
        <v>15</v>
      </c>
      <c r="S4149" s="5">
        <f>IFERROR(Table1[[#This Row],[Profit]]/Table1[[#This Row],[Sales]],0)</f>
        <v>0.20659097510550686</v>
      </c>
      <c r="T4149" s="2" t="str">
        <f t="shared" si="64"/>
        <v>Reorder Needed</v>
      </c>
    </row>
    <row r="4150" spans="1:20" x14ac:dyDescent="0.3">
      <c r="A4150" s="2">
        <v>5149</v>
      </c>
      <c r="B4150" s="3">
        <v>45572</v>
      </c>
      <c r="C4150" s="2" t="s">
        <v>2403</v>
      </c>
      <c r="D4150" s="2" t="s">
        <v>4930</v>
      </c>
      <c r="E4150" s="2" t="s">
        <v>36</v>
      </c>
      <c r="F4150" s="2" t="s">
        <v>37</v>
      </c>
      <c r="G4150" s="2" t="s">
        <v>75</v>
      </c>
      <c r="H4150" s="2" t="s">
        <v>76</v>
      </c>
      <c r="I4150" s="2" t="s">
        <v>77</v>
      </c>
      <c r="J4150" s="2">
        <v>9</v>
      </c>
      <c r="K4150" s="2">
        <v>58206</v>
      </c>
      <c r="L4150" s="2">
        <v>523854</v>
      </c>
      <c r="M4150" s="2">
        <v>411604.65</v>
      </c>
      <c r="N4150" s="2">
        <v>112249.35</v>
      </c>
      <c r="O4150" s="2">
        <v>473</v>
      </c>
      <c r="P4150" s="2">
        <v>30</v>
      </c>
      <c r="Q4150" s="2" t="s">
        <v>78</v>
      </c>
      <c r="R4150" s="2">
        <v>0</v>
      </c>
      <c r="S4150" s="5">
        <f>IFERROR(Table1[[#This Row],[Profit]]/Table1[[#This Row],[Sales]],0)</f>
        <v>0.21427601965433118</v>
      </c>
      <c r="T4150" s="2" t="str">
        <f t="shared" si="64"/>
        <v>Reorder Needed</v>
      </c>
    </row>
    <row r="4151" spans="1:20" x14ac:dyDescent="0.3">
      <c r="A4151" s="2">
        <v>5150</v>
      </c>
      <c r="B4151" s="3">
        <v>45544</v>
      </c>
      <c r="C4151" s="2" t="s">
        <v>1305</v>
      </c>
      <c r="D4151" s="2" t="s">
        <v>4931</v>
      </c>
      <c r="E4151" s="2" t="s">
        <v>20</v>
      </c>
      <c r="F4151" s="2" t="s">
        <v>21</v>
      </c>
      <c r="G4151" s="2" t="s">
        <v>22</v>
      </c>
      <c r="H4151" s="2" t="s">
        <v>23</v>
      </c>
      <c r="I4151" s="2" t="s">
        <v>24</v>
      </c>
      <c r="J4151" s="2">
        <v>3</v>
      </c>
      <c r="K4151" s="2">
        <v>18946</v>
      </c>
      <c r="L4151" s="2">
        <v>56838</v>
      </c>
      <c r="M4151" s="2">
        <v>44599.61</v>
      </c>
      <c r="N4151" s="2">
        <v>12238.39</v>
      </c>
      <c r="O4151" s="2">
        <v>139</v>
      </c>
      <c r="P4151" s="2">
        <v>81</v>
      </c>
      <c r="Q4151" s="2" t="s">
        <v>25</v>
      </c>
      <c r="R4151" s="2">
        <v>0</v>
      </c>
      <c r="S4151" s="5">
        <f>IFERROR(Table1[[#This Row],[Profit]]/Table1[[#This Row],[Sales]],0)</f>
        <v>0.21532056018860621</v>
      </c>
      <c r="T4151" s="2" t="str">
        <f t="shared" si="64"/>
        <v>Reorder Needed</v>
      </c>
    </row>
    <row r="4152" spans="1:20" x14ac:dyDescent="0.3">
      <c r="A4152" s="2">
        <v>5151</v>
      </c>
      <c r="B4152" s="3">
        <v>45462</v>
      </c>
      <c r="C4152" s="2" t="s">
        <v>1547</v>
      </c>
      <c r="D4152" s="2" t="s">
        <v>4932</v>
      </c>
      <c r="E4152" s="2" t="s">
        <v>45</v>
      </c>
      <c r="F4152" s="2" t="s">
        <v>46</v>
      </c>
      <c r="G4152" s="2" t="s">
        <v>22</v>
      </c>
      <c r="H4152" s="2" t="s">
        <v>23</v>
      </c>
      <c r="I4152" s="2" t="s">
        <v>24</v>
      </c>
      <c r="J4152" s="2">
        <v>8</v>
      </c>
      <c r="K4152" s="2">
        <v>55089</v>
      </c>
      <c r="L4152" s="2">
        <v>440712</v>
      </c>
      <c r="M4152" s="2">
        <v>321099.8</v>
      </c>
      <c r="N4152" s="2">
        <v>119612.2</v>
      </c>
      <c r="O4152" s="2">
        <v>420</v>
      </c>
      <c r="P4152" s="2">
        <v>51</v>
      </c>
      <c r="Q4152" s="2" t="s">
        <v>25</v>
      </c>
      <c r="R4152" s="2">
        <v>0</v>
      </c>
      <c r="S4152" s="5">
        <f>IFERROR(Table1[[#This Row],[Profit]]/Table1[[#This Row],[Sales]],0)</f>
        <v>0.27140672366534152</v>
      </c>
      <c r="T4152" s="2" t="str">
        <f t="shared" si="64"/>
        <v>Reorder Needed</v>
      </c>
    </row>
    <row r="4153" spans="1:20" x14ac:dyDescent="0.3">
      <c r="A4153" s="2">
        <v>5152</v>
      </c>
      <c r="B4153" s="3">
        <v>45425</v>
      </c>
      <c r="C4153" s="2" t="s">
        <v>3558</v>
      </c>
      <c r="D4153" s="2" t="s">
        <v>4933</v>
      </c>
      <c r="E4153" s="2" t="s">
        <v>28</v>
      </c>
      <c r="F4153" s="2" t="s">
        <v>29</v>
      </c>
      <c r="G4153" s="2" t="s">
        <v>67</v>
      </c>
      <c r="H4153" s="2" t="s">
        <v>68</v>
      </c>
      <c r="I4153" s="2" t="s">
        <v>24</v>
      </c>
      <c r="J4153" s="2">
        <v>4</v>
      </c>
      <c r="K4153" s="2">
        <v>51919</v>
      </c>
      <c r="L4153" s="2">
        <v>207676</v>
      </c>
      <c r="M4153" s="2">
        <v>179850.93</v>
      </c>
      <c r="N4153" s="2">
        <v>27825.07</v>
      </c>
      <c r="O4153" s="2">
        <v>191</v>
      </c>
      <c r="P4153" s="2">
        <v>49</v>
      </c>
      <c r="Q4153" s="2" t="s">
        <v>42</v>
      </c>
      <c r="R4153" s="2">
        <v>15</v>
      </c>
      <c r="S4153" s="5">
        <f>IFERROR(Table1[[#This Row],[Profit]]/Table1[[#This Row],[Sales]],0)</f>
        <v>0.13398307941216125</v>
      </c>
      <c r="T4153" s="2" t="str">
        <f t="shared" si="64"/>
        <v>Reorder Needed</v>
      </c>
    </row>
    <row r="4154" spans="1:20" x14ac:dyDescent="0.3">
      <c r="A4154" s="2">
        <v>5153</v>
      </c>
      <c r="B4154" s="3">
        <v>45377</v>
      </c>
      <c r="C4154" s="2" t="s">
        <v>2438</v>
      </c>
      <c r="D4154" s="2" t="s">
        <v>4934</v>
      </c>
      <c r="E4154" s="2" t="s">
        <v>28</v>
      </c>
      <c r="F4154" s="2" t="s">
        <v>29</v>
      </c>
      <c r="G4154" s="2" t="s">
        <v>75</v>
      </c>
      <c r="H4154" s="2" t="s">
        <v>76</v>
      </c>
      <c r="I4154" s="2" t="s">
        <v>77</v>
      </c>
      <c r="J4154" s="2">
        <v>10</v>
      </c>
      <c r="K4154" s="2">
        <v>37642</v>
      </c>
      <c r="L4154" s="2">
        <v>376420</v>
      </c>
      <c r="M4154" s="2">
        <v>337950.82</v>
      </c>
      <c r="N4154" s="2">
        <v>38469.18</v>
      </c>
      <c r="O4154" s="2">
        <v>240</v>
      </c>
      <c r="P4154" s="2">
        <v>80</v>
      </c>
      <c r="Q4154" s="2" t="s">
        <v>78</v>
      </c>
      <c r="R4154" s="2">
        <v>10</v>
      </c>
      <c r="S4154" s="5">
        <f>IFERROR(Table1[[#This Row],[Profit]]/Table1[[#This Row],[Sales]],0)</f>
        <v>0.1021974921630094</v>
      </c>
      <c r="T4154" s="2" t="str">
        <f t="shared" si="64"/>
        <v>Reorder Needed</v>
      </c>
    </row>
    <row r="4155" spans="1:20" x14ac:dyDescent="0.3">
      <c r="A4155" s="2">
        <v>5154</v>
      </c>
      <c r="B4155" s="3">
        <v>45350</v>
      </c>
      <c r="C4155" s="2" t="s">
        <v>1556</v>
      </c>
      <c r="D4155" s="2" t="s">
        <v>4935</v>
      </c>
      <c r="E4155" s="2" t="s">
        <v>36</v>
      </c>
      <c r="F4155" s="2" t="s">
        <v>37</v>
      </c>
      <c r="G4155" s="2" t="s">
        <v>97</v>
      </c>
      <c r="H4155" s="2" t="s">
        <v>98</v>
      </c>
      <c r="I4155" s="2" t="s">
        <v>32</v>
      </c>
      <c r="J4155" s="2">
        <v>7</v>
      </c>
      <c r="K4155" s="2">
        <v>43711</v>
      </c>
      <c r="L4155" s="2">
        <v>305977</v>
      </c>
      <c r="M4155" s="2">
        <v>194094.19</v>
      </c>
      <c r="N4155" s="2">
        <v>111882.81</v>
      </c>
      <c r="O4155" s="2">
        <v>353</v>
      </c>
      <c r="P4155" s="2">
        <v>61</v>
      </c>
      <c r="Q4155" s="2" t="s">
        <v>99</v>
      </c>
      <c r="R4155" s="2">
        <v>15</v>
      </c>
      <c r="S4155" s="5">
        <f>IFERROR(Table1[[#This Row],[Profit]]/Table1[[#This Row],[Sales]],0)</f>
        <v>0.36565758210584454</v>
      </c>
      <c r="T4155" s="2" t="str">
        <f t="shared" si="64"/>
        <v>Reorder Needed</v>
      </c>
    </row>
    <row r="4156" spans="1:20" x14ac:dyDescent="0.3">
      <c r="A4156" s="2">
        <v>5155</v>
      </c>
      <c r="B4156" s="3">
        <v>45440</v>
      </c>
      <c r="C4156" s="2" t="s">
        <v>1080</v>
      </c>
      <c r="D4156" s="2" t="s">
        <v>4936</v>
      </c>
      <c r="E4156" s="2" t="s">
        <v>45</v>
      </c>
      <c r="F4156" s="2" t="s">
        <v>46</v>
      </c>
      <c r="G4156" s="2" t="s">
        <v>49</v>
      </c>
      <c r="H4156" s="2" t="s">
        <v>50</v>
      </c>
      <c r="I4156" s="2" t="s">
        <v>51</v>
      </c>
      <c r="J4156" s="2">
        <v>9</v>
      </c>
      <c r="K4156" s="2">
        <v>16464</v>
      </c>
      <c r="L4156" s="2">
        <v>148176</v>
      </c>
      <c r="M4156" s="2">
        <v>95668.95</v>
      </c>
      <c r="N4156" s="2">
        <v>52507.05</v>
      </c>
      <c r="O4156" s="2">
        <v>218</v>
      </c>
      <c r="P4156" s="2">
        <v>72</v>
      </c>
      <c r="Q4156" s="2" t="s">
        <v>52</v>
      </c>
      <c r="R4156" s="2">
        <v>10</v>
      </c>
      <c r="S4156" s="5">
        <f>IFERROR(Table1[[#This Row],[Profit]]/Table1[[#This Row],[Sales]],0)</f>
        <v>0.35435596857790735</v>
      </c>
      <c r="T4156" s="2" t="str">
        <f t="shared" si="64"/>
        <v>Reorder Needed</v>
      </c>
    </row>
    <row r="4157" spans="1:20" x14ac:dyDescent="0.3">
      <c r="A4157" s="2">
        <v>5156</v>
      </c>
      <c r="B4157" s="3">
        <v>45620</v>
      </c>
      <c r="C4157" s="2" t="s">
        <v>708</v>
      </c>
      <c r="D4157" s="2" t="s">
        <v>4937</v>
      </c>
      <c r="E4157" s="2" t="s">
        <v>45</v>
      </c>
      <c r="F4157" s="2" t="s">
        <v>46</v>
      </c>
      <c r="G4157" s="2" t="s">
        <v>67</v>
      </c>
      <c r="H4157" s="2" t="s">
        <v>68</v>
      </c>
      <c r="I4157" s="2" t="s">
        <v>24</v>
      </c>
      <c r="J4157" s="2">
        <v>6</v>
      </c>
      <c r="K4157" s="2">
        <v>10767</v>
      </c>
      <c r="L4157" s="2">
        <v>64602</v>
      </c>
      <c r="M4157" s="2">
        <v>44900.67</v>
      </c>
      <c r="N4157" s="2">
        <v>19701.330000000002</v>
      </c>
      <c r="O4157" s="2">
        <v>411</v>
      </c>
      <c r="P4157" s="2">
        <v>64</v>
      </c>
      <c r="Q4157" s="2" t="s">
        <v>42</v>
      </c>
      <c r="R4157" s="2">
        <v>15</v>
      </c>
      <c r="S4157" s="5">
        <f>IFERROR(Table1[[#This Row],[Profit]]/Table1[[#This Row],[Sales]],0)</f>
        <v>0.30496470697501626</v>
      </c>
      <c r="T4157" s="2" t="str">
        <f t="shared" si="64"/>
        <v>Reorder Needed</v>
      </c>
    </row>
    <row r="4158" spans="1:20" x14ac:dyDescent="0.3">
      <c r="A4158" s="2">
        <v>5157</v>
      </c>
      <c r="B4158" s="3">
        <v>45474</v>
      </c>
      <c r="C4158" s="2" t="s">
        <v>682</v>
      </c>
      <c r="D4158" s="2" t="s">
        <v>4938</v>
      </c>
      <c r="E4158" s="2" t="s">
        <v>28</v>
      </c>
      <c r="F4158" s="2" t="s">
        <v>29</v>
      </c>
      <c r="G4158" s="2" t="s">
        <v>55</v>
      </c>
      <c r="H4158" s="2" t="s">
        <v>56</v>
      </c>
      <c r="I4158" s="2" t="s">
        <v>32</v>
      </c>
      <c r="J4158" s="2">
        <v>10</v>
      </c>
      <c r="K4158" s="2">
        <v>49657</v>
      </c>
      <c r="L4158" s="2">
        <v>496570</v>
      </c>
      <c r="M4158" s="2">
        <v>318639.74</v>
      </c>
      <c r="N4158" s="2">
        <v>177930.26</v>
      </c>
      <c r="O4158" s="2">
        <v>388</v>
      </c>
      <c r="P4158" s="2">
        <v>49</v>
      </c>
      <c r="Q4158" s="2" t="s">
        <v>57</v>
      </c>
      <c r="R4158" s="2">
        <v>0</v>
      </c>
      <c r="S4158" s="5">
        <f>IFERROR(Table1[[#This Row],[Profit]]/Table1[[#This Row],[Sales]],0)</f>
        <v>0.35831858549650603</v>
      </c>
      <c r="T4158" s="2" t="str">
        <f t="shared" si="64"/>
        <v>Reorder Needed</v>
      </c>
    </row>
    <row r="4159" spans="1:20" x14ac:dyDescent="0.3">
      <c r="A4159" s="2">
        <v>5158</v>
      </c>
      <c r="B4159" s="3">
        <v>45650</v>
      </c>
      <c r="C4159" s="2" t="s">
        <v>1329</v>
      </c>
      <c r="D4159" s="2" t="s">
        <v>2764</v>
      </c>
      <c r="E4159" s="2" t="s">
        <v>45</v>
      </c>
      <c r="F4159" s="2" t="s">
        <v>46</v>
      </c>
      <c r="G4159" s="2" t="s">
        <v>97</v>
      </c>
      <c r="H4159" s="2" t="s">
        <v>98</v>
      </c>
      <c r="I4159" s="2" t="s">
        <v>32</v>
      </c>
      <c r="J4159" s="2">
        <v>9</v>
      </c>
      <c r="K4159" s="2">
        <v>2101</v>
      </c>
      <c r="L4159" s="2">
        <v>18909</v>
      </c>
      <c r="M4159" s="2">
        <v>16772.25</v>
      </c>
      <c r="N4159" s="2">
        <v>2136.75</v>
      </c>
      <c r="O4159" s="2">
        <v>52</v>
      </c>
      <c r="P4159" s="2">
        <v>12</v>
      </c>
      <c r="Q4159" s="2" t="s">
        <v>99</v>
      </c>
      <c r="R4159" s="2">
        <v>20</v>
      </c>
      <c r="S4159" s="5">
        <f>IFERROR(Table1[[#This Row],[Profit]]/Table1[[#This Row],[Sales]],0)</f>
        <v>0.11300174520069808</v>
      </c>
      <c r="T4159" s="2" t="str">
        <f t="shared" si="64"/>
        <v>Reorder Needed</v>
      </c>
    </row>
    <row r="4160" spans="1:20" x14ac:dyDescent="0.3">
      <c r="A4160" s="2">
        <v>5159</v>
      </c>
      <c r="B4160" s="3">
        <v>45472</v>
      </c>
      <c r="C4160" s="2" t="s">
        <v>2192</v>
      </c>
      <c r="D4160" s="2" t="s">
        <v>4939</v>
      </c>
      <c r="E4160" s="2" t="s">
        <v>36</v>
      </c>
      <c r="F4160" s="2" t="s">
        <v>37</v>
      </c>
      <c r="G4160" s="2" t="s">
        <v>40</v>
      </c>
      <c r="H4160" s="2" t="s">
        <v>41</v>
      </c>
      <c r="I4160" s="2" t="s">
        <v>24</v>
      </c>
      <c r="J4160" s="2">
        <v>9</v>
      </c>
      <c r="K4160" s="2">
        <v>40360</v>
      </c>
      <c r="L4160" s="2">
        <v>363240</v>
      </c>
      <c r="M4160" s="2">
        <v>278797.28999999998</v>
      </c>
      <c r="N4160" s="2">
        <v>84442.71</v>
      </c>
      <c r="O4160" s="2">
        <v>309</v>
      </c>
      <c r="P4160" s="2">
        <v>84</v>
      </c>
      <c r="Q4160" s="2" t="s">
        <v>42</v>
      </c>
      <c r="R4160" s="2">
        <v>10</v>
      </c>
      <c r="S4160" s="5">
        <f>IFERROR(Table1[[#This Row],[Profit]]/Table1[[#This Row],[Sales]],0)</f>
        <v>0.23247084572183682</v>
      </c>
      <c r="T4160" s="2" t="str">
        <f t="shared" si="64"/>
        <v>Reorder Needed</v>
      </c>
    </row>
    <row r="4161" spans="1:20" x14ac:dyDescent="0.3">
      <c r="A4161" s="2">
        <v>5160</v>
      </c>
      <c r="B4161" s="3">
        <v>45580</v>
      </c>
      <c r="C4161" s="2" t="s">
        <v>548</v>
      </c>
      <c r="D4161" s="2" t="s">
        <v>4940</v>
      </c>
      <c r="E4161" s="2" t="s">
        <v>20</v>
      </c>
      <c r="F4161" s="2" t="s">
        <v>21</v>
      </c>
      <c r="G4161" s="2" t="s">
        <v>22</v>
      </c>
      <c r="H4161" s="2" t="s">
        <v>23</v>
      </c>
      <c r="I4161" s="2" t="s">
        <v>24</v>
      </c>
      <c r="J4161" s="2">
        <v>4</v>
      </c>
      <c r="K4161" s="2">
        <v>33784</v>
      </c>
      <c r="L4161" s="2">
        <v>135136</v>
      </c>
      <c r="M4161" s="2">
        <v>98046.95</v>
      </c>
      <c r="N4161" s="2">
        <v>37089.050000000003</v>
      </c>
      <c r="O4161" s="2">
        <v>11</v>
      </c>
      <c r="P4161" s="2">
        <v>51</v>
      </c>
      <c r="Q4161" s="2" t="s">
        <v>25</v>
      </c>
      <c r="R4161" s="2">
        <v>0</v>
      </c>
      <c r="S4161" s="5">
        <f>IFERROR(Table1[[#This Row],[Profit]]/Table1[[#This Row],[Sales]],0)</f>
        <v>0.27445721347383378</v>
      </c>
      <c r="T4161" s="2" t="str">
        <f t="shared" si="64"/>
        <v>Sufficient</v>
      </c>
    </row>
    <row r="4162" spans="1:20" x14ac:dyDescent="0.3">
      <c r="A4162" s="2">
        <v>5161</v>
      </c>
      <c r="B4162" s="3">
        <v>45322</v>
      </c>
      <c r="C4162" s="2" t="s">
        <v>1994</v>
      </c>
      <c r="D4162" s="2" t="s">
        <v>4941</v>
      </c>
      <c r="E4162" s="2" t="s">
        <v>36</v>
      </c>
      <c r="F4162" s="2" t="s">
        <v>37</v>
      </c>
      <c r="G4162" s="2" t="s">
        <v>55</v>
      </c>
      <c r="H4162" s="2" t="s">
        <v>56</v>
      </c>
      <c r="I4162" s="2" t="s">
        <v>32</v>
      </c>
      <c r="J4162" s="2">
        <v>8</v>
      </c>
      <c r="K4162" s="2">
        <v>7233</v>
      </c>
      <c r="L4162" s="2">
        <v>57864</v>
      </c>
      <c r="M4162" s="2">
        <v>35022.550000000003</v>
      </c>
      <c r="N4162" s="2">
        <v>22841.45</v>
      </c>
      <c r="O4162" s="2">
        <v>335</v>
      </c>
      <c r="P4162" s="2">
        <v>98</v>
      </c>
      <c r="Q4162" s="2" t="s">
        <v>57</v>
      </c>
      <c r="R4162" s="2">
        <v>0</v>
      </c>
      <c r="S4162" s="5">
        <f>IFERROR(Table1[[#This Row],[Profit]]/Table1[[#This Row],[Sales]],0)</f>
        <v>0.3947437093875294</v>
      </c>
      <c r="T4162" s="2" t="str">
        <f t="shared" ref="T4162:T4225" si="65">IF(O4162&gt;P4162,"Reorder Needed","Sufficient")</f>
        <v>Reorder Needed</v>
      </c>
    </row>
    <row r="4163" spans="1:20" x14ac:dyDescent="0.3">
      <c r="A4163" s="2">
        <v>5162</v>
      </c>
      <c r="B4163" s="3">
        <v>45553</v>
      </c>
      <c r="C4163" s="2" t="s">
        <v>663</v>
      </c>
      <c r="D4163" s="2" t="s">
        <v>4942</v>
      </c>
      <c r="E4163" s="2" t="s">
        <v>28</v>
      </c>
      <c r="F4163" s="2" t="s">
        <v>29</v>
      </c>
      <c r="G4163" s="2" t="s">
        <v>30</v>
      </c>
      <c r="H4163" s="2" t="s">
        <v>31</v>
      </c>
      <c r="I4163" s="2" t="s">
        <v>32</v>
      </c>
      <c r="J4163" s="2">
        <v>7</v>
      </c>
      <c r="K4163" s="2">
        <v>3089</v>
      </c>
      <c r="L4163" s="2">
        <v>21623</v>
      </c>
      <c r="M4163" s="2">
        <v>18368.71</v>
      </c>
      <c r="N4163" s="2">
        <v>3254.29</v>
      </c>
      <c r="O4163" s="2">
        <v>246</v>
      </c>
      <c r="P4163" s="2">
        <v>62</v>
      </c>
      <c r="Q4163" s="2" t="s">
        <v>33</v>
      </c>
      <c r="R4163" s="2">
        <v>0</v>
      </c>
      <c r="S4163" s="5">
        <f>IFERROR(Table1[[#This Row],[Profit]]/Table1[[#This Row],[Sales]],0)</f>
        <v>0.15050131804097489</v>
      </c>
      <c r="T4163" s="2" t="str">
        <f t="shared" si="65"/>
        <v>Reorder Needed</v>
      </c>
    </row>
    <row r="4164" spans="1:20" x14ac:dyDescent="0.3">
      <c r="A4164" s="2">
        <v>5163</v>
      </c>
      <c r="B4164" s="3">
        <v>45300</v>
      </c>
      <c r="C4164" s="2" t="s">
        <v>387</v>
      </c>
      <c r="D4164" s="2" t="s">
        <v>4943</v>
      </c>
      <c r="E4164" s="2" t="s">
        <v>45</v>
      </c>
      <c r="F4164" s="2" t="s">
        <v>46</v>
      </c>
      <c r="G4164" s="2" t="s">
        <v>75</v>
      </c>
      <c r="H4164" s="2" t="s">
        <v>76</v>
      </c>
      <c r="I4164" s="2" t="s">
        <v>77</v>
      </c>
      <c r="J4164" s="2">
        <v>8</v>
      </c>
      <c r="K4164" s="2">
        <v>31929</v>
      </c>
      <c r="L4164" s="2">
        <v>255432</v>
      </c>
      <c r="M4164" s="2">
        <v>193968.46</v>
      </c>
      <c r="N4164" s="2">
        <v>61463.54</v>
      </c>
      <c r="O4164" s="2">
        <v>317</v>
      </c>
      <c r="P4164" s="2">
        <v>16</v>
      </c>
      <c r="Q4164" s="2" t="s">
        <v>78</v>
      </c>
      <c r="R4164" s="2">
        <v>5</v>
      </c>
      <c r="S4164" s="5">
        <f>IFERROR(Table1[[#This Row],[Profit]]/Table1[[#This Row],[Sales]],0)</f>
        <v>0.24062584171129694</v>
      </c>
      <c r="T4164" s="2" t="str">
        <f t="shared" si="65"/>
        <v>Reorder Needed</v>
      </c>
    </row>
    <row r="4165" spans="1:20" x14ac:dyDescent="0.3">
      <c r="A4165" s="2">
        <v>5164</v>
      </c>
      <c r="B4165" s="3">
        <v>45410</v>
      </c>
      <c r="C4165" s="2" t="s">
        <v>786</v>
      </c>
      <c r="D4165" s="2" t="s">
        <v>4944</v>
      </c>
      <c r="E4165" s="2" t="s">
        <v>45</v>
      </c>
      <c r="F4165" s="2" t="s">
        <v>46</v>
      </c>
      <c r="G4165" s="2" t="s">
        <v>30</v>
      </c>
      <c r="H4165" s="2" t="s">
        <v>31</v>
      </c>
      <c r="I4165" s="2" t="s">
        <v>32</v>
      </c>
      <c r="J4165" s="2">
        <v>9</v>
      </c>
      <c r="K4165" s="2">
        <v>49853</v>
      </c>
      <c r="L4165" s="2">
        <v>448677</v>
      </c>
      <c r="M4165" s="2">
        <v>390733.76</v>
      </c>
      <c r="N4165" s="2">
        <v>57943.24</v>
      </c>
      <c r="O4165" s="2">
        <v>128</v>
      </c>
      <c r="P4165" s="2">
        <v>23</v>
      </c>
      <c r="Q4165" s="2" t="s">
        <v>33</v>
      </c>
      <c r="R4165" s="2">
        <v>0</v>
      </c>
      <c r="S4165" s="5">
        <f>IFERROR(Table1[[#This Row],[Profit]]/Table1[[#This Row],[Sales]],0)</f>
        <v>0.12914243431243411</v>
      </c>
      <c r="T4165" s="2" t="str">
        <f t="shared" si="65"/>
        <v>Reorder Needed</v>
      </c>
    </row>
    <row r="4166" spans="1:20" x14ac:dyDescent="0.3">
      <c r="A4166" s="2">
        <v>5165</v>
      </c>
      <c r="B4166" s="3">
        <v>45613</v>
      </c>
      <c r="C4166" s="2" t="s">
        <v>2403</v>
      </c>
      <c r="D4166" s="2" t="s">
        <v>4945</v>
      </c>
      <c r="E4166" s="2" t="s">
        <v>20</v>
      </c>
      <c r="F4166" s="2" t="s">
        <v>21</v>
      </c>
      <c r="G4166" s="2" t="s">
        <v>75</v>
      </c>
      <c r="H4166" s="2" t="s">
        <v>76</v>
      </c>
      <c r="I4166" s="2" t="s">
        <v>77</v>
      </c>
      <c r="J4166" s="2">
        <v>9</v>
      </c>
      <c r="K4166" s="2">
        <v>16629</v>
      </c>
      <c r="L4166" s="2">
        <v>149661</v>
      </c>
      <c r="M4166" s="2">
        <v>125389.7</v>
      </c>
      <c r="N4166" s="2">
        <v>24271.3</v>
      </c>
      <c r="O4166" s="2">
        <v>12</v>
      </c>
      <c r="P4166" s="2">
        <v>31</v>
      </c>
      <c r="Q4166" s="2" t="s">
        <v>78</v>
      </c>
      <c r="R4166" s="2">
        <v>15</v>
      </c>
      <c r="S4166" s="5">
        <f>IFERROR(Table1[[#This Row],[Profit]]/Table1[[#This Row],[Sales]],0)</f>
        <v>0.16217518257929586</v>
      </c>
      <c r="T4166" s="2" t="str">
        <f t="shared" si="65"/>
        <v>Sufficient</v>
      </c>
    </row>
    <row r="4167" spans="1:20" x14ac:dyDescent="0.3">
      <c r="A4167" s="2">
        <v>5166</v>
      </c>
      <c r="B4167" s="3">
        <v>45454</v>
      </c>
      <c r="C4167" s="2" t="s">
        <v>523</v>
      </c>
      <c r="D4167" s="2" t="s">
        <v>4946</v>
      </c>
      <c r="E4167" s="2" t="s">
        <v>28</v>
      </c>
      <c r="F4167" s="2" t="s">
        <v>29</v>
      </c>
      <c r="G4167" s="2" t="s">
        <v>22</v>
      </c>
      <c r="H4167" s="2" t="s">
        <v>23</v>
      </c>
      <c r="I4167" s="2" t="s">
        <v>24</v>
      </c>
      <c r="J4167" s="2">
        <v>1</v>
      </c>
      <c r="K4167" s="2">
        <v>32435</v>
      </c>
      <c r="L4167" s="2">
        <v>32435</v>
      </c>
      <c r="M4167" s="2">
        <v>20755</v>
      </c>
      <c r="N4167" s="2">
        <v>11680</v>
      </c>
      <c r="O4167" s="2">
        <v>151</v>
      </c>
      <c r="P4167" s="2">
        <v>93</v>
      </c>
      <c r="Q4167" s="2" t="s">
        <v>25</v>
      </c>
      <c r="R4167" s="2">
        <v>5</v>
      </c>
      <c r="S4167" s="5">
        <f>IFERROR(Table1[[#This Row],[Profit]]/Table1[[#This Row],[Sales]],0)</f>
        <v>0.36010482503468477</v>
      </c>
      <c r="T4167" s="2" t="str">
        <f t="shared" si="65"/>
        <v>Reorder Needed</v>
      </c>
    </row>
    <row r="4168" spans="1:20" x14ac:dyDescent="0.3">
      <c r="A4168" s="2">
        <v>5167</v>
      </c>
      <c r="B4168" s="3">
        <v>45298</v>
      </c>
      <c r="C4168" s="2" t="s">
        <v>1812</v>
      </c>
      <c r="D4168" s="2" t="s">
        <v>4947</v>
      </c>
      <c r="E4168" s="2" t="s">
        <v>45</v>
      </c>
      <c r="F4168" s="2" t="s">
        <v>46</v>
      </c>
      <c r="G4168" s="2" t="s">
        <v>60</v>
      </c>
      <c r="H4168" s="2" t="s">
        <v>61</v>
      </c>
      <c r="I4168" s="2" t="s">
        <v>32</v>
      </c>
      <c r="J4168" s="2">
        <v>4</v>
      </c>
      <c r="K4168" s="2">
        <v>27933</v>
      </c>
      <c r="L4168" s="2">
        <v>111732</v>
      </c>
      <c r="M4168" s="2">
        <v>82171.679999999993</v>
      </c>
      <c r="N4168" s="2">
        <v>29560.32</v>
      </c>
      <c r="O4168" s="2">
        <v>81</v>
      </c>
      <c r="P4168" s="2">
        <v>90</v>
      </c>
      <c r="Q4168" s="2" t="s">
        <v>62</v>
      </c>
      <c r="R4168" s="2">
        <v>5</v>
      </c>
      <c r="S4168" s="5">
        <f>IFERROR(Table1[[#This Row],[Profit]]/Table1[[#This Row],[Sales]],0)</f>
        <v>0.26456449360970896</v>
      </c>
      <c r="T4168" s="2" t="str">
        <f t="shared" si="65"/>
        <v>Sufficient</v>
      </c>
    </row>
    <row r="4169" spans="1:20" x14ac:dyDescent="0.3">
      <c r="A4169" s="2">
        <v>5168</v>
      </c>
      <c r="B4169" s="3">
        <v>45600</v>
      </c>
      <c r="C4169" s="2" t="s">
        <v>1234</v>
      </c>
      <c r="D4169" s="2" t="s">
        <v>4948</v>
      </c>
      <c r="E4169" s="2" t="s">
        <v>45</v>
      </c>
      <c r="F4169" s="2" t="s">
        <v>46</v>
      </c>
      <c r="G4169" s="2" t="s">
        <v>81</v>
      </c>
      <c r="H4169" s="2" t="s">
        <v>82</v>
      </c>
      <c r="I4169" s="2" t="s">
        <v>24</v>
      </c>
      <c r="J4169" s="2">
        <v>9</v>
      </c>
      <c r="K4169" s="2">
        <v>53791</v>
      </c>
      <c r="L4169" s="2">
        <v>484119</v>
      </c>
      <c r="M4169" s="2">
        <v>380069.07</v>
      </c>
      <c r="N4169" s="2">
        <v>104049.93</v>
      </c>
      <c r="O4169" s="2">
        <v>362</v>
      </c>
      <c r="P4169" s="2">
        <v>65</v>
      </c>
      <c r="Q4169" s="2" t="s">
        <v>42</v>
      </c>
      <c r="R4169" s="2">
        <v>10</v>
      </c>
      <c r="S4169" s="5">
        <f>IFERROR(Table1[[#This Row],[Profit]]/Table1[[#This Row],[Sales]],0)</f>
        <v>0.21492635075260419</v>
      </c>
      <c r="T4169" s="2" t="str">
        <f t="shared" si="65"/>
        <v>Reorder Needed</v>
      </c>
    </row>
    <row r="4170" spans="1:20" x14ac:dyDescent="0.3">
      <c r="A4170" s="2">
        <v>5169</v>
      </c>
      <c r="B4170" s="3">
        <v>45312</v>
      </c>
      <c r="C4170" s="2" t="s">
        <v>2239</v>
      </c>
      <c r="D4170" s="2" t="s">
        <v>4949</v>
      </c>
      <c r="E4170" s="2" t="s">
        <v>28</v>
      </c>
      <c r="F4170" s="2" t="s">
        <v>29</v>
      </c>
      <c r="G4170" s="2" t="s">
        <v>22</v>
      </c>
      <c r="H4170" s="2" t="s">
        <v>23</v>
      </c>
      <c r="I4170" s="2" t="s">
        <v>24</v>
      </c>
      <c r="J4170" s="2">
        <v>3</v>
      </c>
      <c r="K4170" s="2">
        <v>30352</v>
      </c>
      <c r="L4170" s="2">
        <v>91056</v>
      </c>
      <c r="M4170" s="2">
        <v>58185.279999999999</v>
      </c>
      <c r="N4170" s="2">
        <v>32870.720000000001</v>
      </c>
      <c r="O4170" s="2">
        <v>287</v>
      </c>
      <c r="P4170" s="2">
        <v>81</v>
      </c>
      <c r="Q4170" s="2" t="s">
        <v>25</v>
      </c>
      <c r="R4170" s="2">
        <v>5</v>
      </c>
      <c r="S4170" s="5">
        <f>IFERROR(Table1[[#This Row],[Profit]]/Table1[[#This Row],[Sales]],0)</f>
        <v>0.3609945528026709</v>
      </c>
      <c r="T4170" s="2" t="str">
        <f t="shared" si="65"/>
        <v>Reorder Needed</v>
      </c>
    </row>
    <row r="4171" spans="1:20" x14ac:dyDescent="0.3">
      <c r="A4171" s="2">
        <v>5170</v>
      </c>
      <c r="B4171" s="3">
        <v>45368</v>
      </c>
      <c r="C4171" s="2" t="s">
        <v>2232</v>
      </c>
      <c r="D4171" s="2" t="s">
        <v>4950</v>
      </c>
      <c r="E4171" s="2" t="s">
        <v>28</v>
      </c>
      <c r="F4171" s="2" t="s">
        <v>29</v>
      </c>
      <c r="G4171" s="2" t="s">
        <v>49</v>
      </c>
      <c r="H4171" s="2" t="s">
        <v>50</v>
      </c>
      <c r="I4171" s="2" t="s">
        <v>51</v>
      </c>
      <c r="J4171" s="2">
        <v>3</v>
      </c>
      <c r="K4171" s="2">
        <v>20576</v>
      </c>
      <c r="L4171" s="2">
        <v>61728</v>
      </c>
      <c r="M4171" s="2">
        <v>52593.83</v>
      </c>
      <c r="N4171" s="2">
        <v>9134.17</v>
      </c>
      <c r="O4171" s="2">
        <v>359</v>
      </c>
      <c r="P4171" s="2">
        <v>96</v>
      </c>
      <c r="Q4171" s="2" t="s">
        <v>52</v>
      </c>
      <c r="R4171" s="2">
        <v>15</v>
      </c>
      <c r="S4171" s="5">
        <f>IFERROR(Table1[[#This Row],[Profit]]/Table1[[#This Row],[Sales]],0)</f>
        <v>0.14797450103680665</v>
      </c>
      <c r="T4171" s="2" t="str">
        <f t="shared" si="65"/>
        <v>Reorder Needed</v>
      </c>
    </row>
    <row r="4172" spans="1:20" x14ac:dyDescent="0.3">
      <c r="A4172" s="2">
        <v>5171</v>
      </c>
      <c r="B4172" s="3">
        <v>45409</v>
      </c>
      <c r="C4172" s="2" t="s">
        <v>3298</v>
      </c>
      <c r="D4172" s="2" t="s">
        <v>4951</v>
      </c>
      <c r="E4172" s="2" t="s">
        <v>45</v>
      </c>
      <c r="F4172" s="2" t="s">
        <v>46</v>
      </c>
      <c r="G4172" s="2" t="s">
        <v>97</v>
      </c>
      <c r="H4172" s="2" t="s">
        <v>98</v>
      </c>
      <c r="I4172" s="2" t="s">
        <v>32</v>
      </c>
      <c r="J4172" s="2">
        <v>4</v>
      </c>
      <c r="K4172" s="2">
        <v>31372</v>
      </c>
      <c r="L4172" s="2">
        <v>125488</v>
      </c>
      <c r="M4172" s="2">
        <v>82487.960000000006</v>
      </c>
      <c r="N4172" s="2">
        <v>43000.04</v>
      </c>
      <c r="O4172" s="2">
        <v>390</v>
      </c>
      <c r="P4172" s="2">
        <v>36</v>
      </c>
      <c r="Q4172" s="2" t="s">
        <v>99</v>
      </c>
      <c r="R4172" s="2">
        <v>15</v>
      </c>
      <c r="S4172" s="5">
        <f>IFERROR(Table1[[#This Row],[Profit]]/Table1[[#This Row],[Sales]],0)</f>
        <v>0.34266256534489353</v>
      </c>
      <c r="T4172" s="2" t="str">
        <f t="shared" si="65"/>
        <v>Reorder Needed</v>
      </c>
    </row>
    <row r="4173" spans="1:20" x14ac:dyDescent="0.3">
      <c r="A4173" s="2">
        <v>5172</v>
      </c>
      <c r="B4173" s="3">
        <v>45438</v>
      </c>
      <c r="C4173" s="2" t="s">
        <v>313</v>
      </c>
      <c r="D4173" s="2" t="s">
        <v>4952</v>
      </c>
      <c r="E4173" s="2" t="s">
        <v>20</v>
      </c>
      <c r="F4173" s="2" t="s">
        <v>21</v>
      </c>
      <c r="G4173" s="2" t="s">
        <v>60</v>
      </c>
      <c r="H4173" s="2" t="s">
        <v>61</v>
      </c>
      <c r="I4173" s="2" t="s">
        <v>32</v>
      </c>
      <c r="J4173" s="2">
        <v>3</v>
      </c>
      <c r="K4173" s="2">
        <v>25594</v>
      </c>
      <c r="L4173" s="2">
        <v>76782</v>
      </c>
      <c r="M4173" s="2">
        <v>65931.48</v>
      </c>
      <c r="N4173" s="2">
        <v>10850.52</v>
      </c>
      <c r="O4173" s="2">
        <v>443</v>
      </c>
      <c r="P4173" s="2">
        <v>81</v>
      </c>
      <c r="Q4173" s="2" t="s">
        <v>62</v>
      </c>
      <c r="R4173" s="2">
        <v>5</v>
      </c>
      <c r="S4173" s="5">
        <f>IFERROR(Table1[[#This Row],[Profit]]/Table1[[#This Row],[Sales]],0)</f>
        <v>0.14131593342189577</v>
      </c>
      <c r="T4173" s="2" t="str">
        <f t="shared" si="65"/>
        <v>Reorder Needed</v>
      </c>
    </row>
    <row r="4174" spans="1:20" x14ac:dyDescent="0.3">
      <c r="A4174" s="2">
        <v>5173</v>
      </c>
      <c r="B4174" s="3">
        <v>45360</v>
      </c>
      <c r="C4174" s="2" t="s">
        <v>1833</v>
      </c>
      <c r="D4174" s="2" t="s">
        <v>4953</v>
      </c>
      <c r="E4174" s="2" t="s">
        <v>28</v>
      </c>
      <c r="F4174" s="2" t="s">
        <v>29</v>
      </c>
      <c r="G4174" s="2" t="s">
        <v>97</v>
      </c>
      <c r="H4174" s="2" t="s">
        <v>98</v>
      </c>
      <c r="I4174" s="2" t="s">
        <v>32</v>
      </c>
      <c r="J4174" s="2">
        <v>9</v>
      </c>
      <c r="K4174" s="2">
        <v>43183</v>
      </c>
      <c r="L4174" s="2">
        <v>388647</v>
      </c>
      <c r="M4174" s="2">
        <v>280279.90999999997</v>
      </c>
      <c r="N4174" s="2">
        <v>108367.09</v>
      </c>
      <c r="O4174" s="2">
        <v>76</v>
      </c>
      <c r="P4174" s="2">
        <v>24</v>
      </c>
      <c r="Q4174" s="2" t="s">
        <v>99</v>
      </c>
      <c r="R4174" s="2">
        <v>5</v>
      </c>
      <c r="S4174" s="5">
        <f>IFERROR(Table1[[#This Row],[Profit]]/Table1[[#This Row],[Sales]],0)</f>
        <v>0.27883166472402976</v>
      </c>
      <c r="T4174" s="2" t="str">
        <f t="shared" si="65"/>
        <v>Reorder Needed</v>
      </c>
    </row>
    <row r="4175" spans="1:20" x14ac:dyDescent="0.3">
      <c r="A4175" s="2">
        <v>5174</v>
      </c>
      <c r="B4175" s="3">
        <v>45457</v>
      </c>
      <c r="C4175" s="2" t="s">
        <v>3213</v>
      </c>
      <c r="D4175" s="2" t="s">
        <v>4954</v>
      </c>
      <c r="E4175" s="2" t="s">
        <v>20</v>
      </c>
      <c r="F4175" s="2" t="s">
        <v>21</v>
      </c>
      <c r="G4175" s="2" t="s">
        <v>81</v>
      </c>
      <c r="H4175" s="2" t="s">
        <v>82</v>
      </c>
      <c r="I4175" s="2" t="s">
        <v>24</v>
      </c>
      <c r="J4175" s="2">
        <v>8</v>
      </c>
      <c r="K4175" s="2">
        <v>8596</v>
      </c>
      <c r="L4175" s="2">
        <v>68768</v>
      </c>
      <c r="M4175" s="2">
        <v>49256.28</v>
      </c>
      <c r="N4175" s="2">
        <v>19511.72</v>
      </c>
      <c r="O4175" s="2">
        <v>240</v>
      </c>
      <c r="P4175" s="2">
        <v>56</v>
      </c>
      <c r="Q4175" s="2" t="s">
        <v>42</v>
      </c>
      <c r="R4175" s="2">
        <v>5</v>
      </c>
      <c r="S4175" s="5">
        <f>IFERROR(Table1[[#This Row],[Profit]]/Table1[[#This Row],[Sales]],0)</f>
        <v>0.28373255002326664</v>
      </c>
      <c r="T4175" s="2" t="str">
        <f t="shared" si="65"/>
        <v>Reorder Needed</v>
      </c>
    </row>
    <row r="4176" spans="1:20" x14ac:dyDescent="0.3">
      <c r="A4176" s="2">
        <v>5175</v>
      </c>
      <c r="B4176" s="3">
        <v>45598</v>
      </c>
      <c r="C4176" s="2" t="s">
        <v>1507</v>
      </c>
      <c r="D4176" s="2" t="s">
        <v>4955</v>
      </c>
      <c r="E4176" s="2" t="s">
        <v>20</v>
      </c>
      <c r="F4176" s="2" t="s">
        <v>21</v>
      </c>
      <c r="G4176" s="2" t="s">
        <v>81</v>
      </c>
      <c r="H4176" s="2" t="s">
        <v>82</v>
      </c>
      <c r="I4176" s="2" t="s">
        <v>24</v>
      </c>
      <c r="J4176" s="2">
        <v>5</v>
      </c>
      <c r="K4176" s="2">
        <v>12149</v>
      </c>
      <c r="L4176" s="2">
        <v>60745</v>
      </c>
      <c r="M4176" s="2">
        <v>37035.64</v>
      </c>
      <c r="N4176" s="2">
        <v>23709.360000000001</v>
      </c>
      <c r="O4176" s="2">
        <v>324</v>
      </c>
      <c r="P4176" s="2">
        <v>57</v>
      </c>
      <c r="Q4176" s="2" t="s">
        <v>42</v>
      </c>
      <c r="R4176" s="2">
        <v>20</v>
      </c>
      <c r="S4176" s="5">
        <f>IFERROR(Table1[[#This Row],[Profit]]/Table1[[#This Row],[Sales]],0)</f>
        <v>0.39030965511564741</v>
      </c>
      <c r="T4176" s="2" t="str">
        <f t="shared" si="65"/>
        <v>Reorder Needed</v>
      </c>
    </row>
    <row r="4177" spans="1:20" x14ac:dyDescent="0.3">
      <c r="A4177" s="2">
        <v>5176</v>
      </c>
      <c r="B4177" s="3">
        <v>45296</v>
      </c>
      <c r="C4177" s="2" t="s">
        <v>1608</v>
      </c>
      <c r="D4177" s="2" t="s">
        <v>4956</v>
      </c>
      <c r="E4177" s="2" t="s">
        <v>45</v>
      </c>
      <c r="F4177" s="2" t="s">
        <v>46</v>
      </c>
      <c r="G4177" s="2" t="s">
        <v>60</v>
      </c>
      <c r="H4177" s="2" t="s">
        <v>61</v>
      </c>
      <c r="I4177" s="2" t="s">
        <v>32</v>
      </c>
      <c r="J4177" s="2">
        <v>7</v>
      </c>
      <c r="K4177" s="2">
        <v>40327</v>
      </c>
      <c r="L4177" s="2">
        <v>282289</v>
      </c>
      <c r="M4177" s="2">
        <v>245165.72</v>
      </c>
      <c r="N4177" s="2">
        <v>37123.279999999999</v>
      </c>
      <c r="O4177" s="2">
        <v>456</v>
      </c>
      <c r="P4177" s="2">
        <v>88</v>
      </c>
      <c r="Q4177" s="2" t="s">
        <v>62</v>
      </c>
      <c r="R4177" s="2">
        <v>5</v>
      </c>
      <c r="S4177" s="5">
        <f>IFERROR(Table1[[#This Row],[Profit]]/Table1[[#This Row],[Sales]],0)</f>
        <v>0.13150806443042415</v>
      </c>
      <c r="T4177" s="2" t="str">
        <f t="shared" si="65"/>
        <v>Reorder Needed</v>
      </c>
    </row>
    <row r="4178" spans="1:20" x14ac:dyDescent="0.3">
      <c r="A4178" s="2">
        <v>5177</v>
      </c>
      <c r="B4178" s="3">
        <v>45566</v>
      </c>
      <c r="C4178" s="2" t="s">
        <v>823</v>
      </c>
      <c r="D4178" s="2" t="s">
        <v>4957</v>
      </c>
      <c r="E4178" s="2" t="s">
        <v>45</v>
      </c>
      <c r="F4178" s="2" t="s">
        <v>46</v>
      </c>
      <c r="G4178" s="2" t="s">
        <v>40</v>
      </c>
      <c r="H4178" s="2" t="s">
        <v>41</v>
      </c>
      <c r="I4178" s="2" t="s">
        <v>24</v>
      </c>
      <c r="J4178" s="2">
        <v>8</v>
      </c>
      <c r="K4178" s="2">
        <v>33347</v>
      </c>
      <c r="L4178" s="2">
        <v>266776</v>
      </c>
      <c r="M4178" s="2">
        <v>223602.91</v>
      </c>
      <c r="N4178" s="2">
        <v>43173.09</v>
      </c>
      <c r="O4178" s="2">
        <v>280</v>
      </c>
      <c r="P4178" s="2">
        <v>83</v>
      </c>
      <c r="Q4178" s="2" t="s">
        <v>42</v>
      </c>
      <c r="R4178" s="2">
        <v>0</v>
      </c>
      <c r="S4178" s="5">
        <f>IFERROR(Table1[[#This Row],[Profit]]/Table1[[#This Row],[Sales]],0)</f>
        <v>0.16183273607820792</v>
      </c>
      <c r="T4178" s="2" t="str">
        <f t="shared" si="65"/>
        <v>Reorder Needed</v>
      </c>
    </row>
    <row r="4179" spans="1:20" x14ac:dyDescent="0.3">
      <c r="A4179" s="2">
        <v>5178</v>
      </c>
      <c r="B4179" s="3">
        <v>45538</v>
      </c>
      <c r="C4179" s="2" t="s">
        <v>1870</v>
      </c>
      <c r="D4179" s="2" t="s">
        <v>4958</v>
      </c>
      <c r="E4179" s="2" t="s">
        <v>45</v>
      </c>
      <c r="F4179" s="2" t="s">
        <v>46</v>
      </c>
      <c r="G4179" s="2" t="s">
        <v>55</v>
      </c>
      <c r="H4179" s="2" t="s">
        <v>56</v>
      </c>
      <c r="I4179" s="2" t="s">
        <v>32</v>
      </c>
      <c r="J4179" s="2">
        <v>4</v>
      </c>
      <c r="K4179" s="2">
        <v>16319</v>
      </c>
      <c r="L4179" s="2">
        <v>65276</v>
      </c>
      <c r="M4179" s="2">
        <v>40480.300000000003</v>
      </c>
      <c r="N4179" s="2">
        <v>24795.7</v>
      </c>
      <c r="O4179" s="2">
        <v>474</v>
      </c>
      <c r="P4179" s="2">
        <v>24</v>
      </c>
      <c r="Q4179" s="2" t="s">
        <v>57</v>
      </c>
      <c r="R4179" s="2">
        <v>5</v>
      </c>
      <c r="S4179" s="5">
        <f>IFERROR(Table1[[#This Row],[Profit]]/Table1[[#This Row],[Sales]],0)</f>
        <v>0.37985936638274403</v>
      </c>
      <c r="T4179" s="2" t="str">
        <f t="shared" si="65"/>
        <v>Reorder Needed</v>
      </c>
    </row>
    <row r="4180" spans="1:20" x14ac:dyDescent="0.3">
      <c r="A4180" s="2">
        <v>5179</v>
      </c>
      <c r="B4180" s="3">
        <v>45467</v>
      </c>
      <c r="C4180" s="2" t="s">
        <v>592</v>
      </c>
      <c r="D4180" s="2" t="s">
        <v>1373</v>
      </c>
      <c r="E4180" s="2" t="s">
        <v>28</v>
      </c>
      <c r="F4180" s="2" t="s">
        <v>29</v>
      </c>
      <c r="G4180" s="2" t="s">
        <v>60</v>
      </c>
      <c r="H4180" s="2" t="s">
        <v>61</v>
      </c>
      <c r="I4180" s="2" t="s">
        <v>32</v>
      </c>
      <c r="J4180" s="2">
        <v>4</v>
      </c>
      <c r="K4180" s="2">
        <v>32551</v>
      </c>
      <c r="L4180" s="2">
        <v>130204</v>
      </c>
      <c r="M4180" s="2">
        <v>81007.81</v>
      </c>
      <c r="N4180" s="2">
        <v>49196.19</v>
      </c>
      <c r="O4180" s="2">
        <v>201</v>
      </c>
      <c r="P4180" s="2">
        <v>35</v>
      </c>
      <c r="Q4180" s="2" t="s">
        <v>62</v>
      </c>
      <c r="R4180" s="2">
        <v>5</v>
      </c>
      <c r="S4180" s="5">
        <f>IFERROR(Table1[[#This Row],[Profit]]/Table1[[#This Row],[Sales]],0)</f>
        <v>0.37783931369235968</v>
      </c>
      <c r="T4180" s="2" t="str">
        <f t="shared" si="65"/>
        <v>Reorder Needed</v>
      </c>
    </row>
    <row r="4181" spans="1:20" x14ac:dyDescent="0.3">
      <c r="A4181" s="2">
        <v>5180</v>
      </c>
      <c r="B4181" s="3">
        <v>45430</v>
      </c>
      <c r="C4181" s="2" t="s">
        <v>1476</v>
      </c>
      <c r="D4181" s="2" t="s">
        <v>4959</v>
      </c>
      <c r="E4181" s="2" t="s">
        <v>36</v>
      </c>
      <c r="F4181" s="2" t="s">
        <v>37</v>
      </c>
      <c r="G4181" s="2" t="s">
        <v>60</v>
      </c>
      <c r="H4181" s="2" t="s">
        <v>61</v>
      </c>
      <c r="I4181" s="2" t="s">
        <v>32</v>
      </c>
      <c r="J4181" s="2">
        <v>3</v>
      </c>
      <c r="K4181" s="2">
        <v>52678</v>
      </c>
      <c r="L4181" s="2">
        <v>158034</v>
      </c>
      <c r="M4181" s="2">
        <v>98086.11</v>
      </c>
      <c r="N4181" s="2">
        <v>59947.89</v>
      </c>
      <c r="O4181" s="2">
        <v>185</v>
      </c>
      <c r="P4181" s="2">
        <v>64</v>
      </c>
      <c r="Q4181" s="2" t="s">
        <v>62</v>
      </c>
      <c r="R4181" s="2">
        <v>20</v>
      </c>
      <c r="S4181" s="5">
        <f>IFERROR(Table1[[#This Row],[Profit]]/Table1[[#This Row],[Sales]],0)</f>
        <v>0.37933539618056872</v>
      </c>
      <c r="T4181" s="2" t="str">
        <f t="shared" si="65"/>
        <v>Reorder Needed</v>
      </c>
    </row>
    <row r="4182" spans="1:20" x14ac:dyDescent="0.3">
      <c r="A4182" s="2">
        <v>5181</v>
      </c>
      <c r="B4182" s="3">
        <v>45437</v>
      </c>
      <c r="C4182" s="2" t="s">
        <v>1458</v>
      </c>
      <c r="D4182" s="2" t="s">
        <v>4960</v>
      </c>
      <c r="E4182" s="2" t="s">
        <v>28</v>
      </c>
      <c r="F4182" s="2" t="s">
        <v>29</v>
      </c>
      <c r="G4182" s="2" t="s">
        <v>60</v>
      </c>
      <c r="H4182" s="2" t="s">
        <v>61</v>
      </c>
      <c r="I4182" s="2" t="s">
        <v>32</v>
      </c>
      <c r="J4182" s="2">
        <v>6</v>
      </c>
      <c r="K4182" s="2">
        <v>1175</v>
      </c>
      <c r="L4182" s="2">
        <v>7050</v>
      </c>
      <c r="M4182" s="2">
        <v>4336.2</v>
      </c>
      <c r="N4182" s="2">
        <v>2713.8</v>
      </c>
      <c r="O4182" s="2">
        <v>478</v>
      </c>
      <c r="P4182" s="2">
        <v>64</v>
      </c>
      <c r="Q4182" s="2" t="s">
        <v>62</v>
      </c>
      <c r="R4182" s="2">
        <v>10</v>
      </c>
      <c r="S4182" s="5">
        <f>IFERROR(Table1[[#This Row],[Profit]]/Table1[[#This Row],[Sales]],0)</f>
        <v>0.38493617021276599</v>
      </c>
      <c r="T4182" s="2" t="str">
        <f t="shared" si="65"/>
        <v>Reorder Needed</v>
      </c>
    </row>
    <row r="4183" spans="1:20" x14ac:dyDescent="0.3">
      <c r="A4183" s="2">
        <v>5182</v>
      </c>
      <c r="B4183" s="3">
        <v>45486</v>
      </c>
      <c r="C4183" s="2" t="s">
        <v>584</v>
      </c>
      <c r="D4183" s="2" t="s">
        <v>4961</v>
      </c>
      <c r="E4183" s="2" t="s">
        <v>45</v>
      </c>
      <c r="F4183" s="2" t="s">
        <v>46</v>
      </c>
      <c r="G4183" s="2" t="s">
        <v>22</v>
      </c>
      <c r="H4183" s="2" t="s">
        <v>23</v>
      </c>
      <c r="I4183" s="2" t="s">
        <v>24</v>
      </c>
      <c r="J4183" s="2">
        <v>10</v>
      </c>
      <c r="K4183" s="2">
        <v>50116</v>
      </c>
      <c r="L4183" s="2">
        <v>501160</v>
      </c>
      <c r="M4183" s="2">
        <v>422087.63</v>
      </c>
      <c r="N4183" s="2">
        <v>79072.37</v>
      </c>
      <c r="O4183" s="2">
        <v>273</v>
      </c>
      <c r="P4183" s="2">
        <v>19</v>
      </c>
      <c r="Q4183" s="2" t="s">
        <v>25</v>
      </c>
      <c r="R4183" s="2">
        <v>0</v>
      </c>
      <c r="S4183" s="5">
        <f>IFERROR(Table1[[#This Row],[Profit]]/Table1[[#This Row],[Sales]],0)</f>
        <v>0.15777869343123951</v>
      </c>
      <c r="T4183" s="2" t="str">
        <f t="shared" si="65"/>
        <v>Reorder Needed</v>
      </c>
    </row>
    <row r="4184" spans="1:20" x14ac:dyDescent="0.3">
      <c r="A4184" s="2">
        <v>5183</v>
      </c>
      <c r="B4184" s="3">
        <v>45582</v>
      </c>
      <c r="C4184" s="2" t="s">
        <v>788</v>
      </c>
      <c r="D4184" s="2" t="s">
        <v>4962</v>
      </c>
      <c r="E4184" s="2" t="s">
        <v>20</v>
      </c>
      <c r="F4184" s="2" t="s">
        <v>21</v>
      </c>
      <c r="G4184" s="2" t="s">
        <v>30</v>
      </c>
      <c r="H4184" s="2" t="s">
        <v>31</v>
      </c>
      <c r="I4184" s="2" t="s">
        <v>32</v>
      </c>
      <c r="J4184" s="2">
        <v>6</v>
      </c>
      <c r="K4184" s="2">
        <v>50911</v>
      </c>
      <c r="L4184" s="2">
        <v>305466</v>
      </c>
      <c r="M4184" s="2">
        <v>256318.9</v>
      </c>
      <c r="N4184" s="2">
        <v>49147.1</v>
      </c>
      <c r="O4184" s="2">
        <v>210</v>
      </c>
      <c r="P4184" s="2">
        <v>50</v>
      </c>
      <c r="Q4184" s="2" t="s">
        <v>33</v>
      </c>
      <c r="R4184" s="2">
        <v>5</v>
      </c>
      <c r="S4184" s="5">
        <f>IFERROR(Table1[[#This Row],[Profit]]/Table1[[#This Row],[Sales]],0)</f>
        <v>0.16089221058972192</v>
      </c>
      <c r="T4184" s="2" t="str">
        <f t="shared" si="65"/>
        <v>Reorder Needed</v>
      </c>
    </row>
    <row r="4185" spans="1:20" x14ac:dyDescent="0.3">
      <c r="A4185" s="2">
        <v>5184</v>
      </c>
      <c r="B4185" s="3">
        <v>45622</v>
      </c>
      <c r="C4185" s="2" t="s">
        <v>2695</v>
      </c>
      <c r="D4185" s="2" t="s">
        <v>4963</v>
      </c>
      <c r="E4185" s="2" t="s">
        <v>20</v>
      </c>
      <c r="F4185" s="2" t="s">
        <v>21</v>
      </c>
      <c r="G4185" s="2" t="s">
        <v>97</v>
      </c>
      <c r="H4185" s="2" t="s">
        <v>98</v>
      </c>
      <c r="I4185" s="2" t="s">
        <v>32</v>
      </c>
      <c r="J4185" s="2">
        <v>9</v>
      </c>
      <c r="K4185" s="2">
        <v>16208</v>
      </c>
      <c r="L4185" s="2">
        <v>145872</v>
      </c>
      <c r="M4185" s="2">
        <v>104155.73</v>
      </c>
      <c r="N4185" s="2">
        <v>41716.269999999997</v>
      </c>
      <c r="O4185" s="2">
        <v>306</v>
      </c>
      <c r="P4185" s="2">
        <v>12</v>
      </c>
      <c r="Q4185" s="2" t="s">
        <v>99</v>
      </c>
      <c r="R4185" s="2">
        <v>20</v>
      </c>
      <c r="S4185" s="5">
        <f>IFERROR(Table1[[#This Row],[Profit]]/Table1[[#This Row],[Sales]],0)</f>
        <v>0.28597859767467365</v>
      </c>
      <c r="T4185" s="2" t="str">
        <f t="shared" si="65"/>
        <v>Reorder Needed</v>
      </c>
    </row>
    <row r="4186" spans="1:20" x14ac:dyDescent="0.3">
      <c r="A4186" s="2">
        <v>5185</v>
      </c>
      <c r="B4186" s="3">
        <v>45525</v>
      </c>
      <c r="C4186" s="2" t="s">
        <v>1651</v>
      </c>
      <c r="D4186" s="2" t="s">
        <v>4964</v>
      </c>
      <c r="E4186" s="2" t="s">
        <v>36</v>
      </c>
      <c r="F4186" s="2" t="s">
        <v>37</v>
      </c>
      <c r="G4186" s="2" t="s">
        <v>40</v>
      </c>
      <c r="H4186" s="2" t="s">
        <v>41</v>
      </c>
      <c r="I4186" s="2" t="s">
        <v>24</v>
      </c>
      <c r="J4186" s="2">
        <v>3</v>
      </c>
      <c r="K4186" s="2">
        <v>16041</v>
      </c>
      <c r="L4186" s="2">
        <v>48123</v>
      </c>
      <c r="M4186" s="2">
        <v>41321.96</v>
      </c>
      <c r="N4186" s="2">
        <v>6801.04</v>
      </c>
      <c r="O4186" s="2">
        <v>334</v>
      </c>
      <c r="P4186" s="2">
        <v>14</v>
      </c>
      <c r="Q4186" s="2" t="s">
        <v>42</v>
      </c>
      <c r="R4186" s="2">
        <v>0</v>
      </c>
      <c r="S4186" s="5">
        <f>IFERROR(Table1[[#This Row],[Profit]]/Table1[[#This Row],[Sales]],0)</f>
        <v>0.14132618498431104</v>
      </c>
      <c r="T4186" s="2" t="str">
        <f t="shared" si="65"/>
        <v>Reorder Needed</v>
      </c>
    </row>
    <row r="4187" spans="1:20" x14ac:dyDescent="0.3">
      <c r="A4187" s="2">
        <v>5186</v>
      </c>
      <c r="B4187" s="3">
        <v>45447</v>
      </c>
      <c r="C4187" s="2" t="s">
        <v>3128</v>
      </c>
      <c r="D4187" s="2" t="s">
        <v>4965</v>
      </c>
      <c r="E4187" s="2" t="s">
        <v>20</v>
      </c>
      <c r="F4187" s="2" t="s">
        <v>21</v>
      </c>
      <c r="G4187" s="2" t="s">
        <v>30</v>
      </c>
      <c r="H4187" s="2" t="s">
        <v>31</v>
      </c>
      <c r="I4187" s="2" t="s">
        <v>32</v>
      </c>
      <c r="J4187" s="2">
        <v>9</v>
      </c>
      <c r="K4187" s="2">
        <v>31346</v>
      </c>
      <c r="L4187" s="2">
        <v>282114</v>
      </c>
      <c r="M4187" s="2">
        <v>208374.98</v>
      </c>
      <c r="N4187" s="2">
        <v>73739.02</v>
      </c>
      <c r="O4187" s="2">
        <v>158</v>
      </c>
      <c r="P4187" s="2">
        <v>41</v>
      </c>
      <c r="Q4187" s="2" t="s">
        <v>33</v>
      </c>
      <c r="R4187" s="2">
        <v>20</v>
      </c>
      <c r="S4187" s="5">
        <f>IFERROR(Table1[[#This Row],[Profit]]/Table1[[#This Row],[Sales]],0)</f>
        <v>0.26138022217968626</v>
      </c>
      <c r="T4187" s="2" t="str">
        <f t="shared" si="65"/>
        <v>Reorder Needed</v>
      </c>
    </row>
    <row r="4188" spans="1:20" x14ac:dyDescent="0.3">
      <c r="A4188" s="2">
        <v>5187</v>
      </c>
      <c r="B4188" s="3">
        <v>45319</v>
      </c>
      <c r="C4188" s="2" t="s">
        <v>2287</v>
      </c>
      <c r="D4188" s="2" t="s">
        <v>4043</v>
      </c>
      <c r="E4188" s="2" t="s">
        <v>28</v>
      </c>
      <c r="F4188" s="2" t="s">
        <v>29</v>
      </c>
      <c r="G4188" s="2" t="s">
        <v>49</v>
      </c>
      <c r="H4188" s="2" t="s">
        <v>50</v>
      </c>
      <c r="I4188" s="2" t="s">
        <v>51</v>
      </c>
      <c r="J4188" s="2">
        <v>1</v>
      </c>
      <c r="K4188" s="2">
        <v>54390</v>
      </c>
      <c r="L4188" s="2">
        <v>54390</v>
      </c>
      <c r="M4188" s="2">
        <v>42420.6</v>
      </c>
      <c r="N4188" s="2">
        <v>11969.4</v>
      </c>
      <c r="O4188" s="2">
        <v>158</v>
      </c>
      <c r="P4188" s="2">
        <v>40</v>
      </c>
      <c r="Q4188" s="2" t="s">
        <v>52</v>
      </c>
      <c r="R4188" s="2">
        <v>20</v>
      </c>
      <c r="S4188" s="5">
        <f>IFERROR(Table1[[#This Row],[Profit]]/Table1[[#This Row],[Sales]],0)</f>
        <v>0.2200661886376172</v>
      </c>
      <c r="T4188" s="2" t="str">
        <f t="shared" si="65"/>
        <v>Reorder Needed</v>
      </c>
    </row>
    <row r="4189" spans="1:20" x14ac:dyDescent="0.3">
      <c r="A4189" s="2">
        <v>5188</v>
      </c>
      <c r="B4189" s="3">
        <v>45451</v>
      </c>
      <c r="C4189" s="2" t="s">
        <v>1030</v>
      </c>
      <c r="D4189" s="2" t="s">
        <v>3048</v>
      </c>
      <c r="E4189" s="2" t="s">
        <v>36</v>
      </c>
      <c r="F4189" s="2" t="s">
        <v>37</v>
      </c>
      <c r="G4189" s="2" t="s">
        <v>30</v>
      </c>
      <c r="H4189" s="2" t="s">
        <v>31</v>
      </c>
      <c r="I4189" s="2" t="s">
        <v>32</v>
      </c>
      <c r="J4189" s="2">
        <v>4</v>
      </c>
      <c r="K4189" s="2">
        <v>30869</v>
      </c>
      <c r="L4189" s="2">
        <v>123476</v>
      </c>
      <c r="M4189" s="2">
        <v>105429.63</v>
      </c>
      <c r="N4189" s="2">
        <v>18046.37</v>
      </c>
      <c r="O4189" s="2">
        <v>380</v>
      </c>
      <c r="P4189" s="2">
        <v>88</v>
      </c>
      <c r="Q4189" s="2" t="s">
        <v>33</v>
      </c>
      <c r="R4189" s="2">
        <v>5</v>
      </c>
      <c r="S4189" s="5">
        <f>IFERROR(Table1[[#This Row],[Profit]]/Table1[[#This Row],[Sales]],0)</f>
        <v>0.14615285561566618</v>
      </c>
      <c r="T4189" s="2" t="str">
        <f t="shared" si="65"/>
        <v>Reorder Needed</v>
      </c>
    </row>
    <row r="4190" spans="1:20" x14ac:dyDescent="0.3">
      <c r="A4190" s="2">
        <v>5189</v>
      </c>
      <c r="B4190" s="3">
        <v>45358</v>
      </c>
      <c r="C4190" s="2" t="s">
        <v>1870</v>
      </c>
      <c r="D4190" s="2" t="s">
        <v>4966</v>
      </c>
      <c r="E4190" s="2" t="s">
        <v>20</v>
      </c>
      <c r="F4190" s="2" t="s">
        <v>21</v>
      </c>
      <c r="G4190" s="2" t="s">
        <v>67</v>
      </c>
      <c r="H4190" s="2" t="s">
        <v>68</v>
      </c>
      <c r="I4190" s="2" t="s">
        <v>24</v>
      </c>
      <c r="J4190" s="2">
        <v>3</v>
      </c>
      <c r="K4190" s="2">
        <v>25172</v>
      </c>
      <c r="L4190" s="2">
        <v>75516</v>
      </c>
      <c r="M4190" s="2">
        <v>54313.89</v>
      </c>
      <c r="N4190" s="2">
        <v>21202.11</v>
      </c>
      <c r="O4190" s="2">
        <v>444</v>
      </c>
      <c r="P4190" s="2">
        <v>50</v>
      </c>
      <c r="Q4190" s="2" t="s">
        <v>42</v>
      </c>
      <c r="R4190" s="2">
        <v>15</v>
      </c>
      <c r="S4190" s="5">
        <f>IFERROR(Table1[[#This Row],[Profit]]/Table1[[#This Row],[Sales]],0)</f>
        <v>0.28076314953122516</v>
      </c>
      <c r="T4190" s="2" t="str">
        <f t="shared" si="65"/>
        <v>Reorder Needed</v>
      </c>
    </row>
    <row r="4191" spans="1:20" x14ac:dyDescent="0.3">
      <c r="A4191" s="2">
        <v>5190</v>
      </c>
      <c r="B4191" s="3">
        <v>45499</v>
      </c>
      <c r="C4191" s="2" t="s">
        <v>1595</v>
      </c>
      <c r="D4191" s="2" t="s">
        <v>4967</v>
      </c>
      <c r="E4191" s="2" t="s">
        <v>45</v>
      </c>
      <c r="F4191" s="2" t="s">
        <v>46</v>
      </c>
      <c r="G4191" s="2" t="s">
        <v>55</v>
      </c>
      <c r="H4191" s="2" t="s">
        <v>56</v>
      </c>
      <c r="I4191" s="2" t="s">
        <v>32</v>
      </c>
      <c r="J4191" s="2">
        <v>4</v>
      </c>
      <c r="K4191" s="2">
        <v>33624</v>
      </c>
      <c r="L4191" s="2">
        <v>134496</v>
      </c>
      <c r="M4191" s="2">
        <v>89040.34</v>
      </c>
      <c r="N4191" s="2">
        <v>45455.66</v>
      </c>
      <c r="O4191" s="2">
        <v>263</v>
      </c>
      <c r="P4191" s="2">
        <v>99</v>
      </c>
      <c r="Q4191" s="2" t="s">
        <v>57</v>
      </c>
      <c r="R4191" s="2">
        <v>5</v>
      </c>
      <c r="S4191" s="5">
        <f>IFERROR(Table1[[#This Row],[Profit]]/Table1[[#This Row],[Sales]],0)</f>
        <v>0.33797034856055203</v>
      </c>
      <c r="T4191" s="2" t="str">
        <f t="shared" si="65"/>
        <v>Reorder Needed</v>
      </c>
    </row>
    <row r="4192" spans="1:20" x14ac:dyDescent="0.3">
      <c r="A4192" s="2">
        <v>5191</v>
      </c>
      <c r="B4192" s="3">
        <v>45492</v>
      </c>
      <c r="C4192" s="2" t="s">
        <v>706</v>
      </c>
      <c r="D4192" s="2" t="s">
        <v>4968</v>
      </c>
      <c r="E4192" s="2" t="s">
        <v>36</v>
      </c>
      <c r="F4192" s="2" t="s">
        <v>37</v>
      </c>
      <c r="G4192" s="2" t="s">
        <v>55</v>
      </c>
      <c r="H4192" s="2" t="s">
        <v>56</v>
      </c>
      <c r="I4192" s="2" t="s">
        <v>32</v>
      </c>
      <c r="J4192" s="2">
        <v>3</v>
      </c>
      <c r="K4192" s="2">
        <v>50881</v>
      </c>
      <c r="L4192" s="2">
        <v>152643</v>
      </c>
      <c r="M4192" s="2">
        <v>123731.99</v>
      </c>
      <c r="N4192" s="2">
        <v>28911.01</v>
      </c>
      <c r="O4192" s="2">
        <v>325</v>
      </c>
      <c r="P4192" s="2">
        <v>13</v>
      </c>
      <c r="Q4192" s="2" t="s">
        <v>57</v>
      </c>
      <c r="R4192" s="2">
        <v>15</v>
      </c>
      <c r="S4192" s="5">
        <f>IFERROR(Table1[[#This Row],[Profit]]/Table1[[#This Row],[Sales]],0)</f>
        <v>0.18940278951540521</v>
      </c>
      <c r="T4192" s="2" t="str">
        <f t="shared" si="65"/>
        <v>Reorder Needed</v>
      </c>
    </row>
    <row r="4193" spans="1:20" x14ac:dyDescent="0.3">
      <c r="A4193" s="2">
        <v>5192</v>
      </c>
      <c r="B4193" s="3">
        <v>45429</v>
      </c>
      <c r="C4193" s="2" t="s">
        <v>2291</v>
      </c>
      <c r="D4193" s="2" t="s">
        <v>2761</v>
      </c>
      <c r="E4193" s="2" t="s">
        <v>45</v>
      </c>
      <c r="F4193" s="2" t="s">
        <v>46</v>
      </c>
      <c r="G4193" s="2" t="s">
        <v>49</v>
      </c>
      <c r="H4193" s="2" t="s">
        <v>50</v>
      </c>
      <c r="I4193" s="2" t="s">
        <v>51</v>
      </c>
      <c r="J4193" s="2">
        <v>3</v>
      </c>
      <c r="K4193" s="2">
        <v>38602</v>
      </c>
      <c r="L4193" s="2">
        <v>115806</v>
      </c>
      <c r="M4193" s="2">
        <v>81085.97</v>
      </c>
      <c r="N4193" s="2">
        <v>34720.03</v>
      </c>
      <c r="O4193" s="2">
        <v>47</v>
      </c>
      <c r="P4193" s="2">
        <v>43</v>
      </c>
      <c r="Q4193" s="2" t="s">
        <v>52</v>
      </c>
      <c r="R4193" s="2">
        <v>5</v>
      </c>
      <c r="S4193" s="5">
        <f>IFERROR(Table1[[#This Row],[Profit]]/Table1[[#This Row],[Sales]],0)</f>
        <v>0.29981201319448042</v>
      </c>
      <c r="T4193" s="2" t="str">
        <f t="shared" si="65"/>
        <v>Reorder Needed</v>
      </c>
    </row>
    <row r="4194" spans="1:20" x14ac:dyDescent="0.3">
      <c r="A4194" s="2">
        <v>5193</v>
      </c>
      <c r="B4194" s="3">
        <v>45311</v>
      </c>
      <c r="C4194" s="2" t="s">
        <v>4037</v>
      </c>
      <c r="D4194" s="2" t="s">
        <v>4969</v>
      </c>
      <c r="E4194" s="2" t="s">
        <v>20</v>
      </c>
      <c r="F4194" s="2" t="s">
        <v>21</v>
      </c>
      <c r="G4194" s="2" t="s">
        <v>49</v>
      </c>
      <c r="H4194" s="2" t="s">
        <v>50</v>
      </c>
      <c r="I4194" s="2" t="s">
        <v>51</v>
      </c>
      <c r="J4194" s="2">
        <v>8</v>
      </c>
      <c r="K4194" s="2">
        <v>12966</v>
      </c>
      <c r="L4194" s="2">
        <v>103728</v>
      </c>
      <c r="M4194" s="2">
        <v>75726.22</v>
      </c>
      <c r="N4194" s="2">
        <v>28001.78</v>
      </c>
      <c r="O4194" s="2">
        <v>210</v>
      </c>
      <c r="P4194" s="2">
        <v>32</v>
      </c>
      <c r="Q4194" s="2" t="s">
        <v>52</v>
      </c>
      <c r="R4194" s="2">
        <v>20</v>
      </c>
      <c r="S4194" s="5">
        <f>IFERROR(Table1[[#This Row],[Profit]]/Table1[[#This Row],[Sales]],0)</f>
        <v>0.26995391793922563</v>
      </c>
      <c r="T4194" s="2" t="str">
        <f t="shared" si="65"/>
        <v>Reorder Needed</v>
      </c>
    </row>
    <row r="4195" spans="1:20" x14ac:dyDescent="0.3">
      <c r="A4195" s="2">
        <v>5194</v>
      </c>
      <c r="B4195" s="3">
        <v>45326</v>
      </c>
      <c r="C4195" s="2" t="s">
        <v>690</v>
      </c>
      <c r="D4195" s="2" t="s">
        <v>4970</v>
      </c>
      <c r="E4195" s="2" t="s">
        <v>28</v>
      </c>
      <c r="F4195" s="2" t="s">
        <v>29</v>
      </c>
      <c r="G4195" s="2" t="s">
        <v>40</v>
      </c>
      <c r="H4195" s="2" t="s">
        <v>41</v>
      </c>
      <c r="I4195" s="2" t="s">
        <v>24</v>
      </c>
      <c r="J4195" s="2">
        <v>7</v>
      </c>
      <c r="K4195" s="2">
        <v>24111</v>
      </c>
      <c r="L4195" s="2">
        <v>168777</v>
      </c>
      <c r="M4195" s="2">
        <v>147887.20000000001</v>
      </c>
      <c r="N4195" s="2">
        <v>20889.8</v>
      </c>
      <c r="O4195" s="2">
        <v>23</v>
      </c>
      <c r="P4195" s="2">
        <v>62</v>
      </c>
      <c r="Q4195" s="2" t="s">
        <v>42</v>
      </c>
      <c r="R4195" s="2">
        <v>0</v>
      </c>
      <c r="S4195" s="5">
        <f>IFERROR(Table1[[#This Row],[Profit]]/Table1[[#This Row],[Sales]],0)</f>
        <v>0.12377160395077529</v>
      </c>
      <c r="T4195" s="2" t="str">
        <f t="shared" si="65"/>
        <v>Sufficient</v>
      </c>
    </row>
    <row r="4196" spans="1:20" x14ac:dyDescent="0.3">
      <c r="A4196" s="2">
        <v>5195</v>
      </c>
      <c r="B4196" s="3">
        <v>45622</v>
      </c>
      <c r="C4196" s="2" t="s">
        <v>981</v>
      </c>
      <c r="D4196" s="2" t="s">
        <v>2088</v>
      </c>
      <c r="E4196" s="2" t="s">
        <v>28</v>
      </c>
      <c r="F4196" s="2" t="s">
        <v>29</v>
      </c>
      <c r="G4196" s="2" t="s">
        <v>60</v>
      </c>
      <c r="H4196" s="2" t="s">
        <v>61</v>
      </c>
      <c r="I4196" s="2" t="s">
        <v>32</v>
      </c>
      <c r="J4196" s="2">
        <v>5</v>
      </c>
      <c r="K4196" s="2">
        <v>1548</v>
      </c>
      <c r="L4196" s="2">
        <v>7740</v>
      </c>
      <c r="M4196" s="2">
        <v>6297.06</v>
      </c>
      <c r="N4196" s="2">
        <v>1442.94</v>
      </c>
      <c r="O4196" s="2">
        <v>46</v>
      </c>
      <c r="P4196" s="2">
        <v>42</v>
      </c>
      <c r="Q4196" s="2" t="s">
        <v>62</v>
      </c>
      <c r="R4196" s="2">
        <v>5</v>
      </c>
      <c r="S4196" s="5">
        <f>IFERROR(Table1[[#This Row],[Profit]]/Table1[[#This Row],[Sales]],0)</f>
        <v>0.1864263565891473</v>
      </c>
      <c r="T4196" s="2" t="str">
        <f t="shared" si="65"/>
        <v>Reorder Needed</v>
      </c>
    </row>
    <row r="4197" spans="1:20" x14ac:dyDescent="0.3">
      <c r="A4197" s="2">
        <v>5196</v>
      </c>
      <c r="B4197" s="3">
        <v>45426</v>
      </c>
      <c r="C4197" s="2" t="s">
        <v>190</v>
      </c>
      <c r="D4197" s="2" t="s">
        <v>4971</v>
      </c>
      <c r="E4197" s="2" t="s">
        <v>36</v>
      </c>
      <c r="F4197" s="2" t="s">
        <v>37</v>
      </c>
      <c r="G4197" s="2" t="s">
        <v>75</v>
      </c>
      <c r="H4197" s="2" t="s">
        <v>76</v>
      </c>
      <c r="I4197" s="2" t="s">
        <v>77</v>
      </c>
      <c r="J4197" s="2">
        <v>1</v>
      </c>
      <c r="K4197" s="2">
        <v>36619</v>
      </c>
      <c r="L4197" s="2">
        <v>36619</v>
      </c>
      <c r="M4197" s="2">
        <v>27026.07</v>
      </c>
      <c r="N4197" s="2">
        <v>9592.93</v>
      </c>
      <c r="O4197" s="2">
        <v>433</v>
      </c>
      <c r="P4197" s="2">
        <v>26</v>
      </c>
      <c r="Q4197" s="2" t="s">
        <v>78</v>
      </c>
      <c r="R4197" s="2">
        <v>5</v>
      </c>
      <c r="S4197" s="5">
        <f>IFERROR(Table1[[#This Row],[Profit]]/Table1[[#This Row],[Sales]],0)</f>
        <v>0.2619659193314946</v>
      </c>
      <c r="T4197" s="2" t="str">
        <f t="shared" si="65"/>
        <v>Reorder Needed</v>
      </c>
    </row>
    <row r="4198" spans="1:20" x14ac:dyDescent="0.3">
      <c r="A4198" s="2">
        <v>5197</v>
      </c>
      <c r="B4198" s="3">
        <v>45646</v>
      </c>
      <c r="C4198" s="2" t="s">
        <v>559</v>
      </c>
      <c r="D4198" s="2" t="s">
        <v>4972</v>
      </c>
      <c r="E4198" s="2" t="s">
        <v>45</v>
      </c>
      <c r="F4198" s="2" t="s">
        <v>46</v>
      </c>
      <c r="G4198" s="2" t="s">
        <v>55</v>
      </c>
      <c r="H4198" s="2" t="s">
        <v>56</v>
      </c>
      <c r="I4198" s="2" t="s">
        <v>32</v>
      </c>
      <c r="J4198" s="2">
        <v>5</v>
      </c>
      <c r="K4198" s="2">
        <v>58001</v>
      </c>
      <c r="L4198" s="2">
        <v>290005</v>
      </c>
      <c r="M4198" s="2">
        <v>245898.93</v>
      </c>
      <c r="N4198" s="2">
        <v>44106.07</v>
      </c>
      <c r="O4198" s="2">
        <v>15</v>
      </c>
      <c r="P4198" s="2">
        <v>43</v>
      </c>
      <c r="Q4198" s="2" t="s">
        <v>57</v>
      </c>
      <c r="R4198" s="2">
        <v>0</v>
      </c>
      <c r="S4198" s="5">
        <f>IFERROR(Table1[[#This Row],[Profit]]/Table1[[#This Row],[Sales]],0)</f>
        <v>0.15208727435733865</v>
      </c>
      <c r="T4198" s="2" t="str">
        <f t="shared" si="65"/>
        <v>Sufficient</v>
      </c>
    </row>
    <row r="4199" spans="1:20" x14ac:dyDescent="0.3">
      <c r="A4199" s="2">
        <v>5198</v>
      </c>
      <c r="B4199" s="3">
        <v>45542</v>
      </c>
      <c r="C4199" s="2" t="s">
        <v>1011</v>
      </c>
      <c r="D4199" s="2" t="s">
        <v>4973</v>
      </c>
      <c r="E4199" s="2" t="s">
        <v>45</v>
      </c>
      <c r="F4199" s="2" t="s">
        <v>46</v>
      </c>
      <c r="G4199" s="2" t="s">
        <v>60</v>
      </c>
      <c r="H4199" s="2" t="s">
        <v>61</v>
      </c>
      <c r="I4199" s="2" t="s">
        <v>32</v>
      </c>
      <c r="J4199" s="2">
        <v>3</v>
      </c>
      <c r="K4199" s="2">
        <v>28052</v>
      </c>
      <c r="L4199" s="2">
        <v>84156</v>
      </c>
      <c r="M4199" s="2">
        <v>56345.82</v>
      </c>
      <c r="N4199" s="2">
        <v>27810.18</v>
      </c>
      <c r="O4199" s="2">
        <v>200</v>
      </c>
      <c r="P4199" s="2">
        <v>92</v>
      </c>
      <c r="Q4199" s="2" t="s">
        <v>62</v>
      </c>
      <c r="R4199" s="2">
        <v>0</v>
      </c>
      <c r="S4199" s="5">
        <f>IFERROR(Table1[[#This Row],[Profit]]/Table1[[#This Row],[Sales]],0)</f>
        <v>0.33045986025951807</v>
      </c>
      <c r="T4199" s="2" t="str">
        <f t="shared" si="65"/>
        <v>Reorder Needed</v>
      </c>
    </row>
    <row r="4200" spans="1:20" x14ac:dyDescent="0.3">
      <c r="A4200" s="2">
        <v>5199</v>
      </c>
      <c r="B4200" s="3">
        <v>45306</v>
      </c>
      <c r="C4200" s="2" t="s">
        <v>1729</v>
      </c>
      <c r="D4200" s="2" t="s">
        <v>4974</v>
      </c>
      <c r="E4200" s="2" t="s">
        <v>20</v>
      </c>
      <c r="F4200" s="2" t="s">
        <v>21</v>
      </c>
      <c r="G4200" s="2" t="s">
        <v>49</v>
      </c>
      <c r="H4200" s="2" t="s">
        <v>50</v>
      </c>
      <c r="I4200" s="2" t="s">
        <v>51</v>
      </c>
      <c r="J4200" s="2">
        <v>8</v>
      </c>
      <c r="K4200" s="2">
        <v>9744</v>
      </c>
      <c r="L4200" s="2">
        <v>77952</v>
      </c>
      <c r="M4200" s="2">
        <v>68560.759999999995</v>
      </c>
      <c r="N4200" s="2">
        <v>9391.24</v>
      </c>
      <c r="O4200" s="2">
        <v>36</v>
      </c>
      <c r="P4200" s="2">
        <v>16</v>
      </c>
      <c r="Q4200" s="2" t="s">
        <v>52</v>
      </c>
      <c r="R4200" s="2">
        <v>5</v>
      </c>
      <c r="S4200" s="5">
        <f>IFERROR(Table1[[#This Row],[Profit]]/Table1[[#This Row],[Sales]],0)</f>
        <v>0.12047465106732348</v>
      </c>
      <c r="T4200" s="2" t="str">
        <f t="shared" si="65"/>
        <v>Reorder Needed</v>
      </c>
    </row>
    <row r="4201" spans="1:20" x14ac:dyDescent="0.3">
      <c r="A4201" s="2">
        <v>5200</v>
      </c>
      <c r="B4201" s="3">
        <v>45349</v>
      </c>
      <c r="C4201" s="2" t="s">
        <v>470</v>
      </c>
      <c r="D4201" s="2" t="s">
        <v>4975</v>
      </c>
      <c r="E4201" s="2" t="s">
        <v>45</v>
      </c>
      <c r="F4201" s="2" t="s">
        <v>46</v>
      </c>
      <c r="G4201" s="2" t="s">
        <v>30</v>
      </c>
      <c r="H4201" s="2" t="s">
        <v>31</v>
      </c>
      <c r="I4201" s="2" t="s">
        <v>32</v>
      </c>
      <c r="J4201" s="2">
        <v>1</v>
      </c>
      <c r="K4201" s="2">
        <v>59936</v>
      </c>
      <c r="L4201" s="2">
        <v>59936</v>
      </c>
      <c r="M4201" s="2">
        <v>52162.52</v>
      </c>
      <c r="N4201" s="2">
        <v>7773.48</v>
      </c>
      <c r="O4201" s="2">
        <v>333</v>
      </c>
      <c r="P4201" s="2">
        <v>63</v>
      </c>
      <c r="Q4201" s="2" t="s">
        <v>33</v>
      </c>
      <c r="R4201" s="2">
        <v>10</v>
      </c>
      <c r="S4201" s="5">
        <f>IFERROR(Table1[[#This Row],[Profit]]/Table1[[#This Row],[Sales]],0)</f>
        <v>0.12969634276561665</v>
      </c>
      <c r="T4201" s="2" t="str">
        <f t="shared" si="65"/>
        <v>Reorder Needed</v>
      </c>
    </row>
    <row r="4202" spans="1:20" x14ac:dyDescent="0.3">
      <c r="A4202" s="2">
        <v>5201</v>
      </c>
      <c r="B4202" s="3">
        <v>45406</v>
      </c>
      <c r="C4202" s="2" t="s">
        <v>987</v>
      </c>
      <c r="D4202" s="2" t="s">
        <v>4976</v>
      </c>
      <c r="E4202" s="2" t="s">
        <v>20</v>
      </c>
      <c r="F4202" s="2" t="s">
        <v>21</v>
      </c>
      <c r="G4202" s="2" t="s">
        <v>75</v>
      </c>
      <c r="H4202" s="2" t="s">
        <v>76</v>
      </c>
      <c r="I4202" s="2" t="s">
        <v>77</v>
      </c>
      <c r="J4202" s="2">
        <v>1</v>
      </c>
      <c r="K4202" s="2">
        <v>58522</v>
      </c>
      <c r="L4202" s="2">
        <v>58522</v>
      </c>
      <c r="M4202" s="2">
        <v>50094.2</v>
      </c>
      <c r="N4202" s="2">
        <v>8427.7999999999993</v>
      </c>
      <c r="O4202" s="2">
        <v>16</v>
      </c>
      <c r="P4202" s="2">
        <v>99</v>
      </c>
      <c r="Q4202" s="2" t="s">
        <v>78</v>
      </c>
      <c r="R4202" s="2">
        <v>5</v>
      </c>
      <c r="S4202" s="5">
        <f>IFERROR(Table1[[#This Row],[Profit]]/Table1[[#This Row],[Sales]],0)</f>
        <v>0.14401079935750657</v>
      </c>
      <c r="T4202" s="2" t="str">
        <f t="shared" si="65"/>
        <v>Sufficient</v>
      </c>
    </row>
    <row r="4203" spans="1:20" x14ac:dyDescent="0.3">
      <c r="A4203" s="2">
        <v>5202</v>
      </c>
      <c r="B4203" s="3">
        <v>45634</v>
      </c>
      <c r="C4203" s="2" t="s">
        <v>923</v>
      </c>
      <c r="D4203" s="2" t="s">
        <v>4977</v>
      </c>
      <c r="E4203" s="2" t="s">
        <v>28</v>
      </c>
      <c r="F4203" s="2" t="s">
        <v>29</v>
      </c>
      <c r="G4203" s="2" t="s">
        <v>30</v>
      </c>
      <c r="H4203" s="2" t="s">
        <v>31</v>
      </c>
      <c r="I4203" s="2" t="s">
        <v>32</v>
      </c>
      <c r="J4203" s="2">
        <v>4</v>
      </c>
      <c r="K4203" s="2">
        <v>46836</v>
      </c>
      <c r="L4203" s="2">
        <v>187344</v>
      </c>
      <c r="M4203" s="2">
        <v>158339.56</v>
      </c>
      <c r="N4203" s="2">
        <v>29004.44</v>
      </c>
      <c r="O4203" s="2">
        <v>113</v>
      </c>
      <c r="P4203" s="2">
        <v>45</v>
      </c>
      <c r="Q4203" s="2" t="s">
        <v>33</v>
      </c>
      <c r="R4203" s="2">
        <v>10</v>
      </c>
      <c r="S4203" s="5">
        <f>IFERROR(Table1[[#This Row],[Profit]]/Table1[[#This Row],[Sales]],0)</f>
        <v>0.15481915620462891</v>
      </c>
      <c r="T4203" s="2" t="str">
        <f t="shared" si="65"/>
        <v>Reorder Needed</v>
      </c>
    </row>
    <row r="4204" spans="1:20" x14ac:dyDescent="0.3">
      <c r="A4204" s="2">
        <v>5203</v>
      </c>
      <c r="B4204" s="3">
        <v>45330</v>
      </c>
      <c r="C4204" s="2" t="s">
        <v>1184</v>
      </c>
      <c r="D4204" s="2" t="s">
        <v>4978</v>
      </c>
      <c r="E4204" s="2" t="s">
        <v>45</v>
      </c>
      <c r="F4204" s="2" t="s">
        <v>46</v>
      </c>
      <c r="G4204" s="2" t="s">
        <v>67</v>
      </c>
      <c r="H4204" s="2" t="s">
        <v>68</v>
      </c>
      <c r="I4204" s="2" t="s">
        <v>24</v>
      </c>
      <c r="J4204" s="2">
        <v>5</v>
      </c>
      <c r="K4204" s="2">
        <v>48032</v>
      </c>
      <c r="L4204" s="2">
        <v>240160</v>
      </c>
      <c r="M4204" s="2">
        <v>155789.67000000001</v>
      </c>
      <c r="N4204" s="2">
        <v>84370.33</v>
      </c>
      <c r="O4204" s="2">
        <v>60</v>
      </c>
      <c r="P4204" s="2">
        <v>37</v>
      </c>
      <c r="Q4204" s="2" t="s">
        <v>42</v>
      </c>
      <c r="R4204" s="2">
        <v>10</v>
      </c>
      <c r="S4204" s="5">
        <f>IFERROR(Table1[[#This Row],[Profit]]/Table1[[#This Row],[Sales]],0)</f>
        <v>0.35130883577614924</v>
      </c>
      <c r="T4204" s="2" t="str">
        <f t="shared" si="65"/>
        <v>Reorder Needed</v>
      </c>
    </row>
    <row r="4205" spans="1:20" x14ac:dyDescent="0.3">
      <c r="A4205" s="2">
        <v>5204</v>
      </c>
      <c r="B4205" s="3">
        <v>45532</v>
      </c>
      <c r="C4205" s="2" t="s">
        <v>129</v>
      </c>
      <c r="D4205" s="2" t="s">
        <v>4979</v>
      </c>
      <c r="E4205" s="2" t="s">
        <v>45</v>
      </c>
      <c r="F4205" s="2" t="s">
        <v>46</v>
      </c>
      <c r="G4205" s="2" t="s">
        <v>22</v>
      </c>
      <c r="H4205" s="2" t="s">
        <v>23</v>
      </c>
      <c r="I4205" s="2" t="s">
        <v>24</v>
      </c>
      <c r="J4205" s="2">
        <v>9</v>
      </c>
      <c r="K4205" s="2">
        <v>47068</v>
      </c>
      <c r="L4205" s="2">
        <v>423612</v>
      </c>
      <c r="M4205" s="2">
        <v>352549.27</v>
      </c>
      <c r="N4205" s="2">
        <v>71062.73</v>
      </c>
      <c r="O4205" s="2">
        <v>95</v>
      </c>
      <c r="P4205" s="2">
        <v>25</v>
      </c>
      <c r="Q4205" s="2" t="s">
        <v>25</v>
      </c>
      <c r="R4205" s="2">
        <v>20</v>
      </c>
      <c r="S4205" s="5">
        <f>IFERROR(Table1[[#This Row],[Profit]]/Table1[[#This Row],[Sales]],0)</f>
        <v>0.16775428930247491</v>
      </c>
      <c r="T4205" s="2" t="str">
        <f t="shared" si="65"/>
        <v>Reorder Needed</v>
      </c>
    </row>
    <row r="4206" spans="1:20" x14ac:dyDescent="0.3">
      <c r="A4206" s="2">
        <v>5205</v>
      </c>
      <c r="B4206" s="3">
        <v>45431</v>
      </c>
      <c r="C4206" s="2" t="s">
        <v>965</v>
      </c>
      <c r="D4206" s="2" t="s">
        <v>4980</v>
      </c>
      <c r="E4206" s="2" t="s">
        <v>28</v>
      </c>
      <c r="F4206" s="2" t="s">
        <v>29</v>
      </c>
      <c r="G4206" s="2" t="s">
        <v>97</v>
      </c>
      <c r="H4206" s="2" t="s">
        <v>98</v>
      </c>
      <c r="I4206" s="2" t="s">
        <v>32</v>
      </c>
      <c r="J4206" s="2">
        <v>9</v>
      </c>
      <c r="K4206" s="2">
        <v>59080</v>
      </c>
      <c r="L4206" s="2">
        <v>531720</v>
      </c>
      <c r="M4206" s="2">
        <v>447852.28</v>
      </c>
      <c r="N4206" s="2">
        <v>83867.72</v>
      </c>
      <c r="O4206" s="2">
        <v>408</v>
      </c>
      <c r="P4206" s="2">
        <v>13</v>
      </c>
      <c r="Q4206" s="2" t="s">
        <v>99</v>
      </c>
      <c r="R4206" s="2">
        <v>5</v>
      </c>
      <c r="S4206" s="5">
        <f>IFERROR(Table1[[#This Row],[Profit]]/Table1[[#This Row],[Sales]],0)</f>
        <v>0.15772910554427141</v>
      </c>
      <c r="T4206" s="2" t="str">
        <f t="shared" si="65"/>
        <v>Reorder Needed</v>
      </c>
    </row>
    <row r="4207" spans="1:20" x14ac:dyDescent="0.3">
      <c r="A4207" s="2">
        <v>5206</v>
      </c>
      <c r="B4207" s="3">
        <v>45590</v>
      </c>
      <c r="C4207" s="2" t="s">
        <v>594</v>
      </c>
      <c r="D4207" s="2" t="s">
        <v>4981</v>
      </c>
      <c r="E4207" s="2" t="s">
        <v>45</v>
      </c>
      <c r="F4207" s="2" t="s">
        <v>46</v>
      </c>
      <c r="G4207" s="2" t="s">
        <v>22</v>
      </c>
      <c r="H4207" s="2" t="s">
        <v>23</v>
      </c>
      <c r="I4207" s="2" t="s">
        <v>24</v>
      </c>
      <c r="J4207" s="2">
        <v>3</v>
      </c>
      <c r="K4207" s="2">
        <v>49717</v>
      </c>
      <c r="L4207" s="2">
        <v>149151</v>
      </c>
      <c r="M4207" s="2">
        <v>133574.37</v>
      </c>
      <c r="N4207" s="2">
        <v>15576.63</v>
      </c>
      <c r="O4207" s="2">
        <v>294</v>
      </c>
      <c r="P4207" s="2">
        <v>70</v>
      </c>
      <c r="Q4207" s="2" t="s">
        <v>25</v>
      </c>
      <c r="R4207" s="2">
        <v>5</v>
      </c>
      <c r="S4207" s="5">
        <f>IFERROR(Table1[[#This Row],[Profit]]/Table1[[#This Row],[Sales]],0)</f>
        <v>0.10443530381961903</v>
      </c>
      <c r="T4207" s="2" t="str">
        <f t="shared" si="65"/>
        <v>Reorder Needed</v>
      </c>
    </row>
    <row r="4208" spans="1:20" x14ac:dyDescent="0.3">
      <c r="A4208" s="2">
        <v>5207</v>
      </c>
      <c r="B4208" s="3">
        <v>45528</v>
      </c>
      <c r="C4208" s="2" t="s">
        <v>1382</v>
      </c>
      <c r="D4208" s="2" t="s">
        <v>4982</v>
      </c>
      <c r="E4208" s="2" t="s">
        <v>20</v>
      </c>
      <c r="F4208" s="2" t="s">
        <v>21</v>
      </c>
      <c r="G4208" s="2" t="s">
        <v>97</v>
      </c>
      <c r="H4208" s="2" t="s">
        <v>98</v>
      </c>
      <c r="I4208" s="2" t="s">
        <v>32</v>
      </c>
      <c r="J4208" s="2">
        <v>10</v>
      </c>
      <c r="K4208" s="2">
        <v>58988</v>
      </c>
      <c r="L4208" s="2">
        <v>589880</v>
      </c>
      <c r="M4208" s="2">
        <v>425986.67</v>
      </c>
      <c r="N4208" s="2">
        <v>163893.32999999999</v>
      </c>
      <c r="O4208" s="2">
        <v>444</v>
      </c>
      <c r="P4208" s="2">
        <v>19</v>
      </c>
      <c r="Q4208" s="2" t="s">
        <v>99</v>
      </c>
      <c r="R4208" s="2">
        <v>0</v>
      </c>
      <c r="S4208" s="5">
        <f>IFERROR(Table1[[#This Row],[Profit]]/Table1[[#This Row],[Sales]],0)</f>
        <v>0.27784181528446461</v>
      </c>
      <c r="T4208" s="2" t="str">
        <f t="shared" si="65"/>
        <v>Reorder Needed</v>
      </c>
    </row>
    <row r="4209" spans="1:20" x14ac:dyDescent="0.3">
      <c r="A4209" s="2">
        <v>5208</v>
      </c>
      <c r="B4209" s="3">
        <v>45488</v>
      </c>
      <c r="C4209" s="2" t="s">
        <v>272</v>
      </c>
      <c r="D4209" s="2" t="s">
        <v>4983</v>
      </c>
      <c r="E4209" s="2" t="s">
        <v>28</v>
      </c>
      <c r="F4209" s="2" t="s">
        <v>29</v>
      </c>
      <c r="G4209" s="2" t="s">
        <v>40</v>
      </c>
      <c r="H4209" s="2" t="s">
        <v>41</v>
      </c>
      <c r="I4209" s="2" t="s">
        <v>24</v>
      </c>
      <c r="J4209" s="2">
        <v>4</v>
      </c>
      <c r="K4209" s="2">
        <v>12899</v>
      </c>
      <c r="L4209" s="2">
        <v>51596</v>
      </c>
      <c r="M4209" s="2">
        <v>34019.040000000001</v>
      </c>
      <c r="N4209" s="2">
        <v>17576.96</v>
      </c>
      <c r="O4209" s="2">
        <v>297</v>
      </c>
      <c r="P4209" s="2">
        <v>26</v>
      </c>
      <c r="Q4209" s="2" t="s">
        <v>42</v>
      </c>
      <c r="R4209" s="2">
        <v>10</v>
      </c>
      <c r="S4209" s="5">
        <f>IFERROR(Table1[[#This Row],[Profit]]/Table1[[#This Row],[Sales]],0)</f>
        <v>0.34066516784246836</v>
      </c>
      <c r="T4209" s="2" t="str">
        <f t="shared" si="65"/>
        <v>Reorder Needed</v>
      </c>
    </row>
    <row r="4210" spans="1:20" x14ac:dyDescent="0.3">
      <c r="A4210" s="2">
        <v>5209</v>
      </c>
      <c r="B4210" s="3">
        <v>45632</v>
      </c>
      <c r="C4210" s="2" t="s">
        <v>599</v>
      </c>
      <c r="D4210" s="2" t="s">
        <v>4984</v>
      </c>
      <c r="E4210" s="2" t="s">
        <v>36</v>
      </c>
      <c r="F4210" s="2" t="s">
        <v>37</v>
      </c>
      <c r="G4210" s="2" t="s">
        <v>40</v>
      </c>
      <c r="H4210" s="2" t="s">
        <v>41</v>
      </c>
      <c r="I4210" s="2" t="s">
        <v>24</v>
      </c>
      <c r="J4210" s="2">
        <v>6</v>
      </c>
      <c r="K4210" s="2">
        <v>49155</v>
      </c>
      <c r="L4210" s="2">
        <v>294930</v>
      </c>
      <c r="M4210" s="2">
        <v>223413.24</v>
      </c>
      <c r="N4210" s="2">
        <v>71516.759999999995</v>
      </c>
      <c r="O4210" s="2">
        <v>186</v>
      </c>
      <c r="P4210" s="2">
        <v>43</v>
      </c>
      <c r="Q4210" s="2" t="s">
        <v>42</v>
      </c>
      <c r="R4210" s="2">
        <v>0</v>
      </c>
      <c r="S4210" s="5">
        <f>IFERROR(Table1[[#This Row],[Profit]]/Table1[[#This Row],[Sales]],0)</f>
        <v>0.2424872342589767</v>
      </c>
      <c r="T4210" s="2" t="str">
        <f t="shared" si="65"/>
        <v>Reorder Needed</v>
      </c>
    </row>
    <row r="4211" spans="1:20" x14ac:dyDescent="0.3">
      <c r="A4211" s="2">
        <v>5210</v>
      </c>
      <c r="B4211" s="3">
        <v>45351</v>
      </c>
      <c r="C4211" s="2" t="s">
        <v>152</v>
      </c>
      <c r="D4211" s="2" t="s">
        <v>4985</v>
      </c>
      <c r="E4211" s="2" t="s">
        <v>20</v>
      </c>
      <c r="F4211" s="2" t="s">
        <v>21</v>
      </c>
      <c r="G4211" s="2" t="s">
        <v>49</v>
      </c>
      <c r="H4211" s="2" t="s">
        <v>50</v>
      </c>
      <c r="I4211" s="2" t="s">
        <v>51</v>
      </c>
      <c r="J4211" s="2">
        <v>7</v>
      </c>
      <c r="K4211" s="2">
        <v>9098</v>
      </c>
      <c r="L4211" s="2">
        <v>63686</v>
      </c>
      <c r="M4211" s="2">
        <v>47766.62</v>
      </c>
      <c r="N4211" s="2">
        <v>15919.38</v>
      </c>
      <c r="O4211" s="2">
        <v>468</v>
      </c>
      <c r="P4211" s="2">
        <v>85</v>
      </c>
      <c r="Q4211" s="2" t="s">
        <v>52</v>
      </c>
      <c r="R4211" s="2">
        <v>15</v>
      </c>
      <c r="S4211" s="5">
        <f>IFERROR(Table1[[#This Row],[Profit]]/Table1[[#This Row],[Sales]],0)</f>
        <v>0.24996671167917595</v>
      </c>
      <c r="T4211" s="2" t="str">
        <f t="shared" si="65"/>
        <v>Reorder Needed</v>
      </c>
    </row>
    <row r="4212" spans="1:20" x14ac:dyDescent="0.3">
      <c r="A4212" s="2">
        <v>5211</v>
      </c>
      <c r="B4212" s="3">
        <v>45471</v>
      </c>
      <c r="C4212" s="2" t="s">
        <v>1923</v>
      </c>
      <c r="D4212" s="2" t="s">
        <v>4986</v>
      </c>
      <c r="E4212" s="2" t="s">
        <v>20</v>
      </c>
      <c r="F4212" s="2" t="s">
        <v>21</v>
      </c>
      <c r="G4212" s="2" t="s">
        <v>97</v>
      </c>
      <c r="H4212" s="2" t="s">
        <v>98</v>
      </c>
      <c r="I4212" s="2" t="s">
        <v>32</v>
      </c>
      <c r="J4212" s="2">
        <v>1</v>
      </c>
      <c r="K4212" s="2">
        <v>22453</v>
      </c>
      <c r="L4212" s="2">
        <v>22453</v>
      </c>
      <c r="M4212" s="2">
        <v>17346.87</v>
      </c>
      <c r="N4212" s="2">
        <v>5106.13</v>
      </c>
      <c r="O4212" s="2">
        <v>143</v>
      </c>
      <c r="P4212" s="2">
        <v>37</v>
      </c>
      <c r="Q4212" s="2" t="s">
        <v>99</v>
      </c>
      <c r="R4212" s="2">
        <v>20</v>
      </c>
      <c r="S4212" s="5">
        <f>IFERROR(Table1[[#This Row],[Profit]]/Table1[[#This Row],[Sales]],0)</f>
        <v>0.22741415401059992</v>
      </c>
      <c r="T4212" s="2" t="str">
        <f t="shared" si="65"/>
        <v>Reorder Needed</v>
      </c>
    </row>
    <row r="4213" spans="1:20" x14ac:dyDescent="0.3">
      <c r="A4213" s="2">
        <v>5212</v>
      </c>
      <c r="B4213" s="3">
        <v>45524</v>
      </c>
      <c r="C4213" s="2" t="s">
        <v>260</v>
      </c>
      <c r="D4213" s="2" t="s">
        <v>4987</v>
      </c>
      <c r="E4213" s="2" t="s">
        <v>28</v>
      </c>
      <c r="F4213" s="2" t="s">
        <v>29</v>
      </c>
      <c r="G4213" s="2" t="s">
        <v>40</v>
      </c>
      <c r="H4213" s="2" t="s">
        <v>41</v>
      </c>
      <c r="I4213" s="2" t="s">
        <v>24</v>
      </c>
      <c r="J4213" s="2">
        <v>1</v>
      </c>
      <c r="K4213" s="2">
        <v>25594</v>
      </c>
      <c r="L4213" s="2">
        <v>25594</v>
      </c>
      <c r="M4213" s="2">
        <v>19520.189999999999</v>
      </c>
      <c r="N4213" s="2">
        <v>6073.81</v>
      </c>
      <c r="O4213" s="2">
        <v>128</v>
      </c>
      <c r="P4213" s="2">
        <v>26</v>
      </c>
      <c r="Q4213" s="2" t="s">
        <v>42</v>
      </c>
      <c r="R4213" s="2">
        <v>20</v>
      </c>
      <c r="S4213" s="5">
        <f>IFERROR(Table1[[#This Row],[Profit]]/Table1[[#This Row],[Sales]],0)</f>
        <v>0.23731382355239511</v>
      </c>
      <c r="T4213" s="2" t="str">
        <f t="shared" si="65"/>
        <v>Reorder Needed</v>
      </c>
    </row>
    <row r="4214" spans="1:20" x14ac:dyDescent="0.3">
      <c r="A4214" s="2">
        <v>5213</v>
      </c>
      <c r="B4214" s="3">
        <v>45643</v>
      </c>
      <c r="C4214" s="2" t="s">
        <v>1227</v>
      </c>
      <c r="D4214" s="2" t="s">
        <v>4988</v>
      </c>
      <c r="E4214" s="2" t="s">
        <v>45</v>
      </c>
      <c r="F4214" s="2" t="s">
        <v>46</v>
      </c>
      <c r="G4214" s="2" t="s">
        <v>49</v>
      </c>
      <c r="H4214" s="2" t="s">
        <v>50</v>
      </c>
      <c r="I4214" s="2" t="s">
        <v>51</v>
      </c>
      <c r="J4214" s="2">
        <v>3</v>
      </c>
      <c r="K4214" s="2">
        <v>4053</v>
      </c>
      <c r="L4214" s="2">
        <v>12159</v>
      </c>
      <c r="M4214" s="2">
        <v>7505.33</v>
      </c>
      <c r="N4214" s="2">
        <v>4653.67</v>
      </c>
      <c r="O4214" s="2">
        <v>101</v>
      </c>
      <c r="P4214" s="2">
        <v>70</v>
      </c>
      <c r="Q4214" s="2" t="s">
        <v>52</v>
      </c>
      <c r="R4214" s="2">
        <v>15</v>
      </c>
      <c r="S4214" s="5">
        <f>IFERROR(Table1[[#This Row],[Profit]]/Table1[[#This Row],[Sales]],0)</f>
        <v>0.38273459988485897</v>
      </c>
      <c r="T4214" s="2" t="str">
        <f t="shared" si="65"/>
        <v>Reorder Needed</v>
      </c>
    </row>
    <row r="4215" spans="1:20" x14ac:dyDescent="0.3">
      <c r="A4215" s="2">
        <v>5214</v>
      </c>
      <c r="B4215" s="3">
        <v>45527</v>
      </c>
      <c r="C4215" s="2" t="s">
        <v>4345</v>
      </c>
      <c r="D4215" s="2" t="s">
        <v>4989</v>
      </c>
      <c r="E4215" s="2" t="s">
        <v>20</v>
      </c>
      <c r="F4215" s="2" t="s">
        <v>21</v>
      </c>
      <c r="G4215" s="2" t="s">
        <v>81</v>
      </c>
      <c r="H4215" s="2" t="s">
        <v>82</v>
      </c>
      <c r="I4215" s="2" t="s">
        <v>24</v>
      </c>
      <c r="J4215" s="2">
        <v>1</v>
      </c>
      <c r="K4215" s="2">
        <v>41406</v>
      </c>
      <c r="L4215" s="2">
        <v>41406</v>
      </c>
      <c r="M4215" s="2">
        <v>27394.46</v>
      </c>
      <c r="N4215" s="2">
        <v>14011.54</v>
      </c>
      <c r="O4215" s="2">
        <v>167</v>
      </c>
      <c r="P4215" s="2">
        <v>24</v>
      </c>
      <c r="Q4215" s="2" t="s">
        <v>42</v>
      </c>
      <c r="R4215" s="2">
        <v>20</v>
      </c>
      <c r="S4215" s="5">
        <f>IFERROR(Table1[[#This Row],[Profit]]/Table1[[#This Row],[Sales]],0)</f>
        <v>0.33839395256726079</v>
      </c>
      <c r="T4215" s="2" t="str">
        <f t="shared" si="65"/>
        <v>Reorder Needed</v>
      </c>
    </row>
    <row r="4216" spans="1:20" x14ac:dyDescent="0.3">
      <c r="A4216" s="2">
        <v>5215</v>
      </c>
      <c r="B4216" s="3">
        <v>45475</v>
      </c>
      <c r="C4216" s="2" t="s">
        <v>2982</v>
      </c>
      <c r="D4216" s="2" t="s">
        <v>4990</v>
      </c>
      <c r="E4216" s="2" t="s">
        <v>45</v>
      </c>
      <c r="F4216" s="2" t="s">
        <v>46</v>
      </c>
      <c r="G4216" s="2" t="s">
        <v>30</v>
      </c>
      <c r="H4216" s="2" t="s">
        <v>31</v>
      </c>
      <c r="I4216" s="2" t="s">
        <v>32</v>
      </c>
      <c r="J4216" s="2">
        <v>7</v>
      </c>
      <c r="K4216" s="2">
        <v>28222</v>
      </c>
      <c r="L4216" s="2">
        <v>197554</v>
      </c>
      <c r="M4216" s="2">
        <v>161881.14000000001</v>
      </c>
      <c r="N4216" s="2">
        <v>35672.86</v>
      </c>
      <c r="O4216" s="2">
        <v>367</v>
      </c>
      <c r="P4216" s="2">
        <v>64</v>
      </c>
      <c r="Q4216" s="2" t="s">
        <v>33</v>
      </c>
      <c r="R4216" s="2">
        <v>5</v>
      </c>
      <c r="S4216" s="5">
        <f>IFERROR(Table1[[#This Row],[Profit]]/Table1[[#This Row],[Sales]],0)</f>
        <v>0.18057270417202387</v>
      </c>
      <c r="T4216" s="2" t="str">
        <f t="shared" si="65"/>
        <v>Reorder Needed</v>
      </c>
    </row>
    <row r="4217" spans="1:20" x14ac:dyDescent="0.3">
      <c r="A4217" s="2">
        <v>5216</v>
      </c>
      <c r="B4217" s="3">
        <v>45508</v>
      </c>
      <c r="C4217" s="2" t="s">
        <v>1704</v>
      </c>
      <c r="D4217" s="2" t="s">
        <v>4991</v>
      </c>
      <c r="E4217" s="2" t="s">
        <v>36</v>
      </c>
      <c r="F4217" s="2" t="s">
        <v>37</v>
      </c>
      <c r="G4217" s="2" t="s">
        <v>55</v>
      </c>
      <c r="H4217" s="2" t="s">
        <v>56</v>
      </c>
      <c r="I4217" s="2" t="s">
        <v>32</v>
      </c>
      <c r="J4217" s="2">
        <v>3</v>
      </c>
      <c r="K4217" s="2">
        <v>36094</v>
      </c>
      <c r="L4217" s="2">
        <v>108282</v>
      </c>
      <c r="M4217" s="2">
        <v>66194.47</v>
      </c>
      <c r="N4217" s="2">
        <v>42087.53</v>
      </c>
      <c r="O4217" s="2">
        <v>122</v>
      </c>
      <c r="P4217" s="2">
        <v>25</v>
      </c>
      <c r="Q4217" s="2" t="s">
        <v>57</v>
      </c>
      <c r="R4217" s="2">
        <v>10</v>
      </c>
      <c r="S4217" s="5">
        <f>IFERROR(Table1[[#This Row],[Profit]]/Table1[[#This Row],[Sales]],0)</f>
        <v>0.38868445355645442</v>
      </c>
      <c r="T4217" s="2" t="str">
        <f t="shared" si="65"/>
        <v>Reorder Needed</v>
      </c>
    </row>
    <row r="4218" spans="1:20" x14ac:dyDescent="0.3">
      <c r="A4218" s="2">
        <v>5217</v>
      </c>
      <c r="B4218" s="3">
        <v>45294</v>
      </c>
      <c r="C4218" s="2" t="s">
        <v>237</v>
      </c>
      <c r="D4218" s="2" t="s">
        <v>4992</v>
      </c>
      <c r="E4218" s="2" t="s">
        <v>20</v>
      </c>
      <c r="F4218" s="2" t="s">
        <v>21</v>
      </c>
      <c r="G4218" s="2" t="s">
        <v>97</v>
      </c>
      <c r="H4218" s="2" t="s">
        <v>98</v>
      </c>
      <c r="I4218" s="2" t="s">
        <v>32</v>
      </c>
      <c r="J4218" s="2">
        <v>6</v>
      </c>
      <c r="K4218" s="2">
        <v>13517</v>
      </c>
      <c r="L4218" s="2">
        <v>81102</v>
      </c>
      <c r="M4218" s="2">
        <v>72171.61</v>
      </c>
      <c r="N4218" s="2">
        <v>8930.39</v>
      </c>
      <c r="O4218" s="2">
        <v>363</v>
      </c>
      <c r="P4218" s="2">
        <v>56</v>
      </c>
      <c r="Q4218" s="2" t="s">
        <v>99</v>
      </c>
      <c r="R4218" s="2">
        <v>0</v>
      </c>
      <c r="S4218" s="5">
        <f>IFERROR(Table1[[#This Row],[Profit]]/Table1[[#This Row],[Sales]],0)</f>
        <v>0.11011306749525289</v>
      </c>
      <c r="T4218" s="2" t="str">
        <f t="shared" si="65"/>
        <v>Reorder Needed</v>
      </c>
    </row>
    <row r="4219" spans="1:20" x14ac:dyDescent="0.3">
      <c r="A4219" s="2">
        <v>5218</v>
      </c>
      <c r="B4219" s="3">
        <v>45353</v>
      </c>
      <c r="C4219" s="2" t="s">
        <v>1080</v>
      </c>
      <c r="D4219" s="2" t="s">
        <v>4993</v>
      </c>
      <c r="E4219" s="2" t="s">
        <v>28</v>
      </c>
      <c r="F4219" s="2" t="s">
        <v>29</v>
      </c>
      <c r="G4219" s="2" t="s">
        <v>55</v>
      </c>
      <c r="H4219" s="2" t="s">
        <v>56</v>
      </c>
      <c r="I4219" s="2" t="s">
        <v>32</v>
      </c>
      <c r="J4219" s="2">
        <v>1</v>
      </c>
      <c r="K4219" s="2">
        <v>49910</v>
      </c>
      <c r="L4219" s="2">
        <v>49910</v>
      </c>
      <c r="M4219" s="2">
        <v>31750.63</v>
      </c>
      <c r="N4219" s="2">
        <v>18159.37</v>
      </c>
      <c r="O4219" s="2">
        <v>94</v>
      </c>
      <c r="P4219" s="2">
        <v>77</v>
      </c>
      <c r="Q4219" s="2" t="s">
        <v>57</v>
      </c>
      <c r="R4219" s="2">
        <v>5</v>
      </c>
      <c r="S4219" s="5">
        <f>IFERROR(Table1[[#This Row],[Profit]]/Table1[[#This Row],[Sales]],0)</f>
        <v>0.36384231616910434</v>
      </c>
      <c r="T4219" s="2" t="str">
        <f t="shared" si="65"/>
        <v>Reorder Needed</v>
      </c>
    </row>
    <row r="4220" spans="1:20" x14ac:dyDescent="0.3">
      <c r="A4220" s="2">
        <v>5219</v>
      </c>
      <c r="B4220" s="3">
        <v>45492</v>
      </c>
      <c r="C4220" s="2" t="s">
        <v>424</v>
      </c>
      <c r="D4220" s="2" t="s">
        <v>4994</v>
      </c>
      <c r="E4220" s="2" t="s">
        <v>20</v>
      </c>
      <c r="F4220" s="2" t="s">
        <v>21</v>
      </c>
      <c r="G4220" s="2" t="s">
        <v>97</v>
      </c>
      <c r="H4220" s="2" t="s">
        <v>98</v>
      </c>
      <c r="I4220" s="2" t="s">
        <v>32</v>
      </c>
      <c r="J4220" s="2">
        <v>7</v>
      </c>
      <c r="K4220" s="2">
        <v>21511</v>
      </c>
      <c r="L4220" s="2">
        <v>150577</v>
      </c>
      <c r="M4220" s="2">
        <v>122526.24</v>
      </c>
      <c r="N4220" s="2">
        <v>28050.76</v>
      </c>
      <c r="O4220" s="2">
        <v>208</v>
      </c>
      <c r="P4220" s="2">
        <v>79</v>
      </c>
      <c r="Q4220" s="2" t="s">
        <v>99</v>
      </c>
      <c r="R4220" s="2">
        <v>0</v>
      </c>
      <c r="S4220" s="5">
        <f>IFERROR(Table1[[#This Row],[Profit]]/Table1[[#This Row],[Sales]],0)</f>
        <v>0.18628847699183806</v>
      </c>
      <c r="T4220" s="2" t="str">
        <f t="shared" si="65"/>
        <v>Reorder Needed</v>
      </c>
    </row>
    <row r="4221" spans="1:20" x14ac:dyDescent="0.3">
      <c r="A4221" s="2">
        <v>5220</v>
      </c>
      <c r="B4221" s="3">
        <v>45605</v>
      </c>
      <c r="C4221" s="2" t="s">
        <v>931</v>
      </c>
      <c r="D4221" s="2" t="s">
        <v>4995</v>
      </c>
      <c r="E4221" s="2" t="s">
        <v>36</v>
      </c>
      <c r="F4221" s="2" t="s">
        <v>37</v>
      </c>
      <c r="G4221" s="2" t="s">
        <v>81</v>
      </c>
      <c r="H4221" s="2" t="s">
        <v>82</v>
      </c>
      <c r="I4221" s="2" t="s">
        <v>24</v>
      </c>
      <c r="J4221" s="2">
        <v>5</v>
      </c>
      <c r="K4221" s="2">
        <v>2112</v>
      </c>
      <c r="L4221" s="2">
        <v>10560</v>
      </c>
      <c r="M4221" s="2">
        <v>7606.6</v>
      </c>
      <c r="N4221" s="2">
        <v>2953.4</v>
      </c>
      <c r="O4221" s="2">
        <v>369</v>
      </c>
      <c r="P4221" s="2">
        <v>52</v>
      </c>
      <c r="Q4221" s="2" t="s">
        <v>42</v>
      </c>
      <c r="R4221" s="2">
        <v>0</v>
      </c>
      <c r="S4221" s="5">
        <f>IFERROR(Table1[[#This Row],[Profit]]/Table1[[#This Row],[Sales]],0)</f>
        <v>0.27967803030303029</v>
      </c>
      <c r="T4221" s="2" t="str">
        <f t="shared" si="65"/>
        <v>Reorder Needed</v>
      </c>
    </row>
    <row r="4222" spans="1:20" x14ac:dyDescent="0.3">
      <c r="A4222" s="2">
        <v>5221</v>
      </c>
      <c r="B4222" s="3">
        <v>45498</v>
      </c>
      <c r="C4222" s="2" t="s">
        <v>1186</v>
      </c>
      <c r="D4222" s="2" t="s">
        <v>4996</v>
      </c>
      <c r="E4222" s="2" t="s">
        <v>36</v>
      </c>
      <c r="F4222" s="2" t="s">
        <v>37</v>
      </c>
      <c r="G4222" s="2" t="s">
        <v>75</v>
      </c>
      <c r="H4222" s="2" t="s">
        <v>76</v>
      </c>
      <c r="I4222" s="2" t="s">
        <v>77</v>
      </c>
      <c r="J4222" s="2">
        <v>6</v>
      </c>
      <c r="K4222" s="2">
        <v>7223</v>
      </c>
      <c r="L4222" s="2">
        <v>43338</v>
      </c>
      <c r="M4222" s="2">
        <v>34926.04</v>
      </c>
      <c r="N4222" s="2">
        <v>8411.9599999999991</v>
      </c>
      <c r="O4222" s="2">
        <v>247</v>
      </c>
      <c r="P4222" s="2">
        <v>96</v>
      </c>
      <c r="Q4222" s="2" t="s">
        <v>78</v>
      </c>
      <c r="R4222" s="2">
        <v>15</v>
      </c>
      <c r="S4222" s="5">
        <f>IFERROR(Table1[[#This Row],[Profit]]/Table1[[#This Row],[Sales]],0)</f>
        <v>0.19410125063454703</v>
      </c>
      <c r="T4222" s="2" t="str">
        <f t="shared" si="65"/>
        <v>Reorder Needed</v>
      </c>
    </row>
    <row r="4223" spans="1:20" x14ac:dyDescent="0.3">
      <c r="A4223" s="2">
        <v>5222</v>
      </c>
      <c r="B4223" s="3">
        <v>45527</v>
      </c>
      <c r="C4223" s="2" t="s">
        <v>774</v>
      </c>
      <c r="D4223" s="2" t="s">
        <v>4997</v>
      </c>
      <c r="E4223" s="2" t="s">
        <v>20</v>
      </c>
      <c r="F4223" s="2" t="s">
        <v>21</v>
      </c>
      <c r="G4223" s="2" t="s">
        <v>55</v>
      </c>
      <c r="H4223" s="2" t="s">
        <v>56</v>
      </c>
      <c r="I4223" s="2" t="s">
        <v>32</v>
      </c>
      <c r="J4223" s="2">
        <v>9</v>
      </c>
      <c r="K4223" s="2">
        <v>55486</v>
      </c>
      <c r="L4223" s="2">
        <v>499374</v>
      </c>
      <c r="M4223" s="2">
        <v>445336.82</v>
      </c>
      <c r="N4223" s="2">
        <v>54037.18</v>
      </c>
      <c r="O4223" s="2">
        <v>46</v>
      </c>
      <c r="P4223" s="2">
        <v>73</v>
      </c>
      <c r="Q4223" s="2" t="s">
        <v>57</v>
      </c>
      <c r="R4223" s="2">
        <v>20</v>
      </c>
      <c r="S4223" s="5">
        <f>IFERROR(Table1[[#This Row],[Profit]]/Table1[[#This Row],[Sales]],0)</f>
        <v>0.10820983871807503</v>
      </c>
      <c r="T4223" s="2" t="str">
        <f t="shared" si="65"/>
        <v>Sufficient</v>
      </c>
    </row>
    <row r="4224" spans="1:20" x14ac:dyDescent="0.3">
      <c r="A4224" s="2">
        <v>5223</v>
      </c>
      <c r="B4224" s="3">
        <v>45569</v>
      </c>
      <c r="C4224" s="2" t="s">
        <v>1961</v>
      </c>
      <c r="D4224" s="2" t="s">
        <v>4998</v>
      </c>
      <c r="E4224" s="2" t="s">
        <v>45</v>
      </c>
      <c r="F4224" s="2" t="s">
        <v>46</v>
      </c>
      <c r="G4224" s="2" t="s">
        <v>97</v>
      </c>
      <c r="H4224" s="2" t="s">
        <v>98</v>
      </c>
      <c r="I4224" s="2" t="s">
        <v>32</v>
      </c>
      <c r="J4224" s="2">
        <v>10</v>
      </c>
      <c r="K4224" s="2">
        <v>21113</v>
      </c>
      <c r="L4224" s="2">
        <v>211130</v>
      </c>
      <c r="M4224" s="2">
        <v>135980.59</v>
      </c>
      <c r="N4224" s="2">
        <v>75149.41</v>
      </c>
      <c r="O4224" s="2">
        <v>106</v>
      </c>
      <c r="P4224" s="2">
        <v>95</v>
      </c>
      <c r="Q4224" s="2" t="s">
        <v>99</v>
      </c>
      <c r="R4224" s="2">
        <v>10</v>
      </c>
      <c r="S4224" s="5">
        <f>IFERROR(Table1[[#This Row],[Profit]]/Table1[[#This Row],[Sales]],0)</f>
        <v>0.35593904229621559</v>
      </c>
      <c r="T4224" s="2" t="str">
        <f t="shared" si="65"/>
        <v>Reorder Needed</v>
      </c>
    </row>
    <row r="4225" spans="1:20" x14ac:dyDescent="0.3">
      <c r="A4225" s="2">
        <v>5224</v>
      </c>
      <c r="B4225" s="3">
        <v>45588</v>
      </c>
      <c r="C4225" s="2" t="s">
        <v>786</v>
      </c>
      <c r="D4225" s="2" t="s">
        <v>4999</v>
      </c>
      <c r="E4225" s="2" t="s">
        <v>45</v>
      </c>
      <c r="F4225" s="2" t="s">
        <v>46</v>
      </c>
      <c r="G4225" s="2" t="s">
        <v>22</v>
      </c>
      <c r="H4225" s="2" t="s">
        <v>23</v>
      </c>
      <c r="I4225" s="2" t="s">
        <v>24</v>
      </c>
      <c r="J4225" s="2">
        <v>6</v>
      </c>
      <c r="K4225" s="2">
        <v>10388</v>
      </c>
      <c r="L4225" s="2">
        <v>62328</v>
      </c>
      <c r="M4225" s="2">
        <v>51514.83</v>
      </c>
      <c r="N4225" s="2">
        <v>10813.17</v>
      </c>
      <c r="O4225" s="2">
        <v>101</v>
      </c>
      <c r="P4225" s="2">
        <v>47</v>
      </c>
      <c r="Q4225" s="2" t="s">
        <v>25</v>
      </c>
      <c r="R4225" s="2">
        <v>10</v>
      </c>
      <c r="S4225" s="5">
        <f>IFERROR(Table1[[#This Row],[Profit]]/Table1[[#This Row],[Sales]],0)</f>
        <v>0.17348815941470927</v>
      </c>
      <c r="T4225" s="2" t="str">
        <f t="shared" si="65"/>
        <v>Reorder Needed</v>
      </c>
    </row>
    <row r="4226" spans="1:20" x14ac:dyDescent="0.3">
      <c r="A4226" s="2">
        <v>5225</v>
      </c>
      <c r="B4226" s="3">
        <v>45567</v>
      </c>
      <c r="C4226" s="2" t="s">
        <v>2212</v>
      </c>
      <c r="D4226" s="2" t="s">
        <v>5000</v>
      </c>
      <c r="E4226" s="2" t="s">
        <v>20</v>
      </c>
      <c r="F4226" s="2" t="s">
        <v>21</v>
      </c>
      <c r="G4226" s="2" t="s">
        <v>67</v>
      </c>
      <c r="H4226" s="2" t="s">
        <v>68</v>
      </c>
      <c r="I4226" s="2" t="s">
        <v>24</v>
      </c>
      <c r="J4226" s="2">
        <v>5</v>
      </c>
      <c r="K4226" s="2">
        <v>44200</v>
      </c>
      <c r="L4226" s="2">
        <v>221000</v>
      </c>
      <c r="M4226" s="2">
        <v>162263.76</v>
      </c>
      <c r="N4226" s="2">
        <v>58736.24</v>
      </c>
      <c r="O4226" s="2">
        <v>294</v>
      </c>
      <c r="P4226" s="2">
        <v>80</v>
      </c>
      <c r="Q4226" s="2" t="s">
        <v>42</v>
      </c>
      <c r="R4226" s="2">
        <v>15</v>
      </c>
      <c r="S4226" s="5">
        <f>IFERROR(Table1[[#This Row],[Profit]]/Table1[[#This Row],[Sales]],0)</f>
        <v>0.26577484162895926</v>
      </c>
      <c r="T4226" s="2" t="str">
        <f t="shared" ref="T4226:T4289" si="66">IF(O4226&gt;P4226,"Reorder Needed","Sufficient")</f>
        <v>Reorder Needed</v>
      </c>
    </row>
    <row r="4227" spans="1:20" x14ac:dyDescent="0.3">
      <c r="A4227" s="2">
        <v>5226</v>
      </c>
      <c r="B4227" s="3">
        <v>45297</v>
      </c>
      <c r="C4227" s="2" t="s">
        <v>2247</v>
      </c>
      <c r="D4227" s="2" t="s">
        <v>5001</v>
      </c>
      <c r="E4227" s="2" t="s">
        <v>45</v>
      </c>
      <c r="F4227" s="2" t="s">
        <v>46</v>
      </c>
      <c r="G4227" s="2" t="s">
        <v>67</v>
      </c>
      <c r="H4227" s="2" t="s">
        <v>68</v>
      </c>
      <c r="I4227" s="2" t="s">
        <v>24</v>
      </c>
      <c r="J4227" s="2">
        <v>1</v>
      </c>
      <c r="K4227" s="2">
        <v>43550</v>
      </c>
      <c r="L4227" s="2">
        <v>43550</v>
      </c>
      <c r="M4227" s="2">
        <v>30152.44</v>
      </c>
      <c r="N4227" s="2">
        <v>13397.56</v>
      </c>
      <c r="O4227" s="2">
        <v>202</v>
      </c>
      <c r="P4227" s="2">
        <v>54</v>
      </c>
      <c r="Q4227" s="2" t="s">
        <v>42</v>
      </c>
      <c r="R4227" s="2">
        <v>10</v>
      </c>
      <c r="S4227" s="5">
        <f>IFERROR(Table1[[#This Row],[Profit]]/Table1[[#This Row],[Sales]],0)</f>
        <v>0.30763628013777267</v>
      </c>
      <c r="T4227" s="2" t="str">
        <f t="shared" si="66"/>
        <v>Reorder Needed</v>
      </c>
    </row>
    <row r="4228" spans="1:20" x14ac:dyDescent="0.3">
      <c r="A4228" s="2">
        <v>5227</v>
      </c>
      <c r="B4228" s="3">
        <v>45466</v>
      </c>
      <c r="C4228" s="2" t="s">
        <v>365</v>
      </c>
      <c r="D4228" s="2" t="s">
        <v>5002</v>
      </c>
      <c r="E4228" s="2" t="s">
        <v>20</v>
      </c>
      <c r="F4228" s="2" t="s">
        <v>21</v>
      </c>
      <c r="G4228" s="2" t="s">
        <v>60</v>
      </c>
      <c r="H4228" s="2" t="s">
        <v>61</v>
      </c>
      <c r="I4228" s="2" t="s">
        <v>32</v>
      </c>
      <c r="J4228" s="2">
        <v>5</v>
      </c>
      <c r="K4228" s="2">
        <v>23569</v>
      </c>
      <c r="L4228" s="2">
        <v>117845</v>
      </c>
      <c r="M4228" s="2">
        <v>94857.39</v>
      </c>
      <c r="N4228" s="2">
        <v>22987.61</v>
      </c>
      <c r="O4228" s="2">
        <v>475</v>
      </c>
      <c r="P4228" s="2">
        <v>38</v>
      </c>
      <c r="Q4228" s="2" t="s">
        <v>62</v>
      </c>
      <c r="R4228" s="2">
        <v>10</v>
      </c>
      <c r="S4228" s="5">
        <f>IFERROR(Table1[[#This Row],[Profit]]/Table1[[#This Row],[Sales]],0)</f>
        <v>0.19506648563791421</v>
      </c>
      <c r="T4228" s="2" t="str">
        <f t="shared" si="66"/>
        <v>Reorder Needed</v>
      </c>
    </row>
    <row r="4229" spans="1:20" x14ac:dyDescent="0.3">
      <c r="A4229" s="2">
        <v>5228</v>
      </c>
      <c r="B4229" s="3">
        <v>45502</v>
      </c>
      <c r="C4229" s="2" t="s">
        <v>1966</v>
      </c>
      <c r="D4229" s="2" t="s">
        <v>5003</v>
      </c>
      <c r="E4229" s="2" t="s">
        <v>45</v>
      </c>
      <c r="F4229" s="2" t="s">
        <v>46</v>
      </c>
      <c r="G4229" s="2" t="s">
        <v>81</v>
      </c>
      <c r="H4229" s="2" t="s">
        <v>82</v>
      </c>
      <c r="I4229" s="2" t="s">
        <v>24</v>
      </c>
      <c r="J4229" s="2">
        <v>3</v>
      </c>
      <c r="K4229" s="2">
        <v>30957</v>
      </c>
      <c r="L4229" s="2">
        <v>92871</v>
      </c>
      <c r="M4229" s="2">
        <v>62026.37</v>
      </c>
      <c r="N4229" s="2">
        <v>30844.63</v>
      </c>
      <c r="O4229" s="2">
        <v>216</v>
      </c>
      <c r="P4229" s="2">
        <v>80</v>
      </c>
      <c r="Q4229" s="2" t="s">
        <v>42</v>
      </c>
      <c r="R4229" s="2">
        <v>0</v>
      </c>
      <c r="S4229" s="5">
        <f>IFERROR(Table1[[#This Row],[Profit]]/Table1[[#This Row],[Sales]],0)</f>
        <v>0.33212337543474285</v>
      </c>
      <c r="T4229" s="2" t="str">
        <f t="shared" si="66"/>
        <v>Reorder Needed</v>
      </c>
    </row>
    <row r="4230" spans="1:20" x14ac:dyDescent="0.3">
      <c r="A4230" s="2">
        <v>5229</v>
      </c>
      <c r="B4230" s="3">
        <v>45414</v>
      </c>
      <c r="C4230" s="2" t="s">
        <v>830</v>
      </c>
      <c r="D4230" s="2" t="s">
        <v>5004</v>
      </c>
      <c r="E4230" s="2" t="s">
        <v>45</v>
      </c>
      <c r="F4230" s="2" t="s">
        <v>46</v>
      </c>
      <c r="G4230" s="2" t="s">
        <v>22</v>
      </c>
      <c r="H4230" s="2" t="s">
        <v>23</v>
      </c>
      <c r="I4230" s="2" t="s">
        <v>24</v>
      </c>
      <c r="J4230" s="2">
        <v>1</v>
      </c>
      <c r="K4230" s="2">
        <v>52684</v>
      </c>
      <c r="L4230" s="2">
        <v>52684</v>
      </c>
      <c r="M4230" s="2">
        <v>42927.7</v>
      </c>
      <c r="N4230" s="2">
        <v>9756.2999999999993</v>
      </c>
      <c r="O4230" s="2">
        <v>331</v>
      </c>
      <c r="P4230" s="2">
        <v>60</v>
      </c>
      <c r="Q4230" s="2" t="s">
        <v>25</v>
      </c>
      <c r="R4230" s="2">
        <v>15</v>
      </c>
      <c r="S4230" s="5">
        <f>IFERROR(Table1[[#This Row],[Profit]]/Table1[[#This Row],[Sales]],0)</f>
        <v>0.18518525548553638</v>
      </c>
      <c r="T4230" s="2" t="str">
        <f t="shared" si="66"/>
        <v>Reorder Needed</v>
      </c>
    </row>
    <row r="4231" spans="1:20" x14ac:dyDescent="0.3">
      <c r="A4231" s="2">
        <v>5230</v>
      </c>
      <c r="B4231" s="3">
        <v>45655</v>
      </c>
      <c r="C4231" s="2" t="s">
        <v>2050</v>
      </c>
      <c r="D4231" s="2" t="s">
        <v>5005</v>
      </c>
      <c r="E4231" s="2" t="s">
        <v>28</v>
      </c>
      <c r="F4231" s="2" t="s">
        <v>29</v>
      </c>
      <c r="G4231" s="2" t="s">
        <v>22</v>
      </c>
      <c r="H4231" s="2" t="s">
        <v>23</v>
      </c>
      <c r="I4231" s="2" t="s">
        <v>24</v>
      </c>
      <c r="J4231" s="2">
        <v>2</v>
      </c>
      <c r="K4231" s="2">
        <v>44240</v>
      </c>
      <c r="L4231" s="2">
        <v>88480</v>
      </c>
      <c r="M4231" s="2">
        <v>55574.55</v>
      </c>
      <c r="N4231" s="2">
        <v>32905.449999999997</v>
      </c>
      <c r="O4231" s="2">
        <v>255</v>
      </c>
      <c r="P4231" s="2">
        <v>87</v>
      </c>
      <c r="Q4231" s="2" t="s">
        <v>25</v>
      </c>
      <c r="R4231" s="2">
        <v>10</v>
      </c>
      <c r="S4231" s="5">
        <f>IFERROR(Table1[[#This Row],[Profit]]/Table1[[#This Row],[Sales]],0)</f>
        <v>0.37189703887884262</v>
      </c>
      <c r="T4231" s="2" t="str">
        <f t="shared" si="66"/>
        <v>Reorder Needed</v>
      </c>
    </row>
    <row r="4232" spans="1:20" x14ac:dyDescent="0.3">
      <c r="A4232" s="2">
        <v>5231</v>
      </c>
      <c r="B4232" s="3">
        <v>45295</v>
      </c>
      <c r="C4232" s="2" t="s">
        <v>1752</v>
      </c>
      <c r="D4232" s="2" t="s">
        <v>3325</v>
      </c>
      <c r="E4232" s="2" t="s">
        <v>36</v>
      </c>
      <c r="F4232" s="2" t="s">
        <v>37</v>
      </c>
      <c r="G4232" s="2" t="s">
        <v>49</v>
      </c>
      <c r="H4232" s="2" t="s">
        <v>50</v>
      </c>
      <c r="I4232" s="2" t="s">
        <v>51</v>
      </c>
      <c r="J4232" s="2">
        <v>10</v>
      </c>
      <c r="K4232" s="2">
        <v>5636</v>
      </c>
      <c r="L4232" s="2">
        <v>56360</v>
      </c>
      <c r="M4232" s="2">
        <v>34341.040000000001</v>
      </c>
      <c r="N4232" s="2">
        <v>22018.959999999999</v>
      </c>
      <c r="O4232" s="2">
        <v>313</v>
      </c>
      <c r="P4232" s="2">
        <v>73</v>
      </c>
      <c r="Q4232" s="2" t="s">
        <v>52</v>
      </c>
      <c r="R4232" s="2">
        <v>10</v>
      </c>
      <c r="S4232" s="5">
        <f>IFERROR(Table1[[#This Row],[Profit]]/Table1[[#This Row],[Sales]],0)</f>
        <v>0.39068417317246273</v>
      </c>
      <c r="T4232" s="2" t="str">
        <f t="shared" si="66"/>
        <v>Reorder Needed</v>
      </c>
    </row>
    <row r="4233" spans="1:20" x14ac:dyDescent="0.3">
      <c r="A4233" s="2">
        <v>5232</v>
      </c>
      <c r="B4233" s="3">
        <v>45558</v>
      </c>
      <c r="C4233" s="2" t="s">
        <v>584</v>
      </c>
      <c r="D4233" s="2" t="s">
        <v>5006</v>
      </c>
      <c r="E4233" s="2" t="s">
        <v>28</v>
      </c>
      <c r="F4233" s="2" t="s">
        <v>29</v>
      </c>
      <c r="G4233" s="2" t="s">
        <v>75</v>
      </c>
      <c r="H4233" s="2" t="s">
        <v>76</v>
      </c>
      <c r="I4233" s="2" t="s">
        <v>77</v>
      </c>
      <c r="J4233" s="2">
        <v>3</v>
      </c>
      <c r="K4233" s="2">
        <v>48573</v>
      </c>
      <c r="L4233" s="2">
        <v>145719</v>
      </c>
      <c r="M4233" s="2">
        <v>95220.85</v>
      </c>
      <c r="N4233" s="2">
        <v>50498.15</v>
      </c>
      <c r="O4233" s="2">
        <v>108</v>
      </c>
      <c r="P4233" s="2">
        <v>88</v>
      </c>
      <c r="Q4233" s="2" t="s">
        <v>78</v>
      </c>
      <c r="R4233" s="2">
        <v>10</v>
      </c>
      <c r="S4233" s="5">
        <f>IFERROR(Table1[[#This Row],[Profit]]/Table1[[#This Row],[Sales]],0)</f>
        <v>0.34654471963161976</v>
      </c>
      <c r="T4233" s="2" t="str">
        <f t="shared" si="66"/>
        <v>Reorder Needed</v>
      </c>
    </row>
    <row r="4234" spans="1:20" x14ac:dyDescent="0.3">
      <c r="A4234" s="2">
        <v>5233</v>
      </c>
      <c r="B4234" s="3">
        <v>45376</v>
      </c>
      <c r="C4234" s="2" t="s">
        <v>2289</v>
      </c>
      <c r="D4234" s="2" t="s">
        <v>5007</v>
      </c>
      <c r="E4234" s="2" t="s">
        <v>45</v>
      </c>
      <c r="F4234" s="2" t="s">
        <v>46</v>
      </c>
      <c r="G4234" s="2" t="s">
        <v>22</v>
      </c>
      <c r="H4234" s="2" t="s">
        <v>23</v>
      </c>
      <c r="I4234" s="2" t="s">
        <v>24</v>
      </c>
      <c r="J4234" s="2">
        <v>8</v>
      </c>
      <c r="K4234" s="2">
        <v>4036</v>
      </c>
      <c r="L4234" s="2">
        <v>32288</v>
      </c>
      <c r="M4234" s="2">
        <v>20882.77</v>
      </c>
      <c r="N4234" s="2">
        <v>11405.23</v>
      </c>
      <c r="O4234" s="2">
        <v>404</v>
      </c>
      <c r="P4234" s="2">
        <v>79</v>
      </c>
      <c r="Q4234" s="2" t="s">
        <v>25</v>
      </c>
      <c r="R4234" s="2">
        <v>10</v>
      </c>
      <c r="S4234" s="5">
        <f>IFERROR(Table1[[#This Row],[Profit]]/Table1[[#This Row],[Sales]],0)</f>
        <v>0.35323432854311199</v>
      </c>
      <c r="T4234" s="2" t="str">
        <f t="shared" si="66"/>
        <v>Reorder Needed</v>
      </c>
    </row>
    <row r="4235" spans="1:20" x14ac:dyDescent="0.3">
      <c r="A4235" s="2">
        <v>5234</v>
      </c>
      <c r="B4235" s="3">
        <v>45355</v>
      </c>
      <c r="C4235" s="2" t="s">
        <v>611</v>
      </c>
      <c r="D4235" s="2" t="s">
        <v>5008</v>
      </c>
      <c r="E4235" s="2" t="s">
        <v>20</v>
      </c>
      <c r="F4235" s="2" t="s">
        <v>21</v>
      </c>
      <c r="G4235" s="2" t="s">
        <v>67</v>
      </c>
      <c r="H4235" s="2" t="s">
        <v>68</v>
      </c>
      <c r="I4235" s="2" t="s">
        <v>24</v>
      </c>
      <c r="J4235" s="2">
        <v>6</v>
      </c>
      <c r="K4235" s="2">
        <v>53809</v>
      </c>
      <c r="L4235" s="2">
        <v>322854</v>
      </c>
      <c r="M4235" s="2">
        <v>238255</v>
      </c>
      <c r="N4235" s="2">
        <v>84599</v>
      </c>
      <c r="O4235" s="2">
        <v>59</v>
      </c>
      <c r="P4235" s="2">
        <v>22</v>
      </c>
      <c r="Q4235" s="2" t="s">
        <v>42</v>
      </c>
      <c r="R4235" s="2">
        <v>15</v>
      </c>
      <c r="S4235" s="5">
        <f>IFERROR(Table1[[#This Row],[Profit]]/Table1[[#This Row],[Sales]],0)</f>
        <v>0.26203485166669765</v>
      </c>
      <c r="T4235" s="2" t="str">
        <f t="shared" si="66"/>
        <v>Reorder Needed</v>
      </c>
    </row>
    <row r="4236" spans="1:20" x14ac:dyDescent="0.3">
      <c r="A4236" s="2">
        <v>5235</v>
      </c>
      <c r="B4236" s="3">
        <v>45468</v>
      </c>
      <c r="C4236" s="2" t="s">
        <v>1433</v>
      </c>
      <c r="D4236" s="2" t="s">
        <v>5009</v>
      </c>
      <c r="E4236" s="2" t="s">
        <v>36</v>
      </c>
      <c r="F4236" s="2" t="s">
        <v>37</v>
      </c>
      <c r="G4236" s="2" t="s">
        <v>55</v>
      </c>
      <c r="H4236" s="2" t="s">
        <v>56</v>
      </c>
      <c r="I4236" s="2" t="s">
        <v>32</v>
      </c>
      <c r="J4236" s="2">
        <v>3</v>
      </c>
      <c r="K4236" s="2">
        <v>58719</v>
      </c>
      <c r="L4236" s="2">
        <v>176157</v>
      </c>
      <c r="M4236" s="2">
        <v>136610.91</v>
      </c>
      <c r="N4236" s="2">
        <v>39546.089999999997</v>
      </c>
      <c r="O4236" s="2">
        <v>446</v>
      </c>
      <c r="P4236" s="2">
        <v>84</v>
      </c>
      <c r="Q4236" s="2" t="s">
        <v>57</v>
      </c>
      <c r="R4236" s="2">
        <v>10</v>
      </c>
      <c r="S4236" s="5">
        <f>IFERROR(Table1[[#This Row],[Profit]]/Table1[[#This Row],[Sales]],0)</f>
        <v>0.22449343483369946</v>
      </c>
      <c r="T4236" s="2" t="str">
        <f t="shared" si="66"/>
        <v>Reorder Needed</v>
      </c>
    </row>
    <row r="4237" spans="1:20" x14ac:dyDescent="0.3">
      <c r="A4237" s="2">
        <v>5236</v>
      </c>
      <c r="B4237" s="3">
        <v>45626</v>
      </c>
      <c r="C4237" s="2" t="s">
        <v>710</v>
      </c>
      <c r="D4237" s="2" t="s">
        <v>5010</v>
      </c>
      <c r="E4237" s="2" t="s">
        <v>28</v>
      </c>
      <c r="F4237" s="2" t="s">
        <v>29</v>
      </c>
      <c r="G4237" s="2" t="s">
        <v>49</v>
      </c>
      <c r="H4237" s="2" t="s">
        <v>50</v>
      </c>
      <c r="I4237" s="2" t="s">
        <v>51</v>
      </c>
      <c r="J4237" s="2">
        <v>9</v>
      </c>
      <c r="K4237" s="2">
        <v>11843</v>
      </c>
      <c r="L4237" s="2">
        <v>106587</v>
      </c>
      <c r="M4237" s="2">
        <v>81199.990000000005</v>
      </c>
      <c r="N4237" s="2">
        <v>25387.01</v>
      </c>
      <c r="O4237" s="2">
        <v>102</v>
      </c>
      <c r="P4237" s="2">
        <v>74</v>
      </c>
      <c r="Q4237" s="2" t="s">
        <v>52</v>
      </c>
      <c r="R4237" s="2">
        <v>15</v>
      </c>
      <c r="S4237" s="5">
        <f>IFERROR(Table1[[#This Row],[Profit]]/Table1[[#This Row],[Sales]],0)</f>
        <v>0.23818111026673044</v>
      </c>
      <c r="T4237" s="2" t="str">
        <f t="shared" si="66"/>
        <v>Reorder Needed</v>
      </c>
    </row>
    <row r="4238" spans="1:20" x14ac:dyDescent="0.3">
      <c r="A4238" s="2">
        <v>5237</v>
      </c>
      <c r="B4238" s="3">
        <v>45473</v>
      </c>
      <c r="C4238" s="2" t="s">
        <v>298</v>
      </c>
      <c r="D4238" s="2" t="s">
        <v>5011</v>
      </c>
      <c r="E4238" s="2" t="s">
        <v>20</v>
      </c>
      <c r="F4238" s="2" t="s">
        <v>21</v>
      </c>
      <c r="G4238" s="2" t="s">
        <v>49</v>
      </c>
      <c r="H4238" s="2" t="s">
        <v>50</v>
      </c>
      <c r="I4238" s="2" t="s">
        <v>51</v>
      </c>
      <c r="J4238" s="2">
        <v>3</v>
      </c>
      <c r="K4238" s="2">
        <v>44293</v>
      </c>
      <c r="L4238" s="2">
        <v>132879</v>
      </c>
      <c r="M4238" s="2">
        <v>92088.63</v>
      </c>
      <c r="N4238" s="2">
        <v>40790.370000000003</v>
      </c>
      <c r="O4238" s="2">
        <v>276</v>
      </c>
      <c r="P4238" s="2">
        <v>67</v>
      </c>
      <c r="Q4238" s="2" t="s">
        <v>52</v>
      </c>
      <c r="R4238" s="2">
        <v>20</v>
      </c>
      <c r="S4238" s="5">
        <f>IFERROR(Table1[[#This Row],[Profit]]/Table1[[#This Row],[Sales]],0)</f>
        <v>0.3069737881832344</v>
      </c>
      <c r="T4238" s="2" t="str">
        <f t="shared" si="66"/>
        <v>Reorder Needed</v>
      </c>
    </row>
    <row r="4239" spans="1:20" x14ac:dyDescent="0.3">
      <c r="A4239" s="2">
        <v>5238</v>
      </c>
      <c r="B4239" s="3">
        <v>45360</v>
      </c>
      <c r="C4239" s="2" t="s">
        <v>1556</v>
      </c>
      <c r="D4239" s="2" t="s">
        <v>5012</v>
      </c>
      <c r="E4239" s="2" t="s">
        <v>36</v>
      </c>
      <c r="F4239" s="2" t="s">
        <v>37</v>
      </c>
      <c r="G4239" s="2" t="s">
        <v>67</v>
      </c>
      <c r="H4239" s="2" t="s">
        <v>68</v>
      </c>
      <c r="I4239" s="2" t="s">
        <v>24</v>
      </c>
      <c r="J4239" s="2">
        <v>2</v>
      </c>
      <c r="K4239" s="2">
        <v>6091</v>
      </c>
      <c r="L4239" s="2">
        <v>12182</v>
      </c>
      <c r="M4239" s="2">
        <v>10588.16</v>
      </c>
      <c r="N4239" s="2">
        <v>1593.84</v>
      </c>
      <c r="O4239" s="2">
        <v>299</v>
      </c>
      <c r="P4239" s="2">
        <v>56</v>
      </c>
      <c r="Q4239" s="2" t="s">
        <v>42</v>
      </c>
      <c r="R4239" s="2">
        <v>0</v>
      </c>
      <c r="S4239" s="5">
        <f>IFERROR(Table1[[#This Row],[Profit]]/Table1[[#This Row],[Sales]],0)</f>
        <v>0.13083565916926612</v>
      </c>
      <c r="T4239" s="2" t="str">
        <f t="shared" si="66"/>
        <v>Reorder Needed</v>
      </c>
    </row>
    <row r="4240" spans="1:20" x14ac:dyDescent="0.3">
      <c r="A4240" s="2">
        <v>5239</v>
      </c>
      <c r="B4240" s="3">
        <v>45390</v>
      </c>
      <c r="C4240" s="2" t="s">
        <v>3616</v>
      </c>
      <c r="D4240" s="2" t="s">
        <v>5013</v>
      </c>
      <c r="E4240" s="2" t="s">
        <v>28</v>
      </c>
      <c r="F4240" s="2" t="s">
        <v>29</v>
      </c>
      <c r="G4240" s="2" t="s">
        <v>22</v>
      </c>
      <c r="H4240" s="2" t="s">
        <v>23</v>
      </c>
      <c r="I4240" s="2" t="s">
        <v>24</v>
      </c>
      <c r="J4240" s="2">
        <v>5</v>
      </c>
      <c r="K4240" s="2">
        <v>49307</v>
      </c>
      <c r="L4240" s="2">
        <v>246535</v>
      </c>
      <c r="M4240" s="2">
        <v>173201.62</v>
      </c>
      <c r="N4240" s="2">
        <v>73333.38</v>
      </c>
      <c r="O4240" s="2">
        <v>69</v>
      </c>
      <c r="P4240" s="2">
        <v>56</v>
      </c>
      <c r="Q4240" s="2" t="s">
        <v>25</v>
      </c>
      <c r="R4240" s="2">
        <v>10</v>
      </c>
      <c r="S4240" s="5">
        <f>IFERROR(Table1[[#This Row],[Profit]]/Table1[[#This Row],[Sales]],0)</f>
        <v>0.29745626381649665</v>
      </c>
      <c r="T4240" s="2" t="str">
        <f t="shared" si="66"/>
        <v>Reorder Needed</v>
      </c>
    </row>
    <row r="4241" spans="1:20" x14ac:dyDescent="0.3">
      <c r="A4241" s="2">
        <v>5240</v>
      </c>
      <c r="B4241" s="3">
        <v>45613</v>
      </c>
      <c r="C4241" s="2" t="s">
        <v>866</v>
      </c>
      <c r="D4241" s="2" t="s">
        <v>5014</v>
      </c>
      <c r="E4241" s="2" t="s">
        <v>28</v>
      </c>
      <c r="F4241" s="2" t="s">
        <v>29</v>
      </c>
      <c r="G4241" s="2" t="s">
        <v>55</v>
      </c>
      <c r="H4241" s="2" t="s">
        <v>56</v>
      </c>
      <c r="I4241" s="2" t="s">
        <v>32</v>
      </c>
      <c r="J4241" s="2">
        <v>5</v>
      </c>
      <c r="K4241" s="2">
        <v>15740</v>
      </c>
      <c r="L4241" s="2">
        <v>78700</v>
      </c>
      <c r="M4241" s="2">
        <v>54255.58</v>
      </c>
      <c r="N4241" s="2">
        <v>24444.42</v>
      </c>
      <c r="O4241" s="2">
        <v>280</v>
      </c>
      <c r="P4241" s="2">
        <v>28</v>
      </c>
      <c r="Q4241" s="2" t="s">
        <v>57</v>
      </c>
      <c r="R4241" s="2">
        <v>15</v>
      </c>
      <c r="S4241" s="5">
        <f>IFERROR(Table1[[#This Row],[Profit]]/Table1[[#This Row],[Sales]],0)</f>
        <v>0.31060254129606096</v>
      </c>
      <c r="T4241" s="2" t="str">
        <f t="shared" si="66"/>
        <v>Reorder Needed</v>
      </c>
    </row>
    <row r="4242" spans="1:20" x14ac:dyDescent="0.3">
      <c r="A4242" s="2">
        <v>5241</v>
      </c>
      <c r="B4242" s="3">
        <v>45449</v>
      </c>
      <c r="C4242" s="2" t="s">
        <v>1376</v>
      </c>
      <c r="D4242" s="2" t="s">
        <v>5015</v>
      </c>
      <c r="E4242" s="2" t="s">
        <v>28</v>
      </c>
      <c r="F4242" s="2" t="s">
        <v>29</v>
      </c>
      <c r="G4242" s="2" t="s">
        <v>97</v>
      </c>
      <c r="H4242" s="2" t="s">
        <v>98</v>
      </c>
      <c r="I4242" s="2" t="s">
        <v>32</v>
      </c>
      <c r="J4242" s="2">
        <v>10</v>
      </c>
      <c r="K4242" s="2">
        <v>609</v>
      </c>
      <c r="L4242" s="2">
        <v>6090</v>
      </c>
      <c r="M4242" s="2">
        <v>4322.6899999999996</v>
      </c>
      <c r="N4242" s="2">
        <v>1767.31</v>
      </c>
      <c r="O4242" s="2">
        <v>149</v>
      </c>
      <c r="P4242" s="2">
        <v>79</v>
      </c>
      <c r="Q4242" s="2" t="s">
        <v>99</v>
      </c>
      <c r="R4242" s="2">
        <v>15</v>
      </c>
      <c r="S4242" s="5">
        <f>IFERROR(Table1[[#This Row],[Profit]]/Table1[[#This Row],[Sales]],0)</f>
        <v>0.29019868637110013</v>
      </c>
      <c r="T4242" s="2" t="str">
        <f t="shared" si="66"/>
        <v>Reorder Needed</v>
      </c>
    </row>
    <row r="4243" spans="1:20" x14ac:dyDescent="0.3">
      <c r="A4243" s="2">
        <v>5242</v>
      </c>
      <c r="B4243" s="3">
        <v>45506</v>
      </c>
      <c r="C4243" s="2" t="s">
        <v>688</v>
      </c>
      <c r="D4243" s="2" t="s">
        <v>5016</v>
      </c>
      <c r="E4243" s="2" t="s">
        <v>36</v>
      </c>
      <c r="F4243" s="2" t="s">
        <v>37</v>
      </c>
      <c r="G4243" s="2" t="s">
        <v>67</v>
      </c>
      <c r="H4243" s="2" t="s">
        <v>68</v>
      </c>
      <c r="I4243" s="2" t="s">
        <v>24</v>
      </c>
      <c r="J4243" s="2">
        <v>2</v>
      </c>
      <c r="K4243" s="2">
        <v>48498</v>
      </c>
      <c r="L4243" s="2">
        <v>96996</v>
      </c>
      <c r="M4243" s="2">
        <v>59499.91</v>
      </c>
      <c r="N4243" s="2">
        <v>37496.089999999997</v>
      </c>
      <c r="O4243" s="2">
        <v>65</v>
      </c>
      <c r="P4243" s="2">
        <v>54</v>
      </c>
      <c r="Q4243" s="2" t="s">
        <v>42</v>
      </c>
      <c r="R4243" s="2">
        <v>0</v>
      </c>
      <c r="S4243" s="5">
        <f>IFERROR(Table1[[#This Row],[Profit]]/Table1[[#This Row],[Sales]],0)</f>
        <v>0.38657357004412551</v>
      </c>
      <c r="T4243" s="2" t="str">
        <f t="shared" si="66"/>
        <v>Reorder Needed</v>
      </c>
    </row>
    <row r="4244" spans="1:20" x14ac:dyDescent="0.3">
      <c r="A4244" s="2">
        <v>5243</v>
      </c>
      <c r="B4244" s="3">
        <v>45606</v>
      </c>
      <c r="C4244" s="2" t="s">
        <v>1077</v>
      </c>
      <c r="D4244" s="2" t="s">
        <v>5017</v>
      </c>
      <c r="E4244" s="2" t="s">
        <v>20</v>
      </c>
      <c r="F4244" s="2" t="s">
        <v>21</v>
      </c>
      <c r="G4244" s="2" t="s">
        <v>40</v>
      </c>
      <c r="H4244" s="2" t="s">
        <v>41</v>
      </c>
      <c r="I4244" s="2" t="s">
        <v>24</v>
      </c>
      <c r="J4244" s="2">
        <v>1</v>
      </c>
      <c r="K4244" s="2">
        <v>50696</v>
      </c>
      <c r="L4244" s="2">
        <v>50696</v>
      </c>
      <c r="M4244" s="2">
        <v>39403.46</v>
      </c>
      <c r="N4244" s="2">
        <v>11292.54</v>
      </c>
      <c r="O4244" s="2">
        <v>10</v>
      </c>
      <c r="P4244" s="2">
        <v>15</v>
      </c>
      <c r="Q4244" s="2" t="s">
        <v>42</v>
      </c>
      <c r="R4244" s="2">
        <v>15</v>
      </c>
      <c r="S4244" s="5">
        <f>IFERROR(Table1[[#This Row],[Profit]]/Table1[[#This Row],[Sales]],0)</f>
        <v>0.22275011835253275</v>
      </c>
      <c r="T4244" s="2" t="str">
        <f t="shared" si="66"/>
        <v>Sufficient</v>
      </c>
    </row>
    <row r="4245" spans="1:20" x14ac:dyDescent="0.3">
      <c r="A4245" s="2">
        <v>5244</v>
      </c>
      <c r="B4245" s="3">
        <v>45359</v>
      </c>
      <c r="C4245" s="2" t="s">
        <v>1186</v>
      </c>
      <c r="D4245" s="2" t="s">
        <v>4955</v>
      </c>
      <c r="E4245" s="2" t="s">
        <v>28</v>
      </c>
      <c r="F4245" s="2" t="s">
        <v>29</v>
      </c>
      <c r="G4245" s="2" t="s">
        <v>67</v>
      </c>
      <c r="H4245" s="2" t="s">
        <v>68</v>
      </c>
      <c r="I4245" s="2" t="s">
        <v>24</v>
      </c>
      <c r="J4245" s="2">
        <v>3</v>
      </c>
      <c r="K4245" s="2">
        <v>26736</v>
      </c>
      <c r="L4245" s="2">
        <v>80208</v>
      </c>
      <c r="M4245" s="2">
        <v>51926.57</v>
      </c>
      <c r="N4245" s="2">
        <v>28281.43</v>
      </c>
      <c r="O4245" s="2">
        <v>427</v>
      </c>
      <c r="P4245" s="2">
        <v>25</v>
      </c>
      <c r="Q4245" s="2" t="s">
        <v>42</v>
      </c>
      <c r="R4245" s="2">
        <v>15</v>
      </c>
      <c r="S4245" s="5">
        <f>IFERROR(Table1[[#This Row],[Profit]]/Table1[[#This Row],[Sales]],0)</f>
        <v>0.35260111210851786</v>
      </c>
      <c r="T4245" s="2" t="str">
        <f t="shared" si="66"/>
        <v>Reorder Needed</v>
      </c>
    </row>
    <row r="4246" spans="1:20" x14ac:dyDescent="0.3">
      <c r="A4246" s="2">
        <v>5245</v>
      </c>
      <c r="B4246" s="3">
        <v>45319</v>
      </c>
      <c r="C4246" s="2" t="s">
        <v>1635</v>
      </c>
      <c r="D4246" s="2" t="s">
        <v>5018</v>
      </c>
      <c r="E4246" s="2" t="s">
        <v>20</v>
      </c>
      <c r="F4246" s="2" t="s">
        <v>21</v>
      </c>
      <c r="G4246" s="2" t="s">
        <v>97</v>
      </c>
      <c r="H4246" s="2" t="s">
        <v>98</v>
      </c>
      <c r="I4246" s="2" t="s">
        <v>32</v>
      </c>
      <c r="J4246" s="2">
        <v>2</v>
      </c>
      <c r="K4246" s="2">
        <v>56290</v>
      </c>
      <c r="L4246" s="2">
        <v>112580</v>
      </c>
      <c r="M4246" s="2">
        <v>101159.91</v>
      </c>
      <c r="N4246" s="2">
        <v>11420.09</v>
      </c>
      <c r="O4246" s="2">
        <v>351</v>
      </c>
      <c r="P4246" s="2">
        <v>22</v>
      </c>
      <c r="Q4246" s="2" t="s">
        <v>99</v>
      </c>
      <c r="R4246" s="2">
        <v>20</v>
      </c>
      <c r="S4246" s="5">
        <f>IFERROR(Table1[[#This Row],[Profit]]/Table1[[#This Row],[Sales]],0)</f>
        <v>0.1014397761591757</v>
      </c>
      <c r="T4246" s="2" t="str">
        <f t="shared" si="66"/>
        <v>Reorder Needed</v>
      </c>
    </row>
    <row r="4247" spans="1:20" x14ac:dyDescent="0.3">
      <c r="A4247" s="2">
        <v>5246</v>
      </c>
      <c r="B4247" s="3">
        <v>45367</v>
      </c>
      <c r="C4247" s="2" t="s">
        <v>1267</v>
      </c>
      <c r="D4247" s="2" t="s">
        <v>5019</v>
      </c>
      <c r="E4247" s="2" t="s">
        <v>45</v>
      </c>
      <c r="F4247" s="2" t="s">
        <v>46</v>
      </c>
      <c r="G4247" s="2" t="s">
        <v>60</v>
      </c>
      <c r="H4247" s="2" t="s">
        <v>61</v>
      </c>
      <c r="I4247" s="2" t="s">
        <v>32</v>
      </c>
      <c r="J4247" s="2">
        <v>6</v>
      </c>
      <c r="K4247" s="2">
        <v>7096</v>
      </c>
      <c r="L4247" s="2">
        <v>42576</v>
      </c>
      <c r="M4247" s="2">
        <v>38093.49</v>
      </c>
      <c r="N4247" s="2">
        <v>4482.51</v>
      </c>
      <c r="O4247" s="2">
        <v>236</v>
      </c>
      <c r="P4247" s="2">
        <v>52</v>
      </c>
      <c r="Q4247" s="2" t="s">
        <v>62</v>
      </c>
      <c r="R4247" s="2">
        <v>0</v>
      </c>
      <c r="S4247" s="5">
        <f>IFERROR(Table1[[#This Row],[Profit]]/Table1[[#This Row],[Sales]],0)</f>
        <v>0.10528255355129651</v>
      </c>
      <c r="T4247" s="2" t="str">
        <f t="shared" si="66"/>
        <v>Reorder Needed</v>
      </c>
    </row>
    <row r="4248" spans="1:20" x14ac:dyDescent="0.3">
      <c r="A4248" s="2">
        <v>5247</v>
      </c>
      <c r="B4248" s="3">
        <v>45487</v>
      </c>
      <c r="C4248" s="2" t="s">
        <v>2546</v>
      </c>
      <c r="D4248" s="2" t="s">
        <v>5020</v>
      </c>
      <c r="E4248" s="2" t="s">
        <v>28</v>
      </c>
      <c r="F4248" s="2" t="s">
        <v>29</v>
      </c>
      <c r="G4248" s="2" t="s">
        <v>40</v>
      </c>
      <c r="H4248" s="2" t="s">
        <v>41</v>
      </c>
      <c r="I4248" s="2" t="s">
        <v>24</v>
      </c>
      <c r="J4248" s="2">
        <v>6</v>
      </c>
      <c r="K4248" s="2">
        <v>9552</v>
      </c>
      <c r="L4248" s="2">
        <v>57312</v>
      </c>
      <c r="M4248" s="2">
        <v>37017.050000000003</v>
      </c>
      <c r="N4248" s="2">
        <v>20294.95</v>
      </c>
      <c r="O4248" s="2">
        <v>383</v>
      </c>
      <c r="P4248" s="2">
        <v>95</v>
      </c>
      <c r="Q4248" s="2" t="s">
        <v>42</v>
      </c>
      <c r="R4248" s="2">
        <v>0</v>
      </c>
      <c r="S4248" s="5">
        <f>IFERROR(Table1[[#This Row],[Profit]]/Table1[[#This Row],[Sales]],0)</f>
        <v>0.35411344919039645</v>
      </c>
      <c r="T4248" s="2" t="str">
        <f t="shared" si="66"/>
        <v>Reorder Needed</v>
      </c>
    </row>
    <row r="4249" spans="1:20" x14ac:dyDescent="0.3">
      <c r="A4249" s="2">
        <v>5248</v>
      </c>
      <c r="B4249" s="3">
        <v>45571</v>
      </c>
      <c r="C4249" s="2" t="s">
        <v>1453</v>
      </c>
      <c r="D4249" s="2" t="s">
        <v>5021</v>
      </c>
      <c r="E4249" s="2" t="s">
        <v>20</v>
      </c>
      <c r="F4249" s="2" t="s">
        <v>21</v>
      </c>
      <c r="G4249" s="2" t="s">
        <v>97</v>
      </c>
      <c r="H4249" s="2" t="s">
        <v>98</v>
      </c>
      <c r="I4249" s="2" t="s">
        <v>32</v>
      </c>
      <c r="J4249" s="2">
        <v>4</v>
      </c>
      <c r="K4249" s="2">
        <v>30277</v>
      </c>
      <c r="L4249" s="2">
        <v>121108</v>
      </c>
      <c r="M4249" s="2">
        <v>92363.22</v>
      </c>
      <c r="N4249" s="2">
        <v>28744.78</v>
      </c>
      <c r="O4249" s="2">
        <v>262</v>
      </c>
      <c r="P4249" s="2">
        <v>76</v>
      </c>
      <c r="Q4249" s="2" t="s">
        <v>99</v>
      </c>
      <c r="R4249" s="2">
        <v>0</v>
      </c>
      <c r="S4249" s="5">
        <f>IFERROR(Table1[[#This Row],[Profit]]/Table1[[#This Row],[Sales]],0)</f>
        <v>0.23734831720447863</v>
      </c>
      <c r="T4249" s="2" t="str">
        <f t="shared" si="66"/>
        <v>Reorder Needed</v>
      </c>
    </row>
    <row r="4250" spans="1:20" x14ac:dyDescent="0.3">
      <c r="A4250" s="2">
        <v>5249</v>
      </c>
      <c r="B4250" s="3">
        <v>45309</v>
      </c>
      <c r="C4250" s="2" t="s">
        <v>1361</v>
      </c>
      <c r="D4250" s="2" t="s">
        <v>5022</v>
      </c>
      <c r="E4250" s="2" t="s">
        <v>20</v>
      </c>
      <c r="F4250" s="2" t="s">
        <v>21</v>
      </c>
      <c r="G4250" s="2" t="s">
        <v>60</v>
      </c>
      <c r="H4250" s="2" t="s">
        <v>61</v>
      </c>
      <c r="I4250" s="2" t="s">
        <v>32</v>
      </c>
      <c r="J4250" s="2">
        <v>5</v>
      </c>
      <c r="K4250" s="2">
        <v>48016</v>
      </c>
      <c r="L4250" s="2">
        <v>240080</v>
      </c>
      <c r="M4250" s="2">
        <v>194676.37</v>
      </c>
      <c r="N4250" s="2">
        <v>45403.63</v>
      </c>
      <c r="O4250" s="2">
        <v>35</v>
      </c>
      <c r="P4250" s="2">
        <v>91</v>
      </c>
      <c r="Q4250" s="2" t="s">
        <v>62</v>
      </c>
      <c r="R4250" s="2">
        <v>15</v>
      </c>
      <c r="S4250" s="5">
        <f>IFERROR(Table1[[#This Row],[Profit]]/Table1[[#This Row],[Sales]],0)</f>
        <v>0.18911875208263912</v>
      </c>
      <c r="T4250" s="2" t="str">
        <f t="shared" si="66"/>
        <v>Sufficient</v>
      </c>
    </row>
    <row r="4251" spans="1:20" x14ac:dyDescent="0.3">
      <c r="A4251" s="2">
        <v>5250</v>
      </c>
      <c r="B4251" s="3">
        <v>45610</v>
      </c>
      <c r="C4251" s="2" t="s">
        <v>399</v>
      </c>
      <c r="D4251" s="2" t="s">
        <v>5023</v>
      </c>
      <c r="E4251" s="2" t="s">
        <v>36</v>
      </c>
      <c r="F4251" s="2" t="s">
        <v>37</v>
      </c>
      <c r="G4251" s="2" t="s">
        <v>22</v>
      </c>
      <c r="H4251" s="2" t="s">
        <v>23</v>
      </c>
      <c r="I4251" s="2" t="s">
        <v>24</v>
      </c>
      <c r="J4251" s="2">
        <v>9</v>
      </c>
      <c r="K4251" s="2">
        <v>12256</v>
      </c>
      <c r="L4251" s="2">
        <v>110304</v>
      </c>
      <c r="M4251" s="2">
        <v>93736.22</v>
      </c>
      <c r="N4251" s="2">
        <v>16567.78</v>
      </c>
      <c r="O4251" s="2">
        <v>485</v>
      </c>
      <c r="P4251" s="2">
        <v>54</v>
      </c>
      <c r="Q4251" s="2" t="s">
        <v>25</v>
      </c>
      <c r="R4251" s="2">
        <v>15</v>
      </c>
      <c r="S4251" s="5">
        <f>IFERROR(Table1[[#This Row],[Profit]]/Table1[[#This Row],[Sales]],0)</f>
        <v>0.15020108064984042</v>
      </c>
      <c r="T4251" s="2" t="str">
        <f t="shared" si="66"/>
        <v>Reorder Needed</v>
      </c>
    </row>
    <row r="4252" spans="1:20" x14ac:dyDescent="0.3">
      <c r="A4252" s="2">
        <v>5251</v>
      </c>
      <c r="B4252" s="3">
        <v>45412</v>
      </c>
      <c r="C4252" s="2" t="s">
        <v>3330</v>
      </c>
      <c r="D4252" s="2" t="s">
        <v>5024</v>
      </c>
      <c r="E4252" s="2" t="s">
        <v>20</v>
      </c>
      <c r="F4252" s="2" t="s">
        <v>21</v>
      </c>
      <c r="G4252" s="2" t="s">
        <v>60</v>
      </c>
      <c r="H4252" s="2" t="s">
        <v>61</v>
      </c>
      <c r="I4252" s="2" t="s">
        <v>32</v>
      </c>
      <c r="J4252" s="2">
        <v>2</v>
      </c>
      <c r="K4252" s="2">
        <v>21282</v>
      </c>
      <c r="L4252" s="2">
        <v>42564</v>
      </c>
      <c r="M4252" s="2">
        <v>27579.62</v>
      </c>
      <c r="N4252" s="2">
        <v>14984.38</v>
      </c>
      <c r="O4252" s="2">
        <v>286</v>
      </c>
      <c r="P4252" s="2">
        <v>35</v>
      </c>
      <c r="Q4252" s="2" t="s">
        <v>62</v>
      </c>
      <c r="R4252" s="2">
        <v>10</v>
      </c>
      <c r="S4252" s="5">
        <f>IFERROR(Table1[[#This Row],[Profit]]/Table1[[#This Row],[Sales]],0)</f>
        <v>0.35204351094821912</v>
      </c>
      <c r="T4252" s="2" t="str">
        <f t="shared" si="66"/>
        <v>Reorder Needed</v>
      </c>
    </row>
    <row r="4253" spans="1:20" x14ac:dyDescent="0.3">
      <c r="A4253" s="2">
        <v>5252</v>
      </c>
      <c r="B4253" s="3">
        <v>45555</v>
      </c>
      <c r="C4253" s="2" t="s">
        <v>830</v>
      </c>
      <c r="D4253" s="2" t="s">
        <v>5025</v>
      </c>
      <c r="E4253" s="2" t="s">
        <v>20</v>
      </c>
      <c r="F4253" s="2" t="s">
        <v>21</v>
      </c>
      <c r="G4253" s="2" t="s">
        <v>22</v>
      </c>
      <c r="H4253" s="2" t="s">
        <v>23</v>
      </c>
      <c r="I4253" s="2" t="s">
        <v>24</v>
      </c>
      <c r="J4253" s="2">
        <v>7</v>
      </c>
      <c r="K4253" s="2">
        <v>5084</v>
      </c>
      <c r="L4253" s="2">
        <v>35588</v>
      </c>
      <c r="M4253" s="2">
        <v>25995.54</v>
      </c>
      <c r="N4253" s="2">
        <v>9592.4599999999991</v>
      </c>
      <c r="O4253" s="2">
        <v>264</v>
      </c>
      <c r="P4253" s="2">
        <v>13</v>
      </c>
      <c r="Q4253" s="2" t="s">
        <v>25</v>
      </c>
      <c r="R4253" s="2">
        <v>5</v>
      </c>
      <c r="S4253" s="5">
        <f>IFERROR(Table1[[#This Row],[Profit]]/Table1[[#This Row],[Sales]],0)</f>
        <v>0.26954198044284589</v>
      </c>
      <c r="T4253" s="2" t="str">
        <f t="shared" si="66"/>
        <v>Reorder Needed</v>
      </c>
    </row>
    <row r="4254" spans="1:20" x14ac:dyDescent="0.3">
      <c r="A4254" s="2">
        <v>5253</v>
      </c>
      <c r="B4254" s="3">
        <v>45475</v>
      </c>
      <c r="C4254" s="2" t="s">
        <v>462</v>
      </c>
      <c r="D4254" s="2" t="s">
        <v>5026</v>
      </c>
      <c r="E4254" s="2" t="s">
        <v>36</v>
      </c>
      <c r="F4254" s="2" t="s">
        <v>37</v>
      </c>
      <c r="G4254" s="2" t="s">
        <v>49</v>
      </c>
      <c r="H4254" s="2" t="s">
        <v>50</v>
      </c>
      <c r="I4254" s="2" t="s">
        <v>51</v>
      </c>
      <c r="J4254" s="2">
        <v>7</v>
      </c>
      <c r="K4254" s="2">
        <v>18408</v>
      </c>
      <c r="L4254" s="2">
        <v>128856</v>
      </c>
      <c r="M4254" s="2">
        <v>114045.12</v>
      </c>
      <c r="N4254" s="2">
        <v>14810.88</v>
      </c>
      <c r="O4254" s="2">
        <v>373</v>
      </c>
      <c r="P4254" s="2">
        <v>61</v>
      </c>
      <c r="Q4254" s="2" t="s">
        <v>52</v>
      </c>
      <c r="R4254" s="2">
        <v>5</v>
      </c>
      <c r="S4254" s="5">
        <f>IFERROR(Table1[[#This Row],[Profit]]/Table1[[#This Row],[Sales]],0)</f>
        <v>0.11494132985658409</v>
      </c>
      <c r="T4254" s="2" t="str">
        <f t="shared" si="66"/>
        <v>Reorder Needed</v>
      </c>
    </row>
    <row r="4255" spans="1:20" x14ac:dyDescent="0.3">
      <c r="A4255" s="2">
        <v>5254</v>
      </c>
      <c r="B4255" s="3">
        <v>45344</v>
      </c>
      <c r="C4255" s="2" t="s">
        <v>544</v>
      </c>
      <c r="D4255" s="2" t="s">
        <v>5027</v>
      </c>
      <c r="E4255" s="2" t="s">
        <v>36</v>
      </c>
      <c r="F4255" s="2" t="s">
        <v>37</v>
      </c>
      <c r="G4255" s="2" t="s">
        <v>67</v>
      </c>
      <c r="H4255" s="2" t="s">
        <v>68</v>
      </c>
      <c r="I4255" s="2" t="s">
        <v>24</v>
      </c>
      <c r="J4255" s="2">
        <v>2</v>
      </c>
      <c r="K4255" s="2">
        <v>36112</v>
      </c>
      <c r="L4255" s="2">
        <v>72224</v>
      </c>
      <c r="M4255" s="2">
        <v>53666.080000000002</v>
      </c>
      <c r="N4255" s="2">
        <v>18557.919999999998</v>
      </c>
      <c r="O4255" s="2">
        <v>264</v>
      </c>
      <c r="P4255" s="2">
        <v>24</v>
      </c>
      <c r="Q4255" s="2" t="s">
        <v>42</v>
      </c>
      <c r="R4255" s="2">
        <v>10</v>
      </c>
      <c r="S4255" s="5">
        <f>IFERROR(Table1[[#This Row],[Profit]]/Table1[[#This Row],[Sales]],0)</f>
        <v>0.25694949047408061</v>
      </c>
      <c r="T4255" s="2" t="str">
        <f t="shared" si="66"/>
        <v>Reorder Needed</v>
      </c>
    </row>
    <row r="4256" spans="1:20" x14ac:dyDescent="0.3">
      <c r="A4256" s="2">
        <v>5255</v>
      </c>
      <c r="B4256" s="3">
        <v>45595</v>
      </c>
      <c r="C4256" s="2" t="s">
        <v>1429</v>
      </c>
      <c r="D4256" s="2" t="s">
        <v>5028</v>
      </c>
      <c r="E4256" s="2" t="s">
        <v>45</v>
      </c>
      <c r="F4256" s="2" t="s">
        <v>46</v>
      </c>
      <c r="G4256" s="2" t="s">
        <v>97</v>
      </c>
      <c r="H4256" s="2" t="s">
        <v>98</v>
      </c>
      <c r="I4256" s="2" t="s">
        <v>32</v>
      </c>
      <c r="J4256" s="2">
        <v>6</v>
      </c>
      <c r="K4256" s="2">
        <v>28147</v>
      </c>
      <c r="L4256" s="2">
        <v>168882</v>
      </c>
      <c r="M4256" s="2">
        <v>150839.82</v>
      </c>
      <c r="N4256" s="2">
        <v>18042.18</v>
      </c>
      <c r="O4256" s="2">
        <v>451</v>
      </c>
      <c r="P4256" s="2">
        <v>59</v>
      </c>
      <c r="Q4256" s="2" t="s">
        <v>99</v>
      </c>
      <c r="R4256" s="2">
        <v>5</v>
      </c>
      <c r="S4256" s="5">
        <f>IFERROR(Table1[[#This Row],[Profit]]/Table1[[#This Row],[Sales]],0)</f>
        <v>0.10683305503250791</v>
      </c>
      <c r="T4256" s="2" t="str">
        <f t="shared" si="66"/>
        <v>Reorder Needed</v>
      </c>
    </row>
    <row r="4257" spans="1:20" x14ac:dyDescent="0.3">
      <c r="A4257" s="2">
        <v>5256</v>
      </c>
      <c r="B4257" s="3">
        <v>45567</v>
      </c>
      <c r="C4257" s="2" t="s">
        <v>629</v>
      </c>
      <c r="D4257" s="2" t="s">
        <v>5029</v>
      </c>
      <c r="E4257" s="2" t="s">
        <v>45</v>
      </c>
      <c r="F4257" s="2" t="s">
        <v>46</v>
      </c>
      <c r="G4257" s="2" t="s">
        <v>67</v>
      </c>
      <c r="H4257" s="2" t="s">
        <v>68</v>
      </c>
      <c r="I4257" s="2" t="s">
        <v>24</v>
      </c>
      <c r="J4257" s="2">
        <v>7</v>
      </c>
      <c r="K4257" s="2">
        <v>58629</v>
      </c>
      <c r="L4257" s="2">
        <v>410403</v>
      </c>
      <c r="M4257" s="2">
        <v>277026.86</v>
      </c>
      <c r="N4257" s="2">
        <v>133376.14000000001</v>
      </c>
      <c r="O4257" s="2">
        <v>482</v>
      </c>
      <c r="P4257" s="2">
        <v>57</v>
      </c>
      <c r="Q4257" s="2" t="s">
        <v>42</v>
      </c>
      <c r="R4257" s="2">
        <v>15</v>
      </c>
      <c r="S4257" s="5">
        <f>IFERROR(Table1[[#This Row],[Profit]]/Table1[[#This Row],[Sales]],0)</f>
        <v>0.32498821889703539</v>
      </c>
      <c r="T4257" s="2" t="str">
        <f t="shared" si="66"/>
        <v>Reorder Needed</v>
      </c>
    </row>
    <row r="4258" spans="1:20" x14ac:dyDescent="0.3">
      <c r="A4258" s="2">
        <v>5257</v>
      </c>
      <c r="B4258" s="3">
        <v>45333</v>
      </c>
      <c r="C4258" s="2" t="s">
        <v>2870</v>
      </c>
      <c r="D4258" s="2" t="s">
        <v>5030</v>
      </c>
      <c r="E4258" s="2" t="s">
        <v>36</v>
      </c>
      <c r="F4258" s="2" t="s">
        <v>37</v>
      </c>
      <c r="G4258" s="2" t="s">
        <v>75</v>
      </c>
      <c r="H4258" s="2" t="s">
        <v>76</v>
      </c>
      <c r="I4258" s="2" t="s">
        <v>77</v>
      </c>
      <c r="J4258" s="2">
        <v>3</v>
      </c>
      <c r="K4258" s="2">
        <v>59261</v>
      </c>
      <c r="L4258" s="2">
        <v>177783</v>
      </c>
      <c r="M4258" s="2">
        <v>132204.42000000001</v>
      </c>
      <c r="N4258" s="2">
        <v>45578.58</v>
      </c>
      <c r="O4258" s="2">
        <v>30</v>
      </c>
      <c r="P4258" s="2">
        <v>12</v>
      </c>
      <c r="Q4258" s="2" t="s">
        <v>78</v>
      </c>
      <c r="R4258" s="2">
        <v>0</v>
      </c>
      <c r="S4258" s="5">
        <f>IFERROR(Table1[[#This Row],[Profit]]/Table1[[#This Row],[Sales]],0)</f>
        <v>0.25637198157304131</v>
      </c>
      <c r="T4258" s="2" t="str">
        <f t="shared" si="66"/>
        <v>Reorder Needed</v>
      </c>
    </row>
    <row r="4259" spans="1:20" x14ac:dyDescent="0.3">
      <c r="A4259" s="2">
        <v>5258</v>
      </c>
      <c r="B4259" s="3">
        <v>45512</v>
      </c>
      <c r="C4259" s="2" t="s">
        <v>921</v>
      </c>
      <c r="D4259" s="2" t="s">
        <v>5031</v>
      </c>
      <c r="E4259" s="2" t="s">
        <v>45</v>
      </c>
      <c r="F4259" s="2" t="s">
        <v>46</v>
      </c>
      <c r="G4259" s="2" t="s">
        <v>40</v>
      </c>
      <c r="H4259" s="2" t="s">
        <v>41</v>
      </c>
      <c r="I4259" s="2" t="s">
        <v>24</v>
      </c>
      <c r="J4259" s="2">
        <v>9</v>
      </c>
      <c r="K4259" s="2">
        <v>7430</v>
      </c>
      <c r="L4259" s="2">
        <v>66870</v>
      </c>
      <c r="M4259" s="2">
        <v>51716.29</v>
      </c>
      <c r="N4259" s="2">
        <v>15153.71</v>
      </c>
      <c r="O4259" s="2">
        <v>65</v>
      </c>
      <c r="P4259" s="2">
        <v>88</v>
      </c>
      <c r="Q4259" s="2" t="s">
        <v>42</v>
      </c>
      <c r="R4259" s="2">
        <v>5</v>
      </c>
      <c r="S4259" s="5">
        <f>IFERROR(Table1[[#This Row],[Profit]]/Table1[[#This Row],[Sales]],0)</f>
        <v>0.22661447584866157</v>
      </c>
      <c r="T4259" s="2" t="str">
        <f t="shared" si="66"/>
        <v>Sufficient</v>
      </c>
    </row>
    <row r="4260" spans="1:20" x14ac:dyDescent="0.3">
      <c r="A4260" s="2">
        <v>5259</v>
      </c>
      <c r="B4260" s="3">
        <v>45412</v>
      </c>
      <c r="C4260" s="2" t="s">
        <v>673</v>
      </c>
      <c r="D4260" s="2" t="s">
        <v>5032</v>
      </c>
      <c r="E4260" s="2" t="s">
        <v>28</v>
      </c>
      <c r="F4260" s="2" t="s">
        <v>29</v>
      </c>
      <c r="G4260" s="2" t="s">
        <v>60</v>
      </c>
      <c r="H4260" s="2" t="s">
        <v>61</v>
      </c>
      <c r="I4260" s="2" t="s">
        <v>32</v>
      </c>
      <c r="J4260" s="2">
        <v>2</v>
      </c>
      <c r="K4260" s="2">
        <v>38660</v>
      </c>
      <c r="L4260" s="2">
        <v>77320</v>
      </c>
      <c r="M4260" s="2">
        <v>49932.92</v>
      </c>
      <c r="N4260" s="2">
        <v>27387.08</v>
      </c>
      <c r="O4260" s="2">
        <v>418</v>
      </c>
      <c r="P4260" s="2">
        <v>74</v>
      </c>
      <c r="Q4260" s="2" t="s">
        <v>62</v>
      </c>
      <c r="R4260" s="2">
        <v>0</v>
      </c>
      <c r="S4260" s="5">
        <f>IFERROR(Table1[[#This Row],[Profit]]/Table1[[#This Row],[Sales]],0)</f>
        <v>0.35420434557682362</v>
      </c>
      <c r="T4260" s="2" t="str">
        <f t="shared" si="66"/>
        <v>Reorder Needed</v>
      </c>
    </row>
    <row r="4261" spans="1:20" x14ac:dyDescent="0.3">
      <c r="A4261" s="2">
        <v>5260</v>
      </c>
      <c r="B4261" s="3">
        <v>45386</v>
      </c>
      <c r="C4261" s="2" t="s">
        <v>3394</v>
      </c>
      <c r="D4261" s="2" t="s">
        <v>5033</v>
      </c>
      <c r="E4261" s="2" t="s">
        <v>20</v>
      </c>
      <c r="F4261" s="2" t="s">
        <v>21</v>
      </c>
      <c r="G4261" s="2" t="s">
        <v>30</v>
      </c>
      <c r="H4261" s="2" t="s">
        <v>31</v>
      </c>
      <c r="I4261" s="2" t="s">
        <v>32</v>
      </c>
      <c r="J4261" s="2">
        <v>2</v>
      </c>
      <c r="K4261" s="2">
        <v>24606</v>
      </c>
      <c r="L4261" s="2">
        <v>49212</v>
      </c>
      <c r="M4261" s="2">
        <v>36748.75</v>
      </c>
      <c r="N4261" s="2">
        <v>12463.25</v>
      </c>
      <c r="O4261" s="2">
        <v>21</v>
      </c>
      <c r="P4261" s="2">
        <v>76</v>
      </c>
      <c r="Q4261" s="2" t="s">
        <v>33</v>
      </c>
      <c r="R4261" s="2">
        <v>20</v>
      </c>
      <c r="S4261" s="5">
        <f>IFERROR(Table1[[#This Row],[Profit]]/Table1[[#This Row],[Sales]],0)</f>
        <v>0.2532563195968463</v>
      </c>
      <c r="T4261" s="2" t="str">
        <f t="shared" si="66"/>
        <v>Sufficient</v>
      </c>
    </row>
    <row r="4262" spans="1:20" x14ac:dyDescent="0.3">
      <c r="A4262" s="2">
        <v>5261</v>
      </c>
      <c r="B4262" s="3">
        <v>45547</v>
      </c>
      <c r="C4262" s="2" t="s">
        <v>603</v>
      </c>
      <c r="D4262" s="2" t="s">
        <v>5034</v>
      </c>
      <c r="E4262" s="2" t="s">
        <v>20</v>
      </c>
      <c r="F4262" s="2" t="s">
        <v>21</v>
      </c>
      <c r="G4262" s="2" t="s">
        <v>49</v>
      </c>
      <c r="H4262" s="2" t="s">
        <v>50</v>
      </c>
      <c r="I4262" s="2" t="s">
        <v>51</v>
      </c>
      <c r="J4262" s="2">
        <v>10</v>
      </c>
      <c r="K4262" s="2">
        <v>17153</v>
      </c>
      <c r="L4262" s="2">
        <v>171530</v>
      </c>
      <c r="M4262" s="2">
        <v>138304.76999999999</v>
      </c>
      <c r="N4262" s="2">
        <v>33225.230000000003</v>
      </c>
      <c r="O4262" s="2">
        <v>321</v>
      </c>
      <c r="P4262" s="2">
        <v>63</v>
      </c>
      <c r="Q4262" s="2" t="s">
        <v>52</v>
      </c>
      <c r="R4262" s="2">
        <v>20</v>
      </c>
      <c r="S4262" s="5">
        <f>IFERROR(Table1[[#This Row],[Profit]]/Table1[[#This Row],[Sales]],0)</f>
        <v>0.19369923628519795</v>
      </c>
      <c r="T4262" s="2" t="str">
        <f t="shared" si="66"/>
        <v>Reorder Needed</v>
      </c>
    </row>
    <row r="4263" spans="1:20" x14ac:dyDescent="0.3">
      <c r="A4263" s="2">
        <v>5262</v>
      </c>
      <c r="B4263" s="3">
        <v>45365</v>
      </c>
      <c r="C4263" s="2" t="s">
        <v>563</v>
      </c>
      <c r="D4263" s="2" t="s">
        <v>5035</v>
      </c>
      <c r="E4263" s="2" t="s">
        <v>36</v>
      </c>
      <c r="F4263" s="2" t="s">
        <v>37</v>
      </c>
      <c r="G4263" s="2" t="s">
        <v>55</v>
      </c>
      <c r="H4263" s="2" t="s">
        <v>56</v>
      </c>
      <c r="I4263" s="2" t="s">
        <v>32</v>
      </c>
      <c r="J4263" s="2">
        <v>5</v>
      </c>
      <c r="K4263" s="2">
        <v>56925</v>
      </c>
      <c r="L4263" s="2">
        <v>284625</v>
      </c>
      <c r="M4263" s="2">
        <v>233858.78</v>
      </c>
      <c r="N4263" s="2">
        <v>50766.22</v>
      </c>
      <c r="O4263" s="2">
        <v>29</v>
      </c>
      <c r="P4263" s="2">
        <v>68</v>
      </c>
      <c r="Q4263" s="2" t="s">
        <v>57</v>
      </c>
      <c r="R4263" s="2">
        <v>15</v>
      </c>
      <c r="S4263" s="5">
        <f>IFERROR(Table1[[#This Row],[Profit]]/Table1[[#This Row],[Sales]],0)</f>
        <v>0.17836177426438296</v>
      </c>
      <c r="T4263" s="2" t="str">
        <f t="shared" si="66"/>
        <v>Sufficient</v>
      </c>
    </row>
    <row r="4264" spans="1:20" x14ac:dyDescent="0.3">
      <c r="A4264" s="2">
        <v>5263</v>
      </c>
      <c r="B4264" s="3">
        <v>45495</v>
      </c>
      <c r="C4264" s="2" t="s">
        <v>3478</v>
      </c>
      <c r="D4264" s="2" t="s">
        <v>5036</v>
      </c>
      <c r="E4264" s="2" t="s">
        <v>36</v>
      </c>
      <c r="F4264" s="2" t="s">
        <v>37</v>
      </c>
      <c r="G4264" s="2" t="s">
        <v>30</v>
      </c>
      <c r="H4264" s="2" t="s">
        <v>31</v>
      </c>
      <c r="I4264" s="2" t="s">
        <v>32</v>
      </c>
      <c r="J4264" s="2">
        <v>10</v>
      </c>
      <c r="K4264" s="2">
        <v>15258</v>
      </c>
      <c r="L4264" s="2">
        <v>152580</v>
      </c>
      <c r="M4264" s="2">
        <v>119733.57</v>
      </c>
      <c r="N4264" s="2">
        <v>32846.43</v>
      </c>
      <c r="O4264" s="2">
        <v>22</v>
      </c>
      <c r="P4264" s="2">
        <v>83</v>
      </c>
      <c r="Q4264" s="2" t="s">
        <v>33</v>
      </c>
      <c r="R4264" s="2">
        <v>15</v>
      </c>
      <c r="S4264" s="5">
        <f>IFERROR(Table1[[#This Row],[Profit]]/Table1[[#This Row],[Sales]],0)</f>
        <v>0.21527349587101849</v>
      </c>
      <c r="T4264" s="2" t="str">
        <f t="shared" si="66"/>
        <v>Sufficient</v>
      </c>
    </row>
    <row r="4265" spans="1:20" x14ac:dyDescent="0.3">
      <c r="A4265" s="2">
        <v>5264</v>
      </c>
      <c r="B4265" s="3">
        <v>45336</v>
      </c>
      <c r="C4265" s="2" t="s">
        <v>458</v>
      </c>
      <c r="D4265" s="2" t="s">
        <v>5037</v>
      </c>
      <c r="E4265" s="2" t="s">
        <v>36</v>
      </c>
      <c r="F4265" s="2" t="s">
        <v>37</v>
      </c>
      <c r="G4265" s="2" t="s">
        <v>67</v>
      </c>
      <c r="H4265" s="2" t="s">
        <v>68</v>
      </c>
      <c r="I4265" s="2" t="s">
        <v>24</v>
      </c>
      <c r="J4265" s="2">
        <v>7</v>
      </c>
      <c r="K4265" s="2">
        <v>26584</v>
      </c>
      <c r="L4265" s="2">
        <v>186088</v>
      </c>
      <c r="M4265" s="2">
        <v>119663.44</v>
      </c>
      <c r="N4265" s="2">
        <v>66424.56</v>
      </c>
      <c r="O4265" s="2">
        <v>359</v>
      </c>
      <c r="P4265" s="2">
        <v>67</v>
      </c>
      <c r="Q4265" s="2" t="s">
        <v>42</v>
      </c>
      <c r="R4265" s="2">
        <v>5</v>
      </c>
      <c r="S4265" s="5">
        <f>IFERROR(Table1[[#This Row],[Profit]]/Table1[[#This Row],[Sales]],0)</f>
        <v>0.35695240961265634</v>
      </c>
      <c r="T4265" s="2" t="str">
        <f t="shared" si="66"/>
        <v>Reorder Needed</v>
      </c>
    </row>
    <row r="4266" spans="1:20" x14ac:dyDescent="0.3">
      <c r="A4266" s="2">
        <v>5265</v>
      </c>
      <c r="B4266" s="3">
        <v>45486</v>
      </c>
      <c r="C4266" s="2" t="s">
        <v>5038</v>
      </c>
      <c r="D4266" s="2" t="s">
        <v>5039</v>
      </c>
      <c r="E4266" s="2" t="s">
        <v>36</v>
      </c>
      <c r="F4266" s="2" t="s">
        <v>37</v>
      </c>
      <c r="G4266" s="2" t="s">
        <v>22</v>
      </c>
      <c r="H4266" s="2" t="s">
        <v>23</v>
      </c>
      <c r="I4266" s="2" t="s">
        <v>24</v>
      </c>
      <c r="J4266" s="2">
        <v>5</v>
      </c>
      <c r="K4266" s="2">
        <v>53195</v>
      </c>
      <c r="L4266" s="2">
        <v>265975</v>
      </c>
      <c r="M4266" s="2">
        <v>234484.66</v>
      </c>
      <c r="N4266" s="2">
        <v>31490.34</v>
      </c>
      <c r="O4266" s="2">
        <v>27</v>
      </c>
      <c r="P4266" s="2">
        <v>76</v>
      </c>
      <c r="Q4266" s="2" t="s">
        <v>25</v>
      </c>
      <c r="R4266" s="2">
        <v>15</v>
      </c>
      <c r="S4266" s="5">
        <f>IFERROR(Table1[[#This Row],[Profit]]/Table1[[#This Row],[Sales]],0)</f>
        <v>0.11839586427295798</v>
      </c>
      <c r="T4266" s="2" t="str">
        <f t="shared" si="66"/>
        <v>Sufficient</v>
      </c>
    </row>
    <row r="4267" spans="1:20" x14ac:dyDescent="0.3">
      <c r="A4267" s="2">
        <v>5266</v>
      </c>
      <c r="B4267" s="3">
        <v>45381</v>
      </c>
      <c r="C4267" s="2" t="s">
        <v>2900</v>
      </c>
      <c r="D4267" s="2" t="s">
        <v>5040</v>
      </c>
      <c r="E4267" s="2" t="s">
        <v>36</v>
      </c>
      <c r="F4267" s="2" t="s">
        <v>37</v>
      </c>
      <c r="G4267" s="2" t="s">
        <v>30</v>
      </c>
      <c r="H4267" s="2" t="s">
        <v>31</v>
      </c>
      <c r="I4267" s="2" t="s">
        <v>32</v>
      </c>
      <c r="J4267" s="2">
        <v>6</v>
      </c>
      <c r="K4267" s="2">
        <v>43913</v>
      </c>
      <c r="L4267" s="2">
        <v>263478</v>
      </c>
      <c r="M4267" s="2">
        <v>191685.77</v>
      </c>
      <c r="N4267" s="2">
        <v>71792.23</v>
      </c>
      <c r="O4267" s="2">
        <v>323</v>
      </c>
      <c r="P4267" s="2">
        <v>27</v>
      </c>
      <c r="Q4267" s="2" t="s">
        <v>33</v>
      </c>
      <c r="R4267" s="2">
        <v>10</v>
      </c>
      <c r="S4267" s="5">
        <f>IFERROR(Table1[[#This Row],[Profit]]/Table1[[#This Row],[Sales]],0)</f>
        <v>0.27247903050729094</v>
      </c>
      <c r="T4267" s="2" t="str">
        <f t="shared" si="66"/>
        <v>Reorder Needed</v>
      </c>
    </row>
    <row r="4268" spans="1:20" x14ac:dyDescent="0.3">
      <c r="A4268" s="2">
        <v>5267</v>
      </c>
      <c r="B4268" s="3">
        <v>45383</v>
      </c>
      <c r="C4268" s="2" t="s">
        <v>2341</v>
      </c>
      <c r="D4268" s="2" t="s">
        <v>5041</v>
      </c>
      <c r="E4268" s="2" t="s">
        <v>36</v>
      </c>
      <c r="F4268" s="2" t="s">
        <v>37</v>
      </c>
      <c r="G4268" s="2" t="s">
        <v>22</v>
      </c>
      <c r="H4268" s="2" t="s">
        <v>23</v>
      </c>
      <c r="I4268" s="2" t="s">
        <v>24</v>
      </c>
      <c r="J4268" s="2">
        <v>4</v>
      </c>
      <c r="K4268" s="2">
        <v>24416</v>
      </c>
      <c r="L4268" s="2">
        <v>97664</v>
      </c>
      <c r="M4268" s="2">
        <v>67083.649999999994</v>
      </c>
      <c r="N4268" s="2">
        <v>30580.35</v>
      </c>
      <c r="O4268" s="2">
        <v>46</v>
      </c>
      <c r="P4268" s="2">
        <v>88</v>
      </c>
      <c r="Q4268" s="2" t="s">
        <v>25</v>
      </c>
      <c r="R4268" s="2">
        <v>10</v>
      </c>
      <c r="S4268" s="5">
        <f>IFERROR(Table1[[#This Row],[Profit]]/Table1[[#This Row],[Sales]],0)</f>
        <v>0.31311793496068152</v>
      </c>
      <c r="T4268" s="2" t="str">
        <f t="shared" si="66"/>
        <v>Sufficient</v>
      </c>
    </row>
    <row r="4269" spans="1:20" x14ac:dyDescent="0.3">
      <c r="A4269" s="2">
        <v>5268</v>
      </c>
      <c r="B4269" s="3">
        <v>45499</v>
      </c>
      <c r="C4269" s="2" t="s">
        <v>1161</v>
      </c>
      <c r="D4269" s="2" t="s">
        <v>5042</v>
      </c>
      <c r="E4269" s="2" t="s">
        <v>36</v>
      </c>
      <c r="F4269" s="2" t="s">
        <v>37</v>
      </c>
      <c r="G4269" s="2" t="s">
        <v>40</v>
      </c>
      <c r="H4269" s="2" t="s">
        <v>41</v>
      </c>
      <c r="I4269" s="2" t="s">
        <v>24</v>
      </c>
      <c r="J4269" s="2">
        <v>4</v>
      </c>
      <c r="K4269" s="2">
        <v>52565</v>
      </c>
      <c r="L4269" s="2">
        <v>210260</v>
      </c>
      <c r="M4269" s="2">
        <v>171736.47</v>
      </c>
      <c r="N4269" s="2">
        <v>38523.53</v>
      </c>
      <c r="O4269" s="2">
        <v>208</v>
      </c>
      <c r="P4269" s="2">
        <v>43</v>
      </c>
      <c r="Q4269" s="2" t="s">
        <v>42</v>
      </c>
      <c r="R4269" s="2">
        <v>20</v>
      </c>
      <c r="S4269" s="5">
        <f>IFERROR(Table1[[#This Row],[Profit]]/Table1[[#This Row],[Sales]],0)</f>
        <v>0.18321853895177398</v>
      </c>
      <c r="T4269" s="2" t="str">
        <f t="shared" si="66"/>
        <v>Reorder Needed</v>
      </c>
    </row>
    <row r="4270" spans="1:20" x14ac:dyDescent="0.3">
      <c r="A4270" s="2">
        <v>5269</v>
      </c>
      <c r="B4270" s="3">
        <v>45652</v>
      </c>
      <c r="C4270" s="2" t="s">
        <v>527</v>
      </c>
      <c r="D4270" s="2" t="s">
        <v>2446</v>
      </c>
      <c r="E4270" s="2" t="s">
        <v>36</v>
      </c>
      <c r="F4270" s="2" t="s">
        <v>37</v>
      </c>
      <c r="G4270" s="2" t="s">
        <v>22</v>
      </c>
      <c r="H4270" s="2" t="s">
        <v>23</v>
      </c>
      <c r="I4270" s="2" t="s">
        <v>24</v>
      </c>
      <c r="J4270" s="2">
        <v>7</v>
      </c>
      <c r="K4270" s="2">
        <v>16341</v>
      </c>
      <c r="L4270" s="2">
        <v>114387</v>
      </c>
      <c r="M4270" s="2">
        <v>97412.89</v>
      </c>
      <c r="N4270" s="2">
        <v>16974.11</v>
      </c>
      <c r="O4270" s="2">
        <v>369</v>
      </c>
      <c r="P4270" s="2">
        <v>73</v>
      </c>
      <c r="Q4270" s="2" t="s">
        <v>25</v>
      </c>
      <c r="R4270" s="2">
        <v>20</v>
      </c>
      <c r="S4270" s="5">
        <f>IFERROR(Table1[[#This Row],[Profit]]/Table1[[#This Row],[Sales]],0)</f>
        <v>0.14839195013419357</v>
      </c>
      <c r="T4270" s="2" t="str">
        <f t="shared" si="66"/>
        <v>Reorder Needed</v>
      </c>
    </row>
    <row r="4271" spans="1:20" x14ac:dyDescent="0.3">
      <c r="A4271" s="2">
        <v>5270</v>
      </c>
      <c r="B4271" s="3">
        <v>45518</v>
      </c>
      <c r="C4271" s="2" t="s">
        <v>1888</v>
      </c>
      <c r="D4271" s="2" t="s">
        <v>5043</v>
      </c>
      <c r="E4271" s="2" t="s">
        <v>20</v>
      </c>
      <c r="F4271" s="2" t="s">
        <v>21</v>
      </c>
      <c r="G4271" s="2" t="s">
        <v>49</v>
      </c>
      <c r="H4271" s="2" t="s">
        <v>50</v>
      </c>
      <c r="I4271" s="2" t="s">
        <v>51</v>
      </c>
      <c r="J4271" s="2">
        <v>2</v>
      </c>
      <c r="K4271" s="2">
        <v>38036</v>
      </c>
      <c r="L4271" s="2">
        <v>76072</v>
      </c>
      <c r="M4271" s="2">
        <v>61128.94</v>
      </c>
      <c r="N4271" s="2">
        <v>14943.06</v>
      </c>
      <c r="O4271" s="2">
        <v>78</v>
      </c>
      <c r="P4271" s="2">
        <v>53</v>
      </c>
      <c r="Q4271" s="2" t="s">
        <v>52</v>
      </c>
      <c r="R4271" s="2">
        <v>5</v>
      </c>
      <c r="S4271" s="5">
        <f>IFERROR(Table1[[#This Row],[Profit]]/Table1[[#This Row],[Sales]],0)</f>
        <v>0.1964331159953728</v>
      </c>
      <c r="T4271" s="2" t="str">
        <f t="shared" si="66"/>
        <v>Reorder Needed</v>
      </c>
    </row>
    <row r="4272" spans="1:20" x14ac:dyDescent="0.3">
      <c r="A4272" s="2">
        <v>5271</v>
      </c>
      <c r="B4272" s="3">
        <v>45625</v>
      </c>
      <c r="C4272" s="2" t="s">
        <v>375</v>
      </c>
      <c r="D4272" s="2" t="s">
        <v>5044</v>
      </c>
      <c r="E4272" s="2" t="s">
        <v>45</v>
      </c>
      <c r="F4272" s="2" t="s">
        <v>46</v>
      </c>
      <c r="G4272" s="2" t="s">
        <v>67</v>
      </c>
      <c r="H4272" s="2" t="s">
        <v>68</v>
      </c>
      <c r="I4272" s="2" t="s">
        <v>24</v>
      </c>
      <c r="J4272" s="2">
        <v>5</v>
      </c>
      <c r="K4272" s="2">
        <v>56282</v>
      </c>
      <c r="L4272" s="2">
        <v>281410</v>
      </c>
      <c r="M4272" s="2">
        <v>233524.2</v>
      </c>
      <c r="N4272" s="2">
        <v>47885.8</v>
      </c>
      <c r="O4272" s="2">
        <v>173</v>
      </c>
      <c r="P4272" s="2">
        <v>99</v>
      </c>
      <c r="Q4272" s="2" t="s">
        <v>42</v>
      </c>
      <c r="R4272" s="2">
        <v>15</v>
      </c>
      <c r="S4272" s="5">
        <f>IFERROR(Table1[[#This Row],[Profit]]/Table1[[#This Row],[Sales]],0)</f>
        <v>0.1701638179169184</v>
      </c>
      <c r="T4272" s="2" t="str">
        <f t="shared" si="66"/>
        <v>Reorder Needed</v>
      </c>
    </row>
    <row r="4273" spans="1:20" x14ac:dyDescent="0.3">
      <c r="A4273" s="2">
        <v>5272</v>
      </c>
      <c r="B4273" s="3">
        <v>45300</v>
      </c>
      <c r="C4273" s="2" t="s">
        <v>2958</v>
      </c>
      <c r="D4273" s="2" t="s">
        <v>5045</v>
      </c>
      <c r="E4273" s="2" t="s">
        <v>36</v>
      </c>
      <c r="F4273" s="2" t="s">
        <v>37</v>
      </c>
      <c r="G4273" s="2" t="s">
        <v>49</v>
      </c>
      <c r="H4273" s="2" t="s">
        <v>50</v>
      </c>
      <c r="I4273" s="2" t="s">
        <v>51</v>
      </c>
      <c r="J4273" s="2">
        <v>1</v>
      </c>
      <c r="K4273" s="2">
        <v>26146</v>
      </c>
      <c r="L4273" s="2">
        <v>26146</v>
      </c>
      <c r="M4273" s="2">
        <v>22386.92</v>
      </c>
      <c r="N4273" s="2">
        <v>3759.08</v>
      </c>
      <c r="O4273" s="2">
        <v>80</v>
      </c>
      <c r="P4273" s="2">
        <v>19</v>
      </c>
      <c r="Q4273" s="2" t="s">
        <v>52</v>
      </c>
      <c r="R4273" s="2">
        <v>10</v>
      </c>
      <c r="S4273" s="5">
        <f>IFERROR(Table1[[#This Row],[Profit]]/Table1[[#This Row],[Sales]],0)</f>
        <v>0.14377266121012774</v>
      </c>
      <c r="T4273" s="2" t="str">
        <f t="shared" si="66"/>
        <v>Reorder Needed</v>
      </c>
    </row>
    <row r="4274" spans="1:20" x14ac:dyDescent="0.3">
      <c r="A4274" s="2">
        <v>5273</v>
      </c>
      <c r="B4274" s="3">
        <v>45584</v>
      </c>
      <c r="C4274" s="2" t="s">
        <v>1795</v>
      </c>
      <c r="D4274" s="2" t="s">
        <v>5046</v>
      </c>
      <c r="E4274" s="2" t="s">
        <v>20</v>
      </c>
      <c r="F4274" s="2" t="s">
        <v>21</v>
      </c>
      <c r="G4274" s="2" t="s">
        <v>22</v>
      </c>
      <c r="H4274" s="2" t="s">
        <v>23</v>
      </c>
      <c r="I4274" s="2" t="s">
        <v>24</v>
      </c>
      <c r="J4274" s="2">
        <v>1</v>
      </c>
      <c r="K4274" s="2">
        <v>1621</v>
      </c>
      <c r="L4274" s="2">
        <v>1621</v>
      </c>
      <c r="M4274" s="2">
        <v>1241.32</v>
      </c>
      <c r="N4274" s="2">
        <v>379.68</v>
      </c>
      <c r="O4274" s="2">
        <v>87</v>
      </c>
      <c r="P4274" s="2">
        <v>20</v>
      </c>
      <c r="Q4274" s="2" t="s">
        <v>25</v>
      </c>
      <c r="R4274" s="2">
        <v>15</v>
      </c>
      <c r="S4274" s="5">
        <f>IFERROR(Table1[[#This Row],[Profit]]/Table1[[#This Row],[Sales]],0)</f>
        <v>0.23422578655151141</v>
      </c>
      <c r="T4274" s="2" t="str">
        <f t="shared" si="66"/>
        <v>Reorder Needed</v>
      </c>
    </row>
    <row r="4275" spans="1:20" x14ac:dyDescent="0.3">
      <c r="A4275" s="2">
        <v>5274</v>
      </c>
      <c r="B4275" s="3">
        <v>45339</v>
      </c>
      <c r="C4275" s="2" t="s">
        <v>1816</v>
      </c>
      <c r="D4275" s="2" t="s">
        <v>5047</v>
      </c>
      <c r="E4275" s="2" t="s">
        <v>28</v>
      </c>
      <c r="F4275" s="2" t="s">
        <v>29</v>
      </c>
      <c r="G4275" s="2" t="s">
        <v>81</v>
      </c>
      <c r="H4275" s="2" t="s">
        <v>82</v>
      </c>
      <c r="I4275" s="2" t="s">
        <v>24</v>
      </c>
      <c r="J4275" s="2">
        <v>8</v>
      </c>
      <c r="K4275" s="2">
        <v>6506</v>
      </c>
      <c r="L4275" s="2">
        <v>52048</v>
      </c>
      <c r="M4275" s="2">
        <v>33635.97</v>
      </c>
      <c r="N4275" s="2">
        <v>18412.03</v>
      </c>
      <c r="O4275" s="2">
        <v>485</v>
      </c>
      <c r="P4275" s="2">
        <v>30</v>
      </c>
      <c r="Q4275" s="2" t="s">
        <v>42</v>
      </c>
      <c r="R4275" s="2">
        <v>20</v>
      </c>
      <c r="S4275" s="5">
        <f>IFERROR(Table1[[#This Row],[Profit]]/Table1[[#This Row],[Sales]],0)</f>
        <v>0.35375096065170608</v>
      </c>
      <c r="T4275" s="2" t="str">
        <f t="shared" si="66"/>
        <v>Reorder Needed</v>
      </c>
    </row>
    <row r="4276" spans="1:20" x14ac:dyDescent="0.3">
      <c r="A4276" s="2">
        <v>5275</v>
      </c>
      <c r="B4276" s="3">
        <v>45450</v>
      </c>
      <c r="C4276" s="2" t="s">
        <v>1361</v>
      </c>
      <c r="D4276" s="2" t="s">
        <v>5048</v>
      </c>
      <c r="E4276" s="2" t="s">
        <v>36</v>
      </c>
      <c r="F4276" s="2" t="s">
        <v>37</v>
      </c>
      <c r="G4276" s="2" t="s">
        <v>49</v>
      </c>
      <c r="H4276" s="2" t="s">
        <v>50</v>
      </c>
      <c r="I4276" s="2" t="s">
        <v>51</v>
      </c>
      <c r="J4276" s="2">
        <v>8</v>
      </c>
      <c r="K4276" s="2">
        <v>9866</v>
      </c>
      <c r="L4276" s="2">
        <v>78928</v>
      </c>
      <c r="M4276" s="2">
        <v>54016.75</v>
      </c>
      <c r="N4276" s="2">
        <v>24911.25</v>
      </c>
      <c r="O4276" s="2">
        <v>128</v>
      </c>
      <c r="P4276" s="2">
        <v>62</v>
      </c>
      <c r="Q4276" s="2" t="s">
        <v>52</v>
      </c>
      <c r="R4276" s="2">
        <v>5</v>
      </c>
      <c r="S4276" s="5">
        <f>IFERROR(Table1[[#This Row],[Profit]]/Table1[[#This Row],[Sales]],0)</f>
        <v>0.31561993209000611</v>
      </c>
      <c r="T4276" s="2" t="str">
        <f t="shared" si="66"/>
        <v>Reorder Needed</v>
      </c>
    </row>
    <row r="4277" spans="1:20" x14ac:dyDescent="0.3">
      <c r="A4277" s="2">
        <v>5276</v>
      </c>
      <c r="B4277" s="3">
        <v>45591</v>
      </c>
      <c r="C4277" s="2" t="s">
        <v>264</v>
      </c>
      <c r="D4277" s="2" t="s">
        <v>5049</v>
      </c>
      <c r="E4277" s="2" t="s">
        <v>36</v>
      </c>
      <c r="F4277" s="2" t="s">
        <v>37</v>
      </c>
      <c r="G4277" s="2" t="s">
        <v>81</v>
      </c>
      <c r="H4277" s="2" t="s">
        <v>82</v>
      </c>
      <c r="I4277" s="2" t="s">
        <v>24</v>
      </c>
      <c r="J4277" s="2">
        <v>4</v>
      </c>
      <c r="K4277" s="2">
        <v>28979</v>
      </c>
      <c r="L4277" s="2">
        <v>115916</v>
      </c>
      <c r="M4277" s="2">
        <v>69647.63</v>
      </c>
      <c r="N4277" s="2">
        <v>46268.37</v>
      </c>
      <c r="O4277" s="2">
        <v>173</v>
      </c>
      <c r="P4277" s="2">
        <v>94</v>
      </c>
      <c r="Q4277" s="2" t="s">
        <v>42</v>
      </c>
      <c r="R4277" s="2">
        <v>5</v>
      </c>
      <c r="S4277" s="5">
        <f>IFERROR(Table1[[#This Row],[Profit]]/Table1[[#This Row],[Sales]],0)</f>
        <v>0.39915430139066221</v>
      </c>
      <c r="T4277" s="2" t="str">
        <f t="shared" si="66"/>
        <v>Reorder Needed</v>
      </c>
    </row>
    <row r="4278" spans="1:20" x14ac:dyDescent="0.3">
      <c r="A4278" s="2">
        <v>5277</v>
      </c>
      <c r="B4278" s="3">
        <v>45537</v>
      </c>
      <c r="C4278" s="2" t="s">
        <v>720</v>
      </c>
      <c r="D4278" s="2" t="s">
        <v>5050</v>
      </c>
      <c r="E4278" s="2" t="s">
        <v>28</v>
      </c>
      <c r="F4278" s="2" t="s">
        <v>29</v>
      </c>
      <c r="G4278" s="2" t="s">
        <v>40</v>
      </c>
      <c r="H4278" s="2" t="s">
        <v>41</v>
      </c>
      <c r="I4278" s="2" t="s">
        <v>24</v>
      </c>
      <c r="J4278" s="2">
        <v>4</v>
      </c>
      <c r="K4278" s="2">
        <v>50282</v>
      </c>
      <c r="L4278" s="2">
        <v>201128</v>
      </c>
      <c r="M4278" s="2">
        <v>176876.17</v>
      </c>
      <c r="N4278" s="2">
        <v>24251.83</v>
      </c>
      <c r="O4278" s="2">
        <v>189</v>
      </c>
      <c r="P4278" s="2">
        <v>86</v>
      </c>
      <c r="Q4278" s="2" t="s">
        <v>42</v>
      </c>
      <c r="R4278" s="2">
        <v>5</v>
      </c>
      <c r="S4278" s="5">
        <f>IFERROR(Table1[[#This Row],[Profit]]/Table1[[#This Row],[Sales]],0)</f>
        <v>0.12057908396642934</v>
      </c>
      <c r="T4278" s="2" t="str">
        <f t="shared" si="66"/>
        <v>Reorder Needed</v>
      </c>
    </row>
    <row r="4279" spans="1:20" x14ac:dyDescent="0.3">
      <c r="A4279" s="2">
        <v>5278</v>
      </c>
      <c r="B4279" s="3">
        <v>45437</v>
      </c>
      <c r="C4279" s="2" t="s">
        <v>1196</v>
      </c>
      <c r="D4279" s="2" t="s">
        <v>5051</v>
      </c>
      <c r="E4279" s="2" t="s">
        <v>45</v>
      </c>
      <c r="F4279" s="2" t="s">
        <v>46</v>
      </c>
      <c r="G4279" s="2" t="s">
        <v>49</v>
      </c>
      <c r="H4279" s="2" t="s">
        <v>50</v>
      </c>
      <c r="I4279" s="2" t="s">
        <v>51</v>
      </c>
      <c r="J4279" s="2">
        <v>8</v>
      </c>
      <c r="K4279" s="2">
        <v>27675</v>
      </c>
      <c r="L4279" s="2">
        <v>221400</v>
      </c>
      <c r="M4279" s="2">
        <v>145161.84</v>
      </c>
      <c r="N4279" s="2">
        <v>76238.16</v>
      </c>
      <c r="O4279" s="2">
        <v>234</v>
      </c>
      <c r="P4279" s="2">
        <v>93</v>
      </c>
      <c r="Q4279" s="2" t="s">
        <v>52</v>
      </c>
      <c r="R4279" s="2">
        <v>5</v>
      </c>
      <c r="S4279" s="5">
        <f>IFERROR(Table1[[#This Row],[Profit]]/Table1[[#This Row],[Sales]],0)</f>
        <v>0.34434579945799459</v>
      </c>
      <c r="T4279" s="2" t="str">
        <f t="shared" si="66"/>
        <v>Reorder Needed</v>
      </c>
    </row>
    <row r="4280" spans="1:20" x14ac:dyDescent="0.3">
      <c r="A4280" s="2">
        <v>5279</v>
      </c>
      <c r="B4280" s="3">
        <v>45589</v>
      </c>
      <c r="C4280" s="2" t="s">
        <v>848</v>
      </c>
      <c r="D4280" s="2" t="s">
        <v>5052</v>
      </c>
      <c r="E4280" s="2" t="s">
        <v>36</v>
      </c>
      <c r="F4280" s="2" t="s">
        <v>37</v>
      </c>
      <c r="G4280" s="2" t="s">
        <v>22</v>
      </c>
      <c r="H4280" s="2" t="s">
        <v>23</v>
      </c>
      <c r="I4280" s="2" t="s">
        <v>24</v>
      </c>
      <c r="J4280" s="2">
        <v>10</v>
      </c>
      <c r="K4280" s="2">
        <v>3593</v>
      </c>
      <c r="L4280" s="2">
        <v>35930</v>
      </c>
      <c r="M4280" s="2">
        <v>23102.39</v>
      </c>
      <c r="N4280" s="2">
        <v>12827.61</v>
      </c>
      <c r="O4280" s="2">
        <v>230</v>
      </c>
      <c r="P4280" s="2">
        <v>19</v>
      </c>
      <c r="Q4280" s="2" t="s">
        <v>25</v>
      </c>
      <c r="R4280" s="2">
        <v>5</v>
      </c>
      <c r="S4280" s="5">
        <f>IFERROR(Table1[[#This Row],[Profit]]/Table1[[#This Row],[Sales]],0)</f>
        <v>0.35701669913721124</v>
      </c>
      <c r="T4280" s="2" t="str">
        <f t="shared" si="66"/>
        <v>Reorder Needed</v>
      </c>
    </row>
    <row r="4281" spans="1:20" x14ac:dyDescent="0.3">
      <c r="A4281" s="2">
        <v>5280</v>
      </c>
      <c r="B4281" s="3">
        <v>45453</v>
      </c>
      <c r="C4281" s="2" t="s">
        <v>738</v>
      </c>
      <c r="D4281" s="2" t="s">
        <v>5053</v>
      </c>
      <c r="E4281" s="2" t="s">
        <v>36</v>
      </c>
      <c r="F4281" s="2" t="s">
        <v>37</v>
      </c>
      <c r="G4281" s="2" t="s">
        <v>55</v>
      </c>
      <c r="H4281" s="2" t="s">
        <v>56</v>
      </c>
      <c r="I4281" s="2" t="s">
        <v>32</v>
      </c>
      <c r="J4281" s="2">
        <v>10</v>
      </c>
      <c r="K4281" s="2">
        <v>44130</v>
      </c>
      <c r="L4281" s="2">
        <v>441300</v>
      </c>
      <c r="M4281" s="2">
        <v>346940.75</v>
      </c>
      <c r="N4281" s="2">
        <v>94359.25</v>
      </c>
      <c r="O4281" s="2">
        <v>473</v>
      </c>
      <c r="P4281" s="2">
        <v>99</v>
      </c>
      <c r="Q4281" s="2" t="s">
        <v>57</v>
      </c>
      <c r="R4281" s="2">
        <v>0</v>
      </c>
      <c r="S4281" s="5">
        <f>IFERROR(Table1[[#This Row],[Profit]]/Table1[[#This Row],[Sales]],0)</f>
        <v>0.21382109675957398</v>
      </c>
      <c r="T4281" s="2" t="str">
        <f t="shared" si="66"/>
        <v>Reorder Needed</v>
      </c>
    </row>
    <row r="4282" spans="1:20" x14ac:dyDescent="0.3">
      <c r="A4282" s="2">
        <v>5281</v>
      </c>
      <c r="B4282" s="3">
        <v>45452</v>
      </c>
      <c r="C4282" s="2" t="s">
        <v>795</v>
      </c>
      <c r="D4282" s="2" t="s">
        <v>5054</v>
      </c>
      <c r="E4282" s="2" t="s">
        <v>36</v>
      </c>
      <c r="F4282" s="2" t="s">
        <v>37</v>
      </c>
      <c r="G4282" s="2" t="s">
        <v>55</v>
      </c>
      <c r="H4282" s="2" t="s">
        <v>56</v>
      </c>
      <c r="I4282" s="2" t="s">
        <v>32</v>
      </c>
      <c r="J4282" s="2">
        <v>8</v>
      </c>
      <c r="K4282" s="2">
        <v>25607</v>
      </c>
      <c r="L4282" s="2">
        <v>204856</v>
      </c>
      <c r="M4282" s="2">
        <v>144557.35999999999</v>
      </c>
      <c r="N4282" s="2">
        <v>60298.64</v>
      </c>
      <c r="O4282" s="2">
        <v>252</v>
      </c>
      <c r="P4282" s="2">
        <v>55</v>
      </c>
      <c r="Q4282" s="2" t="s">
        <v>57</v>
      </c>
      <c r="R4282" s="2">
        <v>20</v>
      </c>
      <c r="S4282" s="5">
        <f>IFERROR(Table1[[#This Row],[Profit]]/Table1[[#This Row],[Sales]],0)</f>
        <v>0.29434646776272111</v>
      </c>
      <c r="T4282" s="2" t="str">
        <f t="shared" si="66"/>
        <v>Reorder Needed</v>
      </c>
    </row>
    <row r="4283" spans="1:20" x14ac:dyDescent="0.3">
      <c r="A4283" s="2">
        <v>5282</v>
      </c>
      <c r="B4283" s="3">
        <v>45385</v>
      </c>
      <c r="C4283" s="2" t="s">
        <v>1262</v>
      </c>
      <c r="D4283" s="2" t="s">
        <v>5055</v>
      </c>
      <c r="E4283" s="2" t="s">
        <v>36</v>
      </c>
      <c r="F4283" s="2" t="s">
        <v>37</v>
      </c>
      <c r="G4283" s="2" t="s">
        <v>30</v>
      </c>
      <c r="H4283" s="2" t="s">
        <v>31</v>
      </c>
      <c r="I4283" s="2" t="s">
        <v>32</v>
      </c>
      <c r="J4283" s="2">
        <v>6</v>
      </c>
      <c r="K4283" s="2">
        <v>59609</v>
      </c>
      <c r="L4283" s="2">
        <v>357654</v>
      </c>
      <c r="M4283" s="2">
        <v>264481.23</v>
      </c>
      <c r="N4283" s="2">
        <v>93172.77</v>
      </c>
      <c r="O4283" s="2">
        <v>306</v>
      </c>
      <c r="P4283" s="2">
        <v>49</v>
      </c>
      <c r="Q4283" s="2" t="s">
        <v>33</v>
      </c>
      <c r="R4283" s="2">
        <v>15</v>
      </c>
      <c r="S4283" s="5">
        <f>IFERROR(Table1[[#This Row],[Profit]]/Table1[[#This Row],[Sales]],0)</f>
        <v>0.26051091278162697</v>
      </c>
      <c r="T4283" s="2" t="str">
        <f t="shared" si="66"/>
        <v>Reorder Needed</v>
      </c>
    </row>
    <row r="4284" spans="1:20" x14ac:dyDescent="0.3">
      <c r="A4284" s="2">
        <v>5283</v>
      </c>
      <c r="B4284" s="3">
        <v>45647</v>
      </c>
      <c r="C4284" s="2" t="s">
        <v>1286</v>
      </c>
      <c r="D4284" s="2" t="s">
        <v>3591</v>
      </c>
      <c r="E4284" s="2" t="s">
        <v>28</v>
      </c>
      <c r="F4284" s="2" t="s">
        <v>29</v>
      </c>
      <c r="G4284" s="2" t="s">
        <v>75</v>
      </c>
      <c r="H4284" s="2" t="s">
        <v>76</v>
      </c>
      <c r="I4284" s="2" t="s">
        <v>77</v>
      </c>
      <c r="J4284" s="2">
        <v>3</v>
      </c>
      <c r="K4284" s="2">
        <v>3899</v>
      </c>
      <c r="L4284" s="2">
        <v>11697</v>
      </c>
      <c r="M4284" s="2">
        <v>8816.3799999999992</v>
      </c>
      <c r="N4284" s="2">
        <v>2880.62</v>
      </c>
      <c r="O4284" s="2">
        <v>246</v>
      </c>
      <c r="P4284" s="2">
        <v>27</v>
      </c>
      <c r="Q4284" s="2" t="s">
        <v>78</v>
      </c>
      <c r="R4284" s="2">
        <v>15</v>
      </c>
      <c r="S4284" s="5">
        <f>IFERROR(Table1[[#This Row],[Profit]]/Table1[[#This Row],[Sales]],0)</f>
        <v>0.24626998375651876</v>
      </c>
      <c r="T4284" s="2" t="str">
        <f t="shared" si="66"/>
        <v>Reorder Needed</v>
      </c>
    </row>
    <row r="4285" spans="1:20" x14ac:dyDescent="0.3">
      <c r="A4285" s="2">
        <v>5284</v>
      </c>
      <c r="B4285" s="3">
        <v>45375</v>
      </c>
      <c r="C4285" s="2" t="s">
        <v>1062</v>
      </c>
      <c r="D4285" s="2" t="s">
        <v>5056</v>
      </c>
      <c r="E4285" s="2" t="s">
        <v>20</v>
      </c>
      <c r="F4285" s="2" t="s">
        <v>21</v>
      </c>
      <c r="G4285" s="2" t="s">
        <v>49</v>
      </c>
      <c r="H4285" s="2" t="s">
        <v>50</v>
      </c>
      <c r="I4285" s="2" t="s">
        <v>51</v>
      </c>
      <c r="J4285" s="2">
        <v>1</v>
      </c>
      <c r="K4285" s="2">
        <v>21999</v>
      </c>
      <c r="L4285" s="2">
        <v>21999</v>
      </c>
      <c r="M4285" s="2">
        <v>18080.29</v>
      </c>
      <c r="N4285" s="2">
        <v>3918.71</v>
      </c>
      <c r="O4285" s="2">
        <v>325</v>
      </c>
      <c r="P4285" s="2">
        <v>79</v>
      </c>
      <c r="Q4285" s="2" t="s">
        <v>52</v>
      </c>
      <c r="R4285" s="2">
        <v>15</v>
      </c>
      <c r="S4285" s="5">
        <f>IFERROR(Table1[[#This Row],[Profit]]/Table1[[#This Row],[Sales]],0)</f>
        <v>0.17813127869448611</v>
      </c>
      <c r="T4285" s="2" t="str">
        <f t="shared" si="66"/>
        <v>Reorder Needed</v>
      </c>
    </row>
    <row r="4286" spans="1:20" x14ac:dyDescent="0.3">
      <c r="A4286" s="2">
        <v>5285</v>
      </c>
      <c r="B4286" s="3">
        <v>45408</v>
      </c>
      <c r="C4286" s="2" t="s">
        <v>4220</v>
      </c>
      <c r="D4286" s="2" t="s">
        <v>2343</v>
      </c>
      <c r="E4286" s="2" t="s">
        <v>36</v>
      </c>
      <c r="F4286" s="2" t="s">
        <v>37</v>
      </c>
      <c r="G4286" s="2" t="s">
        <v>81</v>
      </c>
      <c r="H4286" s="2" t="s">
        <v>82</v>
      </c>
      <c r="I4286" s="2" t="s">
        <v>24</v>
      </c>
      <c r="J4286" s="2">
        <v>2</v>
      </c>
      <c r="K4286" s="2">
        <v>33203</v>
      </c>
      <c r="L4286" s="2">
        <v>66406</v>
      </c>
      <c r="M4286" s="2">
        <v>50292.55</v>
      </c>
      <c r="N4286" s="2">
        <v>16113.45</v>
      </c>
      <c r="O4286" s="2">
        <v>440</v>
      </c>
      <c r="P4286" s="2">
        <v>34</v>
      </c>
      <c r="Q4286" s="2" t="s">
        <v>42</v>
      </c>
      <c r="R4286" s="2">
        <v>5</v>
      </c>
      <c r="S4286" s="5">
        <f>IFERROR(Table1[[#This Row],[Profit]]/Table1[[#This Row],[Sales]],0)</f>
        <v>0.24265051350781558</v>
      </c>
      <c r="T4286" s="2" t="str">
        <f t="shared" si="66"/>
        <v>Reorder Needed</v>
      </c>
    </row>
    <row r="4287" spans="1:20" x14ac:dyDescent="0.3">
      <c r="A4287" s="2">
        <v>5286</v>
      </c>
      <c r="B4287" s="3">
        <v>45641</v>
      </c>
      <c r="C4287" s="2" t="s">
        <v>2303</v>
      </c>
      <c r="D4287" s="2" t="s">
        <v>5057</v>
      </c>
      <c r="E4287" s="2" t="s">
        <v>36</v>
      </c>
      <c r="F4287" s="2" t="s">
        <v>37</v>
      </c>
      <c r="G4287" s="2" t="s">
        <v>49</v>
      </c>
      <c r="H4287" s="2" t="s">
        <v>50</v>
      </c>
      <c r="I4287" s="2" t="s">
        <v>51</v>
      </c>
      <c r="J4287" s="2">
        <v>10</v>
      </c>
      <c r="K4287" s="2">
        <v>6358</v>
      </c>
      <c r="L4287" s="2">
        <v>63580</v>
      </c>
      <c r="M4287" s="2">
        <v>44756.89</v>
      </c>
      <c r="N4287" s="2">
        <v>18823.11</v>
      </c>
      <c r="O4287" s="2">
        <v>95</v>
      </c>
      <c r="P4287" s="2">
        <v>19</v>
      </c>
      <c r="Q4287" s="2" t="s">
        <v>52</v>
      </c>
      <c r="R4287" s="2">
        <v>15</v>
      </c>
      <c r="S4287" s="5">
        <f>IFERROR(Table1[[#This Row],[Profit]]/Table1[[#This Row],[Sales]],0)</f>
        <v>0.29605394778232147</v>
      </c>
      <c r="T4287" s="2" t="str">
        <f t="shared" si="66"/>
        <v>Reorder Needed</v>
      </c>
    </row>
    <row r="4288" spans="1:20" x14ac:dyDescent="0.3">
      <c r="A4288" s="2">
        <v>5287</v>
      </c>
      <c r="B4288" s="3">
        <v>45566</v>
      </c>
      <c r="C4288" s="2" t="s">
        <v>657</v>
      </c>
      <c r="D4288" s="2" t="s">
        <v>5058</v>
      </c>
      <c r="E4288" s="2" t="s">
        <v>28</v>
      </c>
      <c r="F4288" s="2" t="s">
        <v>29</v>
      </c>
      <c r="G4288" s="2" t="s">
        <v>22</v>
      </c>
      <c r="H4288" s="2" t="s">
        <v>23</v>
      </c>
      <c r="I4288" s="2" t="s">
        <v>24</v>
      </c>
      <c r="J4288" s="2">
        <v>6</v>
      </c>
      <c r="K4288" s="2">
        <v>20291</v>
      </c>
      <c r="L4288" s="2">
        <v>121746</v>
      </c>
      <c r="M4288" s="2">
        <v>86301.98</v>
      </c>
      <c r="N4288" s="2">
        <v>35444.019999999997</v>
      </c>
      <c r="O4288" s="2">
        <v>24</v>
      </c>
      <c r="P4288" s="2">
        <v>76</v>
      </c>
      <c r="Q4288" s="2" t="s">
        <v>25</v>
      </c>
      <c r="R4288" s="2">
        <v>10</v>
      </c>
      <c r="S4288" s="5">
        <f>IFERROR(Table1[[#This Row],[Profit]]/Table1[[#This Row],[Sales]],0)</f>
        <v>0.29113087904325397</v>
      </c>
      <c r="T4288" s="2" t="str">
        <f t="shared" si="66"/>
        <v>Sufficient</v>
      </c>
    </row>
    <row r="4289" spans="1:20" x14ac:dyDescent="0.3">
      <c r="A4289" s="2">
        <v>5288</v>
      </c>
      <c r="B4289" s="3">
        <v>45543</v>
      </c>
      <c r="C4289" s="2" t="s">
        <v>1550</v>
      </c>
      <c r="D4289" s="2" t="s">
        <v>5059</v>
      </c>
      <c r="E4289" s="2" t="s">
        <v>20</v>
      </c>
      <c r="F4289" s="2" t="s">
        <v>21</v>
      </c>
      <c r="G4289" s="2" t="s">
        <v>75</v>
      </c>
      <c r="H4289" s="2" t="s">
        <v>76</v>
      </c>
      <c r="I4289" s="2" t="s">
        <v>77</v>
      </c>
      <c r="J4289" s="2">
        <v>3</v>
      </c>
      <c r="K4289" s="2">
        <v>28477</v>
      </c>
      <c r="L4289" s="2">
        <v>85431</v>
      </c>
      <c r="M4289" s="2">
        <v>65859.92</v>
      </c>
      <c r="N4289" s="2">
        <v>19571.080000000002</v>
      </c>
      <c r="O4289" s="2">
        <v>357</v>
      </c>
      <c r="P4289" s="2">
        <v>82</v>
      </c>
      <c r="Q4289" s="2" t="s">
        <v>78</v>
      </c>
      <c r="R4289" s="2">
        <v>10</v>
      </c>
      <c r="S4289" s="5">
        <f>IFERROR(Table1[[#This Row],[Profit]]/Table1[[#This Row],[Sales]],0)</f>
        <v>0.2290863972094439</v>
      </c>
      <c r="T4289" s="2" t="str">
        <f t="shared" si="66"/>
        <v>Reorder Needed</v>
      </c>
    </row>
    <row r="4290" spans="1:20" x14ac:dyDescent="0.3">
      <c r="A4290" s="2">
        <v>5289</v>
      </c>
      <c r="B4290" s="3">
        <v>45470</v>
      </c>
      <c r="C4290" s="2" t="s">
        <v>1948</v>
      </c>
      <c r="D4290" s="2" t="s">
        <v>5060</v>
      </c>
      <c r="E4290" s="2" t="s">
        <v>36</v>
      </c>
      <c r="F4290" s="2" t="s">
        <v>37</v>
      </c>
      <c r="G4290" s="2" t="s">
        <v>67</v>
      </c>
      <c r="H4290" s="2" t="s">
        <v>68</v>
      </c>
      <c r="I4290" s="2" t="s">
        <v>24</v>
      </c>
      <c r="J4290" s="2">
        <v>3</v>
      </c>
      <c r="K4290" s="2">
        <v>16460</v>
      </c>
      <c r="L4290" s="2">
        <v>49380</v>
      </c>
      <c r="M4290" s="2">
        <v>40311.129999999997</v>
      </c>
      <c r="N4290" s="2">
        <v>9068.8700000000008</v>
      </c>
      <c r="O4290" s="2">
        <v>238</v>
      </c>
      <c r="P4290" s="2">
        <v>97</v>
      </c>
      <c r="Q4290" s="2" t="s">
        <v>42</v>
      </c>
      <c r="R4290" s="2">
        <v>0</v>
      </c>
      <c r="S4290" s="5">
        <f>IFERROR(Table1[[#This Row],[Profit]]/Table1[[#This Row],[Sales]],0)</f>
        <v>0.18365471850951803</v>
      </c>
      <c r="T4290" s="2" t="str">
        <f t="shared" ref="T4290:T4353" si="67">IF(O4290&gt;P4290,"Reorder Needed","Sufficient")</f>
        <v>Reorder Needed</v>
      </c>
    </row>
    <row r="4291" spans="1:20" x14ac:dyDescent="0.3">
      <c r="A4291" s="2">
        <v>5290</v>
      </c>
      <c r="B4291" s="3">
        <v>45487</v>
      </c>
      <c r="C4291" s="2" t="s">
        <v>475</v>
      </c>
      <c r="D4291" s="2" t="s">
        <v>5061</v>
      </c>
      <c r="E4291" s="2" t="s">
        <v>28</v>
      </c>
      <c r="F4291" s="2" t="s">
        <v>29</v>
      </c>
      <c r="G4291" s="2" t="s">
        <v>67</v>
      </c>
      <c r="H4291" s="2" t="s">
        <v>68</v>
      </c>
      <c r="I4291" s="2" t="s">
        <v>24</v>
      </c>
      <c r="J4291" s="2">
        <v>3</v>
      </c>
      <c r="K4291" s="2">
        <v>17822</v>
      </c>
      <c r="L4291" s="2">
        <v>53466</v>
      </c>
      <c r="M4291" s="2">
        <v>40787.78</v>
      </c>
      <c r="N4291" s="2">
        <v>12678.22</v>
      </c>
      <c r="O4291" s="2">
        <v>455</v>
      </c>
      <c r="P4291" s="2">
        <v>54</v>
      </c>
      <c r="Q4291" s="2" t="s">
        <v>42</v>
      </c>
      <c r="R4291" s="2">
        <v>20</v>
      </c>
      <c r="S4291" s="5">
        <f>IFERROR(Table1[[#This Row],[Profit]]/Table1[[#This Row],[Sales]],0)</f>
        <v>0.23712677215426625</v>
      </c>
      <c r="T4291" s="2" t="str">
        <f t="shared" si="67"/>
        <v>Reorder Needed</v>
      </c>
    </row>
    <row r="4292" spans="1:20" x14ac:dyDescent="0.3">
      <c r="A4292" s="2">
        <v>5291</v>
      </c>
      <c r="B4292" s="3">
        <v>45404</v>
      </c>
      <c r="C4292" s="2" t="s">
        <v>619</v>
      </c>
      <c r="D4292" s="2" t="s">
        <v>5062</v>
      </c>
      <c r="E4292" s="2" t="s">
        <v>28</v>
      </c>
      <c r="F4292" s="2" t="s">
        <v>29</v>
      </c>
      <c r="G4292" s="2" t="s">
        <v>30</v>
      </c>
      <c r="H4292" s="2" t="s">
        <v>31</v>
      </c>
      <c r="I4292" s="2" t="s">
        <v>32</v>
      </c>
      <c r="J4292" s="2">
        <v>4</v>
      </c>
      <c r="K4292" s="2">
        <v>53704</v>
      </c>
      <c r="L4292" s="2">
        <v>214816</v>
      </c>
      <c r="M4292" s="2">
        <v>139727.89000000001</v>
      </c>
      <c r="N4292" s="2">
        <v>75088.11</v>
      </c>
      <c r="O4292" s="2">
        <v>450</v>
      </c>
      <c r="P4292" s="2">
        <v>71</v>
      </c>
      <c r="Q4292" s="2" t="s">
        <v>33</v>
      </c>
      <c r="R4292" s="2">
        <v>10</v>
      </c>
      <c r="S4292" s="5">
        <f>IFERROR(Table1[[#This Row],[Profit]]/Table1[[#This Row],[Sales]],0)</f>
        <v>0.34954616974527036</v>
      </c>
      <c r="T4292" s="2" t="str">
        <f t="shared" si="67"/>
        <v>Reorder Needed</v>
      </c>
    </row>
    <row r="4293" spans="1:20" x14ac:dyDescent="0.3">
      <c r="A4293" s="2">
        <v>5292</v>
      </c>
      <c r="B4293" s="3">
        <v>45641</v>
      </c>
      <c r="C4293" s="2" t="s">
        <v>1292</v>
      </c>
      <c r="D4293" s="2" t="s">
        <v>5063</v>
      </c>
      <c r="E4293" s="2" t="s">
        <v>28</v>
      </c>
      <c r="F4293" s="2" t="s">
        <v>29</v>
      </c>
      <c r="G4293" s="2" t="s">
        <v>97</v>
      </c>
      <c r="H4293" s="2" t="s">
        <v>98</v>
      </c>
      <c r="I4293" s="2" t="s">
        <v>32</v>
      </c>
      <c r="J4293" s="2">
        <v>4</v>
      </c>
      <c r="K4293" s="2">
        <v>14018</v>
      </c>
      <c r="L4293" s="2">
        <v>56072</v>
      </c>
      <c r="M4293" s="2">
        <v>44845.32</v>
      </c>
      <c r="N4293" s="2">
        <v>11226.68</v>
      </c>
      <c r="O4293" s="2">
        <v>390</v>
      </c>
      <c r="P4293" s="2">
        <v>67</v>
      </c>
      <c r="Q4293" s="2" t="s">
        <v>99</v>
      </c>
      <c r="R4293" s="2">
        <v>5</v>
      </c>
      <c r="S4293" s="5">
        <f>IFERROR(Table1[[#This Row],[Profit]]/Table1[[#This Row],[Sales]],0)</f>
        <v>0.20021900413753746</v>
      </c>
      <c r="T4293" s="2" t="str">
        <f t="shared" si="67"/>
        <v>Reorder Needed</v>
      </c>
    </row>
    <row r="4294" spans="1:20" x14ac:dyDescent="0.3">
      <c r="A4294" s="2">
        <v>5293</v>
      </c>
      <c r="B4294" s="3">
        <v>45443</v>
      </c>
      <c r="C4294" s="2" t="s">
        <v>367</v>
      </c>
      <c r="D4294" s="2" t="s">
        <v>5064</v>
      </c>
      <c r="E4294" s="2" t="s">
        <v>20</v>
      </c>
      <c r="F4294" s="2" t="s">
        <v>21</v>
      </c>
      <c r="G4294" s="2" t="s">
        <v>30</v>
      </c>
      <c r="H4294" s="2" t="s">
        <v>31</v>
      </c>
      <c r="I4294" s="2" t="s">
        <v>32</v>
      </c>
      <c r="J4294" s="2">
        <v>4</v>
      </c>
      <c r="K4294" s="2">
        <v>8968</v>
      </c>
      <c r="L4294" s="2">
        <v>35872</v>
      </c>
      <c r="M4294" s="2">
        <v>23188.79</v>
      </c>
      <c r="N4294" s="2">
        <v>12683.21</v>
      </c>
      <c r="O4294" s="2">
        <v>375</v>
      </c>
      <c r="P4294" s="2">
        <v>12</v>
      </c>
      <c r="Q4294" s="2" t="s">
        <v>33</v>
      </c>
      <c r="R4294" s="2">
        <v>5</v>
      </c>
      <c r="S4294" s="5">
        <f>IFERROR(Table1[[#This Row],[Profit]]/Table1[[#This Row],[Sales]],0)</f>
        <v>0.35356852140945583</v>
      </c>
      <c r="T4294" s="2" t="str">
        <f t="shared" si="67"/>
        <v>Reorder Needed</v>
      </c>
    </row>
    <row r="4295" spans="1:20" x14ac:dyDescent="0.3">
      <c r="A4295" s="2">
        <v>5294</v>
      </c>
      <c r="B4295" s="3">
        <v>45453</v>
      </c>
      <c r="C4295" s="2" t="s">
        <v>937</v>
      </c>
      <c r="D4295" s="2" t="s">
        <v>5065</v>
      </c>
      <c r="E4295" s="2" t="s">
        <v>20</v>
      </c>
      <c r="F4295" s="2" t="s">
        <v>21</v>
      </c>
      <c r="G4295" s="2" t="s">
        <v>67</v>
      </c>
      <c r="H4295" s="2" t="s">
        <v>68</v>
      </c>
      <c r="I4295" s="2" t="s">
        <v>24</v>
      </c>
      <c r="J4295" s="2">
        <v>9</v>
      </c>
      <c r="K4295" s="2">
        <v>36959</v>
      </c>
      <c r="L4295" s="2">
        <v>332631</v>
      </c>
      <c r="M4295" s="2">
        <v>272134.65000000002</v>
      </c>
      <c r="N4295" s="2">
        <v>60496.35</v>
      </c>
      <c r="O4295" s="2">
        <v>206</v>
      </c>
      <c r="P4295" s="2">
        <v>44</v>
      </c>
      <c r="Q4295" s="2" t="s">
        <v>42</v>
      </c>
      <c r="R4295" s="2">
        <v>10</v>
      </c>
      <c r="S4295" s="5">
        <f>IFERROR(Table1[[#This Row],[Profit]]/Table1[[#This Row],[Sales]],0)</f>
        <v>0.18187225484094988</v>
      </c>
      <c r="T4295" s="2" t="str">
        <f t="shared" si="67"/>
        <v>Reorder Needed</v>
      </c>
    </row>
    <row r="4296" spans="1:20" x14ac:dyDescent="0.3">
      <c r="A4296" s="2">
        <v>5295</v>
      </c>
      <c r="B4296" s="3">
        <v>45338</v>
      </c>
      <c r="C4296" s="2" t="s">
        <v>1048</v>
      </c>
      <c r="D4296" s="2" t="s">
        <v>5066</v>
      </c>
      <c r="E4296" s="2" t="s">
        <v>45</v>
      </c>
      <c r="F4296" s="2" t="s">
        <v>46</v>
      </c>
      <c r="G4296" s="2" t="s">
        <v>60</v>
      </c>
      <c r="H4296" s="2" t="s">
        <v>61</v>
      </c>
      <c r="I4296" s="2" t="s">
        <v>32</v>
      </c>
      <c r="J4296" s="2">
        <v>1</v>
      </c>
      <c r="K4296" s="2">
        <v>5643</v>
      </c>
      <c r="L4296" s="2">
        <v>5643</v>
      </c>
      <c r="M4296" s="2">
        <v>4836.57</v>
      </c>
      <c r="N4296" s="2">
        <v>806.43</v>
      </c>
      <c r="O4296" s="2">
        <v>95</v>
      </c>
      <c r="P4296" s="2">
        <v>22</v>
      </c>
      <c r="Q4296" s="2" t="s">
        <v>62</v>
      </c>
      <c r="R4296" s="2">
        <v>20</v>
      </c>
      <c r="S4296" s="5">
        <f>IFERROR(Table1[[#This Row],[Profit]]/Table1[[#This Row],[Sales]],0)</f>
        <v>0.14290802764486973</v>
      </c>
      <c r="T4296" s="2" t="str">
        <f t="shared" si="67"/>
        <v>Reorder Needed</v>
      </c>
    </row>
    <row r="4297" spans="1:20" x14ac:dyDescent="0.3">
      <c r="A4297" s="2">
        <v>5296</v>
      </c>
      <c r="B4297" s="3">
        <v>45455</v>
      </c>
      <c r="C4297" s="2" t="s">
        <v>971</v>
      </c>
      <c r="D4297" s="2" t="s">
        <v>5067</v>
      </c>
      <c r="E4297" s="2" t="s">
        <v>20</v>
      </c>
      <c r="F4297" s="2" t="s">
        <v>21</v>
      </c>
      <c r="G4297" s="2" t="s">
        <v>81</v>
      </c>
      <c r="H4297" s="2" t="s">
        <v>82</v>
      </c>
      <c r="I4297" s="2" t="s">
        <v>24</v>
      </c>
      <c r="J4297" s="2">
        <v>7</v>
      </c>
      <c r="K4297" s="2">
        <v>42964</v>
      </c>
      <c r="L4297" s="2">
        <v>300748</v>
      </c>
      <c r="M4297" s="2">
        <v>264581.25</v>
      </c>
      <c r="N4297" s="2">
        <v>36166.75</v>
      </c>
      <c r="O4297" s="2">
        <v>495</v>
      </c>
      <c r="P4297" s="2">
        <v>54</v>
      </c>
      <c r="Q4297" s="2" t="s">
        <v>42</v>
      </c>
      <c r="R4297" s="2">
        <v>15</v>
      </c>
      <c r="S4297" s="5">
        <f>IFERROR(Table1[[#This Row],[Profit]]/Table1[[#This Row],[Sales]],0)</f>
        <v>0.12025599505233618</v>
      </c>
      <c r="T4297" s="2" t="str">
        <f t="shared" si="67"/>
        <v>Reorder Needed</v>
      </c>
    </row>
    <row r="4298" spans="1:20" x14ac:dyDescent="0.3">
      <c r="A4298" s="2">
        <v>5297</v>
      </c>
      <c r="B4298" s="3">
        <v>45607</v>
      </c>
      <c r="C4298" s="2" t="s">
        <v>123</v>
      </c>
      <c r="D4298" s="2" t="s">
        <v>5068</v>
      </c>
      <c r="E4298" s="2" t="s">
        <v>36</v>
      </c>
      <c r="F4298" s="2" t="s">
        <v>37</v>
      </c>
      <c r="G4298" s="2" t="s">
        <v>97</v>
      </c>
      <c r="H4298" s="2" t="s">
        <v>98</v>
      </c>
      <c r="I4298" s="2" t="s">
        <v>32</v>
      </c>
      <c r="J4298" s="2">
        <v>6</v>
      </c>
      <c r="K4298" s="2">
        <v>38786</v>
      </c>
      <c r="L4298" s="2">
        <v>232716</v>
      </c>
      <c r="M4298" s="2">
        <v>207876.68</v>
      </c>
      <c r="N4298" s="2">
        <v>24839.32</v>
      </c>
      <c r="O4298" s="2">
        <v>191</v>
      </c>
      <c r="P4298" s="2">
        <v>38</v>
      </c>
      <c r="Q4298" s="2" t="s">
        <v>99</v>
      </c>
      <c r="R4298" s="2">
        <v>10</v>
      </c>
      <c r="S4298" s="5">
        <f>IFERROR(Table1[[#This Row],[Profit]]/Table1[[#This Row],[Sales]],0)</f>
        <v>0.10673662318018529</v>
      </c>
      <c r="T4298" s="2" t="str">
        <f t="shared" si="67"/>
        <v>Reorder Needed</v>
      </c>
    </row>
    <row r="4299" spans="1:20" x14ac:dyDescent="0.3">
      <c r="A4299" s="2">
        <v>5298</v>
      </c>
      <c r="B4299" s="3">
        <v>45620</v>
      </c>
      <c r="C4299" s="2" t="s">
        <v>1071</v>
      </c>
      <c r="D4299" s="2" t="s">
        <v>5069</v>
      </c>
      <c r="E4299" s="2" t="s">
        <v>45</v>
      </c>
      <c r="F4299" s="2" t="s">
        <v>46</v>
      </c>
      <c r="G4299" s="2" t="s">
        <v>49</v>
      </c>
      <c r="H4299" s="2" t="s">
        <v>50</v>
      </c>
      <c r="I4299" s="2" t="s">
        <v>51</v>
      </c>
      <c r="J4299" s="2">
        <v>10</v>
      </c>
      <c r="K4299" s="2">
        <v>40185</v>
      </c>
      <c r="L4299" s="2">
        <v>401850</v>
      </c>
      <c r="M4299" s="2">
        <v>343389.92</v>
      </c>
      <c r="N4299" s="2">
        <v>58460.08</v>
      </c>
      <c r="O4299" s="2">
        <v>193</v>
      </c>
      <c r="P4299" s="2">
        <v>30</v>
      </c>
      <c r="Q4299" s="2" t="s">
        <v>52</v>
      </c>
      <c r="R4299" s="2">
        <v>0</v>
      </c>
      <c r="S4299" s="5">
        <f>IFERROR(Table1[[#This Row],[Profit]]/Table1[[#This Row],[Sales]],0)</f>
        <v>0.14547736717680726</v>
      </c>
      <c r="T4299" s="2" t="str">
        <f t="shared" si="67"/>
        <v>Reorder Needed</v>
      </c>
    </row>
    <row r="4300" spans="1:20" x14ac:dyDescent="0.3">
      <c r="A4300" s="2">
        <v>5299</v>
      </c>
      <c r="B4300" s="3">
        <v>45349</v>
      </c>
      <c r="C4300" s="2" t="s">
        <v>125</v>
      </c>
      <c r="D4300" s="2" t="s">
        <v>5070</v>
      </c>
      <c r="E4300" s="2" t="s">
        <v>45</v>
      </c>
      <c r="F4300" s="2" t="s">
        <v>46</v>
      </c>
      <c r="G4300" s="2" t="s">
        <v>40</v>
      </c>
      <c r="H4300" s="2" t="s">
        <v>41</v>
      </c>
      <c r="I4300" s="2" t="s">
        <v>24</v>
      </c>
      <c r="J4300" s="2">
        <v>3</v>
      </c>
      <c r="K4300" s="2">
        <v>29337</v>
      </c>
      <c r="L4300" s="2">
        <v>88011</v>
      </c>
      <c r="M4300" s="2">
        <v>68256.259999999995</v>
      </c>
      <c r="N4300" s="2">
        <v>19754.740000000002</v>
      </c>
      <c r="O4300" s="2">
        <v>339</v>
      </c>
      <c r="P4300" s="2">
        <v>19</v>
      </c>
      <c r="Q4300" s="2" t="s">
        <v>42</v>
      </c>
      <c r="R4300" s="2">
        <v>20</v>
      </c>
      <c r="S4300" s="5">
        <f>IFERROR(Table1[[#This Row],[Profit]]/Table1[[#This Row],[Sales]],0)</f>
        <v>0.22445762461510496</v>
      </c>
      <c r="T4300" s="2" t="str">
        <f t="shared" si="67"/>
        <v>Reorder Needed</v>
      </c>
    </row>
    <row r="4301" spans="1:20" x14ac:dyDescent="0.3">
      <c r="A4301" s="2">
        <v>5300</v>
      </c>
      <c r="B4301" s="3">
        <v>45611</v>
      </c>
      <c r="C4301" s="2" t="s">
        <v>2341</v>
      </c>
      <c r="D4301" s="2" t="s">
        <v>5071</v>
      </c>
      <c r="E4301" s="2" t="s">
        <v>36</v>
      </c>
      <c r="F4301" s="2" t="s">
        <v>37</v>
      </c>
      <c r="G4301" s="2" t="s">
        <v>40</v>
      </c>
      <c r="H4301" s="2" t="s">
        <v>41</v>
      </c>
      <c r="I4301" s="2" t="s">
        <v>24</v>
      </c>
      <c r="J4301" s="2">
        <v>7</v>
      </c>
      <c r="K4301" s="2">
        <v>5553</v>
      </c>
      <c r="L4301" s="2">
        <v>38871</v>
      </c>
      <c r="M4301" s="2">
        <v>29324.16</v>
      </c>
      <c r="N4301" s="2">
        <v>9546.84</v>
      </c>
      <c r="O4301" s="2">
        <v>438</v>
      </c>
      <c r="P4301" s="2">
        <v>63</v>
      </c>
      <c r="Q4301" s="2" t="s">
        <v>42</v>
      </c>
      <c r="R4301" s="2">
        <v>20</v>
      </c>
      <c r="S4301" s="5">
        <f>IFERROR(Table1[[#This Row],[Profit]]/Table1[[#This Row],[Sales]],0)</f>
        <v>0.24560314887705487</v>
      </c>
      <c r="T4301" s="2" t="str">
        <f t="shared" si="67"/>
        <v>Reorder Needed</v>
      </c>
    </row>
    <row r="4302" spans="1:20" x14ac:dyDescent="0.3">
      <c r="A4302" s="2">
        <v>5301</v>
      </c>
      <c r="B4302" s="3">
        <v>45631</v>
      </c>
      <c r="C4302" s="2" t="s">
        <v>1309</v>
      </c>
      <c r="D4302" s="2" t="s">
        <v>5072</v>
      </c>
      <c r="E4302" s="2" t="s">
        <v>45</v>
      </c>
      <c r="F4302" s="2" t="s">
        <v>46</v>
      </c>
      <c r="G4302" s="2" t="s">
        <v>49</v>
      </c>
      <c r="H4302" s="2" t="s">
        <v>50</v>
      </c>
      <c r="I4302" s="2" t="s">
        <v>51</v>
      </c>
      <c r="J4302" s="2">
        <v>2</v>
      </c>
      <c r="K4302" s="2">
        <v>10341</v>
      </c>
      <c r="L4302" s="2">
        <v>20682</v>
      </c>
      <c r="M4302" s="2">
        <v>18339.599999999999</v>
      </c>
      <c r="N4302" s="2">
        <v>2342.4</v>
      </c>
      <c r="O4302" s="2">
        <v>52</v>
      </c>
      <c r="P4302" s="2">
        <v>38</v>
      </c>
      <c r="Q4302" s="2" t="s">
        <v>52</v>
      </c>
      <c r="R4302" s="2">
        <v>0</v>
      </c>
      <c r="S4302" s="5">
        <f>IFERROR(Table1[[#This Row],[Profit]]/Table1[[#This Row],[Sales]],0)</f>
        <v>0.11325790542500726</v>
      </c>
      <c r="T4302" s="2" t="str">
        <f t="shared" si="67"/>
        <v>Reorder Needed</v>
      </c>
    </row>
    <row r="4303" spans="1:20" x14ac:dyDescent="0.3">
      <c r="A4303" s="2">
        <v>5302</v>
      </c>
      <c r="B4303" s="3">
        <v>45393</v>
      </c>
      <c r="C4303" s="2" t="s">
        <v>629</v>
      </c>
      <c r="D4303" s="2" t="s">
        <v>5073</v>
      </c>
      <c r="E4303" s="2" t="s">
        <v>20</v>
      </c>
      <c r="F4303" s="2" t="s">
        <v>21</v>
      </c>
      <c r="G4303" s="2" t="s">
        <v>81</v>
      </c>
      <c r="H4303" s="2" t="s">
        <v>82</v>
      </c>
      <c r="I4303" s="2" t="s">
        <v>24</v>
      </c>
      <c r="J4303" s="2">
        <v>6</v>
      </c>
      <c r="K4303" s="2">
        <v>58486</v>
      </c>
      <c r="L4303" s="2">
        <v>350916</v>
      </c>
      <c r="M4303" s="2">
        <v>302436.24</v>
      </c>
      <c r="N4303" s="2">
        <v>48479.76</v>
      </c>
      <c r="O4303" s="2">
        <v>396</v>
      </c>
      <c r="P4303" s="2">
        <v>46</v>
      </c>
      <c r="Q4303" s="2" t="s">
        <v>42</v>
      </c>
      <c r="R4303" s="2">
        <v>10</v>
      </c>
      <c r="S4303" s="5">
        <f>IFERROR(Table1[[#This Row],[Profit]]/Table1[[#This Row],[Sales]],0)</f>
        <v>0.13815203638477586</v>
      </c>
      <c r="T4303" s="2" t="str">
        <f t="shared" si="67"/>
        <v>Reorder Needed</v>
      </c>
    </row>
    <row r="4304" spans="1:20" x14ac:dyDescent="0.3">
      <c r="A4304" s="2">
        <v>5303</v>
      </c>
      <c r="B4304" s="3">
        <v>45433</v>
      </c>
      <c r="C4304" s="2" t="s">
        <v>300</v>
      </c>
      <c r="D4304" s="2" t="s">
        <v>5074</v>
      </c>
      <c r="E4304" s="2" t="s">
        <v>36</v>
      </c>
      <c r="F4304" s="2" t="s">
        <v>37</v>
      </c>
      <c r="G4304" s="2" t="s">
        <v>30</v>
      </c>
      <c r="H4304" s="2" t="s">
        <v>31</v>
      </c>
      <c r="I4304" s="2" t="s">
        <v>32</v>
      </c>
      <c r="J4304" s="2">
        <v>4</v>
      </c>
      <c r="K4304" s="2">
        <v>16043</v>
      </c>
      <c r="L4304" s="2">
        <v>64172</v>
      </c>
      <c r="M4304" s="2">
        <v>41182.33</v>
      </c>
      <c r="N4304" s="2">
        <v>22989.67</v>
      </c>
      <c r="O4304" s="2">
        <v>270</v>
      </c>
      <c r="P4304" s="2">
        <v>90</v>
      </c>
      <c r="Q4304" s="2" t="s">
        <v>33</v>
      </c>
      <c r="R4304" s="2">
        <v>5</v>
      </c>
      <c r="S4304" s="5">
        <f>IFERROR(Table1[[#This Row],[Profit]]/Table1[[#This Row],[Sales]],0)</f>
        <v>0.35825079473913851</v>
      </c>
      <c r="T4304" s="2" t="str">
        <f t="shared" si="67"/>
        <v>Reorder Needed</v>
      </c>
    </row>
    <row r="4305" spans="1:20" x14ac:dyDescent="0.3">
      <c r="A4305" s="2">
        <v>5304</v>
      </c>
      <c r="B4305" s="3">
        <v>45313</v>
      </c>
      <c r="C4305" s="2" t="s">
        <v>1262</v>
      </c>
      <c r="D4305" s="2" t="s">
        <v>5075</v>
      </c>
      <c r="E4305" s="2" t="s">
        <v>36</v>
      </c>
      <c r="F4305" s="2" t="s">
        <v>37</v>
      </c>
      <c r="G4305" s="2" t="s">
        <v>67</v>
      </c>
      <c r="H4305" s="2" t="s">
        <v>68</v>
      </c>
      <c r="I4305" s="2" t="s">
        <v>24</v>
      </c>
      <c r="J4305" s="2">
        <v>10</v>
      </c>
      <c r="K4305" s="2">
        <v>13983</v>
      </c>
      <c r="L4305" s="2">
        <v>139830</v>
      </c>
      <c r="M4305" s="2">
        <v>103646.16</v>
      </c>
      <c r="N4305" s="2">
        <v>36183.839999999997</v>
      </c>
      <c r="O4305" s="2">
        <v>452</v>
      </c>
      <c r="P4305" s="2">
        <v>91</v>
      </c>
      <c r="Q4305" s="2" t="s">
        <v>42</v>
      </c>
      <c r="R4305" s="2">
        <v>0</v>
      </c>
      <c r="S4305" s="5">
        <f>IFERROR(Table1[[#This Row],[Profit]]/Table1[[#This Row],[Sales]],0)</f>
        <v>0.25877022098262176</v>
      </c>
      <c r="T4305" s="2" t="str">
        <f t="shared" si="67"/>
        <v>Reorder Needed</v>
      </c>
    </row>
    <row r="4306" spans="1:20" x14ac:dyDescent="0.3">
      <c r="A4306" s="2">
        <v>5305</v>
      </c>
      <c r="B4306" s="3">
        <v>45310</v>
      </c>
      <c r="C4306" s="2" t="s">
        <v>2668</v>
      </c>
      <c r="D4306" s="2" t="s">
        <v>5076</v>
      </c>
      <c r="E4306" s="2" t="s">
        <v>28</v>
      </c>
      <c r="F4306" s="2" t="s">
        <v>29</v>
      </c>
      <c r="G4306" s="2" t="s">
        <v>97</v>
      </c>
      <c r="H4306" s="2" t="s">
        <v>98</v>
      </c>
      <c r="I4306" s="2" t="s">
        <v>32</v>
      </c>
      <c r="J4306" s="2">
        <v>10</v>
      </c>
      <c r="K4306" s="2">
        <v>17640</v>
      </c>
      <c r="L4306" s="2">
        <v>176400</v>
      </c>
      <c r="M4306" s="2">
        <v>133433.04999999999</v>
      </c>
      <c r="N4306" s="2">
        <v>42966.95</v>
      </c>
      <c r="O4306" s="2">
        <v>379</v>
      </c>
      <c r="P4306" s="2">
        <v>21</v>
      </c>
      <c r="Q4306" s="2" t="s">
        <v>99</v>
      </c>
      <c r="R4306" s="2">
        <v>15</v>
      </c>
      <c r="S4306" s="5">
        <f>IFERROR(Table1[[#This Row],[Profit]]/Table1[[#This Row],[Sales]],0)</f>
        <v>0.2435768140589569</v>
      </c>
      <c r="T4306" s="2" t="str">
        <f t="shared" si="67"/>
        <v>Reorder Needed</v>
      </c>
    </row>
    <row r="4307" spans="1:20" x14ac:dyDescent="0.3">
      <c r="A4307" s="2">
        <v>5306</v>
      </c>
      <c r="B4307" s="3">
        <v>45397</v>
      </c>
      <c r="C4307" s="2" t="s">
        <v>3590</v>
      </c>
      <c r="D4307" s="2" t="s">
        <v>5077</v>
      </c>
      <c r="E4307" s="2" t="s">
        <v>20</v>
      </c>
      <c r="F4307" s="2" t="s">
        <v>21</v>
      </c>
      <c r="G4307" s="2" t="s">
        <v>22</v>
      </c>
      <c r="H4307" s="2" t="s">
        <v>23</v>
      </c>
      <c r="I4307" s="2" t="s">
        <v>24</v>
      </c>
      <c r="J4307" s="2">
        <v>1</v>
      </c>
      <c r="K4307" s="2">
        <v>23635</v>
      </c>
      <c r="L4307" s="2">
        <v>23635</v>
      </c>
      <c r="M4307" s="2">
        <v>20187.509999999998</v>
      </c>
      <c r="N4307" s="2">
        <v>3447.49</v>
      </c>
      <c r="O4307" s="2">
        <v>303</v>
      </c>
      <c r="P4307" s="2">
        <v>34</v>
      </c>
      <c r="Q4307" s="2" t="s">
        <v>25</v>
      </c>
      <c r="R4307" s="2">
        <v>5</v>
      </c>
      <c r="S4307" s="5">
        <f>IFERROR(Table1[[#This Row],[Profit]]/Table1[[#This Row],[Sales]],0)</f>
        <v>0.1458637613708483</v>
      </c>
      <c r="T4307" s="2" t="str">
        <f t="shared" si="67"/>
        <v>Reorder Needed</v>
      </c>
    </row>
    <row r="4308" spans="1:20" x14ac:dyDescent="0.3">
      <c r="A4308" s="2">
        <v>5307</v>
      </c>
      <c r="B4308" s="3">
        <v>45623</v>
      </c>
      <c r="C4308" s="2" t="s">
        <v>2720</v>
      </c>
      <c r="D4308" s="2" t="s">
        <v>5078</v>
      </c>
      <c r="E4308" s="2" t="s">
        <v>28</v>
      </c>
      <c r="F4308" s="2" t="s">
        <v>29</v>
      </c>
      <c r="G4308" s="2" t="s">
        <v>55</v>
      </c>
      <c r="H4308" s="2" t="s">
        <v>56</v>
      </c>
      <c r="I4308" s="2" t="s">
        <v>32</v>
      </c>
      <c r="J4308" s="2">
        <v>2</v>
      </c>
      <c r="K4308" s="2">
        <v>38827</v>
      </c>
      <c r="L4308" s="2">
        <v>77654</v>
      </c>
      <c r="M4308" s="2">
        <v>63934.39</v>
      </c>
      <c r="N4308" s="2">
        <v>13719.61</v>
      </c>
      <c r="O4308" s="2">
        <v>195</v>
      </c>
      <c r="P4308" s="2">
        <v>33</v>
      </c>
      <c r="Q4308" s="2" t="s">
        <v>57</v>
      </c>
      <c r="R4308" s="2">
        <v>15</v>
      </c>
      <c r="S4308" s="5">
        <f>IFERROR(Table1[[#This Row],[Profit]]/Table1[[#This Row],[Sales]],0)</f>
        <v>0.17667615319236615</v>
      </c>
      <c r="T4308" s="2" t="str">
        <f t="shared" si="67"/>
        <v>Reorder Needed</v>
      </c>
    </row>
    <row r="4309" spans="1:20" x14ac:dyDescent="0.3">
      <c r="A4309" s="2">
        <v>5308</v>
      </c>
      <c r="B4309" s="3">
        <v>45561</v>
      </c>
      <c r="C4309" s="2" t="s">
        <v>623</v>
      </c>
      <c r="D4309" s="2" t="s">
        <v>5079</v>
      </c>
      <c r="E4309" s="2" t="s">
        <v>45</v>
      </c>
      <c r="F4309" s="2" t="s">
        <v>46</v>
      </c>
      <c r="G4309" s="2" t="s">
        <v>30</v>
      </c>
      <c r="H4309" s="2" t="s">
        <v>31</v>
      </c>
      <c r="I4309" s="2" t="s">
        <v>32</v>
      </c>
      <c r="J4309" s="2">
        <v>7</v>
      </c>
      <c r="K4309" s="2">
        <v>33549</v>
      </c>
      <c r="L4309" s="2">
        <v>234843</v>
      </c>
      <c r="M4309" s="2">
        <v>152113.92000000001</v>
      </c>
      <c r="N4309" s="2">
        <v>82729.08</v>
      </c>
      <c r="O4309" s="2">
        <v>182</v>
      </c>
      <c r="P4309" s="2">
        <v>82</v>
      </c>
      <c r="Q4309" s="2" t="s">
        <v>33</v>
      </c>
      <c r="R4309" s="2">
        <v>15</v>
      </c>
      <c r="S4309" s="5">
        <f>IFERROR(Table1[[#This Row],[Profit]]/Table1[[#This Row],[Sales]],0)</f>
        <v>0.35227398730215509</v>
      </c>
      <c r="T4309" s="2" t="str">
        <f t="shared" si="67"/>
        <v>Reorder Needed</v>
      </c>
    </row>
    <row r="4310" spans="1:20" x14ac:dyDescent="0.3">
      <c r="A4310" s="2">
        <v>5309</v>
      </c>
      <c r="B4310" s="3">
        <v>45656</v>
      </c>
      <c r="C4310" s="2" t="s">
        <v>2725</v>
      </c>
      <c r="D4310" s="2" t="s">
        <v>5080</v>
      </c>
      <c r="E4310" s="2" t="s">
        <v>20</v>
      </c>
      <c r="F4310" s="2" t="s">
        <v>21</v>
      </c>
      <c r="G4310" s="2" t="s">
        <v>49</v>
      </c>
      <c r="H4310" s="2" t="s">
        <v>50</v>
      </c>
      <c r="I4310" s="2" t="s">
        <v>51</v>
      </c>
      <c r="J4310" s="2">
        <v>2</v>
      </c>
      <c r="K4310" s="2">
        <v>31767</v>
      </c>
      <c r="L4310" s="2">
        <v>63534</v>
      </c>
      <c r="M4310" s="2">
        <v>48067.17</v>
      </c>
      <c r="N4310" s="2">
        <v>15466.83</v>
      </c>
      <c r="O4310" s="2">
        <v>251</v>
      </c>
      <c r="P4310" s="2">
        <v>98</v>
      </c>
      <c r="Q4310" s="2" t="s">
        <v>52</v>
      </c>
      <c r="R4310" s="2">
        <v>10</v>
      </c>
      <c r="S4310" s="5">
        <f>IFERROR(Table1[[#This Row],[Profit]]/Table1[[#This Row],[Sales]],0)</f>
        <v>0.2434417792048352</v>
      </c>
      <c r="T4310" s="2" t="str">
        <f t="shared" si="67"/>
        <v>Reorder Needed</v>
      </c>
    </row>
    <row r="4311" spans="1:20" x14ac:dyDescent="0.3">
      <c r="A4311" s="2">
        <v>5310</v>
      </c>
      <c r="B4311" s="3">
        <v>45587</v>
      </c>
      <c r="C4311" s="2" t="s">
        <v>3440</v>
      </c>
      <c r="D4311" s="2" t="s">
        <v>5081</v>
      </c>
      <c r="E4311" s="2" t="s">
        <v>28</v>
      </c>
      <c r="F4311" s="2" t="s">
        <v>29</v>
      </c>
      <c r="G4311" s="2" t="s">
        <v>49</v>
      </c>
      <c r="H4311" s="2" t="s">
        <v>50</v>
      </c>
      <c r="I4311" s="2" t="s">
        <v>51</v>
      </c>
      <c r="J4311" s="2">
        <v>6</v>
      </c>
      <c r="K4311" s="2">
        <v>27545</v>
      </c>
      <c r="L4311" s="2">
        <v>165270</v>
      </c>
      <c r="M4311" s="2">
        <v>114026.01</v>
      </c>
      <c r="N4311" s="2">
        <v>51243.99</v>
      </c>
      <c r="O4311" s="2">
        <v>56</v>
      </c>
      <c r="P4311" s="2">
        <v>83</v>
      </c>
      <c r="Q4311" s="2" t="s">
        <v>52</v>
      </c>
      <c r="R4311" s="2">
        <v>5</v>
      </c>
      <c r="S4311" s="5">
        <f>IFERROR(Table1[[#This Row],[Profit]]/Table1[[#This Row],[Sales]],0)</f>
        <v>0.31006226175349427</v>
      </c>
      <c r="T4311" s="2" t="str">
        <f t="shared" si="67"/>
        <v>Sufficient</v>
      </c>
    </row>
    <row r="4312" spans="1:20" x14ac:dyDescent="0.3">
      <c r="A4312" s="2">
        <v>5311</v>
      </c>
      <c r="B4312" s="3">
        <v>45446</v>
      </c>
      <c r="C4312" s="2" t="s">
        <v>2239</v>
      </c>
      <c r="D4312" s="2" t="s">
        <v>5082</v>
      </c>
      <c r="E4312" s="2" t="s">
        <v>20</v>
      </c>
      <c r="F4312" s="2" t="s">
        <v>21</v>
      </c>
      <c r="G4312" s="2" t="s">
        <v>75</v>
      </c>
      <c r="H4312" s="2" t="s">
        <v>76</v>
      </c>
      <c r="I4312" s="2" t="s">
        <v>77</v>
      </c>
      <c r="J4312" s="2">
        <v>2</v>
      </c>
      <c r="K4312" s="2">
        <v>36705</v>
      </c>
      <c r="L4312" s="2">
        <v>73410</v>
      </c>
      <c r="M4312" s="2">
        <v>60987.23</v>
      </c>
      <c r="N4312" s="2">
        <v>12422.77</v>
      </c>
      <c r="O4312" s="2">
        <v>432</v>
      </c>
      <c r="P4312" s="2">
        <v>88</v>
      </c>
      <c r="Q4312" s="2" t="s">
        <v>78</v>
      </c>
      <c r="R4312" s="2">
        <v>20</v>
      </c>
      <c r="S4312" s="5">
        <f>IFERROR(Table1[[#This Row],[Profit]]/Table1[[#This Row],[Sales]],0)</f>
        <v>0.16922449257594332</v>
      </c>
      <c r="T4312" s="2" t="str">
        <f t="shared" si="67"/>
        <v>Reorder Needed</v>
      </c>
    </row>
    <row r="4313" spans="1:20" x14ac:dyDescent="0.3">
      <c r="A4313" s="2">
        <v>5312</v>
      </c>
      <c r="B4313" s="3">
        <v>45444</v>
      </c>
      <c r="C4313" s="2" t="s">
        <v>1382</v>
      </c>
      <c r="D4313" s="2" t="s">
        <v>5083</v>
      </c>
      <c r="E4313" s="2" t="s">
        <v>28</v>
      </c>
      <c r="F4313" s="2" t="s">
        <v>29</v>
      </c>
      <c r="G4313" s="2" t="s">
        <v>49</v>
      </c>
      <c r="H4313" s="2" t="s">
        <v>50</v>
      </c>
      <c r="I4313" s="2" t="s">
        <v>51</v>
      </c>
      <c r="J4313" s="2">
        <v>9</v>
      </c>
      <c r="K4313" s="2">
        <v>20941</v>
      </c>
      <c r="L4313" s="2">
        <v>188469</v>
      </c>
      <c r="M4313" s="2">
        <v>165293.51</v>
      </c>
      <c r="N4313" s="2">
        <v>23175.49</v>
      </c>
      <c r="O4313" s="2">
        <v>58</v>
      </c>
      <c r="P4313" s="2">
        <v>33</v>
      </c>
      <c r="Q4313" s="2" t="s">
        <v>52</v>
      </c>
      <c r="R4313" s="2">
        <v>10</v>
      </c>
      <c r="S4313" s="5">
        <f>IFERROR(Table1[[#This Row],[Profit]]/Table1[[#This Row],[Sales]],0)</f>
        <v>0.12296711926099253</v>
      </c>
      <c r="T4313" s="2" t="str">
        <f t="shared" si="67"/>
        <v>Reorder Needed</v>
      </c>
    </row>
    <row r="4314" spans="1:20" x14ac:dyDescent="0.3">
      <c r="A4314" s="2">
        <v>5313</v>
      </c>
      <c r="B4314" s="3">
        <v>45601</v>
      </c>
      <c r="C4314" s="2" t="s">
        <v>1435</v>
      </c>
      <c r="D4314" s="2" t="s">
        <v>5084</v>
      </c>
      <c r="E4314" s="2" t="s">
        <v>28</v>
      </c>
      <c r="F4314" s="2" t="s">
        <v>29</v>
      </c>
      <c r="G4314" s="2" t="s">
        <v>81</v>
      </c>
      <c r="H4314" s="2" t="s">
        <v>82</v>
      </c>
      <c r="I4314" s="2" t="s">
        <v>24</v>
      </c>
      <c r="J4314" s="2">
        <v>6</v>
      </c>
      <c r="K4314" s="2">
        <v>55983</v>
      </c>
      <c r="L4314" s="2">
        <v>335898</v>
      </c>
      <c r="M4314" s="2">
        <v>277456.59999999998</v>
      </c>
      <c r="N4314" s="2">
        <v>58441.4</v>
      </c>
      <c r="O4314" s="2">
        <v>411</v>
      </c>
      <c r="P4314" s="2">
        <v>16</v>
      </c>
      <c r="Q4314" s="2" t="s">
        <v>42</v>
      </c>
      <c r="R4314" s="2">
        <v>20</v>
      </c>
      <c r="S4314" s="5">
        <f>IFERROR(Table1[[#This Row],[Profit]]/Table1[[#This Row],[Sales]],0)</f>
        <v>0.17398555513876238</v>
      </c>
      <c r="T4314" s="2" t="str">
        <f t="shared" si="67"/>
        <v>Reorder Needed</v>
      </c>
    </row>
    <row r="4315" spans="1:20" x14ac:dyDescent="0.3">
      <c r="A4315" s="2">
        <v>5314</v>
      </c>
      <c r="B4315" s="3">
        <v>45363</v>
      </c>
      <c r="C4315" s="2" t="s">
        <v>1419</v>
      </c>
      <c r="D4315" s="2" t="s">
        <v>5085</v>
      </c>
      <c r="E4315" s="2" t="s">
        <v>20</v>
      </c>
      <c r="F4315" s="2" t="s">
        <v>21</v>
      </c>
      <c r="G4315" s="2" t="s">
        <v>55</v>
      </c>
      <c r="H4315" s="2" t="s">
        <v>56</v>
      </c>
      <c r="I4315" s="2" t="s">
        <v>32</v>
      </c>
      <c r="J4315" s="2">
        <v>2</v>
      </c>
      <c r="K4315" s="2">
        <v>48063</v>
      </c>
      <c r="L4315" s="2">
        <v>96126</v>
      </c>
      <c r="M4315" s="2">
        <v>80370.81</v>
      </c>
      <c r="N4315" s="2">
        <v>15755.19</v>
      </c>
      <c r="O4315" s="2">
        <v>111</v>
      </c>
      <c r="P4315" s="2">
        <v>89</v>
      </c>
      <c r="Q4315" s="2" t="s">
        <v>57</v>
      </c>
      <c r="R4315" s="2">
        <v>20</v>
      </c>
      <c r="S4315" s="5">
        <f>IFERROR(Table1[[#This Row],[Profit]]/Table1[[#This Row],[Sales]],0)</f>
        <v>0.16390144185756195</v>
      </c>
      <c r="T4315" s="2" t="str">
        <f t="shared" si="67"/>
        <v>Reorder Needed</v>
      </c>
    </row>
    <row r="4316" spans="1:20" x14ac:dyDescent="0.3">
      <c r="A4316" s="2">
        <v>5315</v>
      </c>
      <c r="B4316" s="3">
        <v>45344</v>
      </c>
      <c r="C4316" s="2" t="s">
        <v>442</v>
      </c>
      <c r="D4316" s="2" t="s">
        <v>5086</v>
      </c>
      <c r="E4316" s="2" t="s">
        <v>36</v>
      </c>
      <c r="F4316" s="2" t="s">
        <v>37</v>
      </c>
      <c r="G4316" s="2" t="s">
        <v>30</v>
      </c>
      <c r="H4316" s="2" t="s">
        <v>31</v>
      </c>
      <c r="I4316" s="2" t="s">
        <v>32</v>
      </c>
      <c r="J4316" s="2">
        <v>6</v>
      </c>
      <c r="K4316" s="2">
        <v>54446</v>
      </c>
      <c r="L4316" s="2">
        <v>326676</v>
      </c>
      <c r="M4316" s="2">
        <v>254113.09</v>
      </c>
      <c r="N4316" s="2">
        <v>72562.91</v>
      </c>
      <c r="O4316" s="2">
        <v>339</v>
      </c>
      <c r="P4316" s="2">
        <v>95</v>
      </c>
      <c r="Q4316" s="2" t="s">
        <v>33</v>
      </c>
      <c r="R4316" s="2">
        <v>0</v>
      </c>
      <c r="S4316" s="5">
        <f>IFERROR(Table1[[#This Row],[Profit]]/Table1[[#This Row],[Sales]],0)</f>
        <v>0.22212501071397961</v>
      </c>
      <c r="T4316" s="2" t="str">
        <f t="shared" si="67"/>
        <v>Reorder Needed</v>
      </c>
    </row>
    <row r="4317" spans="1:20" x14ac:dyDescent="0.3">
      <c r="A4317" s="2">
        <v>5316</v>
      </c>
      <c r="B4317" s="3">
        <v>45358</v>
      </c>
      <c r="C4317" s="2" t="s">
        <v>419</v>
      </c>
      <c r="D4317" s="2" t="s">
        <v>5087</v>
      </c>
      <c r="E4317" s="2" t="s">
        <v>28</v>
      </c>
      <c r="F4317" s="2" t="s">
        <v>29</v>
      </c>
      <c r="G4317" s="2" t="s">
        <v>60</v>
      </c>
      <c r="H4317" s="2" t="s">
        <v>61</v>
      </c>
      <c r="I4317" s="2" t="s">
        <v>32</v>
      </c>
      <c r="J4317" s="2">
        <v>3</v>
      </c>
      <c r="K4317" s="2">
        <v>1249</v>
      </c>
      <c r="L4317" s="2">
        <v>3747</v>
      </c>
      <c r="M4317" s="2">
        <v>2419.27</v>
      </c>
      <c r="N4317" s="2">
        <v>1327.73</v>
      </c>
      <c r="O4317" s="2">
        <v>168</v>
      </c>
      <c r="P4317" s="2">
        <v>58</v>
      </c>
      <c r="Q4317" s="2" t="s">
        <v>62</v>
      </c>
      <c r="R4317" s="2">
        <v>15</v>
      </c>
      <c r="S4317" s="5">
        <f>IFERROR(Table1[[#This Row],[Profit]]/Table1[[#This Row],[Sales]],0)</f>
        <v>0.3543448091806779</v>
      </c>
      <c r="T4317" s="2" t="str">
        <f t="shared" si="67"/>
        <v>Reorder Needed</v>
      </c>
    </row>
    <row r="4318" spans="1:20" x14ac:dyDescent="0.3">
      <c r="A4318" s="2">
        <v>5317</v>
      </c>
      <c r="B4318" s="3">
        <v>45553</v>
      </c>
      <c r="C4318" s="2" t="s">
        <v>682</v>
      </c>
      <c r="D4318" s="2" t="s">
        <v>5088</v>
      </c>
      <c r="E4318" s="2" t="s">
        <v>20</v>
      </c>
      <c r="F4318" s="2" t="s">
        <v>21</v>
      </c>
      <c r="G4318" s="2" t="s">
        <v>75</v>
      </c>
      <c r="H4318" s="2" t="s">
        <v>76</v>
      </c>
      <c r="I4318" s="2" t="s">
        <v>77</v>
      </c>
      <c r="J4318" s="2">
        <v>6</v>
      </c>
      <c r="K4318" s="2">
        <v>35227</v>
      </c>
      <c r="L4318" s="2">
        <v>211362</v>
      </c>
      <c r="M4318" s="2">
        <v>143343.92000000001</v>
      </c>
      <c r="N4318" s="2">
        <v>68018.080000000002</v>
      </c>
      <c r="O4318" s="2">
        <v>317</v>
      </c>
      <c r="P4318" s="2">
        <v>92</v>
      </c>
      <c r="Q4318" s="2" t="s">
        <v>78</v>
      </c>
      <c r="R4318" s="2">
        <v>0</v>
      </c>
      <c r="S4318" s="5">
        <f>IFERROR(Table1[[#This Row],[Profit]]/Table1[[#This Row],[Sales]],0)</f>
        <v>0.32180846131281876</v>
      </c>
      <c r="T4318" s="2" t="str">
        <f t="shared" si="67"/>
        <v>Reorder Needed</v>
      </c>
    </row>
    <row r="4319" spans="1:20" x14ac:dyDescent="0.3">
      <c r="A4319" s="2">
        <v>5318</v>
      </c>
      <c r="B4319" s="3">
        <v>45405</v>
      </c>
      <c r="C4319" s="2" t="s">
        <v>229</v>
      </c>
      <c r="D4319" s="2" t="s">
        <v>5089</v>
      </c>
      <c r="E4319" s="2" t="s">
        <v>45</v>
      </c>
      <c r="F4319" s="2" t="s">
        <v>46</v>
      </c>
      <c r="G4319" s="2" t="s">
        <v>97</v>
      </c>
      <c r="H4319" s="2" t="s">
        <v>98</v>
      </c>
      <c r="I4319" s="2" t="s">
        <v>32</v>
      </c>
      <c r="J4319" s="2">
        <v>9</v>
      </c>
      <c r="K4319" s="2">
        <v>12192</v>
      </c>
      <c r="L4319" s="2">
        <v>109728</v>
      </c>
      <c r="M4319" s="2">
        <v>95829.38</v>
      </c>
      <c r="N4319" s="2">
        <v>13898.62</v>
      </c>
      <c r="O4319" s="2">
        <v>348</v>
      </c>
      <c r="P4319" s="2">
        <v>72</v>
      </c>
      <c r="Q4319" s="2" t="s">
        <v>99</v>
      </c>
      <c r="R4319" s="2">
        <v>15</v>
      </c>
      <c r="S4319" s="5">
        <f>IFERROR(Table1[[#This Row],[Profit]]/Table1[[#This Row],[Sales]],0)</f>
        <v>0.12666429717118693</v>
      </c>
      <c r="T4319" s="2" t="str">
        <f t="shared" si="67"/>
        <v>Reorder Needed</v>
      </c>
    </row>
    <row r="4320" spans="1:20" x14ac:dyDescent="0.3">
      <c r="A4320" s="2">
        <v>5319</v>
      </c>
      <c r="B4320" s="3">
        <v>45384</v>
      </c>
      <c r="C4320" s="2" t="s">
        <v>154</v>
      </c>
      <c r="D4320" s="2" t="s">
        <v>5090</v>
      </c>
      <c r="E4320" s="2" t="s">
        <v>36</v>
      </c>
      <c r="F4320" s="2" t="s">
        <v>37</v>
      </c>
      <c r="G4320" s="2" t="s">
        <v>55</v>
      </c>
      <c r="H4320" s="2" t="s">
        <v>56</v>
      </c>
      <c r="I4320" s="2" t="s">
        <v>32</v>
      </c>
      <c r="J4320" s="2">
        <v>2</v>
      </c>
      <c r="K4320" s="2">
        <v>39575</v>
      </c>
      <c r="L4320" s="2">
        <v>79150</v>
      </c>
      <c r="M4320" s="2">
        <v>54743.41</v>
      </c>
      <c r="N4320" s="2">
        <v>24406.59</v>
      </c>
      <c r="O4320" s="2">
        <v>416</v>
      </c>
      <c r="P4320" s="2">
        <v>38</v>
      </c>
      <c r="Q4320" s="2" t="s">
        <v>57</v>
      </c>
      <c r="R4320" s="2">
        <v>5</v>
      </c>
      <c r="S4320" s="5">
        <f>IFERROR(Table1[[#This Row],[Profit]]/Table1[[#This Row],[Sales]],0)</f>
        <v>0.30835868603916616</v>
      </c>
      <c r="T4320" s="2" t="str">
        <f t="shared" si="67"/>
        <v>Reorder Needed</v>
      </c>
    </row>
    <row r="4321" spans="1:20" x14ac:dyDescent="0.3">
      <c r="A4321" s="2">
        <v>5320</v>
      </c>
      <c r="B4321" s="3">
        <v>45412</v>
      </c>
      <c r="C4321" s="2" t="s">
        <v>2061</v>
      </c>
      <c r="D4321" s="2" t="s">
        <v>5091</v>
      </c>
      <c r="E4321" s="2" t="s">
        <v>20</v>
      </c>
      <c r="F4321" s="2" t="s">
        <v>21</v>
      </c>
      <c r="G4321" s="2" t="s">
        <v>40</v>
      </c>
      <c r="H4321" s="2" t="s">
        <v>41</v>
      </c>
      <c r="I4321" s="2" t="s">
        <v>24</v>
      </c>
      <c r="J4321" s="2">
        <v>6</v>
      </c>
      <c r="K4321" s="2">
        <v>35648</v>
      </c>
      <c r="L4321" s="2">
        <v>213888</v>
      </c>
      <c r="M4321" s="2">
        <v>135965.60999999999</v>
      </c>
      <c r="N4321" s="2">
        <v>77922.39</v>
      </c>
      <c r="O4321" s="2">
        <v>268</v>
      </c>
      <c r="P4321" s="2">
        <v>22</v>
      </c>
      <c r="Q4321" s="2" t="s">
        <v>42</v>
      </c>
      <c r="R4321" s="2">
        <v>15</v>
      </c>
      <c r="S4321" s="5">
        <f>IFERROR(Table1[[#This Row],[Profit]]/Table1[[#This Row],[Sales]],0)</f>
        <v>0.3643139867594255</v>
      </c>
      <c r="T4321" s="2" t="str">
        <f t="shared" si="67"/>
        <v>Reorder Needed</v>
      </c>
    </row>
    <row r="4322" spans="1:20" x14ac:dyDescent="0.3">
      <c r="A4322" s="2">
        <v>5321</v>
      </c>
      <c r="B4322" s="3">
        <v>45632</v>
      </c>
      <c r="C4322" s="2" t="s">
        <v>346</v>
      </c>
      <c r="D4322" s="2" t="s">
        <v>5092</v>
      </c>
      <c r="E4322" s="2" t="s">
        <v>36</v>
      </c>
      <c r="F4322" s="2" t="s">
        <v>37</v>
      </c>
      <c r="G4322" s="2" t="s">
        <v>67</v>
      </c>
      <c r="H4322" s="2" t="s">
        <v>68</v>
      </c>
      <c r="I4322" s="2" t="s">
        <v>24</v>
      </c>
      <c r="J4322" s="2">
        <v>9</v>
      </c>
      <c r="K4322" s="2">
        <v>27956</v>
      </c>
      <c r="L4322" s="2">
        <v>251604</v>
      </c>
      <c r="M4322" s="2">
        <v>203758.22</v>
      </c>
      <c r="N4322" s="2">
        <v>47845.78</v>
      </c>
      <c r="O4322" s="2">
        <v>269</v>
      </c>
      <c r="P4322" s="2">
        <v>22</v>
      </c>
      <c r="Q4322" s="2" t="s">
        <v>42</v>
      </c>
      <c r="R4322" s="2">
        <v>15</v>
      </c>
      <c r="S4322" s="5">
        <f>IFERROR(Table1[[#This Row],[Profit]]/Table1[[#This Row],[Sales]],0)</f>
        <v>0.19016303397402268</v>
      </c>
      <c r="T4322" s="2" t="str">
        <f t="shared" si="67"/>
        <v>Reorder Needed</v>
      </c>
    </row>
    <row r="4323" spans="1:20" x14ac:dyDescent="0.3">
      <c r="A4323" s="2">
        <v>5322</v>
      </c>
      <c r="B4323" s="3">
        <v>45542</v>
      </c>
      <c r="C4323" s="2" t="s">
        <v>586</v>
      </c>
      <c r="D4323" s="2" t="s">
        <v>5093</v>
      </c>
      <c r="E4323" s="2" t="s">
        <v>20</v>
      </c>
      <c r="F4323" s="2" t="s">
        <v>21</v>
      </c>
      <c r="G4323" s="2" t="s">
        <v>60</v>
      </c>
      <c r="H4323" s="2" t="s">
        <v>61</v>
      </c>
      <c r="I4323" s="2" t="s">
        <v>32</v>
      </c>
      <c r="J4323" s="2">
        <v>6</v>
      </c>
      <c r="K4323" s="2">
        <v>10657</v>
      </c>
      <c r="L4323" s="2">
        <v>63942</v>
      </c>
      <c r="M4323" s="2">
        <v>40987.74</v>
      </c>
      <c r="N4323" s="2">
        <v>22954.26</v>
      </c>
      <c r="O4323" s="2">
        <v>271</v>
      </c>
      <c r="P4323" s="2">
        <v>59</v>
      </c>
      <c r="Q4323" s="2" t="s">
        <v>62</v>
      </c>
      <c r="R4323" s="2">
        <v>0</v>
      </c>
      <c r="S4323" s="5">
        <f>IFERROR(Table1[[#This Row],[Profit]]/Table1[[#This Row],[Sales]],0)</f>
        <v>0.35898564323918547</v>
      </c>
      <c r="T4323" s="2" t="str">
        <f t="shared" si="67"/>
        <v>Reorder Needed</v>
      </c>
    </row>
    <row r="4324" spans="1:20" x14ac:dyDescent="0.3">
      <c r="A4324" s="2">
        <v>5323</v>
      </c>
      <c r="B4324" s="3">
        <v>45540</v>
      </c>
      <c r="C4324" s="2" t="s">
        <v>667</v>
      </c>
      <c r="D4324" s="2" t="s">
        <v>5094</v>
      </c>
      <c r="E4324" s="2" t="s">
        <v>36</v>
      </c>
      <c r="F4324" s="2" t="s">
        <v>37</v>
      </c>
      <c r="G4324" s="2" t="s">
        <v>81</v>
      </c>
      <c r="H4324" s="2" t="s">
        <v>82</v>
      </c>
      <c r="I4324" s="2" t="s">
        <v>24</v>
      </c>
      <c r="J4324" s="2">
        <v>5</v>
      </c>
      <c r="K4324" s="2">
        <v>25224</v>
      </c>
      <c r="L4324" s="2">
        <v>126120</v>
      </c>
      <c r="M4324" s="2">
        <v>111492.18</v>
      </c>
      <c r="N4324" s="2">
        <v>14627.82</v>
      </c>
      <c r="O4324" s="2">
        <v>414</v>
      </c>
      <c r="P4324" s="2">
        <v>32</v>
      </c>
      <c r="Q4324" s="2" t="s">
        <v>42</v>
      </c>
      <c r="R4324" s="2">
        <v>0</v>
      </c>
      <c r="S4324" s="5">
        <f>IFERROR(Table1[[#This Row],[Profit]]/Table1[[#This Row],[Sales]],0)</f>
        <v>0.11598334919124643</v>
      </c>
      <c r="T4324" s="2" t="str">
        <f t="shared" si="67"/>
        <v>Reorder Needed</v>
      </c>
    </row>
    <row r="4325" spans="1:20" x14ac:dyDescent="0.3">
      <c r="A4325" s="2">
        <v>5324</v>
      </c>
      <c r="B4325" s="3">
        <v>45333</v>
      </c>
      <c r="C4325" s="2" t="s">
        <v>1060</v>
      </c>
      <c r="D4325" s="2" t="s">
        <v>5095</v>
      </c>
      <c r="E4325" s="2" t="s">
        <v>28</v>
      </c>
      <c r="F4325" s="2" t="s">
        <v>29</v>
      </c>
      <c r="G4325" s="2" t="s">
        <v>67</v>
      </c>
      <c r="H4325" s="2" t="s">
        <v>68</v>
      </c>
      <c r="I4325" s="2" t="s">
        <v>24</v>
      </c>
      <c r="J4325" s="2">
        <v>8</v>
      </c>
      <c r="K4325" s="2">
        <v>51719</v>
      </c>
      <c r="L4325" s="2">
        <v>413752</v>
      </c>
      <c r="M4325" s="2">
        <v>274694.17</v>
      </c>
      <c r="N4325" s="2">
        <v>139057.82999999999</v>
      </c>
      <c r="O4325" s="2">
        <v>63</v>
      </c>
      <c r="P4325" s="2">
        <v>42</v>
      </c>
      <c r="Q4325" s="2" t="s">
        <v>42</v>
      </c>
      <c r="R4325" s="2">
        <v>20</v>
      </c>
      <c r="S4325" s="5">
        <f>IFERROR(Table1[[#This Row],[Profit]]/Table1[[#This Row],[Sales]],0)</f>
        <v>0.33608980742087047</v>
      </c>
      <c r="T4325" s="2" t="str">
        <f t="shared" si="67"/>
        <v>Reorder Needed</v>
      </c>
    </row>
    <row r="4326" spans="1:20" x14ac:dyDescent="0.3">
      <c r="A4326" s="2">
        <v>5325</v>
      </c>
      <c r="B4326" s="3">
        <v>45622</v>
      </c>
      <c r="C4326" s="2" t="s">
        <v>1382</v>
      </c>
      <c r="D4326" s="2" t="s">
        <v>5096</v>
      </c>
      <c r="E4326" s="2" t="s">
        <v>20</v>
      </c>
      <c r="F4326" s="2" t="s">
        <v>21</v>
      </c>
      <c r="G4326" s="2" t="s">
        <v>40</v>
      </c>
      <c r="H4326" s="2" t="s">
        <v>41</v>
      </c>
      <c r="I4326" s="2" t="s">
        <v>24</v>
      </c>
      <c r="J4326" s="2">
        <v>1</v>
      </c>
      <c r="K4326" s="2">
        <v>32946</v>
      </c>
      <c r="L4326" s="2">
        <v>32946</v>
      </c>
      <c r="M4326" s="2">
        <v>23812.44</v>
      </c>
      <c r="N4326" s="2">
        <v>9133.56</v>
      </c>
      <c r="O4326" s="2">
        <v>362</v>
      </c>
      <c r="P4326" s="2">
        <v>17</v>
      </c>
      <c r="Q4326" s="2" t="s">
        <v>42</v>
      </c>
      <c r="R4326" s="2">
        <v>5</v>
      </c>
      <c r="S4326" s="5">
        <f>IFERROR(Table1[[#This Row],[Profit]]/Table1[[#This Row],[Sales]],0)</f>
        <v>0.27722819158623202</v>
      </c>
      <c r="T4326" s="2" t="str">
        <f t="shared" si="67"/>
        <v>Reorder Needed</v>
      </c>
    </row>
    <row r="4327" spans="1:20" x14ac:dyDescent="0.3">
      <c r="A4327" s="2">
        <v>5326</v>
      </c>
      <c r="B4327" s="3">
        <v>45626</v>
      </c>
      <c r="C4327" s="2" t="s">
        <v>4110</v>
      </c>
      <c r="D4327" s="2" t="s">
        <v>5097</v>
      </c>
      <c r="E4327" s="2" t="s">
        <v>20</v>
      </c>
      <c r="F4327" s="2" t="s">
        <v>21</v>
      </c>
      <c r="G4327" s="2" t="s">
        <v>67</v>
      </c>
      <c r="H4327" s="2" t="s">
        <v>68</v>
      </c>
      <c r="I4327" s="2" t="s">
        <v>24</v>
      </c>
      <c r="J4327" s="2">
        <v>4</v>
      </c>
      <c r="K4327" s="2">
        <v>50546</v>
      </c>
      <c r="L4327" s="2">
        <v>202184</v>
      </c>
      <c r="M4327" s="2">
        <v>154471.41</v>
      </c>
      <c r="N4327" s="2">
        <v>47712.59</v>
      </c>
      <c r="O4327" s="2">
        <v>188</v>
      </c>
      <c r="P4327" s="2">
        <v>44</v>
      </c>
      <c r="Q4327" s="2" t="s">
        <v>42</v>
      </c>
      <c r="R4327" s="2">
        <v>20</v>
      </c>
      <c r="S4327" s="5">
        <f>IFERROR(Table1[[#This Row],[Profit]]/Table1[[#This Row],[Sales]],0)</f>
        <v>0.23598598306493093</v>
      </c>
      <c r="T4327" s="2" t="str">
        <f t="shared" si="67"/>
        <v>Reorder Needed</v>
      </c>
    </row>
    <row r="4328" spans="1:20" x14ac:dyDescent="0.3">
      <c r="A4328" s="2">
        <v>5327</v>
      </c>
      <c r="B4328" s="3">
        <v>45390</v>
      </c>
      <c r="C4328" s="2" t="s">
        <v>2706</v>
      </c>
      <c r="D4328" s="2" t="s">
        <v>5098</v>
      </c>
      <c r="E4328" s="2" t="s">
        <v>45</v>
      </c>
      <c r="F4328" s="2" t="s">
        <v>46</v>
      </c>
      <c r="G4328" s="2" t="s">
        <v>40</v>
      </c>
      <c r="H4328" s="2" t="s">
        <v>41</v>
      </c>
      <c r="I4328" s="2" t="s">
        <v>24</v>
      </c>
      <c r="J4328" s="2">
        <v>4</v>
      </c>
      <c r="K4328" s="2">
        <v>24496</v>
      </c>
      <c r="L4328" s="2">
        <v>97984</v>
      </c>
      <c r="M4328" s="2">
        <v>76542.539999999994</v>
      </c>
      <c r="N4328" s="2">
        <v>21441.46</v>
      </c>
      <c r="O4328" s="2">
        <v>326</v>
      </c>
      <c r="P4328" s="2">
        <v>43</v>
      </c>
      <c r="Q4328" s="2" t="s">
        <v>42</v>
      </c>
      <c r="R4328" s="2">
        <v>10</v>
      </c>
      <c r="S4328" s="5">
        <f>IFERROR(Table1[[#This Row],[Profit]]/Table1[[#This Row],[Sales]],0)</f>
        <v>0.21882613487916394</v>
      </c>
      <c r="T4328" s="2" t="str">
        <f t="shared" si="67"/>
        <v>Reorder Needed</v>
      </c>
    </row>
    <row r="4329" spans="1:20" x14ac:dyDescent="0.3">
      <c r="A4329" s="2">
        <v>5328</v>
      </c>
      <c r="B4329" s="3">
        <v>45416</v>
      </c>
      <c r="C4329" s="2" t="s">
        <v>935</v>
      </c>
      <c r="D4329" s="2" t="s">
        <v>5099</v>
      </c>
      <c r="E4329" s="2" t="s">
        <v>45</v>
      </c>
      <c r="F4329" s="2" t="s">
        <v>46</v>
      </c>
      <c r="G4329" s="2" t="s">
        <v>30</v>
      </c>
      <c r="H4329" s="2" t="s">
        <v>31</v>
      </c>
      <c r="I4329" s="2" t="s">
        <v>32</v>
      </c>
      <c r="J4329" s="2">
        <v>5</v>
      </c>
      <c r="K4329" s="2">
        <v>7255</v>
      </c>
      <c r="L4329" s="2">
        <v>36275</v>
      </c>
      <c r="M4329" s="2">
        <v>29646.04</v>
      </c>
      <c r="N4329" s="2">
        <v>6628.96</v>
      </c>
      <c r="O4329" s="2">
        <v>87</v>
      </c>
      <c r="P4329" s="2">
        <v>19</v>
      </c>
      <c r="Q4329" s="2" t="s">
        <v>33</v>
      </c>
      <c r="R4329" s="2">
        <v>10</v>
      </c>
      <c r="S4329" s="5">
        <f>IFERROR(Table1[[#This Row],[Profit]]/Table1[[#This Row],[Sales]],0)</f>
        <v>0.18274183321847001</v>
      </c>
      <c r="T4329" s="2" t="str">
        <f t="shared" si="67"/>
        <v>Reorder Needed</v>
      </c>
    </row>
    <row r="4330" spans="1:20" x14ac:dyDescent="0.3">
      <c r="A4330" s="2">
        <v>5329</v>
      </c>
      <c r="B4330" s="3">
        <v>45577</v>
      </c>
      <c r="C4330" s="2" t="s">
        <v>684</v>
      </c>
      <c r="D4330" s="2" t="s">
        <v>4546</v>
      </c>
      <c r="E4330" s="2" t="s">
        <v>28</v>
      </c>
      <c r="F4330" s="2" t="s">
        <v>29</v>
      </c>
      <c r="G4330" s="2" t="s">
        <v>22</v>
      </c>
      <c r="H4330" s="2" t="s">
        <v>23</v>
      </c>
      <c r="I4330" s="2" t="s">
        <v>24</v>
      </c>
      <c r="J4330" s="2">
        <v>2</v>
      </c>
      <c r="K4330" s="2">
        <v>19007</v>
      </c>
      <c r="L4330" s="2">
        <v>38014</v>
      </c>
      <c r="M4330" s="2">
        <v>24860.7</v>
      </c>
      <c r="N4330" s="2">
        <v>13153.3</v>
      </c>
      <c r="O4330" s="2">
        <v>170</v>
      </c>
      <c r="P4330" s="2">
        <v>46</v>
      </c>
      <c r="Q4330" s="2" t="s">
        <v>25</v>
      </c>
      <c r="R4330" s="2">
        <v>10</v>
      </c>
      <c r="S4330" s="5">
        <f>IFERROR(Table1[[#This Row],[Profit]]/Table1[[#This Row],[Sales]],0)</f>
        <v>0.34601199558057555</v>
      </c>
      <c r="T4330" s="2" t="str">
        <f t="shared" si="67"/>
        <v>Reorder Needed</v>
      </c>
    </row>
    <row r="4331" spans="1:20" x14ac:dyDescent="0.3">
      <c r="A4331" s="2">
        <v>5330</v>
      </c>
      <c r="B4331" s="3">
        <v>45423</v>
      </c>
      <c r="C4331" s="2" t="s">
        <v>176</v>
      </c>
      <c r="D4331" s="2" t="s">
        <v>5100</v>
      </c>
      <c r="E4331" s="2" t="s">
        <v>45</v>
      </c>
      <c r="F4331" s="2" t="s">
        <v>46</v>
      </c>
      <c r="G4331" s="2" t="s">
        <v>30</v>
      </c>
      <c r="H4331" s="2" t="s">
        <v>31</v>
      </c>
      <c r="I4331" s="2" t="s">
        <v>32</v>
      </c>
      <c r="J4331" s="2">
        <v>5</v>
      </c>
      <c r="K4331" s="2">
        <v>49930</v>
      </c>
      <c r="L4331" s="2">
        <v>249650</v>
      </c>
      <c r="M4331" s="2">
        <v>222972.33</v>
      </c>
      <c r="N4331" s="2">
        <v>26677.67</v>
      </c>
      <c r="O4331" s="2">
        <v>300</v>
      </c>
      <c r="P4331" s="2">
        <v>31</v>
      </c>
      <c r="Q4331" s="2" t="s">
        <v>33</v>
      </c>
      <c r="R4331" s="2">
        <v>0</v>
      </c>
      <c r="S4331" s="5">
        <f>IFERROR(Table1[[#This Row],[Profit]]/Table1[[#This Row],[Sales]],0)</f>
        <v>0.10686028439815741</v>
      </c>
      <c r="T4331" s="2" t="str">
        <f t="shared" si="67"/>
        <v>Reorder Needed</v>
      </c>
    </row>
    <row r="4332" spans="1:20" x14ac:dyDescent="0.3">
      <c r="A4332" s="2">
        <v>5331</v>
      </c>
      <c r="B4332" s="3">
        <v>45318</v>
      </c>
      <c r="C4332" s="2" t="s">
        <v>1673</v>
      </c>
      <c r="D4332" s="2" t="s">
        <v>5101</v>
      </c>
      <c r="E4332" s="2" t="s">
        <v>28</v>
      </c>
      <c r="F4332" s="2" t="s">
        <v>29</v>
      </c>
      <c r="G4332" s="2" t="s">
        <v>97</v>
      </c>
      <c r="H4332" s="2" t="s">
        <v>98</v>
      </c>
      <c r="I4332" s="2" t="s">
        <v>32</v>
      </c>
      <c r="J4332" s="2">
        <v>6</v>
      </c>
      <c r="K4332" s="2">
        <v>7956</v>
      </c>
      <c r="L4332" s="2">
        <v>47736</v>
      </c>
      <c r="M4332" s="2">
        <v>41753.339999999997</v>
      </c>
      <c r="N4332" s="2">
        <v>5982.66</v>
      </c>
      <c r="O4332" s="2">
        <v>63</v>
      </c>
      <c r="P4332" s="2">
        <v>28</v>
      </c>
      <c r="Q4332" s="2" t="s">
        <v>99</v>
      </c>
      <c r="R4332" s="2">
        <v>0</v>
      </c>
      <c r="S4332" s="5">
        <f>IFERROR(Table1[[#This Row],[Profit]]/Table1[[#This Row],[Sales]],0)</f>
        <v>0.12532805429864252</v>
      </c>
      <c r="T4332" s="2" t="str">
        <f t="shared" si="67"/>
        <v>Reorder Needed</v>
      </c>
    </row>
    <row r="4333" spans="1:20" x14ac:dyDescent="0.3">
      <c r="A4333" s="2">
        <v>5332</v>
      </c>
      <c r="B4333" s="3">
        <v>45303</v>
      </c>
      <c r="C4333" s="2" t="s">
        <v>1959</v>
      </c>
      <c r="D4333" s="2" t="s">
        <v>5102</v>
      </c>
      <c r="E4333" s="2" t="s">
        <v>28</v>
      </c>
      <c r="F4333" s="2" t="s">
        <v>29</v>
      </c>
      <c r="G4333" s="2" t="s">
        <v>22</v>
      </c>
      <c r="H4333" s="2" t="s">
        <v>23</v>
      </c>
      <c r="I4333" s="2" t="s">
        <v>24</v>
      </c>
      <c r="J4333" s="2">
        <v>10</v>
      </c>
      <c r="K4333" s="2">
        <v>29805</v>
      </c>
      <c r="L4333" s="2">
        <v>298050</v>
      </c>
      <c r="M4333" s="2">
        <v>266900.83</v>
      </c>
      <c r="N4333" s="2">
        <v>31149.17</v>
      </c>
      <c r="O4333" s="2">
        <v>301</v>
      </c>
      <c r="P4333" s="2">
        <v>17</v>
      </c>
      <c r="Q4333" s="2" t="s">
        <v>25</v>
      </c>
      <c r="R4333" s="2">
        <v>5</v>
      </c>
      <c r="S4333" s="5">
        <f>IFERROR(Table1[[#This Row],[Profit]]/Table1[[#This Row],[Sales]],0)</f>
        <v>0.1045098808924677</v>
      </c>
      <c r="T4333" s="2" t="str">
        <f t="shared" si="67"/>
        <v>Reorder Needed</v>
      </c>
    </row>
    <row r="4334" spans="1:20" x14ac:dyDescent="0.3">
      <c r="A4334" s="2">
        <v>5333</v>
      </c>
      <c r="B4334" s="3">
        <v>45402</v>
      </c>
      <c r="C4334" s="2" t="s">
        <v>599</v>
      </c>
      <c r="D4334" s="2" t="s">
        <v>5103</v>
      </c>
      <c r="E4334" s="2" t="s">
        <v>20</v>
      </c>
      <c r="F4334" s="2" t="s">
        <v>21</v>
      </c>
      <c r="G4334" s="2" t="s">
        <v>30</v>
      </c>
      <c r="H4334" s="2" t="s">
        <v>31</v>
      </c>
      <c r="I4334" s="2" t="s">
        <v>32</v>
      </c>
      <c r="J4334" s="2">
        <v>6</v>
      </c>
      <c r="K4334" s="2">
        <v>35110</v>
      </c>
      <c r="L4334" s="2">
        <v>210660</v>
      </c>
      <c r="M4334" s="2">
        <v>160792.9</v>
      </c>
      <c r="N4334" s="2">
        <v>49867.1</v>
      </c>
      <c r="O4334" s="2">
        <v>138</v>
      </c>
      <c r="P4334" s="2">
        <v>50</v>
      </c>
      <c r="Q4334" s="2" t="s">
        <v>33</v>
      </c>
      <c r="R4334" s="2">
        <v>0</v>
      </c>
      <c r="S4334" s="5">
        <f>IFERROR(Table1[[#This Row],[Profit]]/Table1[[#This Row],[Sales]],0)</f>
        <v>0.23671840881040537</v>
      </c>
      <c r="T4334" s="2" t="str">
        <f t="shared" si="67"/>
        <v>Reorder Needed</v>
      </c>
    </row>
    <row r="4335" spans="1:20" x14ac:dyDescent="0.3">
      <c r="A4335" s="2">
        <v>5334</v>
      </c>
      <c r="B4335" s="3">
        <v>45574</v>
      </c>
      <c r="C4335" s="2" t="s">
        <v>649</v>
      </c>
      <c r="D4335" s="2" t="s">
        <v>5104</v>
      </c>
      <c r="E4335" s="2" t="s">
        <v>20</v>
      </c>
      <c r="F4335" s="2" t="s">
        <v>21</v>
      </c>
      <c r="G4335" s="2" t="s">
        <v>97</v>
      </c>
      <c r="H4335" s="2" t="s">
        <v>98</v>
      </c>
      <c r="I4335" s="2" t="s">
        <v>32</v>
      </c>
      <c r="J4335" s="2">
        <v>5</v>
      </c>
      <c r="K4335" s="2">
        <v>4762</v>
      </c>
      <c r="L4335" s="2">
        <v>23810</v>
      </c>
      <c r="M4335" s="2">
        <v>15974.61</v>
      </c>
      <c r="N4335" s="2">
        <v>7835.39</v>
      </c>
      <c r="O4335" s="2">
        <v>155</v>
      </c>
      <c r="P4335" s="2">
        <v>10</v>
      </c>
      <c r="Q4335" s="2" t="s">
        <v>99</v>
      </c>
      <c r="R4335" s="2">
        <v>5</v>
      </c>
      <c r="S4335" s="5">
        <f>IFERROR(Table1[[#This Row],[Profit]]/Table1[[#This Row],[Sales]],0)</f>
        <v>0.32907979840403195</v>
      </c>
      <c r="T4335" s="2" t="str">
        <f t="shared" si="67"/>
        <v>Reorder Needed</v>
      </c>
    </row>
    <row r="4336" spans="1:20" x14ac:dyDescent="0.3">
      <c r="A4336" s="2">
        <v>5335</v>
      </c>
      <c r="B4336" s="3">
        <v>45552</v>
      </c>
      <c r="C4336" s="2" t="s">
        <v>592</v>
      </c>
      <c r="D4336" s="2" t="s">
        <v>5105</v>
      </c>
      <c r="E4336" s="2" t="s">
        <v>45</v>
      </c>
      <c r="F4336" s="2" t="s">
        <v>46</v>
      </c>
      <c r="G4336" s="2" t="s">
        <v>55</v>
      </c>
      <c r="H4336" s="2" t="s">
        <v>56</v>
      </c>
      <c r="I4336" s="2" t="s">
        <v>32</v>
      </c>
      <c r="J4336" s="2">
        <v>4</v>
      </c>
      <c r="K4336" s="2">
        <v>18938</v>
      </c>
      <c r="L4336" s="2">
        <v>75752</v>
      </c>
      <c r="M4336" s="2">
        <v>57763.91</v>
      </c>
      <c r="N4336" s="2">
        <v>17988.09</v>
      </c>
      <c r="O4336" s="2">
        <v>238</v>
      </c>
      <c r="P4336" s="2">
        <v>35</v>
      </c>
      <c r="Q4336" s="2" t="s">
        <v>57</v>
      </c>
      <c r="R4336" s="2">
        <v>0</v>
      </c>
      <c r="S4336" s="5">
        <f>IFERROR(Table1[[#This Row],[Profit]]/Table1[[#This Row],[Sales]],0)</f>
        <v>0.23746026507550955</v>
      </c>
      <c r="T4336" s="2" t="str">
        <f t="shared" si="67"/>
        <v>Reorder Needed</v>
      </c>
    </row>
    <row r="4337" spans="1:20" x14ac:dyDescent="0.3">
      <c r="A4337" s="2">
        <v>5336</v>
      </c>
      <c r="B4337" s="3">
        <v>45444</v>
      </c>
      <c r="C4337" s="2" t="s">
        <v>158</v>
      </c>
      <c r="D4337" s="2" t="s">
        <v>5106</v>
      </c>
      <c r="E4337" s="2" t="s">
        <v>45</v>
      </c>
      <c r="F4337" s="2" t="s">
        <v>46</v>
      </c>
      <c r="G4337" s="2" t="s">
        <v>22</v>
      </c>
      <c r="H4337" s="2" t="s">
        <v>23</v>
      </c>
      <c r="I4337" s="2" t="s">
        <v>24</v>
      </c>
      <c r="J4337" s="2">
        <v>2</v>
      </c>
      <c r="K4337" s="2">
        <v>9590</v>
      </c>
      <c r="L4337" s="2">
        <v>19180</v>
      </c>
      <c r="M4337" s="2">
        <v>16005.35</v>
      </c>
      <c r="N4337" s="2">
        <v>3174.65</v>
      </c>
      <c r="O4337" s="2">
        <v>410</v>
      </c>
      <c r="P4337" s="2">
        <v>95</v>
      </c>
      <c r="Q4337" s="2" t="s">
        <v>25</v>
      </c>
      <c r="R4337" s="2">
        <v>10</v>
      </c>
      <c r="S4337" s="5">
        <f>IFERROR(Table1[[#This Row],[Profit]]/Table1[[#This Row],[Sales]],0)</f>
        <v>0.16551876955161626</v>
      </c>
      <c r="T4337" s="2" t="str">
        <f t="shared" si="67"/>
        <v>Reorder Needed</v>
      </c>
    </row>
    <row r="4338" spans="1:20" x14ac:dyDescent="0.3">
      <c r="A4338" s="2">
        <v>5337</v>
      </c>
      <c r="B4338" s="3">
        <v>45457</v>
      </c>
      <c r="C4338" s="2" t="s">
        <v>567</v>
      </c>
      <c r="D4338" s="2" t="s">
        <v>5107</v>
      </c>
      <c r="E4338" s="2" t="s">
        <v>20</v>
      </c>
      <c r="F4338" s="2" t="s">
        <v>21</v>
      </c>
      <c r="G4338" s="2" t="s">
        <v>49</v>
      </c>
      <c r="H4338" s="2" t="s">
        <v>50</v>
      </c>
      <c r="I4338" s="2" t="s">
        <v>51</v>
      </c>
      <c r="J4338" s="2">
        <v>10</v>
      </c>
      <c r="K4338" s="2">
        <v>3721</v>
      </c>
      <c r="L4338" s="2">
        <v>37210</v>
      </c>
      <c r="M4338" s="2">
        <v>28470.12</v>
      </c>
      <c r="N4338" s="2">
        <v>8739.8799999999992</v>
      </c>
      <c r="O4338" s="2">
        <v>80</v>
      </c>
      <c r="P4338" s="2">
        <v>95</v>
      </c>
      <c r="Q4338" s="2" t="s">
        <v>52</v>
      </c>
      <c r="R4338" s="2">
        <v>15</v>
      </c>
      <c r="S4338" s="5">
        <f>IFERROR(Table1[[#This Row],[Profit]]/Table1[[#This Row],[Sales]],0)</f>
        <v>0.23487987100241869</v>
      </c>
      <c r="T4338" s="2" t="str">
        <f t="shared" si="67"/>
        <v>Sufficient</v>
      </c>
    </row>
    <row r="4339" spans="1:20" x14ac:dyDescent="0.3">
      <c r="A4339" s="2">
        <v>5338</v>
      </c>
      <c r="B4339" s="3">
        <v>45565</v>
      </c>
      <c r="C4339" s="2" t="s">
        <v>951</v>
      </c>
      <c r="D4339" s="2" t="s">
        <v>5108</v>
      </c>
      <c r="E4339" s="2" t="s">
        <v>45</v>
      </c>
      <c r="F4339" s="2" t="s">
        <v>46</v>
      </c>
      <c r="G4339" s="2" t="s">
        <v>40</v>
      </c>
      <c r="H4339" s="2" t="s">
        <v>41</v>
      </c>
      <c r="I4339" s="2" t="s">
        <v>24</v>
      </c>
      <c r="J4339" s="2">
        <v>8</v>
      </c>
      <c r="K4339" s="2">
        <v>11919</v>
      </c>
      <c r="L4339" s="2">
        <v>95352</v>
      </c>
      <c r="M4339" s="2">
        <v>83425.39</v>
      </c>
      <c r="N4339" s="2">
        <v>11926.61</v>
      </c>
      <c r="O4339" s="2">
        <v>496</v>
      </c>
      <c r="P4339" s="2">
        <v>82</v>
      </c>
      <c r="Q4339" s="2" t="s">
        <v>42</v>
      </c>
      <c r="R4339" s="2">
        <v>20</v>
      </c>
      <c r="S4339" s="5">
        <f>IFERROR(Table1[[#This Row],[Profit]]/Table1[[#This Row],[Sales]],0)</f>
        <v>0.12507980954778086</v>
      </c>
      <c r="T4339" s="2" t="str">
        <f t="shared" si="67"/>
        <v>Reorder Needed</v>
      </c>
    </row>
    <row r="4340" spans="1:20" x14ac:dyDescent="0.3">
      <c r="A4340" s="2">
        <v>5339</v>
      </c>
      <c r="B4340" s="3">
        <v>45629</v>
      </c>
      <c r="C4340" s="2" t="s">
        <v>823</v>
      </c>
      <c r="D4340" s="2" t="s">
        <v>5109</v>
      </c>
      <c r="E4340" s="2" t="s">
        <v>20</v>
      </c>
      <c r="F4340" s="2" t="s">
        <v>21</v>
      </c>
      <c r="G4340" s="2" t="s">
        <v>97</v>
      </c>
      <c r="H4340" s="2" t="s">
        <v>98</v>
      </c>
      <c r="I4340" s="2" t="s">
        <v>32</v>
      </c>
      <c r="J4340" s="2">
        <v>10</v>
      </c>
      <c r="K4340" s="2">
        <v>15235</v>
      </c>
      <c r="L4340" s="2">
        <v>152350</v>
      </c>
      <c r="M4340" s="2">
        <v>135038.96</v>
      </c>
      <c r="N4340" s="2">
        <v>17311.04</v>
      </c>
      <c r="O4340" s="2">
        <v>88</v>
      </c>
      <c r="P4340" s="2">
        <v>65</v>
      </c>
      <c r="Q4340" s="2" t="s">
        <v>99</v>
      </c>
      <c r="R4340" s="2">
        <v>10</v>
      </c>
      <c r="S4340" s="5">
        <f>IFERROR(Table1[[#This Row],[Profit]]/Table1[[#This Row],[Sales]],0)</f>
        <v>0.11362678043977684</v>
      </c>
      <c r="T4340" s="2" t="str">
        <f t="shared" si="67"/>
        <v>Reorder Needed</v>
      </c>
    </row>
    <row r="4341" spans="1:20" x14ac:dyDescent="0.3">
      <c r="A4341" s="2">
        <v>5340</v>
      </c>
      <c r="B4341" s="3">
        <v>45433</v>
      </c>
      <c r="C4341" s="2" t="s">
        <v>95</v>
      </c>
      <c r="D4341" s="2" t="s">
        <v>5110</v>
      </c>
      <c r="E4341" s="2" t="s">
        <v>20</v>
      </c>
      <c r="F4341" s="2" t="s">
        <v>21</v>
      </c>
      <c r="G4341" s="2" t="s">
        <v>30</v>
      </c>
      <c r="H4341" s="2" t="s">
        <v>31</v>
      </c>
      <c r="I4341" s="2" t="s">
        <v>32</v>
      </c>
      <c r="J4341" s="2">
        <v>4</v>
      </c>
      <c r="K4341" s="2">
        <v>50358</v>
      </c>
      <c r="L4341" s="2">
        <v>201432</v>
      </c>
      <c r="M4341" s="2">
        <v>161749.13</v>
      </c>
      <c r="N4341" s="2">
        <v>39682.870000000003</v>
      </c>
      <c r="O4341" s="2">
        <v>95</v>
      </c>
      <c r="P4341" s="2">
        <v>13</v>
      </c>
      <c r="Q4341" s="2" t="s">
        <v>33</v>
      </c>
      <c r="R4341" s="2">
        <v>10</v>
      </c>
      <c r="S4341" s="5">
        <f>IFERROR(Table1[[#This Row],[Profit]]/Table1[[#This Row],[Sales]],0)</f>
        <v>0.1970038027721514</v>
      </c>
      <c r="T4341" s="2" t="str">
        <f t="shared" si="67"/>
        <v>Reorder Needed</v>
      </c>
    </row>
    <row r="4342" spans="1:20" x14ac:dyDescent="0.3">
      <c r="A4342" s="2">
        <v>5341</v>
      </c>
      <c r="B4342" s="3">
        <v>45317</v>
      </c>
      <c r="C4342" s="2" t="s">
        <v>1788</v>
      </c>
      <c r="D4342" s="2" t="s">
        <v>5111</v>
      </c>
      <c r="E4342" s="2" t="s">
        <v>36</v>
      </c>
      <c r="F4342" s="2" t="s">
        <v>37</v>
      </c>
      <c r="G4342" s="2" t="s">
        <v>81</v>
      </c>
      <c r="H4342" s="2" t="s">
        <v>82</v>
      </c>
      <c r="I4342" s="2" t="s">
        <v>24</v>
      </c>
      <c r="J4342" s="2">
        <v>3</v>
      </c>
      <c r="K4342" s="2">
        <v>58167</v>
      </c>
      <c r="L4342" s="2">
        <v>174501</v>
      </c>
      <c r="M4342" s="2">
        <v>107329.56</v>
      </c>
      <c r="N4342" s="2">
        <v>67171.44</v>
      </c>
      <c r="O4342" s="2">
        <v>152</v>
      </c>
      <c r="P4342" s="2">
        <v>85</v>
      </c>
      <c r="Q4342" s="2" t="s">
        <v>42</v>
      </c>
      <c r="R4342" s="2">
        <v>0</v>
      </c>
      <c r="S4342" s="5">
        <f>IFERROR(Table1[[#This Row],[Profit]]/Table1[[#This Row],[Sales]],0)</f>
        <v>0.38493441298330672</v>
      </c>
      <c r="T4342" s="2" t="str">
        <f t="shared" si="67"/>
        <v>Reorder Needed</v>
      </c>
    </row>
    <row r="4343" spans="1:20" x14ac:dyDescent="0.3">
      <c r="A4343" s="2">
        <v>5342</v>
      </c>
      <c r="B4343" s="3">
        <v>45332</v>
      </c>
      <c r="C4343" s="2" t="s">
        <v>401</v>
      </c>
      <c r="D4343" s="2" t="s">
        <v>5112</v>
      </c>
      <c r="E4343" s="2" t="s">
        <v>28</v>
      </c>
      <c r="F4343" s="2" t="s">
        <v>29</v>
      </c>
      <c r="G4343" s="2" t="s">
        <v>67</v>
      </c>
      <c r="H4343" s="2" t="s">
        <v>68</v>
      </c>
      <c r="I4343" s="2" t="s">
        <v>24</v>
      </c>
      <c r="J4343" s="2">
        <v>10</v>
      </c>
      <c r="K4343" s="2">
        <v>37231</v>
      </c>
      <c r="L4343" s="2">
        <v>372310</v>
      </c>
      <c r="M4343" s="2">
        <v>332904.84000000003</v>
      </c>
      <c r="N4343" s="2">
        <v>39405.160000000003</v>
      </c>
      <c r="O4343" s="2">
        <v>159</v>
      </c>
      <c r="P4343" s="2">
        <v>79</v>
      </c>
      <c r="Q4343" s="2" t="s">
        <v>42</v>
      </c>
      <c r="R4343" s="2">
        <v>0</v>
      </c>
      <c r="S4343" s="5">
        <f>IFERROR(Table1[[#This Row],[Profit]]/Table1[[#This Row],[Sales]],0)</f>
        <v>0.10583964975423707</v>
      </c>
      <c r="T4343" s="2" t="str">
        <f t="shared" si="67"/>
        <v>Reorder Needed</v>
      </c>
    </row>
    <row r="4344" spans="1:20" x14ac:dyDescent="0.3">
      <c r="A4344" s="2">
        <v>5343</v>
      </c>
      <c r="B4344" s="3">
        <v>45368</v>
      </c>
      <c r="C4344" s="2" t="s">
        <v>2647</v>
      </c>
      <c r="D4344" s="2" t="s">
        <v>5113</v>
      </c>
      <c r="E4344" s="2" t="s">
        <v>28</v>
      </c>
      <c r="F4344" s="2" t="s">
        <v>29</v>
      </c>
      <c r="G4344" s="2" t="s">
        <v>81</v>
      </c>
      <c r="H4344" s="2" t="s">
        <v>82</v>
      </c>
      <c r="I4344" s="2" t="s">
        <v>24</v>
      </c>
      <c r="J4344" s="2">
        <v>9</v>
      </c>
      <c r="K4344" s="2">
        <v>57591</v>
      </c>
      <c r="L4344" s="2">
        <v>518319</v>
      </c>
      <c r="M4344" s="2">
        <v>402509.68</v>
      </c>
      <c r="N4344" s="2">
        <v>115809.32</v>
      </c>
      <c r="O4344" s="2">
        <v>227</v>
      </c>
      <c r="P4344" s="2">
        <v>23</v>
      </c>
      <c r="Q4344" s="2" t="s">
        <v>42</v>
      </c>
      <c r="R4344" s="2">
        <v>10</v>
      </c>
      <c r="S4344" s="5">
        <f>IFERROR(Table1[[#This Row],[Profit]]/Table1[[#This Row],[Sales]],0)</f>
        <v>0.22343251935584071</v>
      </c>
      <c r="T4344" s="2" t="str">
        <f t="shared" si="67"/>
        <v>Reorder Needed</v>
      </c>
    </row>
    <row r="4345" spans="1:20" x14ac:dyDescent="0.3">
      <c r="A4345" s="2">
        <v>5344</v>
      </c>
      <c r="B4345" s="3">
        <v>45429</v>
      </c>
      <c r="C4345" s="2" t="s">
        <v>2042</v>
      </c>
      <c r="D4345" s="2" t="s">
        <v>5114</v>
      </c>
      <c r="E4345" s="2" t="s">
        <v>20</v>
      </c>
      <c r="F4345" s="2" t="s">
        <v>21</v>
      </c>
      <c r="G4345" s="2" t="s">
        <v>55</v>
      </c>
      <c r="H4345" s="2" t="s">
        <v>56</v>
      </c>
      <c r="I4345" s="2" t="s">
        <v>32</v>
      </c>
      <c r="J4345" s="2">
        <v>1</v>
      </c>
      <c r="K4345" s="2">
        <v>19416</v>
      </c>
      <c r="L4345" s="2">
        <v>19416</v>
      </c>
      <c r="M4345" s="2">
        <v>14085.64</v>
      </c>
      <c r="N4345" s="2">
        <v>5330.36</v>
      </c>
      <c r="O4345" s="2">
        <v>455</v>
      </c>
      <c r="P4345" s="2">
        <v>11</v>
      </c>
      <c r="Q4345" s="2" t="s">
        <v>57</v>
      </c>
      <c r="R4345" s="2">
        <v>20</v>
      </c>
      <c r="S4345" s="5">
        <f>IFERROR(Table1[[#This Row],[Profit]]/Table1[[#This Row],[Sales]],0)</f>
        <v>0.2745344046147507</v>
      </c>
      <c r="T4345" s="2" t="str">
        <f t="shared" si="67"/>
        <v>Reorder Needed</v>
      </c>
    </row>
    <row r="4346" spans="1:20" x14ac:dyDescent="0.3">
      <c r="A4346" s="2">
        <v>5345</v>
      </c>
      <c r="B4346" s="3">
        <v>45487</v>
      </c>
      <c r="C4346" s="2" t="s">
        <v>584</v>
      </c>
      <c r="D4346" s="2" t="s">
        <v>5115</v>
      </c>
      <c r="E4346" s="2" t="s">
        <v>36</v>
      </c>
      <c r="F4346" s="2" t="s">
        <v>37</v>
      </c>
      <c r="G4346" s="2" t="s">
        <v>40</v>
      </c>
      <c r="H4346" s="2" t="s">
        <v>41</v>
      </c>
      <c r="I4346" s="2" t="s">
        <v>24</v>
      </c>
      <c r="J4346" s="2">
        <v>7</v>
      </c>
      <c r="K4346" s="2">
        <v>23575</v>
      </c>
      <c r="L4346" s="2">
        <v>165025</v>
      </c>
      <c r="M4346" s="2">
        <v>104456.39</v>
      </c>
      <c r="N4346" s="2">
        <v>60568.61</v>
      </c>
      <c r="O4346" s="2">
        <v>220</v>
      </c>
      <c r="P4346" s="2">
        <v>30</v>
      </c>
      <c r="Q4346" s="2" t="s">
        <v>42</v>
      </c>
      <c r="R4346" s="2">
        <v>15</v>
      </c>
      <c r="S4346" s="5">
        <f>IFERROR(Table1[[#This Row],[Profit]]/Table1[[#This Row],[Sales]],0)</f>
        <v>0.36702687471595213</v>
      </c>
      <c r="T4346" s="2" t="str">
        <f t="shared" si="67"/>
        <v>Reorder Needed</v>
      </c>
    </row>
    <row r="4347" spans="1:20" x14ac:dyDescent="0.3">
      <c r="A4347" s="2">
        <v>5346</v>
      </c>
      <c r="B4347" s="3">
        <v>45590</v>
      </c>
      <c r="C4347" s="2" t="s">
        <v>223</v>
      </c>
      <c r="D4347" s="2" t="s">
        <v>5116</v>
      </c>
      <c r="E4347" s="2" t="s">
        <v>28</v>
      </c>
      <c r="F4347" s="2" t="s">
        <v>29</v>
      </c>
      <c r="G4347" s="2" t="s">
        <v>67</v>
      </c>
      <c r="H4347" s="2" t="s">
        <v>68</v>
      </c>
      <c r="I4347" s="2" t="s">
        <v>24</v>
      </c>
      <c r="J4347" s="2">
        <v>1</v>
      </c>
      <c r="K4347" s="2">
        <v>53961</v>
      </c>
      <c r="L4347" s="2">
        <v>53961</v>
      </c>
      <c r="M4347" s="2">
        <v>39298.910000000003</v>
      </c>
      <c r="N4347" s="2">
        <v>14662.09</v>
      </c>
      <c r="O4347" s="2">
        <v>435</v>
      </c>
      <c r="P4347" s="2">
        <v>88</v>
      </c>
      <c r="Q4347" s="2" t="s">
        <v>42</v>
      </c>
      <c r="R4347" s="2">
        <v>20</v>
      </c>
      <c r="S4347" s="5">
        <f>IFERROR(Table1[[#This Row],[Profit]]/Table1[[#This Row],[Sales]],0)</f>
        <v>0.27171642482533681</v>
      </c>
      <c r="T4347" s="2" t="str">
        <f t="shared" si="67"/>
        <v>Reorder Needed</v>
      </c>
    </row>
    <row r="4348" spans="1:20" x14ac:dyDescent="0.3">
      <c r="A4348" s="2">
        <v>5347</v>
      </c>
      <c r="B4348" s="3">
        <v>45457</v>
      </c>
      <c r="C4348" s="2" t="s">
        <v>722</v>
      </c>
      <c r="D4348" s="2" t="s">
        <v>5117</v>
      </c>
      <c r="E4348" s="2" t="s">
        <v>20</v>
      </c>
      <c r="F4348" s="2" t="s">
        <v>21</v>
      </c>
      <c r="G4348" s="2" t="s">
        <v>30</v>
      </c>
      <c r="H4348" s="2" t="s">
        <v>31</v>
      </c>
      <c r="I4348" s="2" t="s">
        <v>32</v>
      </c>
      <c r="J4348" s="2">
        <v>9</v>
      </c>
      <c r="K4348" s="2">
        <v>10271</v>
      </c>
      <c r="L4348" s="2">
        <v>92439</v>
      </c>
      <c r="M4348" s="2">
        <v>69755.88</v>
      </c>
      <c r="N4348" s="2">
        <v>22683.119999999999</v>
      </c>
      <c r="O4348" s="2">
        <v>169</v>
      </c>
      <c r="P4348" s="2">
        <v>81</v>
      </c>
      <c r="Q4348" s="2" t="s">
        <v>33</v>
      </c>
      <c r="R4348" s="2">
        <v>20</v>
      </c>
      <c r="S4348" s="5">
        <f>IFERROR(Table1[[#This Row],[Profit]]/Table1[[#This Row],[Sales]],0)</f>
        <v>0.24538474020705545</v>
      </c>
      <c r="T4348" s="2" t="str">
        <f t="shared" si="67"/>
        <v>Reorder Needed</v>
      </c>
    </row>
    <row r="4349" spans="1:20" x14ac:dyDescent="0.3">
      <c r="A4349" s="2">
        <v>5348</v>
      </c>
      <c r="B4349" s="3">
        <v>45568</v>
      </c>
      <c r="C4349" s="2" t="s">
        <v>552</v>
      </c>
      <c r="D4349" s="2" t="s">
        <v>5118</v>
      </c>
      <c r="E4349" s="2" t="s">
        <v>45</v>
      </c>
      <c r="F4349" s="2" t="s">
        <v>46</v>
      </c>
      <c r="G4349" s="2" t="s">
        <v>55</v>
      </c>
      <c r="H4349" s="2" t="s">
        <v>56</v>
      </c>
      <c r="I4349" s="2" t="s">
        <v>32</v>
      </c>
      <c r="J4349" s="2">
        <v>6</v>
      </c>
      <c r="K4349" s="2">
        <v>55039</v>
      </c>
      <c r="L4349" s="2">
        <v>330234</v>
      </c>
      <c r="M4349" s="2">
        <v>211356.45</v>
      </c>
      <c r="N4349" s="2">
        <v>118877.55</v>
      </c>
      <c r="O4349" s="2">
        <v>373</v>
      </c>
      <c r="P4349" s="2">
        <v>79</v>
      </c>
      <c r="Q4349" s="2" t="s">
        <v>57</v>
      </c>
      <c r="R4349" s="2">
        <v>0</v>
      </c>
      <c r="S4349" s="5">
        <f>IFERROR(Table1[[#This Row],[Profit]]/Table1[[#This Row],[Sales]],0)</f>
        <v>0.35997974163774776</v>
      </c>
      <c r="T4349" s="2" t="str">
        <f t="shared" si="67"/>
        <v>Reorder Needed</v>
      </c>
    </row>
    <row r="4350" spans="1:20" x14ac:dyDescent="0.3">
      <c r="A4350" s="2">
        <v>5349</v>
      </c>
      <c r="B4350" s="3">
        <v>45451</v>
      </c>
      <c r="C4350" s="2" t="s">
        <v>3558</v>
      </c>
      <c r="D4350" s="2" t="s">
        <v>5119</v>
      </c>
      <c r="E4350" s="2" t="s">
        <v>36</v>
      </c>
      <c r="F4350" s="2" t="s">
        <v>37</v>
      </c>
      <c r="G4350" s="2" t="s">
        <v>30</v>
      </c>
      <c r="H4350" s="2" t="s">
        <v>31</v>
      </c>
      <c r="I4350" s="2" t="s">
        <v>32</v>
      </c>
      <c r="J4350" s="2">
        <v>8</v>
      </c>
      <c r="K4350" s="2">
        <v>26756</v>
      </c>
      <c r="L4350" s="2">
        <v>214048</v>
      </c>
      <c r="M4350" s="2">
        <v>185981.21</v>
      </c>
      <c r="N4350" s="2">
        <v>28066.79</v>
      </c>
      <c r="O4350" s="2">
        <v>101</v>
      </c>
      <c r="P4350" s="2">
        <v>63</v>
      </c>
      <c r="Q4350" s="2" t="s">
        <v>33</v>
      </c>
      <c r="R4350" s="2">
        <v>15</v>
      </c>
      <c r="S4350" s="5">
        <f>IFERROR(Table1[[#This Row],[Profit]]/Table1[[#This Row],[Sales]],0)</f>
        <v>0.13112381335027659</v>
      </c>
      <c r="T4350" s="2" t="str">
        <f t="shared" si="67"/>
        <v>Reorder Needed</v>
      </c>
    </row>
    <row r="4351" spans="1:20" x14ac:dyDescent="0.3">
      <c r="A4351" s="2">
        <v>5350</v>
      </c>
      <c r="B4351" s="3">
        <v>45384</v>
      </c>
      <c r="C4351" s="2" t="s">
        <v>657</v>
      </c>
      <c r="D4351" s="2" t="s">
        <v>5120</v>
      </c>
      <c r="E4351" s="2" t="s">
        <v>20</v>
      </c>
      <c r="F4351" s="2" t="s">
        <v>21</v>
      </c>
      <c r="G4351" s="2" t="s">
        <v>49</v>
      </c>
      <c r="H4351" s="2" t="s">
        <v>50</v>
      </c>
      <c r="I4351" s="2" t="s">
        <v>51</v>
      </c>
      <c r="J4351" s="2">
        <v>10</v>
      </c>
      <c r="K4351" s="2">
        <v>52541</v>
      </c>
      <c r="L4351" s="2">
        <v>525410</v>
      </c>
      <c r="M4351" s="2">
        <v>425330.94</v>
      </c>
      <c r="N4351" s="2">
        <v>100079.06</v>
      </c>
      <c r="O4351" s="2">
        <v>393</v>
      </c>
      <c r="P4351" s="2">
        <v>72</v>
      </c>
      <c r="Q4351" s="2" t="s">
        <v>52</v>
      </c>
      <c r="R4351" s="2">
        <v>10</v>
      </c>
      <c r="S4351" s="5">
        <f>IFERROR(Table1[[#This Row],[Profit]]/Table1[[#This Row],[Sales]],0)</f>
        <v>0.19047802668392302</v>
      </c>
      <c r="T4351" s="2" t="str">
        <f t="shared" si="67"/>
        <v>Reorder Needed</v>
      </c>
    </row>
    <row r="4352" spans="1:20" x14ac:dyDescent="0.3">
      <c r="A4352" s="2">
        <v>5351</v>
      </c>
      <c r="B4352" s="3">
        <v>45625</v>
      </c>
      <c r="C4352" s="2" t="s">
        <v>1134</v>
      </c>
      <c r="D4352" s="2" t="s">
        <v>5121</v>
      </c>
      <c r="E4352" s="2" t="s">
        <v>45</v>
      </c>
      <c r="F4352" s="2" t="s">
        <v>46</v>
      </c>
      <c r="G4352" s="2" t="s">
        <v>40</v>
      </c>
      <c r="H4352" s="2" t="s">
        <v>41</v>
      </c>
      <c r="I4352" s="2" t="s">
        <v>24</v>
      </c>
      <c r="J4352" s="2">
        <v>2</v>
      </c>
      <c r="K4352" s="2">
        <v>21079</v>
      </c>
      <c r="L4352" s="2">
        <v>42158</v>
      </c>
      <c r="M4352" s="2">
        <v>37517.99</v>
      </c>
      <c r="N4352" s="2">
        <v>4640.01</v>
      </c>
      <c r="O4352" s="2">
        <v>255</v>
      </c>
      <c r="P4352" s="2">
        <v>31</v>
      </c>
      <c r="Q4352" s="2" t="s">
        <v>42</v>
      </c>
      <c r="R4352" s="2">
        <v>0</v>
      </c>
      <c r="S4352" s="5">
        <f>IFERROR(Table1[[#This Row],[Profit]]/Table1[[#This Row],[Sales]],0)</f>
        <v>0.11006238436358462</v>
      </c>
      <c r="T4352" s="2" t="str">
        <f t="shared" si="67"/>
        <v>Reorder Needed</v>
      </c>
    </row>
    <row r="4353" spans="1:20" x14ac:dyDescent="0.3">
      <c r="A4353" s="2">
        <v>5352</v>
      </c>
      <c r="B4353" s="3">
        <v>45391</v>
      </c>
      <c r="C4353" s="2" t="s">
        <v>468</v>
      </c>
      <c r="D4353" s="2" t="s">
        <v>5122</v>
      </c>
      <c r="E4353" s="2" t="s">
        <v>45</v>
      </c>
      <c r="F4353" s="2" t="s">
        <v>46</v>
      </c>
      <c r="G4353" s="2" t="s">
        <v>40</v>
      </c>
      <c r="H4353" s="2" t="s">
        <v>41</v>
      </c>
      <c r="I4353" s="2" t="s">
        <v>24</v>
      </c>
      <c r="J4353" s="2">
        <v>2</v>
      </c>
      <c r="K4353" s="2">
        <v>21872</v>
      </c>
      <c r="L4353" s="2">
        <v>43744</v>
      </c>
      <c r="M4353" s="2">
        <v>33329.83</v>
      </c>
      <c r="N4353" s="2">
        <v>10414.17</v>
      </c>
      <c r="O4353" s="2">
        <v>401</v>
      </c>
      <c r="P4353" s="2">
        <v>82</v>
      </c>
      <c r="Q4353" s="2" t="s">
        <v>42</v>
      </c>
      <c r="R4353" s="2">
        <v>0</v>
      </c>
      <c r="S4353" s="5">
        <f>IFERROR(Table1[[#This Row],[Profit]]/Table1[[#This Row],[Sales]],0)</f>
        <v>0.23807082114118508</v>
      </c>
      <c r="T4353" s="2" t="str">
        <f t="shared" si="67"/>
        <v>Reorder Needed</v>
      </c>
    </row>
    <row r="4354" spans="1:20" x14ac:dyDescent="0.3">
      <c r="A4354" s="2">
        <v>5353</v>
      </c>
      <c r="B4354" s="3">
        <v>45378</v>
      </c>
      <c r="C4354" s="2" t="s">
        <v>2120</v>
      </c>
      <c r="D4354" s="2" t="s">
        <v>5123</v>
      </c>
      <c r="E4354" s="2" t="s">
        <v>36</v>
      </c>
      <c r="F4354" s="2" t="s">
        <v>37</v>
      </c>
      <c r="G4354" s="2" t="s">
        <v>55</v>
      </c>
      <c r="H4354" s="2" t="s">
        <v>56</v>
      </c>
      <c r="I4354" s="2" t="s">
        <v>32</v>
      </c>
      <c r="J4354" s="2">
        <v>6</v>
      </c>
      <c r="K4354" s="2">
        <v>8218</v>
      </c>
      <c r="L4354" s="2">
        <v>49308</v>
      </c>
      <c r="M4354" s="2">
        <v>42370.46</v>
      </c>
      <c r="N4354" s="2">
        <v>6937.54</v>
      </c>
      <c r="O4354" s="2">
        <v>500</v>
      </c>
      <c r="P4354" s="2">
        <v>25</v>
      </c>
      <c r="Q4354" s="2" t="s">
        <v>57</v>
      </c>
      <c r="R4354" s="2">
        <v>5</v>
      </c>
      <c r="S4354" s="5">
        <f>IFERROR(Table1[[#This Row],[Profit]]/Table1[[#This Row],[Sales]],0)</f>
        <v>0.14069806116654499</v>
      </c>
      <c r="T4354" s="2" t="str">
        <f t="shared" ref="T4354:T4417" si="68">IF(O4354&gt;P4354,"Reorder Needed","Sufficient")</f>
        <v>Reorder Needed</v>
      </c>
    </row>
    <row r="4355" spans="1:20" x14ac:dyDescent="0.3">
      <c r="A4355" s="2">
        <v>5354</v>
      </c>
      <c r="B4355" s="3">
        <v>45445</v>
      </c>
      <c r="C4355" s="2" t="s">
        <v>1292</v>
      </c>
      <c r="D4355" s="2" t="s">
        <v>5124</v>
      </c>
      <c r="E4355" s="2" t="s">
        <v>36</v>
      </c>
      <c r="F4355" s="2" t="s">
        <v>37</v>
      </c>
      <c r="G4355" s="2" t="s">
        <v>40</v>
      </c>
      <c r="H4355" s="2" t="s">
        <v>41</v>
      </c>
      <c r="I4355" s="2" t="s">
        <v>24</v>
      </c>
      <c r="J4355" s="2">
        <v>6</v>
      </c>
      <c r="K4355" s="2">
        <v>35142</v>
      </c>
      <c r="L4355" s="2">
        <v>210852</v>
      </c>
      <c r="M4355" s="2">
        <v>127295.91</v>
      </c>
      <c r="N4355" s="2">
        <v>83556.09</v>
      </c>
      <c r="O4355" s="2">
        <v>38</v>
      </c>
      <c r="P4355" s="2">
        <v>75</v>
      </c>
      <c r="Q4355" s="2" t="s">
        <v>42</v>
      </c>
      <c r="R4355" s="2">
        <v>10</v>
      </c>
      <c r="S4355" s="5">
        <f>IFERROR(Table1[[#This Row],[Profit]]/Table1[[#This Row],[Sales]],0)</f>
        <v>0.39627838483865457</v>
      </c>
      <c r="T4355" s="2" t="str">
        <f t="shared" si="68"/>
        <v>Sufficient</v>
      </c>
    </row>
    <row r="4356" spans="1:20" x14ac:dyDescent="0.3">
      <c r="A4356" s="2">
        <v>5355</v>
      </c>
      <c r="B4356" s="3">
        <v>45520</v>
      </c>
      <c r="C4356" s="2" t="s">
        <v>2970</v>
      </c>
      <c r="D4356" s="2" t="s">
        <v>5125</v>
      </c>
      <c r="E4356" s="2" t="s">
        <v>36</v>
      </c>
      <c r="F4356" s="2" t="s">
        <v>37</v>
      </c>
      <c r="G4356" s="2" t="s">
        <v>67</v>
      </c>
      <c r="H4356" s="2" t="s">
        <v>68</v>
      </c>
      <c r="I4356" s="2" t="s">
        <v>24</v>
      </c>
      <c r="J4356" s="2">
        <v>1</v>
      </c>
      <c r="K4356" s="2">
        <v>46384</v>
      </c>
      <c r="L4356" s="2">
        <v>46384</v>
      </c>
      <c r="M4356" s="2">
        <v>30127.39</v>
      </c>
      <c r="N4356" s="2">
        <v>16256.61</v>
      </c>
      <c r="O4356" s="2">
        <v>277</v>
      </c>
      <c r="P4356" s="2">
        <v>15</v>
      </c>
      <c r="Q4356" s="2" t="s">
        <v>42</v>
      </c>
      <c r="R4356" s="2">
        <v>20</v>
      </c>
      <c r="S4356" s="5">
        <f>IFERROR(Table1[[#This Row],[Profit]]/Table1[[#This Row],[Sales]],0)</f>
        <v>0.35047882890651949</v>
      </c>
      <c r="T4356" s="2" t="str">
        <f t="shared" si="68"/>
        <v>Reorder Needed</v>
      </c>
    </row>
    <row r="4357" spans="1:20" x14ac:dyDescent="0.3">
      <c r="A4357" s="2">
        <v>5356</v>
      </c>
      <c r="B4357" s="3">
        <v>45643</v>
      </c>
      <c r="C4357" s="2" t="s">
        <v>1057</v>
      </c>
      <c r="D4357" s="2" t="s">
        <v>5126</v>
      </c>
      <c r="E4357" s="2" t="s">
        <v>45</v>
      </c>
      <c r="F4357" s="2" t="s">
        <v>46</v>
      </c>
      <c r="G4357" s="2" t="s">
        <v>49</v>
      </c>
      <c r="H4357" s="2" t="s">
        <v>50</v>
      </c>
      <c r="I4357" s="2" t="s">
        <v>51</v>
      </c>
      <c r="J4357" s="2">
        <v>7</v>
      </c>
      <c r="K4357" s="2">
        <v>37861</v>
      </c>
      <c r="L4357" s="2">
        <v>265027</v>
      </c>
      <c r="M4357" s="2">
        <v>180655.18</v>
      </c>
      <c r="N4357" s="2">
        <v>84371.82</v>
      </c>
      <c r="O4357" s="2">
        <v>75</v>
      </c>
      <c r="P4357" s="2">
        <v>94</v>
      </c>
      <c r="Q4357" s="2" t="s">
        <v>52</v>
      </c>
      <c r="R4357" s="2">
        <v>15</v>
      </c>
      <c r="S4357" s="5">
        <f>IFERROR(Table1[[#This Row],[Profit]]/Table1[[#This Row],[Sales]],0)</f>
        <v>0.31835179057228136</v>
      </c>
      <c r="T4357" s="2" t="str">
        <f t="shared" si="68"/>
        <v>Sufficient</v>
      </c>
    </row>
    <row r="4358" spans="1:20" x14ac:dyDescent="0.3">
      <c r="A4358" s="2">
        <v>5357</v>
      </c>
      <c r="B4358" s="3">
        <v>45389</v>
      </c>
      <c r="C4358" s="2" t="s">
        <v>1027</v>
      </c>
      <c r="D4358" s="2" t="s">
        <v>5127</v>
      </c>
      <c r="E4358" s="2" t="s">
        <v>20</v>
      </c>
      <c r="F4358" s="2" t="s">
        <v>21</v>
      </c>
      <c r="G4358" s="2" t="s">
        <v>67</v>
      </c>
      <c r="H4358" s="2" t="s">
        <v>68</v>
      </c>
      <c r="I4358" s="2" t="s">
        <v>24</v>
      </c>
      <c r="J4358" s="2">
        <v>1</v>
      </c>
      <c r="K4358" s="2">
        <v>2328</v>
      </c>
      <c r="L4358" s="2">
        <v>2328</v>
      </c>
      <c r="M4358" s="2">
        <v>1559.22</v>
      </c>
      <c r="N4358" s="2">
        <v>768.78</v>
      </c>
      <c r="O4358" s="2">
        <v>494</v>
      </c>
      <c r="P4358" s="2">
        <v>46</v>
      </c>
      <c r="Q4358" s="2" t="s">
        <v>42</v>
      </c>
      <c r="R4358" s="2">
        <v>20</v>
      </c>
      <c r="S4358" s="5">
        <f>IFERROR(Table1[[#This Row],[Profit]]/Table1[[#This Row],[Sales]],0)</f>
        <v>0.33023195876288658</v>
      </c>
      <c r="T4358" s="2" t="str">
        <f t="shared" si="68"/>
        <v>Reorder Needed</v>
      </c>
    </row>
    <row r="4359" spans="1:20" x14ac:dyDescent="0.3">
      <c r="A4359" s="2">
        <v>5358</v>
      </c>
      <c r="B4359" s="3">
        <v>45484</v>
      </c>
      <c r="C4359" s="2" t="s">
        <v>1215</v>
      </c>
      <c r="D4359" s="2" t="s">
        <v>5128</v>
      </c>
      <c r="E4359" s="2" t="s">
        <v>36</v>
      </c>
      <c r="F4359" s="2" t="s">
        <v>37</v>
      </c>
      <c r="G4359" s="2" t="s">
        <v>81</v>
      </c>
      <c r="H4359" s="2" t="s">
        <v>82</v>
      </c>
      <c r="I4359" s="2" t="s">
        <v>24</v>
      </c>
      <c r="J4359" s="2">
        <v>8</v>
      </c>
      <c r="K4359" s="2">
        <v>25432</v>
      </c>
      <c r="L4359" s="2">
        <v>203456</v>
      </c>
      <c r="M4359" s="2">
        <v>172027.51</v>
      </c>
      <c r="N4359" s="2">
        <v>31428.49</v>
      </c>
      <c r="O4359" s="2">
        <v>50</v>
      </c>
      <c r="P4359" s="2">
        <v>25</v>
      </c>
      <c r="Q4359" s="2" t="s">
        <v>42</v>
      </c>
      <c r="R4359" s="2">
        <v>0</v>
      </c>
      <c r="S4359" s="5">
        <f>IFERROR(Table1[[#This Row],[Profit]]/Table1[[#This Row],[Sales]],0)</f>
        <v>0.15447315390059768</v>
      </c>
      <c r="T4359" s="2" t="str">
        <f t="shared" si="68"/>
        <v>Reorder Needed</v>
      </c>
    </row>
    <row r="4360" spans="1:20" x14ac:dyDescent="0.3">
      <c r="A4360" s="2">
        <v>5359</v>
      </c>
      <c r="B4360" s="3">
        <v>45326</v>
      </c>
      <c r="C4360" s="2" t="s">
        <v>1429</v>
      </c>
      <c r="D4360" s="2" t="s">
        <v>5129</v>
      </c>
      <c r="E4360" s="2" t="s">
        <v>45</v>
      </c>
      <c r="F4360" s="2" t="s">
        <v>46</v>
      </c>
      <c r="G4360" s="2" t="s">
        <v>55</v>
      </c>
      <c r="H4360" s="2" t="s">
        <v>56</v>
      </c>
      <c r="I4360" s="2" t="s">
        <v>32</v>
      </c>
      <c r="J4360" s="2">
        <v>7</v>
      </c>
      <c r="K4360" s="2">
        <v>6304</v>
      </c>
      <c r="L4360" s="2">
        <v>44128</v>
      </c>
      <c r="M4360" s="2">
        <v>35435.11</v>
      </c>
      <c r="N4360" s="2">
        <v>8692.89</v>
      </c>
      <c r="O4360" s="2">
        <v>76</v>
      </c>
      <c r="P4360" s="2">
        <v>55</v>
      </c>
      <c r="Q4360" s="2" t="s">
        <v>57</v>
      </c>
      <c r="R4360" s="2">
        <v>10</v>
      </c>
      <c r="S4360" s="5">
        <f>IFERROR(Table1[[#This Row],[Profit]]/Table1[[#This Row],[Sales]],0)</f>
        <v>0.19699261240029006</v>
      </c>
      <c r="T4360" s="2" t="str">
        <f t="shared" si="68"/>
        <v>Reorder Needed</v>
      </c>
    </row>
    <row r="4361" spans="1:20" x14ac:dyDescent="0.3">
      <c r="A4361" s="2">
        <v>5360</v>
      </c>
      <c r="B4361" s="3">
        <v>45317</v>
      </c>
      <c r="C4361" s="2" t="s">
        <v>359</v>
      </c>
      <c r="D4361" s="2" t="s">
        <v>5130</v>
      </c>
      <c r="E4361" s="2" t="s">
        <v>28</v>
      </c>
      <c r="F4361" s="2" t="s">
        <v>29</v>
      </c>
      <c r="G4361" s="2" t="s">
        <v>40</v>
      </c>
      <c r="H4361" s="2" t="s">
        <v>41</v>
      </c>
      <c r="I4361" s="2" t="s">
        <v>24</v>
      </c>
      <c r="J4361" s="2">
        <v>10</v>
      </c>
      <c r="K4361" s="2">
        <v>13644</v>
      </c>
      <c r="L4361" s="2">
        <v>136440</v>
      </c>
      <c r="M4361" s="2">
        <v>110543</v>
      </c>
      <c r="N4361" s="2">
        <v>25897</v>
      </c>
      <c r="O4361" s="2">
        <v>67</v>
      </c>
      <c r="P4361" s="2">
        <v>54</v>
      </c>
      <c r="Q4361" s="2" t="s">
        <v>42</v>
      </c>
      <c r="R4361" s="2">
        <v>15</v>
      </c>
      <c r="S4361" s="5">
        <f>IFERROR(Table1[[#This Row],[Profit]]/Table1[[#This Row],[Sales]],0)</f>
        <v>0.18980504250952801</v>
      </c>
      <c r="T4361" s="2" t="str">
        <f t="shared" si="68"/>
        <v>Reorder Needed</v>
      </c>
    </row>
    <row r="4362" spans="1:20" x14ac:dyDescent="0.3">
      <c r="A4362" s="2">
        <v>5361</v>
      </c>
      <c r="B4362" s="3">
        <v>45496</v>
      </c>
      <c r="C4362" s="2" t="s">
        <v>1147</v>
      </c>
      <c r="D4362" s="2" t="s">
        <v>5131</v>
      </c>
      <c r="E4362" s="2" t="s">
        <v>36</v>
      </c>
      <c r="F4362" s="2" t="s">
        <v>37</v>
      </c>
      <c r="G4362" s="2" t="s">
        <v>40</v>
      </c>
      <c r="H4362" s="2" t="s">
        <v>41</v>
      </c>
      <c r="I4362" s="2" t="s">
        <v>24</v>
      </c>
      <c r="J4362" s="2">
        <v>2</v>
      </c>
      <c r="K4362" s="2">
        <v>54290</v>
      </c>
      <c r="L4362" s="2">
        <v>108580</v>
      </c>
      <c r="M4362" s="2">
        <v>68754.47</v>
      </c>
      <c r="N4362" s="2">
        <v>39825.53</v>
      </c>
      <c r="O4362" s="2">
        <v>379</v>
      </c>
      <c r="P4362" s="2">
        <v>49</v>
      </c>
      <c r="Q4362" s="2" t="s">
        <v>42</v>
      </c>
      <c r="R4362" s="2">
        <v>10</v>
      </c>
      <c r="S4362" s="5">
        <f>IFERROR(Table1[[#This Row],[Profit]]/Table1[[#This Row],[Sales]],0)</f>
        <v>0.36678513538404861</v>
      </c>
      <c r="T4362" s="2" t="str">
        <f t="shared" si="68"/>
        <v>Reorder Needed</v>
      </c>
    </row>
    <row r="4363" spans="1:20" x14ac:dyDescent="0.3">
      <c r="A4363" s="2">
        <v>5362</v>
      </c>
      <c r="B4363" s="3">
        <v>45545</v>
      </c>
      <c r="C4363" s="2" t="s">
        <v>2749</v>
      </c>
      <c r="D4363" s="2" t="s">
        <v>5132</v>
      </c>
      <c r="E4363" s="2" t="s">
        <v>36</v>
      </c>
      <c r="F4363" s="2" t="s">
        <v>37</v>
      </c>
      <c r="G4363" s="2" t="s">
        <v>97</v>
      </c>
      <c r="H4363" s="2" t="s">
        <v>98</v>
      </c>
      <c r="I4363" s="2" t="s">
        <v>32</v>
      </c>
      <c r="J4363" s="2">
        <v>3</v>
      </c>
      <c r="K4363" s="2">
        <v>20976</v>
      </c>
      <c r="L4363" s="2">
        <v>62928</v>
      </c>
      <c r="M4363" s="2">
        <v>51648.4</v>
      </c>
      <c r="N4363" s="2">
        <v>11279.6</v>
      </c>
      <c r="O4363" s="2">
        <v>79</v>
      </c>
      <c r="P4363" s="2">
        <v>86</v>
      </c>
      <c r="Q4363" s="2" t="s">
        <v>99</v>
      </c>
      <c r="R4363" s="2">
        <v>5</v>
      </c>
      <c r="S4363" s="5">
        <f>IFERROR(Table1[[#This Row],[Profit]]/Table1[[#This Row],[Sales]],0)</f>
        <v>0.17924612255275871</v>
      </c>
      <c r="T4363" s="2" t="str">
        <f t="shared" si="68"/>
        <v>Sufficient</v>
      </c>
    </row>
    <row r="4364" spans="1:20" x14ac:dyDescent="0.3">
      <c r="A4364" s="2">
        <v>5363</v>
      </c>
      <c r="B4364" s="3">
        <v>45295</v>
      </c>
      <c r="C4364" s="2" t="s">
        <v>1936</v>
      </c>
      <c r="D4364" s="2" t="s">
        <v>5133</v>
      </c>
      <c r="E4364" s="2" t="s">
        <v>20</v>
      </c>
      <c r="F4364" s="2" t="s">
        <v>21</v>
      </c>
      <c r="G4364" s="2" t="s">
        <v>49</v>
      </c>
      <c r="H4364" s="2" t="s">
        <v>50</v>
      </c>
      <c r="I4364" s="2" t="s">
        <v>51</v>
      </c>
      <c r="J4364" s="2">
        <v>8</v>
      </c>
      <c r="K4364" s="2">
        <v>3193</v>
      </c>
      <c r="L4364" s="2">
        <v>25544</v>
      </c>
      <c r="M4364" s="2">
        <v>22843.48</v>
      </c>
      <c r="N4364" s="2">
        <v>2700.52</v>
      </c>
      <c r="O4364" s="2">
        <v>445</v>
      </c>
      <c r="P4364" s="2">
        <v>50</v>
      </c>
      <c r="Q4364" s="2" t="s">
        <v>52</v>
      </c>
      <c r="R4364" s="2">
        <v>5</v>
      </c>
      <c r="S4364" s="5">
        <f>IFERROR(Table1[[#This Row],[Profit]]/Table1[[#This Row],[Sales]],0)</f>
        <v>0.10572032571249608</v>
      </c>
      <c r="T4364" s="2" t="str">
        <f t="shared" si="68"/>
        <v>Reorder Needed</v>
      </c>
    </row>
    <row r="4365" spans="1:20" x14ac:dyDescent="0.3">
      <c r="A4365" s="2">
        <v>5364</v>
      </c>
      <c r="B4365" s="3">
        <v>45358</v>
      </c>
      <c r="C4365" s="2" t="s">
        <v>2230</v>
      </c>
      <c r="D4365" s="2" t="s">
        <v>1552</v>
      </c>
      <c r="E4365" s="2" t="s">
        <v>36</v>
      </c>
      <c r="F4365" s="2" t="s">
        <v>37</v>
      </c>
      <c r="G4365" s="2" t="s">
        <v>67</v>
      </c>
      <c r="H4365" s="2" t="s">
        <v>68</v>
      </c>
      <c r="I4365" s="2" t="s">
        <v>24</v>
      </c>
      <c r="J4365" s="2">
        <v>1</v>
      </c>
      <c r="K4365" s="2">
        <v>40474</v>
      </c>
      <c r="L4365" s="2">
        <v>40474</v>
      </c>
      <c r="M4365" s="2">
        <v>27785.08</v>
      </c>
      <c r="N4365" s="2">
        <v>12688.92</v>
      </c>
      <c r="O4365" s="2">
        <v>315</v>
      </c>
      <c r="P4365" s="2">
        <v>89</v>
      </c>
      <c r="Q4365" s="2" t="s">
        <v>42</v>
      </c>
      <c r="R4365" s="2">
        <v>5</v>
      </c>
      <c r="S4365" s="5">
        <f>IFERROR(Table1[[#This Row],[Profit]]/Table1[[#This Row],[Sales]],0)</f>
        <v>0.31350793101744329</v>
      </c>
      <c r="T4365" s="2" t="str">
        <f t="shared" si="68"/>
        <v>Reorder Needed</v>
      </c>
    </row>
    <row r="4366" spans="1:20" x14ac:dyDescent="0.3">
      <c r="A4366" s="2">
        <v>5365</v>
      </c>
      <c r="B4366" s="3">
        <v>45446</v>
      </c>
      <c r="C4366" s="2" t="s">
        <v>1163</v>
      </c>
      <c r="D4366" s="2" t="s">
        <v>5134</v>
      </c>
      <c r="E4366" s="2" t="s">
        <v>36</v>
      </c>
      <c r="F4366" s="2" t="s">
        <v>37</v>
      </c>
      <c r="G4366" s="2" t="s">
        <v>49</v>
      </c>
      <c r="H4366" s="2" t="s">
        <v>50</v>
      </c>
      <c r="I4366" s="2" t="s">
        <v>51</v>
      </c>
      <c r="J4366" s="2">
        <v>9</v>
      </c>
      <c r="K4366" s="2">
        <v>56665</v>
      </c>
      <c r="L4366" s="2">
        <v>509985</v>
      </c>
      <c r="M4366" s="2">
        <v>404924.6</v>
      </c>
      <c r="N4366" s="2">
        <v>105060.4</v>
      </c>
      <c r="O4366" s="2">
        <v>26</v>
      </c>
      <c r="P4366" s="2">
        <v>32</v>
      </c>
      <c r="Q4366" s="2" t="s">
        <v>52</v>
      </c>
      <c r="R4366" s="2">
        <v>15</v>
      </c>
      <c r="S4366" s="5">
        <f>IFERROR(Table1[[#This Row],[Profit]]/Table1[[#This Row],[Sales]],0)</f>
        <v>0.20600684333852956</v>
      </c>
      <c r="T4366" s="2" t="str">
        <f t="shared" si="68"/>
        <v>Sufficient</v>
      </c>
    </row>
    <row r="4367" spans="1:20" x14ac:dyDescent="0.3">
      <c r="A4367" s="2">
        <v>5366</v>
      </c>
      <c r="B4367" s="3">
        <v>45600</v>
      </c>
      <c r="C4367" s="2" t="s">
        <v>742</v>
      </c>
      <c r="D4367" s="2" t="s">
        <v>5135</v>
      </c>
      <c r="E4367" s="2" t="s">
        <v>28</v>
      </c>
      <c r="F4367" s="2" t="s">
        <v>29</v>
      </c>
      <c r="G4367" s="2" t="s">
        <v>67</v>
      </c>
      <c r="H4367" s="2" t="s">
        <v>68</v>
      </c>
      <c r="I4367" s="2" t="s">
        <v>24</v>
      </c>
      <c r="J4367" s="2">
        <v>6</v>
      </c>
      <c r="K4367" s="2">
        <v>25690</v>
      </c>
      <c r="L4367" s="2">
        <v>154140</v>
      </c>
      <c r="M4367" s="2">
        <v>104235.98</v>
      </c>
      <c r="N4367" s="2">
        <v>49904.02</v>
      </c>
      <c r="O4367" s="2">
        <v>279</v>
      </c>
      <c r="P4367" s="2">
        <v>20</v>
      </c>
      <c r="Q4367" s="2" t="s">
        <v>42</v>
      </c>
      <c r="R4367" s="2">
        <v>0</v>
      </c>
      <c r="S4367" s="5">
        <f>IFERROR(Table1[[#This Row],[Profit]]/Table1[[#This Row],[Sales]],0)</f>
        <v>0.32375775269235757</v>
      </c>
      <c r="T4367" s="2" t="str">
        <f t="shared" si="68"/>
        <v>Reorder Needed</v>
      </c>
    </row>
    <row r="4368" spans="1:20" x14ac:dyDescent="0.3">
      <c r="A4368" s="2">
        <v>5367</v>
      </c>
      <c r="B4368" s="3">
        <v>45371</v>
      </c>
      <c r="C4368" s="2" t="s">
        <v>1752</v>
      </c>
      <c r="D4368" s="2" t="s">
        <v>5136</v>
      </c>
      <c r="E4368" s="2" t="s">
        <v>36</v>
      </c>
      <c r="F4368" s="2" t="s">
        <v>37</v>
      </c>
      <c r="G4368" s="2" t="s">
        <v>49</v>
      </c>
      <c r="H4368" s="2" t="s">
        <v>50</v>
      </c>
      <c r="I4368" s="2" t="s">
        <v>51</v>
      </c>
      <c r="J4368" s="2">
        <v>5</v>
      </c>
      <c r="K4368" s="2">
        <v>6345</v>
      </c>
      <c r="L4368" s="2">
        <v>31725</v>
      </c>
      <c r="M4368" s="2">
        <v>20789.150000000001</v>
      </c>
      <c r="N4368" s="2">
        <v>10935.85</v>
      </c>
      <c r="O4368" s="2">
        <v>431</v>
      </c>
      <c r="P4368" s="2">
        <v>58</v>
      </c>
      <c r="Q4368" s="2" t="s">
        <v>52</v>
      </c>
      <c r="R4368" s="2">
        <v>15</v>
      </c>
      <c r="S4368" s="5">
        <f>IFERROR(Table1[[#This Row],[Profit]]/Table1[[#This Row],[Sales]],0)</f>
        <v>0.3447076438140268</v>
      </c>
      <c r="T4368" s="2" t="str">
        <f t="shared" si="68"/>
        <v>Reorder Needed</v>
      </c>
    </row>
    <row r="4369" spans="1:20" x14ac:dyDescent="0.3">
      <c r="A4369" s="2">
        <v>5368</v>
      </c>
      <c r="B4369" s="3">
        <v>45637</v>
      </c>
      <c r="C4369" s="2" t="s">
        <v>219</v>
      </c>
      <c r="D4369" s="2" t="s">
        <v>2245</v>
      </c>
      <c r="E4369" s="2" t="s">
        <v>36</v>
      </c>
      <c r="F4369" s="2" t="s">
        <v>37</v>
      </c>
      <c r="G4369" s="2" t="s">
        <v>81</v>
      </c>
      <c r="H4369" s="2" t="s">
        <v>82</v>
      </c>
      <c r="I4369" s="2" t="s">
        <v>24</v>
      </c>
      <c r="J4369" s="2">
        <v>7</v>
      </c>
      <c r="K4369" s="2">
        <v>56239</v>
      </c>
      <c r="L4369" s="2">
        <v>393673</v>
      </c>
      <c r="M4369" s="2">
        <v>239979.74</v>
      </c>
      <c r="N4369" s="2">
        <v>153693.26</v>
      </c>
      <c r="O4369" s="2">
        <v>396</v>
      </c>
      <c r="P4369" s="2">
        <v>64</v>
      </c>
      <c r="Q4369" s="2" t="s">
        <v>42</v>
      </c>
      <c r="R4369" s="2">
        <v>5</v>
      </c>
      <c r="S4369" s="5">
        <f>IFERROR(Table1[[#This Row],[Profit]]/Table1[[#This Row],[Sales]],0)</f>
        <v>0.39040843542737247</v>
      </c>
      <c r="T4369" s="2" t="str">
        <f t="shared" si="68"/>
        <v>Reorder Needed</v>
      </c>
    </row>
    <row r="4370" spans="1:20" x14ac:dyDescent="0.3">
      <c r="A4370" s="2">
        <v>5369</v>
      </c>
      <c r="B4370" s="3">
        <v>45601</v>
      </c>
      <c r="C4370" s="2" t="s">
        <v>2330</v>
      </c>
      <c r="D4370" s="2" t="s">
        <v>5137</v>
      </c>
      <c r="E4370" s="2" t="s">
        <v>45</v>
      </c>
      <c r="F4370" s="2" t="s">
        <v>46</v>
      </c>
      <c r="G4370" s="2" t="s">
        <v>60</v>
      </c>
      <c r="H4370" s="2" t="s">
        <v>61</v>
      </c>
      <c r="I4370" s="2" t="s">
        <v>32</v>
      </c>
      <c r="J4370" s="2">
        <v>1</v>
      </c>
      <c r="K4370" s="2">
        <v>3110</v>
      </c>
      <c r="L4370" s="2">
        <v>3110</v>
      </c>
      <c r="M4370" s="2">
        <v>2600.46</v>
      </c>
      <c r="N4370" s="2">
        <v>509.54</v>
      </c>
      <c r="O4370" s="2">
        <v>18</v>
      </c>
      <c r="P4370" s="2">
        <v>39</v>
      </c>
      <c r="Q4370" s="2" t="s">
        <v>62</v>
      </c>
      <c r="R4370" s="2">
        <v>5</v>
      </c>
      <c r="S4370" s="5">
        <f>IFERROR(Table1[[#This Row],[Profit]]/Table1[[#This Row],[Sales]],0)</f>
        <v>0.16383922829581996</v>
      </c>
      <c r="T4370" s="2" t="str">
        <f t="shared" si="68"/>
        <v>Sufficient</v>
      </c>
    </row>
    <row r="4371" spans="1:20" x14ac:dyDescent="0.3">
      <c r="A4371" s="2">
        <v>5370</v>
      </c>
      <c r="B4371" s="3">
        <v>45523</v>
      </c>
      <c r="C4371" s="2" t="s">
        <v>2143</v>
      </c>
      <c r="D4371" s="2" t="s">
        <v>5138</v>
      </c>
      <c r="E4371" s="2" t="s">
        <v>28</v>
      </c>
      <c r="F4371" s="2" t="s">
        <v>29</v>
      </c>
      <c r="G4371" s="2" t="s">
        <v>40</v>
      </c>
      <c r="H4371" s="2" t="s">
        <v>41</v>
      </c>
      <c r="I4371" s="2" t="s">
        <v>24</v>
      </c>
      <c r="J4371" s="2">
        <v>6</v>
      </c>
      <c r="K4371" s="2">
        <v>8889</v>
      </c>
      <c r="L4371" s="2">
        <v>53334</v>
      </c>
      <c r="M4371" s="2">
        <v>40570.83</v>
      </c>
      <c r="N4371" s="2">
        <v>12763.17</v>
      </c>
      <c r="O4371" s="2">
        <v>303</v>
      </c>
      <c r="P4371" s="2">
        <v>81</v>
      </c>
      <c r="Q4371" s="2" t="s">
        <v>42</v>
      </c>
      <c r="R4371" s="2">
        <v>20</v>
      </c>
      <c r="S4371" s="5">
        <f>IFERROR(Table1[[#This Row],[Profit]]/Table1[[#This Row],[Sales]],0)</f>
        <v>0.23930644616942287</v>
      </c>
      <c r="T4371" s="2" t="str">
        <f t="shared" si="68"/>
        <v>Reorder Needed</v>
      </c>
    </row>
    <row r="4372" spans="1:20" x14ac:dyDescent="0.3">
      <c r="A4372" s="2">
        <v>5371</v>
      </c>
      <c r="B4372" s="3">
        <v>45432</v>
      </c>
      <c r="C4372" s="2" t="s">
        <v>1241</v>
      </c>
      <c r="D4372" s="2" t="s">
        <v>5139</v>
      </c>
      <c r="E4372" s="2" t="s">
        <v>28</v>
      </c>
      <c r="F4372" s="2" t="s">
        <v>29</v>
      </c>
      <c r="G4372" s="2" t="s">
        <v>40</v>
      </c>
      <c r="H4372" s="2" t="s">
        <v>41</v>
      </c>
      <c r="I4372" s="2" t="s">
        <v>24</v>
      </c>
      <c r="J4372" s="2">
        <v>8</v>
      </c>
      <c r="K4372" s="2">
        <v>55761</v>
      </c>
      <c r="L4372" s="2">
        <v>446088</v>
      </c>
      <c r="M4372" s="2">
        <v>356537.58</v>
      </c>
      <c r="N4372" s="2">
        <v>89550.42</v>
      </c>
      <c r="O4372" s="2">
        <v>39</v>
      </c>
      <c r="P4372" s="2">
        <v>17</v>
      </c>
      <c r="Q4372" s="2" t="s">
        <v>42</v>
      </c>
      <c r="R4372" s="2">
        <v>5</v>
      </c>
      <c r="S4372" s="5">
        <f>IFERROR(Table1[[#This Row],[Profit]]/Table1[[#This Row],[Sales]],0)</f>
        <v>0.2007460859740679</v>
      </c>
      <c r="T4372" s="2" t="str">
        <f t="shared" si="68"/>
        <v>Reorder Needed</v>
      </c>
    </row>
    <row r="4373" spans="1:20" x14ac:dyDescent="0.3">
      <c r="A4373" s="2">
        <v>5372</v>
      </c>
      <c r="B4373" s="3">
        <v>45541</v>
      </c>
      <c r="C4373" s="2" t="s">
        <v>385</v>
      </c>
      <c r="D4373" s="2" t="s">
        <v>5140</v>
      </c>
      <c r="E4373" s="2" t="s">
        <v>45</v>
      </c>
      <c r="F4373" s="2" t="s">
        <v>46</v>
      </c>
      <c r="G4373" s="2" t="s">
        <v>40</v>
      </c>
      <c r="H4373" s="2" t="s">
        <v>41</v>
      </c>
      <c r="I4373" s="2" t="s">
        <v>24</v>
      </c>
      <c r="J4373" s="2">
        <v>10</v>
      </c>
      <c r="K4373" s="2">
        <v>41579</v>
      </c>
      <c r="L4373" s="2">
        <v>415790</v>
      </c>
      <c r="M4373" s="2">
        <v>295530.05</v>
      </c>
      <c r="N4373" s="2">
        <v>120259.95</v>
      </c>
      <c r="O4373" s="2">
        <v>174</v>
      </c>
      <c r="P4373" s="2">
        <v>79</v>
      </c>
      <c r="Q4373" s="2" t="s">
        <v>42</v>
      </c>
      <c r="R4373" s="2">
        <v>15</v>
      </c>
      <c r="S4373" s="5">
        <f>IFERROR(Table1[[#This Row],[Profit]]/Table1[[#This Row],[Sales]],0)</f>
        <v>0.28923242502224678</v>
      </c>
      <c r="T4373" s="2" t="str">
        <f t="shared" si="68"/>
        <v>Reorder Needed</v>
      </c>
    </row>
    <row r="4374" spans="1:20" x14ac:dyDescent="0.3">
      <c r="A4374" s="2">
        <v>5373</v>
      </c>
      <c r="B4374" s="3">
        <v>45341</v>
      </c>
      <c r="C4374" s="2" t="s">
        <v>893</v>
      </c>
      <c r="D4374" s="2" t="s">
        <v>5141</v>
      </c>
      <c r="E4374" s="2" t="s">
        <v>45</v>
      </c>
      <c r="F4374" s="2" t="s">
        <v>46</v>
      </c>
      <c r="G4374" s="2" t="s">
        <v>75</v>
      </c>
      <c r="H4374" s="2" t="s">
        <v>76</v>
      </c>
      <c r="I4374" s="2" t="s">
        <v>77</v>
      </c>
      <c r="J4374" s="2">
        <v>7</v>
      </c>
      <c r="K4374" s="2">
        <v>19419</v>
      </c>
      <c r="L4374" s="2">
        <v>135933</v>
      </c>
      <c r="M4374" s="2">
        <v>100462.38</v>
      </c>
      <c r="N4374" s="2">
        <v>35470.620000000003</v>
      </c>
      <c r="O4374" s="2">
        <v>286</v>
      </c>
      <c r="P4374" s="2">
        <v>29</v>
      </c>
      <c r="Q4374" s="2" t="s">
        <v>78</v>
      </c>
      <c r="R4374" s="2">
        <v>10</v>
      </c>
      <c r="S4374" s="5">
        <f>IFERROR(Table1[[#This Row],[Profit]]/Table1[[#This Row],[Sales]],0)</f>
        <v>0.26094193462956017</v>
      </c>
      <c r="T4374" s="2" t="str">
        <f t="shared" si="68"/>
        <v>Reorder Needed</v>
      </c>
    </row>
    <row r="4375" spans="1:20" x14ac:dyDescent="0.3">
      <c r="A4375" s="2">
        <v>5374</v>
      </c>
      <c r="B4375" s="3">
        <v>45613</v>
      </c>
      <c r="C4375" s="2" t="s">
        <v>1547</v>
      </c>
      <c r="D4375" s="2" t="s">
        <v>5142</v>
      </c>
      <c r="E4375" s="2" t="s">
        <v>28</v>
      </c>
      <c r="F4375" s="2" t="s">
        <v>29</v>
      </c>
      <c r="G4375" s="2" t="s">
        <v>75</v>
      </c>
      <c r="H4375" s="2" t="s">
        <v>76</v>
      </c>
      <c r="I4375" s="2" t="s">
        <v>77</v>
      </c>
      <c r="J4375" s="2">
        <v>9</v>
      </c>
      <c r="K4375" s="2">
        <v>15599</v>
      </c>
      <c r="L4375" s="2">
        <v>140391</v>
      </c>
      <c r="M4375" s="2">
        <v>117447</v>
      </c>
      <c r="N4375" s="2">
        <v>22944</v>
      </c>
      <c r="O4375" s="2">
        <v>56</v>
      </c>
      <c r="P4375" s="2">
        <v>15</v>
      </c>
      <c r="Q4375" s="2" t="s">
        <v>78</v>
      </c>
      <c r="R4375" s="2">
        <v>20</v>
      </c>
      <c r="S4375" s="5">
        <f>IFERROR(Table1[[#This Row],[Profit]]/Table1[[#This Row],[Sales]],0)</f>
        <v>0.16342927965467871</v>
      </c>
      <c r="T4375" s="2" t="str">
        <f t="shared" si="68"/>
        <v>Reorder Needed</v>
      </c>
    </row>
    <row r="4376" spans="1:20" x14ac:dyDescent="0.3">
      <c r="A4376" s="2">
        <v>5375</v>
      </c>
      <c r="B4376" s="3">
        <v>45414</v>
      </c>
      <c r="C4376" s="2" t="s">
        <v>561</v>
      </c>
      <c r="D4376" s="2" t="s">
        <v>5143</v>
      </c>
      <c r="E4376" s="2" t="s">
        <v>28</v>
      </c>
      <c r="F4376" s="2" t="s">
        <v>29</v>
      </c>
      <c r="G4376" s="2" t="s">
        <v>30</v>
      </c>
      <c r="H4376" s="2" t="s">
        <v>31</v>
      </c>
      <c r="I4376" s="2" t="s">
        <v>32</v>
      </c>
      <c r="J4376" s="2">
        <v>10</v>
      </c>
      <c r="K4376" s="2">
        <v>13630</v>
      </c>
      <c r="L4376" s="2">
        <v>136300</v>
      </c>
      <c r="M4376" s="2">
        <v>122389.87</v>
      </c>
      <c r="N4376" s="2">
        <v>13910.13</v>
      </c>
      <c r="O4376" s="2">
        <v>484</v>
      </c>
      <c r="P4376" s="2">
        <v>34</v>
      </c>
      <c r="Q4376" s="2" t="s">
        <v>33</v>
      </c>
      <c r="R4376" s="2">
        <v>0</v>
      </c>
      <c r="S4376" s="5">
        <f>IFERROR(Table1[[#This Row],[Profit]]/Table1[[#This Row],[Sales]],0)</f>
        <v>0.10205524578136463</v>
      </c>
      <c r="T4376" s="2" t="str">
        <f t="shared" si="68"/>
        <v>Reorder Needed</v>
      </c>
    </row>
    <row r="4377" spans="1:20" x14ac:dyDescent="0.3">
      <c r="A4377" s="2">
        <v>5376</v>
      </c>
      <c r="B4377" s="3">
        <v>45447</v>
      </c>
      <c r="C4377" s="2" t="s">
        <v>1077</v>
      </c>
      <c r="D4377" s="2" t="s">
        <v>5144</v>
      </c>
      <c r="E4377" s="2" t="s">
        <v>20</v>
      </c>
      <c r="F4377" s="2" t="s">
        <v>21</v>
      </c>
      <c r="G4377" s="2" t="s">
        <v>30</v>
      </c>
      <c r="H4377" s="2" t="s">
        <v>31</v>
      </c>
      <c r="I4377" s="2" t="s">
        <v>32</v>
      </c>
      <c r="J4377" s="2">
        <v>2</v>
      </c>
      <c r="K4377" s="2">
        <v>25967</v>
      </c>
      <c r="L4377" s="2">
        <v>51934</v>
      </c>
      <c r="M4377" s="2">
        <v>46000.04</v>
      </c>
      <c r="N4377" s="2">
        <v>5933.96</v>
      </c>
      <c r="O4377" s="2">
        <v>174</v>
      </c>
      <c r="P4377" s="2">
        <v>95</v>
      </c>
      <c r="Q4377" s="2" t="s">
        <v>33</v>
      </c>
      <c r="R4377" s="2">
        <v>20</v>
      </c>
      <c r="S4377" s="5">
        <f>IFERROR(Table1[[#This Row],[Profit]]/Table1[[#This Row],[Sales]],0)</f>
        <v>0.11425963723187123</v>
      </c>
      <c r="T4377" s="2" t="str">
        <f t="shared" si="68"/>
        <v>Reorder Needed</v>
      </c>
    </row>
    <row r="4378" spans="1:20" x14ac:dyDescent="0.3">
      <c r="A4378" s="2">
        <v>5377</v>
      </c>
      <c r="B4378" s="3">
        <v>45429</v>
      </c>
      <c r="C4378" s="2" t="s">
        <v>1057</v>
      </c>
      <c r="D4378" s="2" t="s">
        <v>5145</v>
      </c>
      <c r="E4378" s="2" t="s">
        <v>28</v>
      </c>
      <c r="F4378" s="2" t="s">
        <v>29</v>
      </c>
      <c r="G4378" s="2" t="s">
        <v>55</v>
      </c>
      <c r="H4378" s="2" t="s">
        <v>56</v>
      </c>
      <c r="I4378" s="2" t="s">
        <v>32</v>
      </c>
      <c r="J4378" s="2">
        <v>4</v>
      </c>
      <c r="K4378" s="2">
        <v>33908</v>
      </c>
      <c r="L4378" s="2">
        <v>135632</v>
      </c>
      <c r="M4378" s="2">
        <v>94943.56</v>
      </c>
      <c r="N4378" s="2">
        <v>40688.44</v>
      </c>
      <c r="O4378" s="2">
        <v>54</v>
      </c>
      <c r="P4378" s="2">
        <v>33</v>
      </c>
      <c r="Q4378" s="2" t="s">
        <v>57</v>
      </c>
      <c r="R4378" s="2">
        <v>5</v>
      </c>
      <c r="S4378" s="5">
        <f>IFERROR(Table1[[#This Row],[Profit]]/Table1[[#This Row],[Sales]],0)</f>
        <v>0.29999144744603046</v>
      </c>
      <c r="T4378" s="2" t="str">
        <f t="shared" si="68"/>
        <v>Reorder Needed</v>
      </c>
    </row>
    <row r="4379" spans="1:20" x14ac:dyDescent="0.3">
      <c r="A4379" s="2">
        <v>5378</v>
      </c>
      <c r="B4379" s="3">
        <v>45294</v>
      </c>
      <c r="C4379" s="2" t="s">
        <v>314</v>
      </c>
      <c r="D4379" s="2" t="s">
        <v>5146</v>
      </c>
      <c r="E4379" s="2" t="s">
        <v>20</v>
      </c>
      <c r="F4379" s="2" t="s">
        <v>21</v>
      </c>
      <c r="G4379" s="2" t="s">
        <v>81</v>
      </c>
      <c r="H4379" s="2" t="s">
        <v>82</v>
      </c>
      <c r="I4379" s="2" t="s">
        <v>24</v>
      </c>
      <c r="J4379" s="2">
        <v>8</v>
      </c>
      <c r="K4379" s="2">
        <v>56074</v>
      </c>
      <c r="L4379" s="2">
        <v>448592</v>
      </c>
      <c r="M4379" s="2">
        <v>306156.87</v>
      </c>
      <c r="N4379" s="2">
        <v>142435.13</v>
      </c>
      <c r="O4379" s="2">
        <v>195</v>
      </c>
      <c r="P4379" s="2">
        <v>21</v>
      </c>
      <c r="Q4379" s="2" t="s">
        <v>42</v>
      </c>
      <c r="R4379" s="2">
        <v>0</v>
      </c>
      <c r="S4379" s="5">
        <f>IFERROR(Table1[[#This Row],[Profit]]/Table1[[#This Row],[Sales]],0)</f>
        <v>0.31751598334343906</v>
      </c>
      <c r="T4379" s="2" t="str">
        <f t="shared" si="68"/>
        <v>Reorder Needed</v>
      </c>
    </row>
    <row r="4380" spans="1:20" x14ac:dyDescent="0.3">
      <c r="A4380" s="2">
        <v>5379</v>
      </c>
      <c r="B4380" s="3">
        <v>45581</v>
      </c>
      <c r="C4380" s="2" t="s">
        <v>164</v>
      </c>
      <c r="D4380" s="2" t="s">
        <v>5147</v>
      </c>
      <c r="E4380" s="2" t="s">
        <v>28</v>
      </c>
      <c r="F4380" s="2" t="s">
        <v>29</v>
      </c>
      <c r="G4380" s="2" t="s">
        <v>60</v>
      </c>
      <c r="H4380" s="2" t="s">
        <v>61</v>
      </c>
      <c r="I4380" s="2" t="s">
        <v>32</v>
      </c>
      <c r="J4380" s="2">
        <v>10</v>
      </c>
      <c r="K4380" s="2">
        <v>38673</v>
      </c>
      <c r="L4380" s="2">
        <v>386730</v>
      </c>
      <c r="M4380" s="2">
        <v>244972.82</v>
      </c>
      <c r="N4380" s="2">
        <v>141757.18</v>
      </c>
      <c r="O4380" s="2">
        <v>291</v>
      </c>
      <c r="P4380" s="2">
        <v>48</v>
      </c>
      <c r="Q4380" s="2" t="s">
        <v>62</v>
      </c>
      <c r="R4380" s="2">
        <v>5</v>
      </c>
      <c r="S4380" s="5">
        <f>IFERROR(Table1[[#This Row],[Profit]]/Table1[[#This Row],[Sales]],0)</f>
        <v>0.36655335763969693</v>
      </c>
      <c r="T4380" s="2" t="str">
        <f t="shared" si="68"/>
        <v>Reorder Needed</v>
      </c>
    </row>
    <row r="4381" spans="1:20" x14ac:dyDescent="0.3">
      <c r="A4381" s="2">
        <v>5380</v>
      </c>
      <c r="B4381" s="3">
        <v>45530</v>
      </c>
      <c r="C4381" s="2" t="s">
        <v>250</v>
      </c>
      <c r="D4381" s="2" t="s">
        <v>5148</v>
      </c>
      <c r="E4381" s="2" t="s">
        <v>36</v>
      </c>
      <c r="F4381" s="2" t="s">
        <v>37</v>
      </c>
      <c r="G4381" s="2" t="s">
        <v>22</v>
      </c>
      <c r="H4381" s="2" t="s">
        <v>23</v>
      </c>
      <c r="I4381" s="2" t="s">
        <v>24</v>
      </c>
      <c r="J4381" s="2">
        <v>8</v>
      </c>
      <c r="K4381" s="2">
        <v>54670</v>
      </c>
      <c r="L4381" s="2">
        <v>437360</v>
      </c>
      <c r="M4381" s="2">
        <v>313241.53000000003</v>
      </c>
      <c r="N4381" s="2">
        <v>124118.47</v>
      </c>
      <c r="O4381" s="2">
        <v>292</v>
      </c>
      <c r="P4381" s="2">
        <v>59</v>
      </c>
      <c r="Q4381" s="2" t="s">
        <v>25</v>
      </c>
      <c r="R4381" s="2">
        <v>15</v>
      </c>
      <c r="S4381" s="5">
        <f>IFERROR(Table1[[#This Row],[Profit]]/Table1[[#This Row],[Sales]],0)</f>
        <v>0.28379017285531372</v>
      </c>
      <c r="T4381" s="2" t="str">
        <f t="shared" si="68"/>
        <v>Reorder Needed</v>
      </c>
    </row>
    <row r="4382" spans="1:20" x14ac:dyDescent="0.3">
      <c r="A4382" s="2">
        <v>5381</v>
      </c>
      <c r="B4382" s="3">
        <v>45585</v>
      </c>
      <c r="C4382" s="2" t="s">
        <v>319</v>
      </c>
      <c r="D4382" s="2" t="s">
        <v>5149</v>
      </c>
      <c r="E4382" s="2" t="s">
        <v>20</v>
      </c>
      <c r="F4382" s="2" t="s">
        <v>21</v>
      </c>
      <c r="G4382" s="2" t="s">
        <v>49</v>
      </c>
      <c r="H4382" s="2" t="s">
        <v>50</v>
      </c>
      <c r="I4382" s="2" t="s">
        <v>51</v>
      </c>
      <c r="J4382" s="2">
        <v>8</v>
      </c>
      <c r="K4382" s="2">
        <v>48578</v>
      </c>
      <c r="L4382" s="2">
        <v>388624</v>
      </c>
      <c r="M4382" s="2">
        <v>287817.2</v>
      </c>
      <c r="N4382" s="2">
        <v>100806.8</v>
      </c>
      <c r="O4382" s="2">
        <v>287</v>
      </c>
      <c r="P4382" s="2">
        <v>86</v>
      </c>
      <c r="Q4382" s="2" t="s">
        <v>52</v>
      </c>
      <c r="R4382" s="2">
        <v>5</v>
      </c>
      <c r="S4382" s="5">
        <f>IFERROR(Table1[[#This Row],[Profit]]/Table1[[#This Row],[Sales]],0)</f>
        <v>0.25939417020050232</v>
      </c>
      <c r="T4382" s="2" t="str">
        <f t="shared" si="68"/>
        <v>Reorder Needed</v>
      </c>
    </row>
    <row r="4383" spans="1:20" x14ac:dyDescent="0.3">
      <c r="A4383" s="2">
        <v>5382</v>
      </c>
      <c r="B4383" s="3">
        <v>45600</v>
      </c>
      <c r="C4383" s="2" t="s">
        <v>1439</v>
      </c>
      <c r="D4383" s="2" t="s">
        <v>5150</v>
      </c>
      <c r="E4383" s="2" t="s">
        <v>28</v>
      </c>
      <c r="F4383" s="2" t="s">
        <v>29</v>
      </c>
      <c r="G4383" s="2" t="s">
        <v>40</v>
      </c>
      <c r="H4383" s="2" t="s">
        <v>41</v>
      </c>
      <c r="I4383" s="2" t="s">
        <v>24</v>
      </c>
      <c r="J4383" s="2">
        <v>5</v>
      </c>
      <c r="K4383" s="2">
        <v>30524</v>
      </c>
      <c r="L4383" s="2">
        <v>152620</v>
      </c>
      <c r="M4383" s="2">
        <v>126784.26</v>
      </c>
      <c r="N4383" s="2">
        <v>25835.74</v>
      </c>
      <c r="O4383" s="2">
        <v>317</v>
      </c>
      <c r="P4383" s="2">
        <v>74</v>
      </c>
      <c r="Q4383" s="2" t="s">
        <v>42</v>
      </c>
      <c r="R4383" s="2">
        <v>20</v>
      </c>
      <c r="S4383" s="5">
        <f>IFERROR(Table1[[#This Row],[Profit]]/Table1[[#This Row],[Sales]],0)</f>
        <v>0.16928148342288038</v>
      </c>
      <c r="T4383" s="2" t="str">
        <f t="shared" si="68"/>
        <v>Reorder Needed</v>
      </c>
    </row>
    <row r="4384" spans="1:20" x14ac:dyDescent="0.3">
      <c r="A4384" s="2">
        <v>5383</v>
      </c>
      <c r="B4384" s="3">
        <v>45311</v>
      </c>
      <c r="C4384" s="2" t="s">
        <v>1518</v>
      </c>
      <c r="D4384" s="2" t="s">
        <v>5151</v>
      </c>
      <c r="E4384" s="2" t="s">
        <v>28</v>
      </c>
      <c r="F4384" s="2" t="s">
        <v>29</v>
      </c>
      <c r="G4384" s="2" t="s">
        <v>67</v>
      </c>
      <c r="H4384" s="2" t="s">
        <v>68</v>
      </c>
      <c r="I4384" s="2" t="s">
        <v>24</v>
      </c>
      <c r="J4384" s="2">
        <v>8</v>
      </c>
      <c r="K4384" s="2">
        <v>15238</v>
      </c>
      <c r="L4384" s="2">
        <v>121904</v>
      </c>
      <c r="M4384" s="2">
        <v>95289.45</v>
      </c>
      <c r="N4384" s="2">
        <v>26614.55</v>
      </c>
      <c r="O4384" s="2">
        <v>305</v>
      </c>
      <c r="P4384" s="2">
        <v>42</v>
      </c>
      <c r="Q4384" s="2" t="s">
        <v>42</v>
      </c>
      <c r="R4384" s="2">
        <v>0</v>
      </c>
      <c r="S4384" s="5">
        <f>IFERROR(Table1[[#This Row],[Profit]]/Table1[[#This Row],[Sales]],0)</f>
        <v>0.21832384499278121</v>
      </c>
      <c r="T4384" s="2" t="str">
        <f t="shared" si="68"/>
        <v>Reorder Needed</v>
      </c>
    </row>
    <row r="4385" spans="1:20" x14ac:dyDescent="0.3">
      <c r="A4385" s="2">
        <v>5384</v>
      </c>
      <c r="B4385" s="3">
        <v>45326</v>
      </c>
      <c r="C4385" s="2" t="s">
        <v>221</v>
      </c>
      <c r="D4385" s="2" t="s">
        <v>5152</v>
      </c>
      <c r="E4385" s="2" t="s">
        <v>36</v>
      </c>
      <c r="F4385" s="2" t="s">
        <v>37</v>
      </c>
      <c r="G4385" s="2" t="s">
        <v>30</v>
      </c>
      <c r="H4385" s="2" t="s">
        <v>31</v>
      </c>
      <c r="I4385" s="2" t="s">
        <v>32</v>
      </c>
      <c r="J4385" s="2">
        <v>6</v>
      </c>
      <c r="K4385" s="2">
        <v>49839</v>
      </c>
      <c r="L4385" s="2">
        <v>299034</v>
      </c>
      <c r="M4385" s="2">
        <v>207441.89</v>
      </c>
      <c r="N4385" s="2">
        <v>91592.11</v>
      </c>
      <c r="O4385" s="2">
        <v>234</v>
      </c>
      <c r="P4385" s="2">
        <v>67</v>
      </c>
      <c r="Q4385" s="2" t="s">
        <v>33</v>
      </c>
      <c r="R4385" s="2">
        <v>10</v>
      </c>
      <c r="S4385" s="5">
        <f>IFERROR(Table1[[#This Row],[Profit]]/Table1[[#This Row],[Sales]],0)</f>
        <v>0.30629329775209507</v>
      </c>
      <c r="T4385" s="2" t="str">
        <f t="shared" si="68"/>
        <v>Reorder Needed</v>
      </c>
    </row>
    <row r="4386" spans="1:20" x14ac:dyDescent="0.3">
      <c r="A4386" s="2">
        <v>5385</v>
      </c>
      <c r="B4386" s="3">
        <v>45550</v>
      </c>
      <c r="C4386" s="2" t="s">
        <v>1064</v>
      </c>
      <c r="D4386" s="2" t="s">
        <v>5153</v>
      </c>
      <c r="E4386" s="2" t="s">
        <v>20</v>
      </c>
      <c r="F4386" s="2" t="s">
        <v>21</v>
      </c>
      <c r="G4386" s="2" t="s">
        <v>81</v>
      </c>
      <c r="H4386" s="2" t="s">
        <v>82</v>
      </c>
      <c r="I4386" s="2" t="s">
        <v>24</v>
      </c>
      <c r="J4386" s="2">
        <v>1</v>
      </c>
      <c r="K4386" s="2">
        <v>50074</v>
      </c>
      <c r="L4386" s="2">
        <v>50074</v>
      </c>
      <c r="M4386" s="2">
        <v>40864.28</v>
      </c>
      <c r="N4386" s="2">
        <v>9209.7199999999993</v>
      </c>
      <c r="O4386" s="2">
        <v>490</v>
      </c>
      <c r="P4386" s="2">
        <v>40</v>
      </c>
      <c r="Q4386" s="2" t="s">
        <v>42</v>
      </c>
      <c r="R4386" s="2">
        <v>15</v>
      </c>
      <c r="S4386" s="5">
        <f>IFERROR(Table1[[#This Row],[Profit]]/Table1[[#This Row],[Sales]],0)</f>
        <v>0.18392219515117625</v>
      </c>
      <c r="T4386" s="2" t="str">
        <f t="shared" si="68"/>
        <v>Reorder Needed</v>
      </c>
    </row>
    <row r="4387" spans="1:20" x14ac:dyDescent="0.3">
      <c r="A4387" s="2">
        <v>5386</v>
      </c>
      <c r="B4387" s="3">
        <v>45463</v>
      </c>
      <c r="C4387" s="2" t="s">
        <v>842</v>
      </c>
      <c r="D4387" s="2" t="s">
        <v>5154</v>
      </c>
      <c r="E4387" s="2" t="s">
        <v>20</v>
      </c>
      <c r="F4387" s="2" t="s">
        <v>21</v>
      </c>
      <c r="G4387" s="2" t="s">
        <v>22</v>
      </c>
      <c r="H4387" s="2" t="s">
        <v>23</v>
      </c>
      <c r="I4387" s="2" t="s">
        <v>24</v>
      </c>
      <c r="J4387" s="2">
        <v>4</v>
      </c>
      <c r="K4387" s="2">
        <v>25388</v>
      </c>
      <c r="L4387" s="2">
        <v>101552</v>
      </c>
      <c r="M4387" s="2">
        <v>69941.320000000007</v>
      </c>
      <c r="N4387" s="2">
        <v>31610.68</v>
      </c>
      <c r="O4387" s="2">
        <v>48</v>
      </c>
      <c r="P4387" s="2">
        <v>10</v>
      </c>
      <c r="Q4387" s="2" t="s">
        <v>25</v>
      </c>
      <c r="R4387" s="2">
        <v>10</v>
      </c>
      <c r="S4387" s="5">
        <f>IFERROR(Table1[[#This Row],[Profit]]/Table1[[#This Row],[Sales]],0)</f>
        <v>0.31127579959035767</v>
      </c>
      <c r="T4387" s="2" t="str">
        <f t="shared" si="68"/>
        <v>Reorder Needed</v>
      </c>
    </row>
    <row r="4388" spans="1:20" x14ac:dyDescent="0.3">
      <c r="A4388" s="2">
        <v>5387</v>
      </c>
      <c r="B4388" s="3">
        <v>45395</v>
      </c>
      <c r="C4388" s="2" t="s">
        <v>805</v>
      </c>
      <c r="D4388" s="2" t="s">
        <v>5155</v>
      </c>
      <c r="E4388" s="2" t="s">
        <v>45</v>
      </c>
      <c r="F4388" s="2" t="s">
        <v>46</v>
      </c>
      <c r="G4388" s="2" t="s">
        <v>75</v>
      </c>
      <c r="H4388" s="2" t="s">
        <v>76</v>
      </c>
      <c r="I4388" s="2" t="s">
        <v>77</v>
      </c>
      <c r="J4388" s="2">
        <v>10</v>
      </c>
      <c r="K4388" s="2">
        <v>13025</v>
      </c>
      <c r="L4388" s="2">
        <v>130250</v>
      </c>
      <c r="M4388" s="2">
        <v>92772.25</v>
      </c>
      <c r="N4388" s="2">
        <v>37477.75</v>
      </c>
      <c r="O4388" s="2">
        <v>149</v>
      </c>
      <c r="P4388" s="2">
        <v>54</v>
      </c>
      <c r="Q4388" s="2" t="s">
        <v>78</v>
      </c>
      <c r="R4388" s="2">
        <v>0</v>
      </c>
      <c r="S4388" s="5">
        <f>IFERROR(Table1[[#This Row],[Profit]]/Table1[[#This Row],[Sales]],0)</f>
        <v>0.28773704414587331</v>
      </c>
      <c r="T4388" s="2" t="str">
        <f t="shared" si="68"/>
        <v>Reorder Needed</v>
      </c>
    </row>
    <row r="4389" spans="1:20" x14ac:dyDescent="0.3">
      <c r="A4389" s="2">
        <v>5388</v>
      </c>
      <c r="B4389" s="3">
        <v>45650</v>
      </c>
      <c r="C4389" s="2" t="s">
        <v>2729</v>
      </c>
      <c r="D4389" s="2" t="s">
        <v>5156</v>
      </c>
      <c r="E4389" s="2" t="s">
        <v>28</v>
      </c>
      <c r="F4389" s="2" t="s">
        <v>29</v>
      </c>
      <c r="G4389" s="2" t="s">
        <v>75</v>
      </c>
      <c r="H4389" s="2" t="s">
        <v>76</v>
      </c>
      <c r="I4389" s="2" t="s">
        <v>77</v>
      </c>
      <c r="J4389" s="2">
        <v>3</v>
      </c>
      <c r="K4389" s="2">
        <v>10585</v>
      </c>
      <c r="L4389" s="2">
        <v>31755</v>
      </c>
      <c r="M4389" s="2">
        <v>20536.72</v>
      </c>
      <c r="N4389" s="2">
        <v>11218.28</v>
      </c>
      <c r="O4389" s="2">
        <v>250</v>
      </c>
      <c r="P4389" s="2">
        <v>42</v>
      </c>
      <c r="Q4389" s="2" t="s">
        <v>78</v>
      </c>
      <c r="R4389" s="2">
        <v>5</v>
      </c>
      <c r="S4389" s="5">
        <f>IFERROR(Table1[[#This Row],[Profit]]/Table1[[#This Row],[Sales]],0)</f>
        <v>0.35327601952448434</v>
      </c>
      <c r="T4389" s="2" t="str">
        <f t="shared" si="68"/>
        <v>Reorder Needed</v>
      </c>
    </row>
    <row r="4390" spans="1:20" x14ac:dyDescent="0.3">
      <c r="A4390" s="2">
        <v>5389</v>
      </c>
      <c r="B4390" s="3">
        <v>45342</v>
      </c>
      <c r="C4390" s="2" t="s">
        <v>1712</v>
      </c>
      <c r="D4390" s="2" t="s">
        <v>5157</v>
      </c>
      <c r="E4390" s="2" t="s">
        <v>28</v>
      </c>
      <c r="F4390" s="2" t="s">
        <v>29</v>
      </c>
      <c r="G4390" s="2" t="s">
        <v>60</v>
      </c>
      <c r="H4390" s="2" t="s">
        <v>61</v>
      </c>
      <c r="I4390" s="2" t="s">
        <v>32</v>
      </c>
      <c r="J4390" s="2">
        <v>9</v>
      </c>
      <c r="K4390" s="2">
        <v>54765</v>
      </c>
      <c r="L4390" s="2">
        <v>492885</v>
      </c>
      <c r="M4390" s="2">
        <v>439071.09</v>
      </c>
      <c r="N4390" s="2">
        <v>53813.91</v>
      </c>
      <c r="O4390" s="2">
        <v>271</v>
      </c>
      <c r="P4390" s="2">
        <v>41</v>
      </c>
      <c r="Q4390" s="2" t="s">
        <v>62</v>
      </c>
      <c r="R4390" s="2">
        <v>20</v>
      </c>
      <c r="S4390" s="5">
        <f>IFERROR(Table1[[#This Row],[Profit]]/Table1[[#This Row],[Sales]],0)</f>
        <v>0.10918147235156274</v>
      </c>
      <c r="T4390" s="2" t="str">
        <f t="shared" si="68"/>
        <v>Reorder Needed</v>
      </c>
    </row>
    <row r="4391" spans="1:20" x14ac:dyDescent="0.3">
      <c r="A4391" s="2">
        <v>5390</v>
      </c>
      <c r="B4391" s="3">
        <v>45532</v>
      </c>
      <c r="C4391" s="2" t="s">
        <v>2189</v>
      </c>
      <c r="D4391" s="2" t="s">
        <v>5158</v>
      </c>
      <c r="E4391" s="2" t="s">
        <v>28</v>
      </c>
      <c r="F4391" s="2" t="s">
        <v>29</v>
      </c>
      <c r="G4391" s="2" t="s">
        <v>30</v>
      </c>
      <c r="H4391" s="2" t="s">
        <v>31</v>
      </c>
      <c r="I4391" s="2" t="s">
        <v>32</v>
      </c>
      <c r="J4391" s="2">
        <v>2</v>
      </c>
      <c r="K4391" s="2">
        <v>42145</v>
      </c>
      <c r="L4391" s="2">
        <v>84290</v>
      </c>
      <c r="M4391" s="2">
        <v>52876.23</v>
      </c>
      <c r="N4391" s="2">
        <v>31413.77</v>
      </c>
      <c r="O4391" s="2">
        <v>329</v>
      </c>
      <c r="P4391" s="2">
        <v>46</v>
      </c>
      <c r="Q4391" s="2" t="s">
        <v>33</v>
      </c>
      <c r="R4391" s="2">
        <v>20</v>
      </c>
      <c r="S4391" s="5">
        <f>IFERROR(Table1[[#This Row],[Profit]]/Table1[[#This Row],[Sales]],0)</f>
        <v>0.37268679558666507</v>
      </c>
      <c r="T4391" s="2" t="str">
        <f t="shared" si="68"/>
        <v>Reorder Needed</v>
      </c>
    </row>
    <row r="4392" spans="1:20" x14ac:dyDescent="0.3">
      <c r="A4392" s="2">
        <v>5391</v>
      </c>
      <c r="B4392" s="3">
        <v>45391</v>
      </c>
      <c r="C4392" s="2" t="s">
        <v>3152</v>
      </c>
      <c r="D4392" s="2" t="s">
        <v>5159</v>
      </c>
      <c r="E4392" s="2" t="s">
        <v>28</v>
      </c>
      <c r="F4392" s="2" t="s">
        <v>29</v>
      </c>
      <c r="G4392" s="2" t="s">
        <v>60</v>
      </c>
      <c r="H4392" s="2" t="s">
        <v>61</v>
      </c>
      <c r="I4392" s="2" t="s">
        <v>32</v>
      </c>
      <c r="J4392" s="2">
        <v>10</v>
      </c>
      <c r="K4392" s="2">
        <v>4527</v>
      </c>
      <c r="L4392" s="2">
        <v>45270</v>
      </c>
      <c r="M4392" s="2">
        <v>34420.78</v>
      </c>
      <c r="N4392" s="2">
        <v>10849.22</v>
      </c>
      <c r="O4392" s="2">
        <v>365</v>
      </c>
      <c r="P4392" s="2">
        <v>26</v>
      </c>
      <c r="Q4392" s="2" t="s">
        <v>62</v>
      </c>
      <c r="R4392" s="2">
        <v>5</v>
      </c>
      <c r="S4392" s="5">
        <f>IFERROR(Table1[[#This Row],[Profit]]/Table1[[#This Row],[Sales]],0)</f>
        <v>0.23965584272144907</v>
      </c>
      <c r="T4392" s="2" t="str">
        <f t="shared" si="68"/>
        <v>Reorder Needed</v>
      </c>
    </row>
    <row r="4393" spans="1:20" x14ac:dyDescent="0.3">
      <c r="A4393" s="2">
        <v>5392</v>
      </c>
      <c r="B4393" s="3">
        <v>45328</v>
      </c>
      <c r="C4393" s="2" t="s">
        <v>454</v>
      </c>
      <c r="D4393" s="2" t="s">
        <v>5160</v>
      </c>
      <c r="E4393" s="2" t="s">
        <v>28</v>
      </c>
      <c r="F4393" s="2" t="s">
        <v>29</v>
      </c>
      <c r="G4393" s="2" t="s">
        <v>55</v>
      </c>
      <c r="H4393" s="2" t="s">
        <v>56</v>
      </c>
      <c r="I4393" s="2" t="s">
        <v>32</v>
      </c>
      <c r="J4393" s="2">
        <v>9</v>
      </c>
      <c r="K4393" s="2">
        <v>51432</v>
      </c>
      <c r="L4393" s="2">
        <v>462888</v>
      </c>
      <c r="M4393" s="2">
        <v>396001.92</v>
      </c>
      <c r="N4393" s="2">
        <v>66886.080000000002</v>
      </c>
      <c r="O4393" s="2">
        <v>28</v>
      </c>
      <c r="P4393" s="2">
        <v>22</v>
      </c>
      <c r="Q4393" s="2" t="s">
        <v>57</v>
      </c>
      <c r="R4393" s="2">
        <v>10</v>
      </c>
      <c r="S4393" s="5">
        <f>IFERROR(Table1[[#This Row],[Profit]]/Table1[[#This Row],[Sales]],0)</f>
        <v>0.14449732980764246</v>
      </c>
      <c r="T4393" s="2" t="str">
        <f t="shared" si="68"/>
        <v>Reorder Needed</v>
      </c>
    </row>
    <row r="4394" spans="1:20" x14ac:dyDescent="0.3">
      <c r="A4394" s="2">
        <v>5393</v>
      </c>
      <c r="B4394" s="3">
        <v>45500</v>
      </c>
      <c r="C4394" s="2" t="s">
        <v>1691</v>
      </c>
      <c r="D4394" s="2" t="s">
        <v>5161</v>
      </c>
      <c r="E4394" s="2" t="s">
        <v>36</v>
      </c>
      <c r="F4394" s="2" t="s">
        <v>37</v>
      </c>
      <c r="G4394" s="2" t="s">
        <v>75</v>
      </c>
      <c r="H4394" s="2" t="s">
        <v>76</v>
      </c>
      <c r="I4394" s="2" t="s">
        <v>77</v>
      </c>
      <c r="J4394" s="2">
        <v>5</v>
      </c>
      <c r="K4394" s="2">
        <v>2484</v>
      </c>
      <c r="L4394" s="2">
        <v>12420</v>
      </c>
      <c r="M4394" s="2">
        <v>7919.74</v>
      </c>
      <c r="N4394" s="2">
        <v>4500.26</v>
      </c>
      <c r="O4394" s="2">
        <v>10</v>
      </c>
      <c r="P4394" s="2">
        <v>93</v>
      </c>
      <c r="Q4394" s="2" t="s">
        <v>78</v>
      </c>
      <c r="R4394" s="2">
        <v>10</v>
      </c>
      <c r="S4394" s="5">
        <f>IFERROR(Table1[[#This Row],[Profit]]/Table1[[#This Row],[Sales]],0)</f>
        <v>0.36233977455716587</v>
      </c>
      <c r="T4394" s="2" t="str">
        <f t="shared" si="68"/>
        <v>Sufficient</v>
      </c>
    </row>
    <row r="4395" spans="1:20" x14ac:dyDescent="0.3">
      <c r="A4395" s="2">
        <v>5394</v>
      </c>
      <c r="B4395" s="3">
        <v>45581</v>
      </c>
      <c r="C4395" s="2" t="s">
        <v>142</v>
      </c>
      <c r="D4395" s="2" t="s">
        <v>5162</v>
      </c>
      <c r="E4395" s="2" t="s">
        <v>45</v>
      </c>
      <c r="F4395" s="2" t="s">
        <v>46</v>
      </c>
      <c r="G4395" s="2" t="s">
        <v>97</v>
      </c>
      <c r="H4395" s="2" t="s">
        <v>98</v>
      </c>
      <c r="I4395" s="2" t="s">
        <v>32</v>
      </c>
      <c r="J4395" s="2">
        <v>5</v>
      </c>
      <c r="K4395" s="2">
        <v>6607</v>
      </c>
      <c r="L4395" s="2">
        <v>33035</v>
      </c>
      <c r="M4395" s="2">
        <v>25566.71</v>
      </c>
      <c r="N4395" s="2">
        <v>7468.29</v>
      </c>
      <c r="O4395" s="2">
        <v>35</v>
      </c>
      <c r="P4395" s="2">
        <v>68</v>
      </c>
      <c r="Q4395" s="2" t="s">
        <v>99</v>
      </c>
      <c r="R4395" s="2">
        <v>10</v>
      </c>
      <c r="S4395" s="5">
        <f>IFERROR(Table1[[#This Row],[Profit]]/Table1[[#This Row],[Sales]],0)</f>
        <v>0.22607204480096868</v>
      </c>
      <c r="T4395" s="2" t="str">
        <f t="shared" si="68"/>
        <v>Sufficient</v>
      </c>
    </row>
    <row r="4396" spans="1:20" x14ac:dyDescent="0.3">
      <c r="A4396" s="2">
        <v>5395</v>
      </c>
      <c r="B4396" s="3">
        <v>45524</v>
      </c>
      <c r="C4396" s="2" t="s">
        <v>1467</v>
      </c>
      <c r="D4396" s="2" t="s">
        <v>5163</v>
      </c>
      <c r="E4396" s="2" t="s">
        <v>20</v>
      </c>
      <c r="F4396" s="2" t="s">
        <v>21</v>
      </c>
      <c r="G4396" s="2" t="s">
        <v>67</v>
      </c>
      <c r="H4396" s="2" t="s">
        <v>68</v>
      </c>
      <c r="I4396" s="2" t="s">
        <v>24</v>
      </c>
      <c r="J4396" s="2">
        <v>1</v>
      </c>
      <c r="K4396" s="2">
        <v>4461</v>
      </c>
      <c r="L4396" s="2">
        <v>4461</v>
      </c>
      <c r="M4396" s="2">
        <v>3279.54</v>
      </c>
      <c r="N4396" s="2">
        <v>1181.46</v>
      </c>
      <c r="O4396" s="2">
        <v>55</v>
      </c>
      <c r="P4396" s="2">
        <v>21</v>
      </c>
      <c r="Q4396" s="2" t="s">
        <v>42</v>
      </c>
      <c r="R4396" s="2">
        <v>10</v>
      </c>
      <c r="S4396" s="5">
        <f>IFERROR(Table1[[#This Row],[Profit]]/Table1[[#This Row],[Sales]],0)</f>
        <v>0.26484196368527235</v>
      </c>
      <c r="T4396" s="2" t="str">
        <f t="shared" si="68"/>
        <v>Reorder Needed</v>
      </c>
    </row>
    <row r="4397" spans="1:20" x14ac:dyDescent="0.3">
      <c r="A4397" s="2">
        <v>5396</v>
      </c>
      <c r="B4397" s="3">
        <v>45542</v>
      </c>
      <c r="C4397" s="2" t="s">
        <v>875</v>
      </c>
      <c r="D4397" s="2" t="s">
        <v>5164</v>
      </c>
      <c r="E4397" s="2" t="s">
        <v>20</v>
      </c>
      <c r="F4397" s="2" t="s">
        <v>21</v>
      </c>
      <c r="G4397" s="2" t="s">
        <v>49</v>
      </c>
      <c r="H4397" s="2" t="s">
        <v>50</v>
      </c>
      <c r="I4397" s="2" t="s">
        <v>51</v>
      </c>
      <c r="J4397" s="2">
        <v>1</v>
      </c>
      <c r="K4397" s="2">
        <v>2248</v>
      </c>
      <c r="L4397" s="2">
        <v>2248</v>
      </c>
      <c r="M4397" s="2">
        <v>1489.36</v>
      </c>
      <c r="N4397" s="2">
        <v>758.64</v>
      </c>
      <c r="O4397" s="2">
        <v>234</v>
      </c>
      <c r="P4397" s="2">
        <v>71</v>
      </c>
      <c r="Q4397" s="2" t="s">
        <v>52</v>
      </c>
      <c r="R4397" s="2">
        <v>0</v>
      </c>
      <c r="S4397" s="5">
        <f>IFERROR(Table1[[#This Row],[Profit]]/Table1[[#This Row],[Sales]],0)</f>
        <v>0.33747330960854094</v>
      </c>
      <c r="T4397" s="2" t="str">
        <f t="shared" si="68"/>
        <v>Reorder Needed</v>
      </c>
    </row>
    <row r="4398" spans="1:20" x14ac:dyDescent="0.3">
      <c r="A4398" s="2">
        <v>5397</v>
      </c>
      <c r="B4398" s="3">
        <v>45350</v>
      </c>
      <c r="C4398" s="2" t="s">
        <v>1215</v>
      </c>
      <c r="D4398" s="2" t="s">
        <v>5165</v>
      </c>
      <c r="E4398" s="2" t="s">
        <v>45</v>
      </c>
      <c r="F4398" s="2" t="s">
        <v>46</v>
      </c>
      <c r="G4398" s="2" t="s">
        <v>55</v>
      </c>
      <c r="H4398" s="2" t="s">
        <v>56</v>
      </c>
      <c r="I4398" s="2" t="s">
        <v>32</v>
      </c>
      <c r="J4398" s="2">
        <v>2</v>
      </c>
      <c r="K4398" s="2">
        <v>18333</v>
      </c>
      <c r="L4398" s="2">
        <v>36666</v>
      </c>
      <c r="M4398" s="2">
        <v>27827.14</v>
      </c>
      <c r="N4398" s="2">
        <v>8838.86</v>
      </c>
      <c r="O4398" s="2">
        <v>484</v>
      </c>
      <c r="P4398" s="2">
        <v>15</v>
      </c>
      <c r="Q4398" s="2" t="s">
        <v>57</v>
      </c>
      <c r="R4398" s="2">
        <v>15</v>
      </c>
      <c r="S4398" s="5">
        <f>IFERROR(Table1[[#This Row],[Profit]]/Table1[[#This Row],[Sales]],0)</f>
        <v>0.24106420116729396</v>
      </c>
      <c r="T4398" s="2" t="str">
        <f t="shared" si="68"/>
        <v>Reorder Needed</v>
      </c>
    </row>
    <row r="4399" spans="1:20" x14ac:dyDescent="0.3">
      <c r="A4399" s="2">
        <v>5398</v>
      </c>
      <c r="B4399" s="3">
        <v>45556</v>
      </c>
      <c r="C4399" s="2" t="s">
        <v>875</v>
      </c>
      <c r="D4399" s="2" t="s">
        <v>5166</v>
      </c>
      <c r="E4399" s="2" t="s">
        <v>20</v>
      </c>
      <c r="F4399" s="2" t="s">
        <v>21</v>
      </c>
      <c r="G4399" s="2" t="s">
        <v>81</v>
      </c>
      <c r="H4399" s="2" t="s">
        <v>82</v>
      </c>
      <c r="I4399" s="2" t="s">
        <v>24</v>
      </c>
      <c r="J4399" s="2">
        <v>5</v>
      </c>
      <c r="K4399" s="2">
        <v>4617</v>
      </c>
      <c r="L4399" s="2">
        <v>23085</v>
      </c>
      <c r="M4399" s="2">
        <v>20028.810000000001</v>
      </c>
      <c r="N4399" s="2">
        <v>3056.19</v>
      </c>
      <c r="O4399" s="2">
        <v>456</v>
      </c>
      <c r="P4399" s="2">
        <v>40</v>
      </c>
      <c r="Q4399" s="2" t="s">
        <v>42</v>
      </c>
      <c r="R4399" s="2">
        <v>15</v>
      </c>
      <c r="S4399" s="5">
        <f>IFERROR(Table1[[#This Row],[Profit]]/Table1[[#This Row],[Sales]],0)</f>
        <v>0.1323885640025991</v>
      </c>
      <c r="T4399" s="2" t="str">
        <f t="shared" si="68"/>
        <v>Reorder Needed</v>
      </c>
    </row>
    <row r="4400" spans="1:20" x14ac:dyDescent="0.3">
      <c r="A4400" s="2">
        <v>5399</v>
      </c>
      <c r="B4400" s="3">
        <v>45589</v>
      </c>
      <c r="C4400" s="2" t="s">
        <v>129</v>
      </c>
      <c r="D4400" s="2" t="s">
        <v>5167</v>
      </c>
      <c r="E4400" s="2" t="s">
        <v>28</v>
      </c>
      <c r="F4400" s="2" t="s">
        <v>29</v>
      </c>
      <c r="G4400" s="2" t="s">
        <v>81</v>
      </c>
      <c r="H4400" s="2" t="s">
        <v>82</v>
      </c>
      <c r="I4400" s="2" t="s">
        <v>24</v>
      </c>
      <c r="J4400" s="2">
        <v>8</v>
      </c>
      <c r="K4400" s="2">
        <v>54047</v>
      </c>
      <c r="L4400" s="2">
        <v>432376</v>
      </c>
      <c r="M4400" s="2">
        <v>292942.25</v>
      </c>
      <c r="N4400" s="2">
        <v>139433.75</v>
      </c>
      <c r="O4400" s="2">
        <v>16</v>
      </c>
      <c r="P4400" s="2">
        <v>32</v>
      </c>
      <c r="Q4400" s="2" t="s">
        <v>42</v>
      </c>
      <c r="R4400" s="2">
        <v>15</v>
      </c>
      <c r="S4400" s="5">
        <f>IFERROR(Table1[[#This Row],[Profit]]/Table1[[#This Row],[Sales]],0)</f>
        <v>0.32248263085832701</v>
      </c>
      <c r="T4400" s="2" t="str">
        <f t="shared" si="68"/>
        <v>Sufficient</v>
      </c>
    </row>
    <row r="4401" spans="1:20" x14ac:dyDescent="0.3">
      <c r="A4401" s="2">
        <v>5400</v>
      </c>
      <c r="B4401" s="3">
        <v>45653</v>
      </c>
      <c r="C4401" s="2" t="s">
        <v>1184</v>
      </c>
      <c r="D4401" s="2" t="s">
        <v>5168</v>
      </c>
      <c r="E4401" s="2" t="s">
        <v>36</v>
      </c>
      <c r="F4401" s="2" t="s">
        <v>37</v>
      </c>
      <c r="G4401" s="2" t="s">
        <v>22</v>
      </c>
      <c r="H4401" s="2" t="s">
        <v>23</v>
      </c>
      <c r="I4401" s="2" t="s">
        <v>24</v>
      </c>
      <c r="J4401" s="2">
        <v>1</v>
      </c>
      <c r="K4401" s="2">
        <v>25861</v>
      </c>
      <c r="L4401" s="2">
        <v>25861</v>
      </c>
      <c r="M4401" s="2">
        <v>23035.9</v>
      </c>
      <c r="N4401" s="2">
        <v>2825.1</v>
      </c>
      <c r="O4401" s="2">
        <v>425</v>
      </c>
      <c r="P4401" s="2">
        <v>33</v>
      </c>
      <c r="Q4401" s="2" t="s">
        <v>25</v>
      </c>
      <c r="R4401" s="2">
        <v>15</v>
      </c>
      <c r="S4401" s="5">
        <f>IFERROR(Table1[[#This Row],[Profit]]/Table1[[#This Row],[Sales]],0)</f>
        <v>0.10924171532423339</v>
      </c>
      <c r="T4401" s="2" t="str">
        <f t="shared" si="68"/>
        <v>Reorder Needed</v>
      </c>
    </row>
    <row r="4402" spans="1:20" x14ac:dyDescent="0.3">
      <c r="A4402" s="2">
        <v>5401</v>
      </c>
      <c r="B4402" s="3">
        <v>45458</v>
      </c>
      <c r="C4402" s="2" t="s">
        <v>2239</v>
      </c>
      <c r="D4402" s="2" t="s">
        <v>5169</v>
      </c>
      <c r="E4402" s="2" t="s">
        <v>36</v>
      </c>
      <c r="F4402" s="2" t="s">
        <v>37</v>
      </c>
      <c r="G4402" s="2" t="s">
        <v>81</v>
      </c>
      <c r="H4402" s="2" t="s">
        <v>82</v>
      </c>
      <c r="I4402" s="2" t="s">
        <v>24</v>
      </c>
      <c r="J4402" s="2">
        <v>1</v>
      </c>
      <c r="K4402" s="2">
        <v>4572</v>
      </c>
      <c r="L4402" s="2">
        <v>4572</v>
      </c>
      <c r="M4402" s="2">
        <v>3178.05</v>
      </c>
      <c r="N4402" s="2">
        <v>1393.95</v>
      </c>
      <c r="O4402" s="2">
        <v>262</v>
      </c>
      <c r="P4402" s="2">
        <v>50</v>
      </c>
      <c r="Q4402" s="2" t="s">
        <v>42</v>
      </c>
      <c r="R4402" s="2">
        <v>15</v>
      </c>
      <c r="S4402" s="5">
        <f>IFERROR(Table1[[#This Row],[Profit]]/Table1[[#This Row],[Sales]],0)</f>
        <v>0.30488845144356957</v>
      </c>
      <c r="T4402" s="2" t="str">
        <f t="shared" si="68"/>
        <v>Reorder Needed</v>
      </c>
    </row>
    <row r="4403" spans="1:20" x14ac:dyDescent="0.3">
      <c r="A4403" s="2">
        <v>5402</v>
      </c>
      <c r="B4403" s="3">
        <v>45543</v>
      </c>
      <c r="C4403" s="2" t="s">
        <v>2548</v>
      </c>
      <c r="D4403" s="2" t="s">
        <v>5170</v>
      </c>
      <c r="E4403" s="2" t="s">
        <v>28</v>
      </c>
      <c r="F4403" s="2" t="s">
        <v>29</v>
      </c>
      <c r="G4403" s="2" t="s">
        <v>60</v>
      </c>
      <c r="H4403" s="2" t="s">
        <v>61</v>
      </c>
      <c r="I4403" s="2" t="s">
        <v>32</v>
      </c>
      <c r="J4403" s="2">
        <v>8</v>
      </c>
      <c r="K4403" s="2">
        <v>56889</v>
      </c>
      <c r="L4403" s="2">
        <v>455112</v>
      </c>
      <c r="M4403" s="2">
        <v>344307.23</v>
      </c>
      <c r="N4403" s="2">
        <v>110804.77</v>
      </c>
      <c r="O4403" s="2">
        <v>94</v>
      </c>
      <c r="P4403" s="2">
        <v>42</v>
      </c>
      <c r="Q4403" s="2" t="s">
        <v>62</v>
      </c>
      <c r="R4403" s="2">
        <v>5</v>
      </c>
      <c r="S4403" s="5">
        <f>IFERROR(Table1[[#This Row],[Profit]]/Table1[[#This Row],[Sales]],0)</f>
        <v>0.24346703668547523</v>
      </c>
      <c r="T4403" s="2" t="str">
        <f t="shared" si="68"/>
        <v>Reorder Needed</v>
      </c>
    </row>
    <row r="4404" spans="1:20" x14ac:dyDescent="0.3">
      <c r="A4404" s="2">
        <v>5403</v>
      </c>
      <c r="B4404" s="3">
        <v>45431</v>
      </c>
      <c r="C4404" s="2" t="s">
        <v>1331</v>
      </c>
      <c r="D4404" s="2" t="s">
        <v>5171</v>
      </c>
      <c r="E4404" s="2" t="s">
        <v>28</v>
      </c>
      <c r="F4404" s="2" t="s">
        <v>29</v>
      </c>
      <c r="G4404" s="2" t="s">
        <v>60</v>
      </c>
      <c r="H4404" s="2" t="s">
        <v>61</v>
      </c>
      <c r="I4404" s="2" t="s">
        <v>32</v>
      </c>
      <c r="J4404" s="2">
        <v>2</v>
      </c>
      <c r="K4404" s="2">
        <v>40997</v>
      </c>
      <c r="L4404" s="2">
        <v>81994</v>
      </c>
      <c r="M4404" s="2">
        <v>55516.35</v>
      </c>
      <c r="N4404" s="2">
        <v>26477.65</v>
      </c>
      <c r="O4404" s="2">
        <v>174</v>
      </c>
      <c r="P4404" s="2">
        <v>34</v>
      </c>
      <c r="Q4404" s="2" t="s">
        <v>62</v>
      </c>
      <c r="R4404" s="2">
        <v>10</v>
      </c>
      <c r="S4404" s="5">
        <f>IFERROR(Table1[[#This Row],[Profit]]/Table1[[#This Row],[Sales]],0)</f>
        <v>0.3229217991560358</v>
      </c>
      <c r="T4404" s="2" t="str">
        <f t="shared" si="68"/>
        <v>Reorder Needed</v>
      </c>
    </row>
    <row r="4405" spans="1:20" x14ac:dyDescent="0.3">
      <c r="A4405" s="2">
        <v>5404</v>
      </c>
      <c r="B4405" s="3">
        <v>45432</v>
      </c>
      <c r="C4405" s="2" t="s">
        <v>361</v>
      </c>
      <c r="D4405" s="2" t="s">
        <v>5172</v>
      </c>
      <c r="E4405" s="2" t="s">
        <v>36</v>
      </c>
      <c r="F4405" s="2" t="s">
        <v>37</v>
      </c>
      <c r="G4405" s="2" t="s">
        <v>49</v>
      </c>
      <c r="H4405" s="2" t="s">
        <v>50</v>
      </c>
      <c r="I4405" s="2" t="s">
        <v>51</v>
      </c>
      <c r="J4405" s="2">
        <v>1</v>
      </c>
      <c r="K4405" s="2">
        <v>32026</v>
      </c>
      <c r="L4405" s="2">
        <v>32026</v>
      </c>
      <c r="M4405" s="2">
        <v>23201.58</v>
      </c>
      <c r="N4405" s="2">
        <v>8824.42</v>
      </c>
      <c r="O4405" s="2">
        <v>454</v>
      </c>
      <c r="P4405" s="2">
        <v>36</v>
      </c>
      <c r="Q4405" s="2" t="s">
        <v>52</v>
      </c>
      <c r="R4405" s="2">
        <v>20</v>
      </c>
      <c r="S4405" s="5">
        <f>IFERROR(Table1[[#This Row],[Profit]]/Table1[[#This Row],[Sales]],0)</f>
        <v>0.2755392493598951</v>
      </c>
      <c r="T4405" s="2" t="str">
        <f t="shared" si="68"/>
        <v>Reorder Needed</v>
      </c>
    </row>
    <row r="4406" spans="1:20" x14ac:dyDescent="0.3">
      <c r="A4406" s="2">
        <v>5405</v>
      </c>
      <c r="B4406" s="3">
        <v>45318</v>
      </c>
      <c r="C4406" s="2" t="s">
        <v>219</v>
      </c>
      <c r="D4406" s="2" t="s">
        <v>5173</v>
      </c>
      <c r="E4406" s="2" t="s">
        <v>28</v>
      </c>
      <c r="F4406" s="2" t="s">
        <v>29</v>
      </c>
      <c r="G4406" s="2" t="s">
        <v>97</v>
      </c>
      <c r="H4406" s="2" t="s">
        <v>98</v>
      </c>
      <c r="I4406" s="2" t="s">
        <v>32</v>
      </c>
      <c r="J4406" s="2">
        <v>9</v>
      </c>
      <c r="K4406" s="2">
        <v>40049</v>
      </c>
      <c r="L4406" s="2">
        <v>360441</v>
      </c>
      <c r="M4406" s="2">
        <v>245960.43</v>
      </c>
      <c r="N4406" s="2">
        <v>114480.57</v>
      </c>
      <c r="O4406" s="2">
        <v>460</v>
      </c>
      <c r="P4406" s="2">
        <v>46</v>
      </c>
      <c r="Q4406" s="2" t="s">
        <v>99</v>
      </c>
      <c r="R4406" s="2">
        <v>15</v>
      </c>
      <c r="S4406" s="5">
        <f>IFERROR(Table1[[#This Row],[Profit]]/Table1[[#This Row],[Sales]],0)</f>
        <v>0.31761250801101987</v>
      </c>
      <c r="T4406" s="2" t="str">
        <f t="shared" si="68"/>
        <v>Reorder Needed</v>
      </c>
    </row>
    <row r="4407" spans="1:20" x14ac:dyDescent="0.3">
      <c r="A4407" s="2">
        <v>5406</v>
      </c>
      <c r="B4407" s="3">
        <v>45504</v>
      </c>
      <c r="C4407" s="2" t="s">
        <v>306</v>
      </c>
      <c r="D4407" s="2" t="s">
        <v>5174</v>
      </c>
      <c r="E4407" s="2" t="s">
        <v>36</v>
      </c>
      <c r="F4407" s="2" t="s">
        <v>37</v>
      </c>
      <c r="G4407" s="2" t="s">
        <v>55</v>
      </c>
      <c r="H4407" s="2" t="s">
        <v>56</v>
      </c>
      <c r="I4407" s="2" t="s">
        <v>32</v>
      </c>
      <c r="J4407" s="2">
        <v>6</v>
      </c>
      <c r="K4407" s="2">
        <v>11796</v>
      </c>
      <c r="L4407" s="2">
        <v>70776</v>
      </c>
      <c r="M4407" s="2">
        <v>48187.45</v>
      </c>
      <c r="N4407" s="2">
        <v>22588.55</v>
      </c>
      <c r="O4407" s="2">
        <v>75</v>
      </c>
      <c r="P4407" s="2">
        <v>39</v>
      </c>
      <c r="Q4407" s="2" t="s">
        <v>57</v>
      </c>
      <c r="R4407" s="2">
        <v>10</v>
      </c>
      <c r="S4407" s="5">
        <f>IFERROR(Table1[[#This Row],[Profit]]/Table1[[#This Row],[Sales]],0)</f>
        <v>0.31915550469085563</v>
      </c>
      <c r="T4407" s="2" t="str">
        <f t="shared" si="68"/>
        <v>Reorder Needed</v>
      </c>
    </row>
    <row r="4408" spans="1:20" x14ac:dyDescent="0.3">
      <c r="A4408" s="2">
        <v>5407</v>
      </c>
      <c r="B4408" s="3">
        <v>45628</v>
      </c>
      <c r="C4408" s="2" t="s">
        <v>2406</v>
      </c>
      <c r="D4408" s="2" t="s">
        <v>5175</v>
      </c>
      <c r="E4408" s="2" t="s">
        <v>45</v>
      </c>
      <c r="F4408" s="2" t="s">
        <v>46</v>
      </c>
      <c r="G4408" s="2" t="s">
        <v>49</v>
      </c>
      <c r="H4408" s="2" t="s">
        <v>50</v>
      </c>
      <c r="I4408" s="2" t="s">
        <v>51</v>
      </c>
      <c r="J4408" s="2">
        <v>10</v>
      </c>
      <c r="K4408" s="2">
        <v>48909</v>
      </c>
      <c r="L4408" s="2">
        <v>489090</v>
      </c>
      <c r="M4408" s="2">
        <v>428179.85</v>
      </c>
      <c r="N4408" s="2">
        <v>60910.15</v>
      </c>
      <c r="O4408" s="2">
        <v>154</v>
      </c>
      <c r="P4408" s="2">
        <v>83</v>
      </c>
      <c r="Q4408" s="2" t="s">
        <v>52</v>
      </c>
      <c r="R4408" s="2">
        <v>5</v>
      </c>
      <c r="S4408" s="5">
        <f>IFERROR(Table1[[#This Row],[Profit]]/Table1[[#This Row],[Sales]],0)</f>
        <v>0.12453771289537713</v>
      </c>
      <c r="T4408" s="2" t="str">
        <f t="shared" si="68"/>
        <v>Reorder Needed</v>
      </c>
    </row>
    <row r="4409" spans="1:20" x14ac:dyDescent="0.3">
      <c r="A4409" s="2">
        <v>5408</v>
      </c>
      <c r="B4409" s="3">
        <v>45503</v>
      </c>
      <c r="C4409" s="2" t="s">
        <v>1503</v>
      </c>
      <c r="D4409" s="2" t="s">
        <v>5176</v>
      </c>
      <c r="E4409" s="2" t="s">
        <v>28</v>
      </c>
      <c r="F4409" s="2" t="s">
        <v>29</v>
      </c>
      <c r="G4409" s="2" t="s">
        <v>40</v>
      </c>
      <c r="H4409" s="2" t="s">
        <v>41</v>
      </c>
      <c r="I4409" s="2" t="s">
        <v>24</v>
      </c>
      <c r="J4409" s="2">
        <v>4</v>
      </c>
      <c r="K4409" s="2">
        <v>21006</v>
      </c>
      <c r="L4409" s="2">
        <v>84024</v>
      </c>
      <c r="M4409" s="2">
        <v>67268.490000000005</v>
      </c>
      <c r="N4409" s="2">
        <v>16755.509999999998</v>
      </c>
      <c r="O4409" s="2">
        <v>352</v>
      </c>
      <c r="P4409" s="2">
        <v>67</v>
      </c>
      <c r="Q4409" s="2" t="s">
        <v>42</v>
      </c>
      <c r="R4409" s="2">
        <v>20</v>
      </c>
      <c r="S4409" s="5">
        <f>IFERROR(Table1[[#This Row],[Profit]]/Table1[[#This Row],[Sales]],0)</f>
        <v>0.19941338189088831</v>
      </c>
      <c r="T4409" s="2" t="str">
        <f t="shared" si="68"/>
        <v>Reorder Needed</v>
      </c>
    </row>
    <row r="4410" spans="1:20" x14ac:dyDescent="0.3">
      <c r="A4410" s="2">
        <v>5409</v>
      </c>
      <c r="B4410" s="3">
        <v>45433</v>
      </c>
      <c r="C4410" s="2" t="s">
        <v>2291</v>
      </c>
      <c r="D4410" s="2" t="s">
        <v>5177</v>
      </c>
      <c r="E4410" s="2" t="s">
        <v>28</v>
      </c>
      <c r="F4410" s="2" t="s">
        <v>29</v>
      </c>
      <c r="G4410" s="2" t="s">
        <v>22</v>
      </c>
      <c r="H4410" s="2" t="s">
        <v>23</v>
      </c>
      <c r="I4410" s="2" t="s">
        <v>24</v>
      </c>
      <c r="J4410" s="2">
        <v>6</v>
      </c>
      <c r="K4410" s="2">
        <v>5690</v>
      </c>
      <c r="L4410" s="2">
        <v>34140</v>
      </c>
      <c r="M4410" s="2">
        <v>23300.11</v>
      </c>
      <c r="N4410" s="2">
        <v>10839.89</v>
      </c>
      <c r="O4410" s="2">
        <v>25</v>
      </c>
      <c r="P4410" s="2">
        <v>80</v>
      </c>
      <c r="Q4410" s="2" t="s">
        <v>25</v>
      </c>
      <c r="R4410" s="2">
        <v>0</v>
      </c>
      <c r="S4410" s="5">
        <f>IFERROR(Table1[[#This Row],[Profit]]/Table1[[#This Row],[Sales]],0)</f>
        <v>0.31751288810779144</v>
      </c>
      <c r="T4410" s="2" t="str">
        <f t="shared" si="68"/>
        <v>Sufficient</v>
      </c>
    </row>
    <row r="4411" spans="1:20" x14ac:dyDescent="0.3">
      <c r="A4411" s="2">
        <v>5410</v>
      </c>
      <c r="B4411" s="3">
        <v>45352</v>
      </c>
      <c r="C4411" s="2" t="s">
        <v>3183</v>
      </c>
      <c r="D4411" s="2" t="s">
        <v>5178</v>
      </c>
      <c r="E4411" s="2" t="s">
        <v>45</v>
      </c>
      <c r="F4411" s="2" t="s">
        <v>46</v>
      </c>
      <c r="G4411" s="2" t="s">
        <v>81</v>
      </c>
      <c r="H4411" s="2" t="s">
        <v>82</v>
      </c>
      <c r="I4411" s="2" t="s">
        <v>24</v>
      </c>
      <c r="J4411" s="2">
        <v>3</v>
      </c>
      <c r="K4411" s="2">
        <v>6940</v>
      </c>
      <c r="L4411" s="2">
        <v>20820</v>
      </c>
      <c r="M4411" s="2">
        <v>14394</v>
      </c>
      <c r="N4411" s="2">
        <v>6426</v>
      </c>
      <c r="O4411" s="2">
        <v>334</v>
      </c>
      <c r="P4411" s="2">
        <v>21</v>
      </c>
      <c r="Q4411" s="2" t="s">
        <v>42</v>
      </c>
      <c r="R4411" s="2">
        <v>15</v>
      </c>
      <c r="S4411" s="5">
        <f>IFERROR(Table1[[#This Row],[Profit]]/Table1[[#This Row],[Sales]],0)</f>
        <v>0.30864553314121035</v>
      </c>
      <c r="T4411" s="2" t="str">
        <f t="shared" si="68"/>
        <v>Reorder Needed</v>
      </c>
    </row>
    <row r="4412" spans="1:20" x14ac:dyDescent="0.3">
      <c r="A4412" s="2">
        <v>5411</v>
      </c>
      <c r="B4412" s="3">
        <v>45437</v>
      </c>
      <c r="C4412" s="2" t="s">
        <v>1453</v>
      </c>
      <c r="D4412" s="2" t="s">
        <v>5179</v>
      </c>
      <c r="E4412" s="2" t="s">
        <v>20</v>
      </c>
      <c r="F4412" s="2" t="s">
        <v>21</v>
      </c>
      <c r="G4412" s="2" t="s">
        <v>67</v>
      </c>
      <c r="H4412" s="2" t="s">
        <v>68</v>
      </c>
      <c r="I4412" s="2" t="s">
        <v>24</v>
      </c>
      <c r="J4412" s="2">
        <v>4</v>
      </c>
      <c r="K4412" s="2">
        <v>24845</v>
      </c>
      <c r="L4412" s="2">
        <v>99380</v>
      </c>
      <c r="M4412" s="2">
        <v>78648.259999999995</v>
      </c>
      <c r="N4412" s="2">
        <v>20731.740000000002</v>
      </c>
      <c r="O4412" s="2">
        <v>38</v>
      </c>
      <c r="P4412" s="2">
        <v>87</v>
      </c>
      <c r="Q4412" s="2" t="s">
        <v>42</v>
      </c>
      <c r="R4412" s="2">
        <v>0</v>
      </c>
      <c r="S4412" s="5">
        <f>IFERROR(Table1[[#This Row],[Profit]]/Table1[[#This Row],[Sales]],0)</f>
        <v>0.20861078687864762</v>
      </c>
      <c r="T4412" s="2" t="str">
        <f t="shared" si="68"/>
        <v>Sufficient</v>
      </c>
    </row>
    <row r="4413" spans="1:20" x14ac:dyDescent="0.3">
      <c r="A4413" s="2">
        <v>5412</v>
      </c>
      <c r="B4413" s="3">
        <v>45446</v>
      </c>
      <c r="C4413" s="2" t="s">
        <v>2647</v>
      </c>
      <c r="D4413" s="2" t="s">
        <v>5180</v>
      </c>
      <c r="E4413" s="2" t="s">
        <v>45</v>
      </c>
      <c r="F4413" s="2" t="s">
        <v>46</v>
      </c>
      <c r="G4413" s="2" t="s">
        <v>55</v>
      </c>
      <c r="H4413" s="2" t="s">
        <v>56</v>
      </c>
      <c r="I4413" s="2" t="s">
        <v>32</v>
      </c>
      <c r="J4413" s="2">
        <v>5</v>
      </c>
      <c r="K4413" s="2">
        <v>2965</v>
      </c>
      <c r="L4413" s="2">
        <v>14825</v>
      </c>
      <c r="M4413" s="2">
        <v>10768.87</v>
      </c>
      <c r="N4413" s="2">
        <v>4056.13</v>
      </c>
      <c r="O4413" s="2">
        <v>155</v>
      </c>
      <c r="P4413" s="2">
        <v>16</v>
      </c>
      <c r="Q4413" s="2" t="s">
        <v>57</v>
      </c>
      <c r="R4413" s="2">
        <v>15</v>
      </c>
      <c r="S4413" s="5">
        <f>IFERROR(Table1[[#This Row],[Profit]]/Table1[[#This Row],[Sales]],0)</f>
        <v>0.27360067453625631</v>
      </c>
      <c r="T4413" s="2" t="str">
        <f t="shared" si="68"/>
        <v>Reorder Needed</v>
      </c>
    </row>
    <row r="4414" spans="1:20" x14ac:dyDescent="0.3">
      <c r="A4414" s="2">
        <v>5413</v>
      </c>
      <c r="B4414" s="3">
        <v>45581</v>
      </c>
      <c r="C4414" s="2" t="s">
        <v>1673</v>
      </c>
      <c r="D4414" s="2" t="s">
        <v>5181</v>
      </c>
      <c r="E4414" s="2" t="s">
        <v>20</v>
      </c>
      <c r="F4414" s="2" t="s">
        <v>21</v>
      </c>
      <c r="G4414" s="2" t="s">
        <v>81</v>
      </c>
      <c r="H4414" s="2" t="s">
        <v>82</v>
      </c>
      <c r="I4414" s="2" t="s">
        <v>24</v>
      </c>
      <c r="J4414" s="2">
        <v>1</v>
      </c>
      <c r="K4414" s="2">
        <v>748</v>
      </c>
      <c r="L4414" s="2">
        <v>748</v>
      </c>
      <c r="M4414" s="2">
        <v>580.1</v>
      </c>
      <c r="N4414" s="2">
        <v>167.9</v>
      </c>
      <c r="O4414" s="2">
        <v>304</v>
      </c>
      <c r="P4414" s="2">
        <v>95</v>
      </c>
      <c r="Q4414" s="2" t="s">
        <v>42</v>
      </c>
      <c r="R4414" s="2">
        <v>10</v>
      </c>
      <c r="S4414" s="5">
        <f>IFERROR(Table1[[#This Row],[Profit]]/Table1[[#This Row],[Sales]],0)</f>
        <v>0.22446524064171125</v>
      </c>
      <c r="T4414" s="2" t="str">
        <f t="shared" si="68"/>
        <v>Reorder Needed</v>
      </c>
    </row>
    <row r="4415" spans="1:20" x14ac:dyDescent="0.3">
      <c r="A4415" s="2">
        <v>5414</v>
      </c>
      <c r="B4415" s="3">
        <v>45300</v>
      </c>
      <c r="C4415" s="2" t="s">
        <v>1194</v>
      </c>
      <c r="D4415" s="2" t="s">
        <v>5182</v>
      </c>
      <c r="E4415" s="2" t="s">
        <v>28</v>
      </c>
      <c r="F4415" s="2" t="s">
        <v>29</v>
      </c>
      <c r="G4415" s="2" t="s">
        <v>81</v>
      </c>
      <c r="H4415" s="2" t="s">
        <v>82</v>
      </c>
      <c r="I4415" s="2" t="s">
        <v>24</v>
      </c>
      <c r="J4415" s="2">
        <v>8</v>
      </c>
      <c r="K4415" s="2">
        <v>51305</v>
      </c>
      <c r="L4415" s="2">
        <v>410440</v>
      </c>
      <c r="M4415" s="2">
        <v>307016.5</v>
      </c>
      <c r="N4415" s="2">
        <v>103423.5</v>
      </c>
      <c r="O4415" s="2">
        <v>406</v>
      </c>
      <c r="P4415" s="2">
        <v>33</v>
      </c>
      <c r="Q4415" s="2" t="s">
        <v>42</v>
      </c>
      <c r="R4415" s="2">
        <v>20</v>
      </c>
      <c r="S4415" s="5">
        <f>IFERROR(Table1[[#This Row],[Profit]]/Table1[[#This Row],[Sales]],0)</f>
        <v>0.25198201929636488</v>
      </c>
      <c r="T4415" s="2" t="str">
        <f t="shared" si="68"/>
        <v>Reorder Needed</v>
      </c>
    </row>
    <row r="4416" spans="1:20" x14ac:dyDescent="0.3">
      <c r="A4416" s="2">
        <v>5415</v>
      </c>
      <c r="B4416" s="3">
        <v>45509</v>
      </c>
      <c r="C4416" s="2" t="s">
        <v>2438</v>
      </c>
      <c r="D4416" s="2" t="s">
        <v>5183</v>
      </c>
      <c r="E4416" s="2" t="s">
        <v>28</v>
      </c>
      <c r="F4416" s="2" t="s">
        <v>29</v>
      </c>
      <c r="G4416" s="2" t="s">
        <v>81</v>
      </c>
      <c r="H4416" s="2" t="s">
        <v>82</v>
      </c>
      <c r="I4416" s="2" t="s">
        <v>24</v>
      </c>
      <c r="J4416" s="2">
        <v>8</v>
      </c>
      <c r="K4416" s="2">
        <v>2500</v>
      </c>
      <c r="L4416" s="2">
        <v>20000</v>
      </c>
      <c r="M4416" s="2">
        <v>16637.47</v>
      </c>
      <c r="N4416" s="2">
        <v>3362.53</v>
      </c>
      <c r="O4416" s="2">
        <v>170</v>
      </c>
      <c r="P4416" s="2">
        <v>99</v>
      </c>
      <c r="Q4416" s="2" t="s">
        <v>42</v>
      </c>
      <c r="R4416" s="2">
        <v>15</v>
      </c>
      <c r="S4416" s="5">
        <f>IFERROR(Table1[[#This Row],[Profit]]/Table1[[#This Row],[Sales]],0)</f>
        <v>0.16812650000000001</v>
      </c>
      <c r="T4416" s="2" t="str">
        <f t="shared" si="68"/>
        <v>Reorder Needed</v>
      </c>
    </row>
    <row r="4417" spans="1:20" x14ac:dyDescent="0.3">
      <c r="A4417" s="2">
        <v>5416</v>
      </c>
      <c r="B4417" s="3">
        <v>45636</v>
      </c>
      <c r="C4417" s="2" t="s">
        <v>1816</v>
      </c>
      <c r="D4417" s="2" t="s">
        <v>5184</v>
      </c>
      <c r="E4417" s="2" t="s">
        <v>45</v>
      </c>
      <c r="F4417" s="2" t="s">
        <v>46</v>
      </c>
      <c r="G4417" s="2" t="s">
        <v>60</v>
      </c>
      <c r="H4417" s="2" t="s">
        <v>61</v>
      </c>
      <c r="I4417" s="2" t="s">
        <v>32</v>
      </c>
      <c r="J4417" s="2">
        <v>10</v>
      </c>
      <c r="K4417" s="2">
        <v>46280</v>
      </c>
      <c r="L4417" s="2">
        <v>462800</v>
      </c>
      <c r="M4417" s="2">
        <v>391613.61</v>
      </c>
      <c r="N4417" s="2">
        <v>71186.39</v>
      </c>
      <c r="O4417" s="2">
        <v>465</v>
      </c>
      <c r="P4417" s="2">
        <v>77</v>
      </c>
      <c r="Q4417" s="2" t="s">
        <v>62</v>
      </c>
      <c r="R4417" s="2">
        <v>20</v>
      </c>
      <c r="S4417" s="5">
        <f>IFERROR(Table1[[#This Row],[Profit]]/Table1[[#This Row],[Sales]],0)</f>
        <v>0.15381674589455488</v>
      </c>
      <c r="T4417" s="2" t="str">
        <f t="shared" si="68"/>
        <v>Reorder Needed</v>
      </c>
    </row>
    <row r="4418" spans="1:20" x14ac:dyDescent="0.3">
      <c r="A4418" s="2">
        <v>5417</v>
      </c>
      <c r="B4418" s="3">
        <v>45358</v>
      </c>
      <c r="C4418" s="2" t="s">
        <v>2050</v>
      </c>
      <c r="D4418" s="2" t="s">
        <v>5185</v>
      </c>
      <c r="E4418" s="2" t="s">
        <v>45</v>
      </c>
      <c r="F4418" s="2" t="s">
        <v>46</v>
      </c>
      <c r="G4418" s="2" t="s">
        <v>81</v>
      </c>
      <c r="H4418" s="2" t="s">
        <v>82</v>
      </c>
      <c r="I4418" s="2" t="s">
        <v>24</v>
      </c>
      <c r="J4418" s="2">
        <v>7</v>
      </c>
      <c r="K4418" s="2">
        <v>35657</v>
      </c>
      <c r="L4418" s="2">
        <v>249599</v>
      </c>
      <c r="M4418" s="2">
        <v>180705.02</v>
      </c>
      <c r="N4418" s="2">
        <v>68893.98</v>
      </c>
      <c r="O4418" s="2">
        <v>278</v>
      </c>
      <c r="P4418" s="2">
        <v>74</v>
      </c>
      <c r="Q4418" s="2" t="s">
        <v>42</v>
      </c>
      <c r="R4418" s="2">
        <v>0</v>
      </c>
      <c r="S4418" s="5">
        <f>IFERROR(Table1[[#This Row],[Profit]]/Table1[[#This Row],[Sales]],0)</f>
        <v>0.27601865392088909</v>
      </c>
      <c r="T4418" s="2" t="str">
        <f t="shared" ref="T4418:T4481" si="69">IF(O4418&gt;P4418,"Reorder Needed","Sufficient")</f>
        <v>Reorder Needed</v>
      </c>
    </row>
    <row r="4419" spans="1:20" x14ac:dyDescent="0.3">
      <c r="A4419" s="2">
        <v>5418</v>
      </c>
      <c r="B4419" s="3">
        <v>45458</v>
      </c>
      <c r="C4419" s="2" t="s">
        <v>801</v>
      </c>
      <c r="D4419" s="2" t="s">
        <v>5186</v>
      </c>
      <c r="E4419" s="2" t="s">
        <v>36</v>
      </c>
      <c r="F4419" s="2" t="s">
        <v>37</v>
      </c>
      <c r="G4419" s="2" t="s">
        <v>60</v>
      </c>
      <c r="H4419" s="2" t="s">
        <v>61</v>
      </c>
      <c r="I4419" s="2" t="s">
        <v>32</v>
      </c>
      <c r="J4419" s="2">
        <v>8</v>
      </c>
      <c r="K4419" s="2">
        <v>40048</v>
      </c>
      <c r="L4419" s="2">
        <v>320384</v>
      </c>
      <c r="M4419" s="2">
        <v>257970.76</v>
      </c>
      <c r="N4419" s="2">
        <v>62413.24</v>
      </c>
      <c r="O4419" s="2">
        <v>68</v>
      </c>
      <c r="P4419" s="2">
        <v>83</v>
      </c>
      <c r="Q4419" s="2" t="s">
        <v>62</v>
      </c>
      <c r="R4419" s="2">
        <v>5</v>
      </c>
      <c r="S4419" s="5">
        <f>IFERROR(Table1[[#This Row],[Profit]]/Table1[[#This Row],[Sales]],0)</f>
        <v>0.19480760587295246</v>
      </c>
      <c r="T4419" s="2" t="str">
        <f t="shared" si="69"/>
        <v>Sufficient</v>
      </c>
    </row>
    <row r="4420" spans="1:20" x14ac:dyDescent="0.3">
      <c r="A4420" s="2">
        <v>5419</v>
      </c>
      <c r="B4420" s="3">
        <v>45400</v>
      </c>
      <c r="C4420" s="2" t="s">
        <v>1927</v>
      </c>
      <c r="D4420" s="2" t="s">
        <v>5187</v>
      </c>
      <c r="E4420" s="2" t="s">
        <v>45</v>
      </c>
      <c r="F4420" s="2" t="s">
        <v>46</v>
      </c>
      <c r="G4420" s="2" t="s">
        <v>75</v>
      </c>
      <c r="H4420" s="2" t="s">
        <v>76</v>
      </c>
      <c r="I4420" s="2" t="s">
        <v>77</v>
      </c>
      <c r="J4420" s="2">
        <v>8</v>
      </c>
      <c r="K4420" s="2">
        <v>25122</v>
      </c>
      <c r="L4420" s="2">
        <v>200976</v>
      </c>
      <c r="M4420" s="2">
        <v>144176</v>
      </c>
      <c r="N4420" s="2">
        <v>56800</v>
      </c>
      <c r="O4420" s="2">
        <v>353</v>
      </c>
      <c r="P4420" s="2">
        <v>98</v>
      </c>
      <c r="Q4420" s="2" t="s">
        <v>78</v>
      </c>
      <c r="R4420" s="2">
        <v>15</v>
      </c>
      <c r="S4420" s="5">
        <f>IFERROR(Table1[[#This Row],[Profit]]/Table1[[#This Row],[Sales]],0)</f>
        <v>0.28262081044502824</v>
      </c>
      <c r="T4420" s="2" t="str">
        <f t="shared" si="69"/>
        <v>Reorder Needed</v>
      </c>
    </row>
    <row r="4421" spans="1:20" x14ac:dyDescent="0.3">
      <c r="A4421" s="2">
        <v>5420</v>
      </c>
      <c r="B4421" s="3">
        <v>45365</v>
      </c>
      <c r="C4421" s="2" t="s">
        <v>448</v>
      </c>
      <c r="D4421" s="2" t="s">
        <v>5188</v>
      </c>
      <c r="E4421" s="2" t="s">
        <v>28</v>
      </c>
      <c r="F4421" s="2" t="s">
        <v>29</v>
      </c>
      <c r="G4421" s="2" t="s">
        <v>22</v>
      </c>
      <c r="H4421" s="2" t="s">
        <v>23</v>
      </c>
      <c r="I4421" s="2" t="s">
        <v>24</v>
      </c>
      <c r="J4421" s="2">
        <v>10</v>
      </c>
      <c r="K4421" s="2">
        <v>40454</v>
      </c>
      <c r="L4421" s="2">
        <v>404540</v>
      </c>
      <c r="M4421" s="2">
        <v>267604.32</v>
      </c>
      <c r="N4421" s="2">
        <v>136935.67999999999</v>
      </c>
      <c r="O4421" s="2">
        <v>161</v>
      </c>
      <c r="P4421" s="2">
        <v>68</v>
      </c>
      <c r="Q4421" s="2" t="s">
        <v>25</v>
      </c>
      <c r="R4421" s="2">
        <v>5</v>
      </c>
      <c r="S4421" s="5">
        <f>IFERROR(Table1[[#This Row],[Profit]]/Table1[[#This Row],[Sales]],0)</f>
        <v>0.33849725614277942</v>
      </c>
      <c r="T4421" s="2" t="str">
        <f t="shared" si="69"/>
        <v>Reorder Needed</v>
      </c>
    </row>
    <row r="4422" spans="1:20" x14ac:dyDescent="0.3">
      <c r="A4422" s="2">
        <v>5421</v>
      </c>
      <c r="B4422" s="3">
        <v>45302</v>
      </c>
      <c r="C4422" s="2" t="s">
        <v>933</v>
      </c>
      <c r="D4422" s="2" t="s">
        <v>5189</v>
      </c>
      <c r="E4422" s="2" t="s">
        <v>45</v>
      </c>
      <c r="F4422" s="2" t="s">
        <v>46</v>
      </c>
      <c r="G4422" s="2" t="s">
        <v>97</v>
      </c>
      <c r="H4422" s="2" t="s">
        <v>98</v>
      </c>
      <c r="I4422" s="2" t="s">
        <v>32</v>
      </c>
      <c r="J4422" s="2">
        <v>2</v>
      </c>
      <c r="K4422" s="2">
        <v>55990</v>
      </c>
      <c r="L4422" s="2">
        <v>111980</v>
      </c>
      <c r="M4422" s="2">
        <v>68872.149999999994</v>
      </c>
      <c r="N4422" s="2">
        <v>43107.85</v>
      </c>
      <c r="O4422" s="2">
        <v>25</v>
      </c>
      <c r="P4422" s="2">
        <v>39</v>
      </c>
      <c r="Q4422" s="2" t="s">
        <v>99</v>
      </c>
      <c r="R4422" s="2">
        <v>0</v>
      </c>
      <c r="S4422" s="5">
        <f>IFERROR(Table1[[#This Row],[Profit]]/Table1[[#This Row],[Sales]],0)</f>
        <v>0.38496026076085016</v>
      </c>
      <c r="T4422" s="2" t="str">
        <f t="shared" si="69"/>
        <v>Sufficient</v>
      </c>
    </row>
    <row r="4423" spans="1:20" x14ac:dyDescent="0.3">
      <c r="A4423" s="2">
        <v>5422</v>
      </c>
      <c r="B4423" s="3">
        <v>45655</v>
      </c>
      <c r="C4423" s="2" t="s">
        <v>712</v>
      </c>
      <c r="D4423" s="2" t="s">
        <v>5190</v>
      </c>
      <c r="E4423" s="2" t="s">
        <v>28</v>
      </c>
      <c r="F4423" s="2" t="s">
        <v>29</v>
      </c>
      <c r="G4423" s="2" t="s">
        <v>81</v>
      </c>
      <c r="H4423" s="2" t="s">
        <v>82</v>
      </c>
      <c r="I4423" s="2" t="s">
        <v>24</v>
      </c>
      <c r="J4423" s="2">
        <v>4</v>
      </c>
      <c r="K4423" s="2">
        <v>42573</v>
      </c>
      <c r="L4423" s="2">
        <v>170292</v>
      </c>
      <c r="M4423" s="2">
        <v>137184.18</v>
      </c>
      <c r="N4423" s="2">
        <v>33107.82</v>
      </c>
      <c r="O4423" s="2">
        <v>415</v>
      </c>
      <c r="P4423" s="2">
        <v>60</v>
      </c>
      <c r="Q4423" s="2" t="s">
        <v>42</v>
      </c>
      <c r="R4423" s="2">
        <v>20</v>
      </c>
      <c r="S4423" s="5">
        <f>IFERROR(Table1[[#This Row],[Profit]]/Table1[[#This Row],[Sales]],0)</f>
        <v>0.19441794094848847</v>
      </c>
      <c r="T4423" s="2" t="str">
        <f t="shared" si="69"/>
        <v>Reorder Needed</v>
      </c>
    </row>
    <row r="4424" spans="1:20" x14ac:dyDescent="0.3">
      <c r="A4424" s="2">
        <v>5423</v>
      </c>
      <c r="B4424" s="3">
        <v>45506</v>
      </c>
      <c r="C4424" s="2" t="s">
        <v>2330</v>
      </c>
      <c r="D4424" s="2" t="s">
        <v>5191</v>
      </c>
      <c r="E4424" s="2" t="s">
        <v>20</v>
      </c>
      <c r="F4424" s="2" t="s">
        <v>21</v>
      </c>
      <c r="G4424" s="2" t="s">
        <v>22</v>
      </c>
      <c r="H4424" s="2" t="s">
        <v>23</v>
      </c>
      <c r="I4424" s="2" t="s">
        <v>24</v>
      </c>
      <c r="J4424" s="2">
        <v>4</v>
      </c>
      <c r="K4424" s="2">
        <v>40834</v>
      </c>
      <c r="L4424" s="2">
        <v>163336</v>
      </c>
      <c r="M4424" s="2">
        <v>132966.20000000001</v>
      </c>
      <c r="N4424" s="2">
        <v>30369.8</v>
      </c>
      <c r="O4424" s="2">
        <v>342</v>
      </c>
      <c r="P4424" s="2">
        <v>77</v>
      </c>
      <c r="Q4424" s="2" t="s">
        <v>25</v>
      </c>
      <c r="R4424" s="2">
        <v>10</v>
      </c>
      <c r="S4424" s="5">
        <f>IFERROR(Table1[[#This Row],[Profit]]/Table1[[#This Row],[Sales]],0)</f>
        <v>0.18593451535485134</v>
      </c>
      <c r="T4424" s="2" t="str">
        <f t="shared" si="69"/>
        <v>Reorder Needed</v>
      </c>
    </row>
    <row r="4425" spans="1:20" x14ac:dyDescent="0.3">
      <c r="A4425" s="2">
        <v>5424</v>
      </c>
      <c r="B4425" s="3">
        <v>45498</v>
      </c>
      <c r="C4425" s="2" t="s">
        <v>1589</v>
      </c>
      <c r="D4425" s="2" t="s">
        <v>5192</v>
      </c>
      <c r="E4425" s="2" t="s">
        <v>45</v>
      </c>
      <c r="F4425" s="2" t="s">
        <v>46</v>
      </c>
      <c r="G4425" s="2" t="s">
        <v>81</v>
      </c>
      <c r="H4425" s="2" t="s">
        <v>82</v>
      </c>
      <c r="I4425" s="2" t="s">
        <v>24</v>
      </c>
      <c r="J4425" s="2">
        <v>3</v>
      </c>
      <c r="K4425" s="2">
        <v>57015</v>
      </c>
      <c r="L4425" s="2">
        <v>171045</v>
      </c>
      <c r="M4425" s="2">
        <v>146739.68</v>
      </c>
      <c r="N4425" s="2">
        <v>24305.32</v>
      </c>
      <c r="O4425" s="2">
        <v>30</v>
      </c>
      <c r="P4425" s="2">
        <v>95</v>
      </c>
      <c r="Q4425" s="2" t="s">
        <v>42</v>
      </c>
      <c r="R4425" s="2">
        <v>5</v>
      </c>
      <c r="S4425" s="5">
        <f>IFERROR(Table1[[#This Row],[Profit]]/Table1[[#This Row],[Sales]],0)</f>
        <v>0.14209897980063727</v>
      </c>
      <c r="T4425" s="2" t="str">
        <f t="shared" si="69"/>
        <v>Sufficient</v>
      </c>
    </row>
    <row r="4426" spans="1:20" x14ac:dyDescent="0.3">
      <c r="A4426" s="2">
        <v>5425</v>
      </c>
      <c r="B4426" s="3">
        <v>45317</v>
      </c>
      <c r="C4426" s="2" t="s">
        <v>519</v>
      </c>
      <c r="D4426" s="2" t="s">
        <v>5193</v>
      </c>
      <c r="E4426" s="2" t="s">
        <v>36</v>
      </c>
      <c r="F4426" s="2" t="s">
        <v>37</v>
      </c>
      <c r="G4426" s="2" t="s">
        <v>55</v>
      </c>
      <c r="H4426" s="2" t="s">
        <v>56</v>
      </c>
      <c r="I4426" s="2" t="s">
        <v>32</v>
      </c>
      <c r="J4426" s="2">
        <v>1</v>
      </c>
      <c r="K4426" s="2">
        <v>33422</v>
      </c>
      <c r="L4426" s="2">
        <v>33422</v>
      </c>
      <c r="M4426" s="2">
        <v>24890.06</v>
      </c>
      <c r="N4426" s="2">
        <v>8531.94</v>
      </c>
      <c r="O4426" s="2">
        <v>235</v>
      </c>
      <c r="P4426" s="2">
        <v>67</v>
      </c>
      <c r="Q4426" s="2" t="s">
        <v>57</v>
      </c>
      <c r="R4426" s="2">
        <v>10</v>
      </c>
      <c r="S4426" s="5">
        <f>IFERROR(Table1[[#This Row],[Profit]]/Table1[[#This Row],[Sales]],0)</f>
        <v>0.25527915744120638</v>
      </c>
      <c r="T4426" s="2" t="str">
        <f t="shared" si="69"/>
        <v>Reorder Needed</v>
      </c>
    </row>
    <row r="4427" spans="1:20" x14ac:dyDescent="0.3">
      <c r="A4427" s="2">
        <v>5426</v>
      </c>
      <c r="B4427" s="3">
        <v>45308</v>
      </c>
      <c r="C4427" s="2" t="s">
        <v>317</v>
      </c>
      <c r="D4427" s="2" t="s">
        <v>5194</v>
      </c>
      <c r="E4427" s="2" t="s">
        <v>45</v>
      </c>
      <c r="F4427" s="2" t="s">
        <v>46</v>
      </c>
      <c r="G4427" s="2" t="s">
        <v>67</v>
      </c>
      <c r="H4427" s="2" t="s">
        <v>68</v>
      </c>
      <c r="I4427" s="2" t="s">
        <v>24</v>
      </c>
      <c r="J4427" s="2">
        <v>1</v>
      </c>
      <c r="K4427" s="2">
        <v>35901</v>
      </c>
      <c r="L4427" s="2">
        <v>35901</v>
      </c>
      <c r="M4427" s="2">
        <v>22225.34</v>
      </c>
      <c r="N4427" s="2">
        <v>13675.66</v>
      </c>
      <c r="O4427" s="2">
        <v>17</v>
      </c>
      <c r="P4427" s="2">
        <v>48</v>
      </c>
      <c r="Q4427" s="2" t="s">
        <v>42</v>
      </c>
      <c r="R4427" s="2">
        <v>5</v>
      </c>
      <c r="S4427" s="5">
        <f>IFERROR(Table1[[#This Row],[Profit]]/Table1[[#This Row],[Sales]],0)</f>
        <v>0.38092699367705635</v>
      </c>
      <c r="T4427" s="2" t="str">
        <f t="shared" si="69"/>
        <v>Sufficient</v>
      </c>
    </row>
    <row r="4428" spans="1:20" x14ac:dyDescent="0.3">
      <c r="A4428" s="2">
        <v>5427</v>
      </c>
      <c r="B4428" s="3">
        <v>45389</v>
      </c>
      <c r="C4428" s="2" t="s">
        <v>1791</v>
      </c>
      <c r="D4428" s="2" t="s">
        <v>5195</v>
      </c>
      <c r="E4428" s="2" t="s">
        <v>45</v>
      </c>
      <c r="F4428" s="2" t="s">
        <v>46</v>
      </c>
      <c r="G4428" s="2" t="s">
        <v>49</v>
      </c>
      <c r="H4428" s="2" t="s">
        <v>50</v>
      </c>
      <c r="I4428" s="2" t="s">
        <v>51</v>
      </c>
      <c r="J4428" s="2">
        <v>1</v>
      </c>
      <c r="K4428" s="2">
        <v>34573</v>
      </c>
      <c r="L4428" s="2">
        <v>34573</v>
      </c>
      <c r="M4428" s="2">
        <v>27241.31</v>
      </c>
      <c r="N4428" s="2">
        <v>7331.69</v>
      </c>
      <c r="O4428" s="2">
        <v>234</v>
      </c>
      <c r="P4428" s="2">
        <v>25</v>
      </c>
      <c r="Q4428" s="2" t="s">
        <v>52</v>
      </c>
      <c r="R4428" s="2">
        <v>15</v>
      </c>
      <c r="S4428" s="5">
        <f>IFERROR(Table1[[#This Row],[Profit]]/Table1[[#This Row],[Sales]],0)</f>
        <v>0.21206403841147714</v>
      </c>
      <c r="T4428" s="2" t="str">
        <f t="shared" si="69"/>
        <v>Reorder Needed</v>
      </c>
    </row>
    <row r="4429" spans="1:20" x14ac:dyDescent="0.3">
      <c r="A4429" s="2">
        <v>5428</v>
      </c>
      <c r="B4429" s="3">
        <v>45307</v>
      </c>
      <c r="C4429" s="2" t="s">
        <v>597</v>
      </c>
      <c r="D4429" s="2" t="s">
        <v>5196</v>
      </c>
      <c r="E4429" s="2" t="s">
        <v>28</v>
      </c>
      <c r="F4429" s="2" t="s">
        <v>29</v>
      </c>
      <c r="G4429" s="2" t="s">
        <v>60</v>
      </c>
      <c r="H4429" s="2" t="s">
        <v>61</v>
      </c>
      <c r="I4429" s="2" t="s">
        <v>32</v>
      </c>
      <c r="J4429" s="2">
        <v>1</v>
      </c>
      <c r="K4429" s="2">
        <v>39336</v>
      </c>
      <c r="L4429" s="2">
        <v>39336</v>
      </c>
      <c r="M4429" s="2">
        <v>28961.8</v>
      </c>
      <c r="N4429" s="2">
        <v>10374.200000000001</v>
      </c>
      <c r="O4429" s="2">
        <v>394</v>
      </c>
      <c r="P4429" s="2">
        <v>78</v>
      </c>
      <c r="Q4429" s="2" t="s">
        <v>62</v>
      </c>
      <c r="R4429" s="2">
        <v>0</v>
      </c>
      <c r="S4429" s="5">
        <f>IFERROR(Table1[[#This Row],[Profit]]/Table1[[#This Row],[Sales]],0)</f>
        <v>0.26373296725645723</v>
      </c>
      <c r="T4429" s="2" t="str">
        <f t="shared" si="69"/>
        <v>Reorder Needed</v>
      </c>
    </row>
    <row r="4430" spans="1:20" x14ac:dyDescent="0.3">
      <c r="A4430" s="2">
        <v>5429</v>
      </c>
      <c r="B4430" s="3">
        <v>45503</v>
      </c>
      <c r="C4430" s="2" t="s">
        <v>357</v>
      </c>
      <c r="D4430" s="2" t="s">
        <v>5197</v>
      </c>
      <c r="E4430" s="2" t="s">
        <v>45</v>
      </c>
      <c r="F4430" s="2" t="s">
        <v>46</v>
      </c>
      <c r="G4430" s="2" t="s">
        <v>49</v>
      </c>
      <c r="H4430" s="2" t="s">
        <v>50</v>
      </c>
      <c r="I4430" s="2" t="s">
        <v>51</v>
      </c>
      <c r="J4430" s="2">
        <v>7</v>
      </c>
      <c r="K4430" s="2">
        <v>560</v>
      </c>
      <c r="L4430" s="2">
        <v>3920</v>
      </c>
      <c r="M4430" s="2">
        <v>3194.37</v>
      </c>
      <c r="N4430" s="2">
        <v>725.63</v>
      </c>
      <c r="O4430" s="2">
        <v>35</v>
      </c>
      <c r="P4430" s="2">
        <v>58</v>
      </c>
      <c r="Q4430" s="2" t="s">
        <v>52</v>
      </c>
      <c r="R4430" s="2">
        <v>10</v>
      </c>
      <c r="S4430" s="5">
        <f>IFERROR(Table1[[#This Row],[Profit]]/Table1[[#This Row],[Sales]],0)</f>
        <v>0.18510969387755102</v>
      </c>
      <c r="T4430" s="2" t="str">
        <f t="shared" si="69"/>
        <v>Sufficient</v>
      </c>
    </row>
    <row r="4431" spans="1:20" x14ac:dyDescent="0.3">
      <c r="A4431" s="2">
        <v>5430</v>
      </c>
      <c r="B4431" s="3">
        <v>45463</v>
      </c>
      <c r="C4431" s="2" t="s">
        <v>2542</v>
      </c>
      <c r="D4431" s="2" t="s">
        <v>5198</v>
      </c>
      <c r="E4431" s="2" t="s">
        <v>36</v>
      </c>
      <c r="F4431" s="2" t="s">
        <v>37</v>
      </c>
      <c r="G4431" s="2" t="s">
        <v>75</v>
      </c>
      <c r="H4431" s="2" t="s">
        <v>76</v>
      </c>
      <c r="I4431" s="2" t="s">
        <v>77</v>
      </c>
      <c r="J4431" s="2">
        <v>1</v>
      </c>
      <c r="K4431" s="2">
        <v>5234</v>
      </c>
      <c r="L4431" s="2">
        <v>5234</v>
      </c>
      <c r="M4431" s="2">
        <v>3874.08</v>
      </c>
      <c r="N4431" s="2">
        <v>1359.92</v>
      </c>
      <c r="O4431" s="2">
        <v>488</v>
      </c>
      <c r="P4431" s="2">
        <v>70</v>
      </c>
      <c r="Q4431" s="2" t="s">
        <v>78</v>
      </c>
      <c r="R4431" s="2">
        <v>10</v>
      </c>
      <c r="S4431" s="5">
        <f>IFERROR(Table1[[#This Row],[Profit]]/Table1[[#This Row],[Sales]],0)</f>
        <v>0.25982422621322127</v>
      </c>
      <c r="T4431" s="2" t="str">
        <f t="shared" si="69"/>
        <v>Reorder Needed</v>
      </c>
    </row>
    <row r="4432" spans="1:20" x14ac:dyDescent="0.3">
      <c r="A4432" s="2">
        <v>5431</v>
      </c>
      <c r="B4432" s="3">
        <v>45624</v>
      </c>
      <c r="C4432" s="2" t="s">
        <v>708</v>
      </c>
      <c r="D4432" s="2" t="s">
        <v>5199</v>
      </c>
      <c r="E4432" s="2" t="s">
        <v>45</v>
      </c>
      <c r="F4432" s="2" t="s">
        <v>46</v>
      </c>
      <c r="G4432" s="2" t="s">
        <v>75</v>
      </c>
      <c r="H4432" s="2" t="s">
        <v>76</v>
      </c>
      <c r="I4432" s="2" t="s">
        <v>77</v>
      </c>
      <c r="J4432" s="2">
        <v>1</v>
      </c>
      <c r="K4432" s="2">
        <v>44931</v>
      </c>
      <c r="L4432" s="2">
        <v>44931</v>
      </c>
      <c r="M4432" s="2">
        <v>40344.67</v>
      </c>
      <c r="N4432" s="2">
        <v>4586.33</v>
      </c>
      <c r="O4432" s="2">
        <v>225</v>
      </c>
      <c r="P4432" s="2">
        <v>92</v>
      </c>
      <c r="Q4432" s="2" t="s">
        <v>78</v>
      </c>
      <c r="R4432" s="2">
        <v>10</v>
      </c>
      <c r="S4432" s="5">
        <f>IFERROR(Table1[[#This Row],[Profit]]/Table1[[#This Row],[Sales]],0)</f>
        <v>0.10207495938216377</v>
      </c>
      <c r="T4432" s="2" t="str">
        <f t="shared" si="69"/>
        <v>Reorder Needed</v>
      </c>
    </row>
    <row r="4433" spans="1:20" x14ac:dyDescent="0.3">
      <c r="A4433" s="2">
        <v>5432</v>
      </c>
      <c r="B4433" s="3">
        <v>45527</v>
      </c>
      <c r="C4433" s="2" t="s">
        <v>1050</v>
      </c>
      <c r="D4433" s="2" t="s">
        <v>5200</v>
      </c>
      <c r="E4433" s="2" t="s">
        <v>36</v>
      </c>
      <c r="F4433" s="2" t="s">
        <v>37</v>
      </c>
      <c r="G4433" s="2" t="s">
        <v>55</v>
      </c>
      <c r="H4433" s="2" t="s">
        <v>56</v>
      </c>
      <c r="I4433" s="2" t="s">
        <v>32</v>
      </c>
      <c r="J4433" s="2">
        <v>1</v>
      </c>
      <c r="K4433" s="2">
        <v>28315</v>
      </c>
      <c r="L4433" s="2">
        <v>28315</v>
      </c>
      <c r="M4433" s="2">
        <v>22914.27</v>
      </c>
      <c r="N4433" s="2">
        <v>5400.73</v>
      </c>
      <c r="O4433" s="2">
        <v>181</v>
      </c>
      <c r="P4433" s="2">
        <v>74</v>
      </c>
      <c r="Q4433" s="2" t="s">
        <v>57</v>
      </c>
      <c r="R4433" s="2">
        <v>0</v>
      </c>
      <c r="S4433" s="5">
        <f>IFERROR(Table1[[#This Row],[Profit]]/Table1[[#This Row],[Sales]],0)</f>
        <v>0.1907374183295073</v>
      </c>
      <c r="T4433" s="2" t="str">
        <f t="shared" si="69"/>
        <v>Reorder Needed</v>
      </c>
    </row>
    <row r="4434" spans="1:20" x14ac:dyDescent="0.3">
      <c r="A4434" s="2">
        <v>5433</v>
      </c>
      <c r="B4434" s="3">
        <v>45594</v>
      </c>
      <c r="C4434" s="2" t="s">
        <v>786</v>
      </c>
      <c r="D4434" s="2" t="s">
        <v>5201</v>
      </c>
      <c r="E4434" s="2" t="s">
        <v>36</v>
      </c>
      <c r="F4434" s="2" t="s">
        <v>37</v>
      </c>
      <c r="G4434" s="2" t="s">
        <v>55</v>
      </c>
      <c r="H4434" s="2" t="s">
        <v>56</v>
      </c>
      <c r="I4434" s="2" t="s">
        <v>32</v>
      </c>
      <c r="J4434" s="2">
        <v>7</v>
      </c>
      <c r="K4434" s="2">
        <v>43012</v>
      </c>
      <c r="L4434" s="2">
        <v>301084</v>
      </c>
      <c r="M4434" s="2">
        <v>185535.06</v>
      </c>
      <c r="N4434" s="2">
        <v>115548.94</v>
      </c>
      <c r="O4434" s="2">
        <v>439</v>
      </c>
      <c r="P4434" s="2">
        <v>43</v>
      </c>
      <c r="Q4434" s="2" t="s">
        <v>57</v>
      </c>
      <c r="R4434" s="2">
        <v>0</v>
      </c>
      <c r="S4434" s="5">
        <f>IFERROR(Table1[[#This Row],[Profit]]/Table1[[#This Row],[Sales]],0)</f>
        <v>0.38377642119807098</v>
      </c>
      <c r="T4434" s="2" t="str">
        <f t="shared" si="69"/>
        <v>Reorder Needed</v>
      </c>
    </row>
    <row r="4435" spans="1:20" x14ac:dyDescent="0.3">
      <c r="A4435" s="2">
        <v>5434</v>
      </c>
      <c r="B4435" s="3">
        <v>45606</v>
      </c>
      <c r="C4435" s="2" t="s">
        <v>563</v>
      </c>
      <c r="D4435" s="2" t="s">
        <v>5202</v>
      </c>
      <c r="E4435" s="2" t="s">
        <v>28</v>
      </c>
      <c r="F4435" s="2" t="s">
        <v>29</v>
      </c>
      <c r="G4435" s="2" t="s">
        <v>67</v>
      </c>
      <c r="H4435" s="2" t="s">
        <v>68</v>
      </c>
      <c r="I4435" s="2" t="s">
        <v>24</v>
      </c>
      <c r="J4435" s="2">
        <v>6</v>
      </c>
      <c r="K4435" s="2">
        <v>6278</v>
      </c>
      <c r="L4435" s="2">
        <v>37668</v>
      </c>
      <c r="M4435" s="2">
        <v>29058.32</v>
      </c>
      <c r="N4435" s="2">
        <v>8609.68</v>
      </c>
      <c r="O4435" s="2">
        <v>80</v>
      </c>
      <c r="P4435" s="2">
        <v>69</v>
      </c>
      <c r="Q4435" s="2" t="s">
        <v>42</v>
      </c>
      <c r="R4435" s="2">
        <v>0</v>
      </c>
      <c r="S4435" s="5">
        <f>IFERROR(Table1[[#This Row],[Profit]]/Table1[[#This Row],[Sales]],0)</f>
        <v>0.22856748433683763</v>
      </c>
      <c r="T4435" s="2" t="str">
        <f t="shared" si="69"/>
        <v>Reorder Needed</v>
      </c>
    </row>
    <row r="4436" spans="1:20" x14ac:dyDescent="0.3">
      <c r="A4436" s="2">
        <v>5435</v>
      </c>
      <c r="B4436" s="3">
        <v>45435</v>
      </c>
      <c r="C4436" s="2" t="s">
        <v>684</v>
      </c>
      <c r="D4436" s="2" t="s">
        <v>5203</v>
      </c>
      <c r="E4436" s="2" t="s">
        <v>36</v>
      </c>
      <c r="F4436" s="2" t="s">
        <v>37</v>
      </c>
      <c r="G4436" s="2" t="s">
        <v>55</v>
      </c>
      <c r="H4436" s="2" t="s">
        <v>56</v>
      </c>
      <c r="I4436" s="2" t="s">
        <v>32</v>
      </c>
      <c r="J4436" s="2">
        <v>10</v>
      </c>
      <c r="K4436" s="2">
        <v>50382</v>
      </c>
      <c r="L4436" s="2">
        <v>503820</v>
      </c>
      <c r="M4436" s="2">
        <v>432997.11</v>
      </c>
      <c r="N4436" s="2">
        <v>70822.89</v>
      </c>
      <c r="O4436" s="2">
        <v>280</v>
      </c>
      <c r="P4436" s="2">
        <v>73</v>
      </c>
      <c r="Q4436" s="2" t="s">
        <v>57</v>
      </c>
      <c r="R4436" s="2">
        <v>20</v>
      </c>
      <c r="S4436" s="5">
        <f>IFERROR(Table1[[#This Row],[Profit]]/Table1[[#This Row],[Sales]],0)</f>
        <v>0.14057181136120042</v>
      </c>
      <c r="T4436" s="2" t="str">
        <f t="shared" si="69"/>
        <v>Reorder Needed</v>
      </c>
    </row>
    <row r="4437" spans="1:20" x14ac:dyDescent="0.3">
      <c r="A4437" s="2">
        <v>5436</v>
      </c>
      <c r="B4437" s="3">
        <v>45324</v>
      </c>
      <c r="C4437" s="2" t="s">
        <v>1201</v>
      </c>
      <c r="D4437" s="2" t="s">
        <v>5204</v>
      </c>
      <c r="E4437" s="2" t="s">
        <v>28</v>
      </c>
      <c r="F4437" s="2" t="s">
        <v>29</v>
      </c>
      <c r="G4437" s="2" t="s">
        <v>49</v>
      </c>
      <c r="H4437" s="2" t="s">
        <v>50</v>
      </c>
      <c r="I4437" s="2" t="s">
        <v>51</v>
      </c>
      <c r="J4437" s="2">
        <v>8</v>
      </c>
      <c r="K4437" s="2">
        <v>28879</v>
      </c>
      <c r="L4437" s="2">
        <v>231032</v>
      </c>
      <c r="M4437" s="2">
        <v>185780.28</v>
      </c>
      <c r="N4437" s="2">
        <v>45251.72</v>
      </c>
      <c r="O4437" s="2">
        <v>455</v>
      </c>
      <c r="P4437" s="2">
        <v>92</v>
      </c>
      <c r="Q4437" s="2" t="s">
        <v>52</v>
      </c>
      <c r="R4437" s="2">
        <v>20</v>
      </c>
      <c r="S4437" s="5">
        <f>IFERROR(Table1[[#This Row],[Profit]]/Table1[[#This Row],[Sales]],0)</f>
        <v>0.19586775857889815</v>
      </c>
      <c r="T4437" s="2" t="str">
        <f t="shared" si="69"/>
        <v>Reorder Needed</v>
      </c>
    </row>
    <row r="4438" spans="1:20" x14ac:dyDescent="0.3">
      <c r="A4438" s="2">
        <v>5437</v>
      </c>
      <c r="B4438" s="3">
        <v>45617</v>
      </c>
      <c r="C4438" s="2" t="s">
        <v>2863</v>
      </c>
      <c r="D4438" s="2" t="s">
        <v>5205</v>
      </c>
      <c r="E4438" s="2" t="s">
        <v>36</v>
      </c>
      <c r="F4438" s="2" t="s">
        <v>37</v>
      </c>
      <c r="G4438" s="2" t="s">
        <v>97</v>
      </c>
      <c r="H4438" s="2" t="s">
        <v>98</v>
      </c>
      <c r="I4438" s="2" t="s">
        <v>32</v>
      </c>
      <c r="J4438" s="2">
        <v>9</v>
      </c>
      <c r="K4438" s="2">
        <v>9247</v>
      </c>
      <c r="L4438" s="2">
        <v>83223</v>
      </c>
      <c r="M4438" s="2">
        <v>74244.12</v>
      </c>
      <c r="N4438" s="2">
        <v>8978.8799999999992</v>
      </c>
      <c r="O4438" s="2">
        <v>462</v>
      </c>
      <c r="P4438" s="2">
        <v>70</v>
      </c>
      <c r="Q4438" s="2" t="s">
        <v>99</v>
      </c>
      <c r="R4438" s="2">
        <v>10</v>
      </c>
      <c r="S4438" s="5">
        <f>IFERROR(Table1[[#This Row],[Profit]]/Table1[[#This Row],[Sales]],0)</f>
        <v>0.10788940557297862</v>
      </c>
      <c r="T4438" s="2" t="str">
        <f t="shared" si="69"/>
        <v>Reorder Needed</v>
      </c>
    </row>
    <row r="4439" spans="1:20" x14ac:dyDescent="0.3">
      <c r="A4439" s="2">
        <v>5438</v>
      </c>
      <c r="B4439" s="3">
        <v>45629</v>
      </c>
      <c r="C4439" s="2" t="s">
        <v>1080</v>
      </c>
      <c r="D4439" s="2" t="s">
        <v>5206</v>
      </c>
      <c r="E4439" s="2" t="s">
        <v>20</v>
      </c>
      <c r="F4439" s="2" t="s">
        <v>21</v>
      </c>
      <c r="G4439" s="2" t="s">
        <v>75</v>
      </c>
      <c r="H4439" s="2" t="s">
        <v>76</v>
      </c>
      <c r="I4439" s="2" t="s">
        <v>77</v>
      </c>
      <c r="J4439" s="2">
        <v>4</v>
      </c>
      <c r="K4439" s="2">
        <v>23450</v>
      </c>
      <c r="L4439" s="2">
        <v>93800</v>
      </c>
      <c r="M4439" s="2">
        <v>56800.23</v>
      </c>
      <c r="N4439" s="2">
        <v>36999.769999999997</v>
      </c>
      <c r="O4439" s="2">
        <v>256</v>
      </c>
      <c r="P4439" s="2">
        <v>80</v>
      </c>
      <c r="Q4439" s="2" t="s">
        <v>78</v>
      </c>
      <c r="R4439" s="2">
        <v>0</v>
      </c>
      <c r="S4439" s="5">
        <f>IFERROR(Table1[[#This Row],[Profit]]/Table1[[#This Row],[Sales]],0)</f>
        <v>0.39445383795309163</v>
      </c>
      <c r="T4439" s="2" t="str">
        <f t="shared" si="69"/>
        <v>Reorder Needed</v>
      </c>
    </row>
    <row r="4440" spans="1:20" x14ac:dyDescent="0.3">
      <c r="A4440" s="2">
        <v>5439</v>
      </c>
      <c r="B4440" s="3">
        <v>45331</v>
      </c>
      <c r="C4440" s="2" t="s">
        <v>573</v>
      </c>
      <c r="D4440" s="2" t="s">
        <v>5207</v>
      </c>
      <c r="E4440" s="2" t="s">
        <v>28</v>
      </c>
      <c r="F4440" s="2" t="s">
        <v>29</v>
      </c>
      <c r="G4440" s="2" t="s">
        <v>81</v>
      </c>
      <c r="H4440" s="2" t="s">
        <v>82</v>
      </c>
      <c r="I4440" s="2" t="s">
        <v>24</v>
      </c>
      <c r="J4440" s="2">
        <v>3</v>
      </c>
      <c r="K4440" s="2">
        <v>28346</v>
      </c>
      <c r="L4440" s="2">
        <v>85038</v>
      </c>
      <c r="M4440" s="2">
        <v>56234.99</v>
      </c>
      <c r="N4440" s="2">
        <v>28803.01</v>
      </c>
      <c r="O4440" s="2">
        <v>159</v>
      </c>
      <c r="P4440" s="2">
        <v>41</v>
      </c>
      <c r="Q4440" s="2" t="s">
        <v>42</v>
      </c>
      <c r="R4440" s="2">
        <v>5</v>
      </c>
      <c r="S4440" s="5">
        <f>IFERROR(Table1[[#This Row],[Profit]]/Table1[[#This Row],[Sales]],0)</f>
        <v>0.33870751899150964</v>
      </c>
      <c r="T4440" s="2" t="str">
        <f t="shared" si="69"/>
        <v>Reorder Needed</v>
      </c>
    </row>
    <row r="4441" spans="1:20" x14ac:dyDescent="0.3">
      <c r="A4441" s="2">
        <v>5440</v>
      </c>
      <c r="B4441" s="3">
        <v>45461</v>
      </c>
      <c r="C4441" s="2" t="s">
        <v>421</v>
      </c>
      <c r="D4441" s="2" t="s">
        <v>5208</v>
      </c>
      <c r="E4441" s="2" t="s">
        <v>36</v>
      </c>
      <c r="F4441" s="2" t="s">
        <v>37</v>
      </c>
      <c r="G4441" s="2" t="s">
        <v>55</v>
      </c>
      <c r="H4441" s="2" t="s">
        <v>56</v>
      </c>
      <c r="I4441" s="2" t="s">
        <v>32</v>
      </c>
      <c r="J4441" s="2">
        <v>6</v>
      </c>
      <c r="K4441" s="2">
        <v>34776</v>
      </c>
      <c r="L4441" s="2">
        <v>208656</v>
      </c>
      <c r="M4441" s="2">
        <v>154610.01</v>
      </c>
      <c r="N4441" s="2">
        <v>54045.99</v>
      </c>
      <c r="O4441" s="2">
        <v>486</v>
      </c>
      <c r="P4441" s="2">
        <v>21</v>
      </c>
      <c r="Q4441" s="2" t="s">
        <v>57</v>
      </c>
      <c r="R4441" s="2">
        <v>10</v>
      </c>
      <c r="S4441" s="5">
        <f>IFERROR(Table1[[#This Row],[Profit]]/Table1[[#This Row],[Sales]],0)</f>
        <v>0.25901958247066942</v>
      </c>
      <c r="T4441" s="2" t="str">
        <f t="shared" si="69"/>
        <v>Reorder Needed</v>
      </c>
    </row>
    <row r="4442" spans="1:20" x14ac:dyDescent="0.3">
      <c r="A4442" s="2">
        <v>5441</v>
      </c>
      <c r="B4442" s="3">
        <v>45538</v>
      </c>
      <c r="C4442" s="2" t="s">
        <v>4256</v>
      </c>
      <c r="D4442" s="2" t="s">
        <v>5209</v>
      </c>
      <c r="E4442" s="2" t="s">
        <v>28</v>
      </c>
      <c r="F4442" s="2" t="s">
        <v>29</v>
      </c>
      <c r="G4442" s="2" t="s">
        <v>40</v>
      </c>
      <c r="H4442" s="2" t="s">
        <v>41</v>
      </c>
      <c r="I4442" s="2" t="s">
        <v>24</v>
      </c>
      <c r="J4442" s="2">
        <v>7</v>
      </c>
      <c r="K4442" s="2">
        <v>30591</v>
      </c>
      <c r="L4442" s="2">
        <v>214137</v>
      </c>
      <c r="M4442" s="2">
        <v>162275.35</v>
      </c>
      <c r="N4442" s="2">
        <v>51861.65</v>
      </c>
      <c r="O4442" s="2">
        <v>102</v>
      </c>
      <c r="P4442" s="2">
        <v>69</v>
      </c>
      <c r="Q4442" s="2" t="s">
        <v>42</v>
      </c>
      <c r="R4442" s="2">
        <v>20</v>
      </c>
      <c r="S4442" s="5">
        <f>IFERROR(Table1[[#This Row],[Profit]]/Table1[[#This Row],[Sales]],0)</f>
        <v>0.24218911257746209</v>
      </c>
      <c r="T4442" s="2" t="str">
        <f t="shared" si="69"/>
        <v>Reorder Needed</v>
      </c>
    </row>
    <row r="4443" spans="1:20" x14ac:dyDescent="0.3">
      <c r="A4443" s="2">
        <v>5442</v>
      </c>
      <c r="B4443" s="3">
        <v>45621</v>
      </c>
      <c r="C4443" s="2" t="s">
        <v>2192</v>
      </c>
      <c r="D4443" s="2" t="s">
        <v>5210</v>
      </c>
      <c r="E4443" s="2" t="s">
        <v>20</v>
      </c>
      <c r="F4443" s="2" t="s">
        <v>21</v>
      </c>
      <c r="G4443" s="2" t="s">
        <v>30</v>
      </c>
      <c r="H4443" s="2" t="s">
        <v>31</v>
      </c>
      <c r="I4443" s="2" t="s">
        <v>32</v>
      </c>
      <c r="J4443" s="2">
        <v>6</v>
      </c>
      <c r="K4443" s="2">
        <v>21046</v>
      </c>
      <c r="L4443" s="2">
        <v>126276</v>
      </c>
      <c r="M4443" s="2">
        <v>87425.79</v>
      </c>
      <c r="N4443" s="2">
        <v>38850.21</v>
      </c>
      <c r="O4443" s="2">
        <v>123</v>
      </c>
      <c r="P4443" s="2">
        <v>70</v>
      </c>
      <c r="Q4443" s="2" t="s">
        <v>33</v>
      </c>
      <c r="R4443" s="2">
        <v>20</v>
      </c>
      <c r="S4443" s="5">
        <f>IFERROR(Table1[[#This Row],[Profit]]/Table1[[#This Row],[Sales]],0)</f>
        <v>0.30766107573885776</v>
      </c>
      <c r="T4443" s="2" t="str">
        <f t="shared" si="69"/>
        <v>Reorder Needed</v>
      </c>
    </row>
    <row r="4444" spans="1:20" x14ac:dyDescent="0.3">
      <c r="A4444" s="2">
        <v>5443</v>
      </c>
      <c r="B4444" s="3">
        <v>45536</v>
      </c>
      <c r="C4444" s="2" t="s">
        <v>875</v>
      </c>
      <c r="D4444" s="2" t="s">
        <v>5211</v>
      </c>
      <c r="E4444" s="2" t="s">
        <v>20</v>
      </c>
      <c r="F4444" s="2" t="s">
        <v>21</v>
      </c>
      <c r="G4444" s="2" t="s">
        <v>49</v>
      </c>
      <c r="H4444" s="2" t="s">
        <v>50</v>
      </c>
      <c r="I4444" s="2" t="s">
        <v>51</v>
      </c>
      <c r="J4444" s="2">
        <v>9</v>
      </c>
      <c r="K4444" s="2">
        <v>9393</v>
      </c>
      <c r="L4444" s="2">
        <v>84537</v>
      </c>
      <c r="M4444" s="2">
        <v>64346.17</v>
      </c>
      <c r="N4444" s="2">
        <v>20190.830000000002</v>
      </c>
      <c r="O4444" s="2">
        <v>213</v>
      </c>
      <c r="P4444" s="2">
        <v>72</v>
      </c>
      <c r="Q4444" s="2" t="s">
        <v>52</v>
      </c>
      <c r="R4444" s="2">
        <v>10</v>
      </c>
      <c r="S4444" s="5">
        <f>IFERROR(Table1[[#This Row],[Profit]]/Table1[[#This Row],[Sales]],0)</f>
        <v>0.23884015283248758</v>
      </c>
      <c r="T4444" s="2" t="str">
        <f t="shared" si="69"/>
        <v>Reorder Needed</v>
      </c>
    </row>
    <row r="4445" spans="1:20" x14ac:dyDescent="0.3">
      <c r="A4445" s="2">
        <v>5444</v>
      </c>
      <c r="B4445" s="3">
        <v>45492</v>
      </c>
      <c r="C4445" s="2" t="s">
        <v>1547</v>
      </c>
      <c r="D4445" s="2" t="s">
        <v>5212</v>
      </c>
      <c r="E4445" s="2" t="s">
        <v>45</v>
      </c>
      <c r="F4445" s="2" t="s">
        <v>46</v>
      </c>
      <c r="G4445" s="2" t="s">
        <v>55</v>
      </c>
      <c r="H4445" s="2" t="s">
        <v>56</v>
      </c>
      <c r="I4445" s="2" t="s">
        <v>32</v>
      </c>
      <c r="J4445" s="2">
        <v>6</v>
      </c>
      <c r="K4445" s="2">
        <v>11923</v>
      </c>
      <c r="L4445" s="2">
        <v>71538</v>
      </c>
      <c r="M4445" s="2">
        <v>63193.23</v>
      </c>
      <c r="N4445" s="2">
        <v>8344.77</v>
      </c>
      <c r="O4445" s="2">
        <v>209</v>
      </c>
      <c r="P4445" s="2">
        <v>29</v>
      </c>
      <c r="Q4445" s="2" t="s">
        <v>57</v>
      </c>
      <c r="R4445" s="2">
        <v>5</v>
      </c>
      <c r="S4445" s="5">
        <f>IFERROR(Table1[[#This Row],[Profit]]/Table1[[#This Row],[Sales]],0)</f>
        <v>0.11664807514887193</v>
      </c>
      <c r="T4445" s="2" t="str">
        <f t="shared" si="69"/>
        <v>Reorder Needed</v>
      </c>
    </row>
    <row r="4446" spans="1:20" x14ac:dyDescent="0.3">
      <c r="A4446" s="2">
        <v>5445</v>
      </c>
      <c r="B4446" s="3">
        <v>45378</v>
      </c>
      <c r="C4446" s="2" t="s">
        <v>1143</v>
      </c>
      <c r="D4446" s="2" t="s">
        <v>5213</v>
      </c>
      <c r="E4446" s="2" t="s">
        <v>45</v>
      </c>
      <c r="F4446" s="2" t="s">
        <v>46</v>
      </c>
      <c r="G4446" s="2" t="s">
        <v>55</v>
      </c>
      <c r="H4446" s="2" t="s">
        <v>56</v>
      </c>
      <c r="I4446" s="2" t="s">
        <v>32</v>
      </c>
      <c r="J4446" s="2">
        <v>10</v>
      </c>
      <c r="K4446" s="2">
        <v>28638</v>
      </c>
      <c r="L4446" s="2">
        <v>286380</v>
      </c>
      <c r="M4446" s="2">
        <v>194773.16</v>
      </c>
      <c r="N4446" s="2">
        <v>91606.84</v>
      </c>
      <c r="O4446" s="2">
        <v>36</v>
      </c>
      <c r="P4446" s="2">
        <v>72</v>
      </c>
      <c r="Q4446" s="2" t="s">
        <v>57</v>
      </c>
      <c r="R4446" s="2">
        <v>15</v>
      </c>
      <c r="S4446" s="5">
        <f>IFERROR(Table1[[#This Row],[Profit]]/Table1[[#This Row],[Sales]],0)</f>
        <v>0.31987862280885537</v>
      </c>
      <c r="T4446" s="2" t="str">
        <f t="shared" si="69"/>
        <v>Sufficient</v>
      </c>
    </row>
    <row r="4447" spans="1:20" x14ac:dyDescent="0.3">
      <c r="A4447" s="2">
        <v>5446</v>
      </c>
      <c r="B4447" s="3">
        <v>45318</v>
      </c>
      <c r="C4447" s="2" t="s">
        <v>303</v>
      </c>
      <c r="D4447" s="2" t="s">
        <v>5214</v>
      </c>
      <c r="E4447" s="2" t="s">
        <v>20</v>
      </c>
      <c r="F4447" s="2" t="s">
        <v>21</v>
      </c>
      <c r="G4447" s="2" t="s">
        <v>60</v>
      </c>
      <c r="H4447" s="2" t="s">
        <v>61</v>
      </c>
      <c r="I4447" s="2" t="s">
        <v>32</v>
      </c>
      <c r="J4447" s="2">
        <v>3</v>
      </c>
      <c r="K4447" s="2">
        <v>7284</v>
      </c>
      <c r="L4447" s="2">
        <v>21852</v>
      </c>
      <c r="M4447" s="2">
        <v>19205.310000000001</v>
      </c>
      <c r="N4447" s="2">
        <v>2646.69</v>
      </c>
      <c r="O4447" s="2">
        <v>187</v>
      </c>
      <c r="P4447" s="2">
        <v>38</v>
      </c>
      <c r="Q4447" s="2" t="s">
        <v>62</v>
      </c>
      <c r="R4447" s="2">
        <v>20</v>
      </c>
      <c r="S4447" s="5">
        <f>IFERROR(Table1[[#This Row],[Profit]]/Table1[[#This Row],[Sales]],0)</f>
        <v>0.12111889071938496</v>
      </c>
      <c r="T4447" s="2" t="str">
        <f t="shared" si="69"/>
        <v>Reorder Needed</v>
      </c>
    </row>
    <row r="4448" spans="1:20" x14ac:dyDescent="0.3">
      <c r="A4448" s="2">
        <v>5447</v>
      </c>
      <c r="B4448" s="3">
        <v>45449</v>
      </c>
      <c r="C4448" s="2" t="s">
        <v>1616</v>
      </c>
      <c r="D4448" s="2" t="s">
        <v>5215</v>
      </c>
      <c r="E4448" s="2" t="s">
        <v>36</v>
      </c>
      <c r="F4448" s="2" t="s">
        <v>37</v>
      </c>
      <c r="G4448" s="2" t="s">
        <v>67</v>
      </c>
      <c r="H4448" s="2" t="s">
        <v>68</v>
      </c>
      <c r="I4448" s="2" t="s">
        <v>24</v>
      </c>
      <c r="J4448" s="2">
        <v>7</v>
      </c>
      <c r="K4448" s="2">
        <v>55729</v>
      </c>
      <c r="L4448" s="2">
        <v>390103</v>
      </c>
      <c r="M4448" s="2">
        <v>330179.96000000002</v>
      </c>
      <c r="N4448" s="2">
        <v>59923.040000000001</v>
      </c>
      <c r="O4448" s="2">
        <v>147</v>
      </c>
      <c r="P4448" s="2">
        <v>54</v>
      </c>
      <c r="Q4448" s="2" t="s">
        <v>42</v>
      </c>
      <c r="R4448" s="2">
        <v>5</v>
      </c>
      <c r="S4448" s="5">
        <f>IFERROR(Table1[[#This Row],[Profit]]/Table1[[#This Row],[Sales]],0)</f>
        <v>0.1536082521795526</v>
      </c>
      <c r="T4448" s="2" t="str">
        <f t="shared" si="69"/>
        <v>Reorder Needed</v>
      </c>
    </row>
    <row r="4449" spans="1:20" x14ac:dyDescent="0.3">
      <c r="A4449" s="2">
        <v>5448</v>
      </c>
      <c r="B4449" s="3">
        <v>45415</v>
      </c>
      <c r="C4449" s="2" t="s">
        <v>1666</v>
      </c>
      <c r="D4449" s="2" t="s">
        <v>957</v>
      </c>
      <c r="E4449" s="2" t="s">
        <v>28</v>
      </c>
      <c r="F4449" s="2" t="s">
        <v>29</v>
      </c>
      <c r="G4449" s="2" t="s">
        <v>67</v>
      </c>
      <c r="H4449" s="2" t="s">
        <v>68</v>
      </c>
      <c r="I4449" s="2" t="s">
        <v>24</v>
      </c>
      <c r="J4449" s="2">
        <v>7</v>
      </c>
      <c r="K4449" s="2">
        <v>45240</v>
      </c>
      <c r="L4449" s="2">
        <v>316680</v>
      </c>
      <c r="M4449" s="2">
        <v>214223.88</v>
      </c>
      <c r="N4449" s="2">
        <v>102456.12</v>
      </c>
      <c r="O4449" s="2">
        <v>322</v>
      </c>
      <c r="P4449" s="2">
        <v>23</v>
      </c>
      <c r="Q4449" s="2" t="s">
        <v>42</v>
      </c>
      <c r="R4449" s="2">
        <v>10</v>
      </c>
      <c r="S4449" s="5">
        <f>IFERROR(Table1[[#This Row],[Profit]]/Table1[[#This Row],[Sales]],0)</f>
        <v>0.32353201970443346</v>
      </c>
      <c r="T4449" s="2" t="str">
        <f t="shared" si="69"/>
        <v>Reorder Needed</v>
      </c>
    </row>
    <row r="4450" spans="1:20" x14ac:dyDescent="0.3">
      <c r="A4450" s="2">
        <v>5449</v>
      </c>
      <c r="B4450" s="3">
        <v>45411</v>
      </c>
      <c r="C4450" s="2" t="s">
        <v>637</v>
      </c>
      <c r="D4450" s="2" t="s">
        <v>5216</v>
      </c>
      <c r="E4450" s="2" t="s">
        <v>36</v>
      </c>
      <c r="F4450" s="2" t="s">
        <v>37</v>
      </c>
      <c r="G4450" s="2" t="s">
        <v>55</v>
      </c>
      <c r="H4450" s="2" t="s">
        <v>56</v>
      </c>
      <c r="I4450" s="2" t="s">
        <v>32</v>
      </c>
      <c r="J4450" s="2">
        <v>8</v>
      </c>
      <c r="K4450" s="2">
        <v>36355</v>
      </c>
      <c r="L4450" s="2">
        <v>290840</v>
      </c>
      <c r="M4450" s="2">
        <v>254507.06</v>
      </c>
      <c r="N4450" s="2">
        <v>36332.94</v>
      </c>
      <c r="O4450" s="2">
        <v>146</v>
      </c>
      <c r="P4450" s="2">
        <v>51</v>
      </c>
      <c r="Q4450" s="2" t="s">
        <v>57</v>
      </c>
      <c r="R4450" s="2">
        <v>10</v>
      </c>
      <c r="S4450" s="5">
        <f>IFERROR(Table1[[#This Row],[Profit]]/Table1[[#This Row],[Sales]],0)</f>
        <v>0.12492415073579977</v>
      </c>
      <c r="T4450" s="2" t="str">
        <f t="shared" si="69"/>
        <v>Reorder Needed</v>
      </c>
    </row>
    <row r="4451" spans="1:20" x14ac:dyDescent="0.3">
      <c r="A4451" s="2">
        <v>5450</v>
      </c>
      <c r="B4451" s="3">
        <v>45493</v>
      </c>
      <c r="C4451" s="2" t="s">
        <v>497</v>
      </c>
      <c r="D4451" s="2" t="s">
        <v>5217</v>
      </c>
      <c r="E4451" s="2" t="s">
        <v>28</v>
      </c>
      <c r="F4451" s="2" t="s">
        <v>29</v>
      </c>
      <c r="G4451" s="2" t="s">
        <v>75</v>
      </c>
      <c r="H4451" s="2" t="s">
        <v>76</v>
      </c>
      <c r="I4451" s="2" t="s">
        <v>77</v>
      </c>
      <c r="J4451" s="2">
        <v>7</v>
      </c>
      <c r="K4451" s="2">
        <v>34027</v>
      </c>
      <c r="L4451" s="2">
        <v>238189</v>
      </c>
      <c r="M4451" s="2">
        <v>149149.92000000001</v>
      </c>
      <c r="N4451" s="2">
        <v>89039.08</v>
      </c>
      <c r="O4451" s="2">
        <v>498</v>
      </c>
      <c r="P4451" s="2">
        <v>41</v>
      </c>
      <c r="Q4451" s="2" t="s">
        <v>78</v>
      </c>
      <c r="R4451" s="2">
        <v>0</v>
      </c>
      <c r="S4451" s="5">
        <f>IFERROR(Table1[[#This Row],[Profit]]/Table1[[#This Row],[Sales]],0)</f>
        <v>0.37381692689418905</v>
      </c>
      <c r="T4451" s="2" t="str">
        <f t="shared" si="69"/>
        <v>Reorder Needed</v>
      </c>
    </row>
    <row r="4452" spans="1:20" x14ac:dyDescent="0.3">
      <c r="A4452" s="2">
        <v>5451</v>
      </c>
      <c r="B4452" s="3">
        <v>45582</v>
      </c>
      <c r="C4452" s="2" t="s">
        <v>2655</v>
      </c>
      <c r="D4452" s="2" t="s">
        <v>5218</v>
      </c>
      <c r="E4452" s="2" t="s">
        <v>28</v>
      </c>
      <c r="F4452" s="2" t="s">
        <v>29</v>
      </c>
      <c r="G4452" s="2" t="s">
        <v>67</v>
      </c>
      <c r="H4452" s="2" t="s">
        <v>68</v>
      </c>
      <c r="I4452" s="2" t="s">
        <v>24</v>
      </c>
      <c r="J4452" s="2">
        <v>9</v>
      </c>
      <c r="K4452" s="2">
        <v>42345</v>
      </c>
      <c r="L4452" s="2">
        <v>381105</v>
      </c>
      <c r="M4452" s="2">
        <v>300652.61</v>
      </c>
      <c r="N4452" s="2">
        <v>80452.39</v>
      </c>
      <c r="O4452" s="2">
        <v>343</v>
      </c>
      <c r="P4452" s="2">
        <v>55</v>
      </c>
      <c r="Q4452" s="2" t="s">
        <v>42</v>
      </c>
      <c r="R4452" s="2">
        <v>5</v>
      </c>
      <c r="S4452" s="5">
        <f>IFERROR(Table1[[#This Row],[Profit]]/Table1[[#This Row],[Sales]],0)</f>
        <v>0.21110295063040369</v>
      </c>
      <c r="T4452" s="2" t="str">
        <f t="shared" si="69"/>
        <v>Reorder Needed</v>
      </c>
    </row>
    <row r="4453" spans="1:20" x14ac:dyDescent="0.3">
      <c r="A4453" s="2">
        <v>5452</v>
      </c>
      <c r="B4453" s="3">
        <v>45399</v>
      </c>
      <c r="C4453" s="2" t="s">
        <v>2111</v>
      </c>
      <c r="D4453" s="2" t="s">
        <v>5219</v>
      </c>
      <c r="E4453" s="2" t="s">
        <v>20</v>
      </c>
      <c r="F4453" s="2" t="s">
        <v>21</v>
      </c>
      <c r="G4453" s="2" t="s">
        <v>40</v>
      </c>
      <c r="H4453" s="2" t="s">
        <v>41</v>
      </c>
      <c r="I4453" s="2" t="s">
        <v>24</v>
      </c>
      <c r="J4453" s="2">
        <v>7</v>
      </c>
      <c r="K4453" s="2">
        <v>9847</v>
      </c>
      <c r="L4453" s="2">
        <v>68929</v>
      </c>
      <c r="M4453" s="2">
        <v>57755.39</v>
      </c>
      <c r="N4453" s="2">
        <v>11173.61</v>
      </c>
      <c r="O4453" s="2">
        <v>269</v>
      </c>
      <c r="P4453" s="2">
        <v>37</v>
      </c>
      <c r="Q4453" s="2" t="s">
        <v>42</v>
      </c>
      <c r="R4453" s="2">
        <v>0</v>
      </c>
      <c r="S4453" s="5">
        <f>IFERROR(Table1[[#This Row],[Profit]]/Table1[[#This Row],[Sales]],0)</f>
        <v>0.16210317863308624</v>
      </c>
      <c r="T4453" s="2" t="str">
        <f t="shared" si="69"/>
        <v>Reorder Needed</v>
      </c>
    </row>
    <row r="4454" spans="1:20" x14ac:dyDescent="0.3">
      <c r="A4454" s="2">
        <v>5453</v>
      </c>
      <c r="B4454" s="3">
        <v>45562</v>
      </c>
      <c r="C4454" s="2" t="s">
        <v>178</v>
      </c>
      <c r="D4454" s="2" t="s">
        <v>5220</v>
      </c>
      <c r="E4454" s="2" t="s">
        <v>36</v>
      </c>
      <c r="F4454" s="2" t="s">
        <v>37</v>
      </c>
      <c r="G4454" s="2" t="s">
        <v>60</v>
      </c>
      <c r="H4454" s="2" t="s">
        <v>61</v>
      </c>
      <c r="I4454" s="2" t="s">
        <v>32</v>
      </c>
      <c r="J4454" s="2">
        <v>3</v>
      </c>
      <c r="K4454" s="2">
        <v>17357</v>
      </c>
      <c r="L4454" s="2">
        <v>52071</v>
      </c>
      <c r="M4454" s="2">
        <v>45420.7</v>
      </c>
      <c r="N4454" s="2">
        <v>6650.3</v>
      </c>
      <c r="O4454" s="2">
        <v>308</v>
      </c>
      <c r="P4454" s="2">
        <v>13</v>
      </c>
      <c r="Q4454" s="2" t="s">
        <v>62</v>
      </c>
      <c r="R4454" s="2">
        <v>0</v>
      </c>
      <c r="S4454" s="5">
        <f>IFERROR(Table1[[#This Row],[Profit]]/Table1[[#This Row],[Sales]],0)</f>
        <v>0.12771600314954581</v>
      </c>
      <c r="T4454" s="2" t="str">
        <f t="shared" si="69"/>
        <v>Reorder Needed</v>
      </c>
    </row>
    <row r="4455" spans="1:20" x14ac:dyDescent="0.3">
      <c r="A4455" s="2">
        <v>5454</v>
      </c>
      <c r="B4455" s="3">
        <v>45506</v>
      </c>
      <c r="C4455" s="2" t="s">
        <v>1800</v>
      </c>
      <c r="D4455" s="2" t="s">
        <v>5221</v>
      </c>
      <c r="E4455" s="2" t="s">
        <v>28</v>
      </c>
      <c r="F4455" s="2" t="s">
        <v>29</v>
      </c>
      <c r="G4455" s="2" t="s">
        <v>40</v>
      </c>
      <c r="H4455" s="2" t="s">
        <v>41</v>
      </c>
      <c r="I4455" s="2" t="s">
        <v>24</v>
      </c>
      <c r="J4455" s="2">
        <v>3</v>
      </c>
      <c r="K4455" s="2">
        <v>46247</v>
      </c>
      <c r="L4455" s="2">
        <v>138741</v>
      </c>
      <c r="M4455" s="2">
        <v>110486.56</v>
      </c>
      <c r="N4455" s="2">
        <v>28254.44</v>
      </c>
      <c r="O4455" s="2">
        <v>426</v>
      </c>
      <c r="P4455" s="2">
        <v>24</v>
      </c>
      <c r="Q4455" s="2" t="s">
        <v>42</v>
      </c>
      <c r="R4455" s="2">
        <v>10</v>
      </c>
      <c r="S4455" s="5">
        <f>IFERROR(Table1[[#This Row],[Profit]]/Table1[[#This Row],[Sales]],0)</f>
        <v>0.20364881325635537</v>
      </c>
      <c r="T4455" s="2" t="str">
        <f t="shared" si="69"/>
        <v>Reorder Needed</v>
      </c>
    </row>
    <row r="4456" spans="1:20" x14ac:dyDescent="0.3">
      <c r="A4456" s="2">
        <v>5455</v>
      </c>
      <c r="B4456" s="3">
        <v>45453</v>
      </c>
      <c r="C4456" s="2" t="s">
        <v>1414</v>
      </c>
      <c r="D4456" s="2" t="s">
        <v>5222</v>
      </c>
      <c r="E4456" s="2" t="s">
        <v>45</v>
      </c>
      <c r="F4456" s="2" t="s">
        <v>46</v>
      </c>
      <c r="G4456" s="2" t="s">
        <v>67</v>
      </c>
      <c r="H4456" s="2" t="s">
        <v>68</v>
      </c>
      <c r="I4456" s="2" t="s">
        <v>24</v>
      </c>
      <c r="J4456" s="2">
        <v>8</v>
      </c>
      <c r="K4456" s="2">
        <v>27788</v>
      </c>
      <c r="L4456" s="2">
        <v>222304</v>
      </c>
      <c r="M4456" s="2">
        <v>157999.35999999999</v>
      </c>
      <c r="N4456" s="2">
        <v>64304.639999999999</v>
      </c>
      <c r="O4456" s="2">
        <v>293</v>
      </c>
      <c r="P4456" s="2">
        <v>78</v>
      </c>
      <c r="Q4456" s="2" t="s">
        <v>42</v>
      </c>
      <c r="R4456" s="2">
        <v>20</v>
      </c>
      <c r="S4456" s="5">
        <f>IFERROR(Table1[[#This Row],[Profit]]/Table1[[#This Row],[Sales]],0)</f>
        <v>0.28926443068950625</v>
      </c>
      <c r="T4456" s="2" t="str">
        <f t="shared" si="69"/>
        <v>Reorder Needed</v>
      </c>
    </row>
    <row r="4457" spans="1:20" x14ac:dyDescent="0.3">
      <c r="A4457" s="2">
        <v>5456</v>
      </c>
      <c r="B4457" s="3">
        <v>45628</v>
      </c>
      <c r="C4457" s="2" t="s">
        <v>147</v>
      </c>
      <c r="D4457" s="2" t="s">
        <v>5223</v>
      </c>
      <c r="E4457" s="2" t="s">
        <v>20</v>
      </c>
      <c r="F4457" s="2" t="s">
        <v>21</v>
      </c>
      <c r="G4457" s="2" t="s">
        <v>49</v>
      </c>
      <c r="H4457" s="2" t="s">
        <v>50</v>
      </c>
      <c r="I4457" s="2" t="s">
        <v>51</v>
      </c>
      <c r="J4457" s="2">
        <v>10</v>
      </c>
      <c r="K4457" s="2">
        <v>11375</v>
      </c>
      <c r="L4457" s="2">
        <v>113750</v>
      </c>
      <c r="M4457" s="2">
        <v>83318.899999999994</v>
      </c>
      <c r="N4457" s="2">
        <v>30431.1</v>
      </c>
      <c r="O4457" s="2">
        <v>32</v>
      </c>
      <c r="P4457" s="2">
        <v>72</v>
      </c>
      <c r="Q4457" s="2" t="s">
        <v>52</v>
      </c>
      <c r="R4457" s="2">
        <v>20</v>
      </c>
      <c r="S4457" s="5">
        <f>IFERROR(Table1[[#This Row],[Profit]]/Table1[[#This Row],[Sales]],0)</f>
        <v>0.26752615384615386</v>
      </c>
      <c r="T4457" s="2" t="str">
        <f t="shared" si="69"/>
        <v>Sufficient</v>
      </c>
    </row>
    <row r="4458" spans="1:20" x14ac:dyDescent="0.3">
      <c r="A4458" s="2">
        <v>5457</v>
      </c>
      <c r="B4458" s="3">
        <v>45382</v>
      </c>
      <c r="C4458" s="2" t="s">
        <v>1666</v>
      </c>
      <c r="D4458" s="2" t="s">
        <v>5224</v>
      </c>
      <c r="E4458" s="2" t="s">
        <v>20</v>
      </c>
      <c r="F4458" s="2" t="s">
        <v>21</v>
      </c>
      <c r="G4458" s="2" t="s">
        <v>75</v>
      </c>
      <c r="H4458" s="2" t="s">
        <v>76</v>
      </c>
      <c r="I4458" s="2" t="s">
        <v>77</v>
      </c>
      <c r="J4458" s="2">
        <v>5</v>
      </c>
      <c r="K4458" s="2">
        <v>37355</v>
      </c>
      <c r="L4458" s="2">
        <v>186775</v>
      </c>
      <c r="M4458" s="2">
        <v>158522.95000000001</v>
      </c>
      <c r="N4458" s="2">
        <v>28252.05</v>
      </c>
      <c r="O4458" s="2">
        <v>197</v>
      </c>
      <c r="P4458" s="2">
        <v>76</v>
      </c>
      <c r="Q4458" s="2" t="s">
        <v>78</v>
      </c>
      <c r="R4458" s="2">
        <v>20</v>
      </c>
      <c r="S4458" s="5">
        <f>IFERROR(Table1[[#This Row],[Profit]]/Table1[[#This Row],[Sales]],0)</f>
        <v>0.1512624815955026</v>
      </c>
      <c r="T4458" s="2" t="str">
        <f t="shared" si="69"/>
        <v>Reorder Needed</v>
      </c>
    </row>
    <row r="4459" spans="1:20" x14ac:dyDescent="0.3">
      <c r="A4459" s="2">
        <v>5458</v>
      </c>
      <c r="B4459" s="3">
        <v>45345</v>
      </c>
      <c r="C4459" s="2" t="s">
        <v>419</v>
      </c>
      <c r="D4459" s="2" t="s">
        <v>5225</v>
      </c>
      <c r="E4459" s="2" t="s">
        <v>20</v>
      </c>
      <c r="F4459" s="2" t="s">
        <v>21</v>
      </c>
      <c r="G4459" s="2" t="s">
        <v>40</v>
      </c>
      <c r="H4459" s="2" t="s">
        <v>41</v>
      </c>
      <c r="I4459" s="2" t="s">
        <v>24</v>
      </c>
      <c r="J4459" s="2">
        <v>8</v>
      </c>
      <c r="K4459" s="2">
        <v>23267</v>
      </c>
      <c r="L4459" s="2">
        <v>186136</v>
      </c>
      <c r="M4459" s="2">
        <v>125300.41</v>
      </c>
      <c r="N4459" s="2">
        <v>60835.59</v>
      </c>
      <c r="O4459" s="2">
        <v>280</v>
      </c>
      <c r="P4459" s="2">
        <v>11</v>
      </c>
      <c r="Q4459" s="2" t="s">
        <v>42</v>
      </c>
      <c r="R4459" s="2">
        <v>20</v>
      </c>
      <c r="S4459" s="5">
        <f>IFERROR(Table1[[#This Row],[Profit]]/Table1[[#This Row],[Sales]],0)</f>
        <v>0.32683408905316541</v>
      </c>
      <c r="T4459" s="2" t="str">
        <f t="shared" si="69"/>
        <v>Reorder Needed</v>
      </c>
    </row>
    <row r="4460" spans="1:20" x14ac:dyDescent="0.3">
      <c r="A4460" s="2">
        <v>5459</v>
      </c>
      <c r="B4460" s="3">
        <v>45433</v>
      </c>
      <c r="C4460" s="2" t="s">
        <v>1163</v>
      </c>
      <c r="D4460" s="2" t="s">
        <v>5226</v>
      </c>
      <c r="E4460" s="2" t="s">
        <v>36</v>
      </c>
      <c r="F4460" s="2" t="s">
        <v>37</v>
      </c>
      <c r="G4460" s="2" t="s">
        <v>81</v>
      </c>
      <c r="H4460" s="2" t="s">
        <v>82</v>
      </c>
      <c r="I4460" s="2" t="s">
        <v>24</v>
      </c>
      <c r="J4460" s="2">
        <v>1</v>
      </c>
      <c r="K4460" s="2">
        <v>1220</v>
      </c>
      <c r="L4460" s="2">
        <v>1220</v>
      </c>
      <c r="M4460" s="2">
        <v>1039.56</v>
      </c>
      <c r="N4460" s="2">
        <v>180.44</v>
      </c>
      <c r="O4460" s="2">
        <v>242</v>
      </c>
      <c r="P4460" s="2">
        <v>39</v>
      </c>
      <c r="Q4460" s="2" t="s">
        <v>42</v>
      </c>
      <c r="R4460" s="2">
        <v>5</v>
      </c>
      <c r="S4460" s="5">
        <f>IFERROR(Table1[[#This Row],[Profit]]/Table1[[#This Row],[Sales]],0)</f>
        <v>0.14790163934426229</v>
      </c>
      <c r="T4460" s="2" t="str">
        <f t="shared" si="69"/>
        <v>Reorder Needed</v>
      </c>
    </row>
    <row r="4461" spans="1:20" x14ac:dyDescent="0.3">
      <c r="A4461" s="2">
        <v>5460</v>
      </c>
      <c r="B4461" s="3">
        <v>45505</v>
      </c>
      <c r="C4461" s="2" t="s">
        <v>837</v>
      </c>
      <c r="D4461" s="2" t="s">
        <v>5227</v>
      </c>
      <c r="E4461" s="2" t="s">
        <v>45</v>
      </c>
      <c r="F4461" s="2" t="s">
        <v>46</v>
      </c>
      <c r="G4461" s="2" t="s">
        <v>81</v>
      </c>
      <c r="H4461" s="2" t="s">
        <v>82</v>
      </c>
      <c r="I4461" s="2" t="s">
        <v>24</v>
      </c>
      <c r="J4461" s="2">
        <v>9</v>
      </c>
      <c r="K4461" s="2">
        <v>39040</v>
      </c>
      <c r="L4461" s="2">
        <v>351360</v>
      </c>
      <c r="M4461" s="2">
        <v>263008.23</v>
      </c>
      <c r="N4461" s="2">
        <v>88351.77</v>
      </c>
      <c r="O4461" s="2">
        <v>454</v>
      </c>
      <c r="P4461" s="2">
        <v>83</v>
      </c>
      <c r="Q4461" s="2" t="s">
        <v>42</v>
      </c>
      <c r="R4461" s="2">
        <v>5</v>
      </c>
      <c r="S4461" s="5">
        <f>IFERROR(Table1[[#This Row],[Profit]]/Table1[[#This Row],[Sales]],0)</f>
        <v>0.25145654030054648</v>
      </c>
      <c r="T4461" s="2" t="str">
        <f t="shared" si="69"/>
        <v>Reorder Needed</v>
      </c>
    </row>
    <row r="4462" spans="1:20" x14ac:dyDescent="0.3">
      <c r="A4462" s="2">
        <v>5461</v>
      </c>
      <c r="B4462" s="3">
        <v>45543</v>
      </c>
      <c r="C4462" s="2" t="s">
        <v>1358</v>
      </c>
      <c r="D4462" s="2" t="s">
        <v>5228</v>
      </c>
      <c r="E4462" s="2" t="s">
        <v>20</v>
      </c>
      <c r="F4462" s="2" t="s">
        <v>21</v>
      </c>
      <c r="G4462" s="2" t="s">
        <v>67</v>
      </c>
      <c r="H4462" s="2" t="s">
        <v>68</v>
      </c>
      <c r="I4462" s="2" t="s">
        <v>24</v>
      </c>
      <c r="J4462" s="2">
        <v>10</v>
      </c>
      <c r="K4462" s="2">
        <v>49823</v>
      </c>
      <c r="L4462" s="2">
        <v>498230</v>
      </c>
      <c r="M4462" s="2">
        <v>374603.82</v>
      </c>
      <c r="N4462" s="2">
        <v>123626.18</v>
      </c>
      <c r="O4462" s="2">
        <v>297</v>
      </c>
      <c r="P4462" s="2">
        <v>77</v>
      </c>
      <c r="Q4462" s="2" t="s">
        <v>42</v>
      </c>
      <c r="R4462" s="2">
        <v>10</v>
      </c>
      <c r="S4462" s="5">
        <f>IFERROR(Table1[[#This Row],[Profit]]/Table1[[#This Row],[Sales]],0)</f>
        <v>0.24813074282961683</v>
      </c>
      <c r="T4462" s="2" t="str">
        <f t="shared" si="69"/>
        <v>Reorder Needed</v>
      </c>
    </row>
    <row r="4463" spans="1:20" x14ac:dyDescent="0.3">
      <c r="A4463" s="2">
        <v>5462</v>
      </c>
      <c r="B4463" s="3">
        <v>45415</v>
      </c>
      <c r="C4463" s="2" t="s">
        <v>1476</v>
      </c>
      <c r="D4463" s="2" t="s">
        <v>5229</v>
      </c>
      <c r="E4463" s="2" t="s">
        <v>45</v>
      </c>
      <c r="F4463" s="2" t="s">
        <v>46</v>
      </c>
      <c r="G4463" s="2" t="s">
        <v>67</v>
      </c>
      <c r="H4463" s="2" t="s">
        <v>68</v>
      </c>
      <c r="I4463" s="2" t="s">
        <v>24</v>
      </c>
      <c r="J4463" s="2">
        <v>5</v>
      </c>
      <c r="K4463" s="2">
        <v>52861</v>
      </c>
      <c r="L4463" s="2">
        <v>264305</v>
      </c>
      <c r="M4463" s="2">
        <v>201673.84</v>
      </c>
      <c r="N4463" s="2">
        <v>62631.16</v>
      </c>
      <c r="O4463" s="2">
        <v>409</v>
      </c>
      <c r="P4463" s="2">
        <v>58</v>
      </c>
      <c r="Q4463" s="2" t="s">
        <v>42</v>
      </c>
      <c r="R4463" s="2">
        <v>15</v>
      </c>
      <c r="S4463" s="5">
        <f>IFERROR(Table1[[#This Row],[Profit]]/Table1[[#This Row],[Sales]],0)</f>
        <v>0.23696547549232896</v>
      </c>
      <c r="T4463" s="2" t="str">
        <f t="shared" si="69"/>
        <v>Reorder Needed</v>
      </c>
    </row>
    <row r="4464" spans="1:20" x14ac:dyDescent="0.3">
      <c r="A4464" s="2">
        <v>5463</v>
      </c>
      <c r="B4464" s="3">
        <v>45315</v>
      </c>
      <c r="C4464" s="2" t="s">
        <v>1892</v>
      </c>
      <c r="D4464" s="2" t="s">
        <v>5230</v>
      </c>
      <c r="E4464" s="2" t="s">
        <v>45</v>
      </c>
      <c r="F4464" s="2" t="s">
        <v>46</v>
      </c>
      <c r="G4464" s="2" t="s">
        <v>55</v>
      </c>
      <c r="H4464" s="2" t="s">
        <v>56</v>
      </c>
      <c r="I4464" s="2" t="s">
        <v>32</v>
      </c>
      <c r="J4464" s="2">
        <v>5</v>
      </c>
      <c r="K4464" s="2">
        <v>15334</v>
      </c>
      <c r="L4464" s="2">
        <v>76670</v>
      </c>
      <c r="M4464" s="2">
        <v>48970.99</v>
      </c>
      <c r="N4464" s="2">
        <v>27699.01</v>
      </c>
      <c r="O4464" s="2">
        <v>181</v>
      </c>
      <c r="P4464" s="2">
        <v>89</v>
      </c>
      <c r="Q4464" s="2" t="s">
        <v>57</v>
      </c>
      <c r="R4464" s="2">
        <v>20</v>
      </c>
      <c r="S4464" s="5">
        <f>IFERROR(Table1[[#This Row],[Profit]]/Table1[[#This Row],[Sales]],0)</f>
        <v>0.36127572714229816</v>
      </c>
      <c r="T4464" s="2" t="str">
        <f t="shared" si="69"/>
        <v>Reorder Needed</v>
      </c>
    </row>
    <row r="4465" spans="1:20" x14ac:dyDescent="0.3">
      <c r="A4465" s="2">
        <v>5464</v>
      </c>
      <c r="B4465" s="3">
        <v>45362</v>
      </c>
      <c r="C4465" s="2" t="s">
        <v>565</v>
      </c>
      <c r="D4465" s="2" t="s">
        <v>5231</v>
      </c>
      <c r="E4465" s="2" t="s">
        <v>36</v>
      </c>
      <c r="F4465" s="2" t="s">
        <v>37</v>
      </c>
      <c r="G4465" s="2" t="s">
        <v>30</v>
      </c>
      <c r="H4465" s="2" t="s">
        <v>31</v>
      </c>
      <c r="I4465" s="2" t="s">
        <v>32</v>
      </c>
      <c r="J4465" s="2">
        <v>8</v>
      </c>
      <c r="K4465" s="2">
        <v>6063</v>
      </c>
      <c r="L4465" s="2">
        <v>48504</v>
      </c>
      <c r="M4465" s="2">
        <v>33085.79</v>
      </c>
      <c r="N4465" s="2">
        <v>15418.21</v>
      </c>
      <c r="O4465" s="2">
        <v>229</v>
      </c>
      <c r="P4465" s="2">
        <v>35</v>
      </c>
      <c r="Q4465" s="2" t="s">
        <v>33</v>
      </c>
      <c r="R4465" s="2">
        <v>15</v>
      </c>
      <c r="S4465" s="5">
        <f>IFERROR(Table1[[#This Row],[Profit]]/Table1[[#This Row],[Sales]],0)</f>
        <v>0.3178750206168563</v>
      </c>
      <c r="T4465" s="2" t="str">
        <f t="shared" si="69"/>
        <v>Reorder Needed</v>
      </c>
    </row>
    <row r="4466" spans="1:20" x14ac:dyDescent="0.3">
      <c r="A4466" s="2">
        <v>5465</v>
      </c>
      <c r="B4466" s="3">
        <v>45384</v>
      </c>
      <c r="C4466" s="2" t="s">
        <v>931</v>
      </c>
      <c r="D4466" s="2" t="s">
        <v>5232</v>
      </c>
      <c r="E4466" s="2" t="s">
        <v>28</v>
      </c>
      <c r="F4466" s="2" t="s">
        <v>29</v>
      </c>
      <c r="G4466" s="2" t="s">
        <v>67</v>
      </c>
      <c r="H4466" s="2" t="s">
        <v>68</v>
      </c>
      <c r="I4466" s="2" t="s">
        <v>24</v>
      </c>
      <c r="J4466" s="2">
        <v>10</v>
      </c>
      <c r="K4466" s="2">
        <v>41513</v>
      </c>
      <c r="L4466" s="2">
        <v>415130</v>
      </c>
      <c r="M4466" s="2">
        <v>345930.71</v>
      </c>
      <c r="N4466" s="2">
        <v>69199.289999999994</v>
      </c>
      <c r="O4466" s="2">
        <v>419</v>
      </c>
      <c r="P4466" s="2">
        <v>57</v>
      </c>
      <c r="Q4466" s="2" t="s">
        <v>42</v>
      </c>
      <c r="R4466" s="2">
        <v>0</v>
      </c>
      <c r="S4466" s="5">
        <f>IFERROR(Table1[[#This Row],[Profit]]/Table1[[#This Row],[Sales]],0)</f>
        <v>0.16669306000529954</v>
      </c>
      <c r="T4466" s="2" t="str">
        <f t="shared" si="69"/>
        <v>Reorder Needed</v>
      </c>
    </row>
    <row r="4467" spans="1:20" x14ac:dyDescent="0.3">
      <c r="A4467" s="2">
        <v>5466</v>
      </c>
      <c r="B4467" s="3">
        <v>45456</v>
      </c>
      <c r="C4467" s="2" t="s">
        <v>214</v>
      </c>
      <c r="D4467" s="2" t="s">
        <v>5233</v>
      </c>
      <c r="E4467" s="2" t="s">
        <v>45</v>
      </c>
      <c r="F4467" s="2" t="s">
        <v>46</v>
      </c>
      <c r="G4467" s="2" t="s">
        <v>49</v>
      </c>
      <c r="H4467" s="2" t="s">
        <v>50</v>
      </c>
      <c r="I4467" s="2" t="s">
        <v>51</v>
      </c>
      <c r="J4467" s="2">
        <v>6</v>
      </c>
      <c r="K4467" s="2">
        <v>31533</v>
      </c>
      <c r="L4467" s="2">
        <v>189198</v>
      </c>
      <c r="M4467" s="2">
        <v>155459.57</v>
      </c>
      <c r="N4467" s="2">
        <v>33738.43</v>
      </c>
      <c r="O4467" s="2">
        <v>475</v>
      </c>
      <c r="P4467" s="2">
        <v>12</v>
      </c>
      <c r="Q4467" s="2" t="s">
        <v>52</v>
      </c>
      <c r="R4467" s="2">
        <v>0</v>
      </c>
      <c r="S4467" s="5">
        <f>IFERROR(Table1[[#This Row],[Profit]]/Table1[[#This Row],[Sales]],0)</f>
        <v>0.17832339665324157</v>
      </c>
      <c r="T4467" s="2" t="str">
        <f t="shared" si="69"/>
        <v>Reorder Needed</v>
      </c>
    </row>
    <row r="4468" spans="1:20" x14ac:dyDescent="0.3">
      <c r="A4468" s="2">
        <v>5467</v>
      </c>
      <c r="B4468" s="3">
        <v>45553</v>
      </c>
      <c r="C4468" s="2" t="s">
        <v>2168</v>
      </c>
      <c r="D4468" s="2" t="s">
        <v>5234</v>
      </c>
      <c r="E4468" s="2" t="s">
        <v>28</v>
      </c>
      <c r="F4468" s="2" t="s">
        <v>29</v>
      </c>
      <c r="G4468" s="2" t="s">
        <v>75</v>
      </c>
      <c r="H4468" s="2" t="s">
        <v>76</v>
      </c>
      <c r="I4468" s="2" t="s">
        <v>77</v>
      </c>
      <c r="J4468" s="2">
        <v>2</v>
      </c>
      <c r="K4468" s="2">
        <v>10411</v>
      </c>
      <c r="L4468" s="2">
        <v>20822</v>
      </c>
      <c r="M4468" s="2">
        <v>16552.59</v>
      </c>
      <c r="N4468" s="2">
        <v>4269.41</v>
      </c>
      <c r="O4468" s="2">
        <v>41</v>
      </c>
      <c r="P4468" s="2">
        <v>27</v>
      </c>
      <c r="Q4468" s="2" t="s">
        <v>78</v>
      </c>
      <c r="R4468" s="2">
        <v>0</v>
      </c>
      <c r="S4468" s="5">
        <f>IFERROR(Table1[[#This Row],[Profit]]/Table1[[#This Row],[Sales]],0)</f>
        <v>0.20504322351359139</v>
      </c>
      <c r="T4468" s="2" t="str">
        <f t="shared" si="69"/>
        <v>Reorder Needed</v>
      </c>
    </row>
    <row r="4469" spans="1:20" x14ac:dyDescent="0.3">
      <c r="A4469" s="2">
        <v>5468</v>
      </c>
      <c r="B4469" s="3">
        <v>45576</v>
      </c>
      <c r="C4469" s="2" t="s">
        <v>3830</v>
      </c>
      <c r="D4469" s="2" t="s">
        <v>5235</v>
      </c>
      <c r="E4469" s="2" t="s">
        <v>45</v>
      </c>
      <c r="F4469" s="2" t="s">
        <v>46</v>
      </c>
      <c r="G4469" s="2" t="s">
        <v>22</v>
      </c>
      <c r="H4469" s="2" t="s">
        <v>23</v>
      </c>
      <c r="I4469" s="2" t="s">
        <v>24</v>
      </c>
      <c r="J4469" s="2">
        <v>1</v>
      </c>
      <c r="K4469" s="2">
        <v>34311</v>
      </c>
      <c r="L4469" s="2">
        <v>34311</v>
      </c>
      <c r="M4469" s="2">
        <v>21333.83</v>
      </c>
      <c r="N4469" s="2">
        <v>12977.17</v>
      </c>
      <c r="O4469" s="2">
        <v>495</v>
      </c>
      <c r="P4469" s="2">
        <v>52</v>
      </c>
      <c r="Q4469" s="2" t="s">
        <v>25</v>
      </c>
      <c r="R4469" s="2">
        <v>15</v>
      </c>
      <c r="S4469" s="5">
        <f>IFERROR(Table1[[#This Row],[Profit]]/Table1[[#This Row],[Sales]],0)</f>
        <v>0.37822185305004224</v>
      </c>
      <c r="T4469" s="2" t="str">
        <f t="shared" si="69"/>
        <v>Reorder Needed</v>
      </c>
    </row>
    <row r="4470" spans="1:20" x14ac:dyDescent="0.3">
      <c r="A4470" s="2">
        <v>5469</v>
      </c>
      <c r="B4470" s="3">
        <v>45297</v>
      </c>
      <c r="C4470" s="2" t="s">
        <v>736</v>
      </c>
      <c r="D4470" s="2" t="s">
        <v>5236</v>
      </c>
      <c r="E4470" s="2" t="s">
        <v>45</v>
      </c>
      <c r="F4470" s="2" t="s">
        <v>46</v>
      </c>
      <c r="G4470" s="2" t="s">
        <v>55</v>
      </c>
      <c r="H4470" s="2" t="s">
        <v>56</v>
      </c>
      <c r="I4470" s="2" t="s">
        <v>32</v>
      </c>
      <c r="J4470" s="2">
        <v>7</v>
      </c>
      <c r="K4470" s="2">
        <v>56382</v>
      </c>
      <c r="L4470" s="2">
        <v>394674</v>
      </c>
      <c r="M4470" s="2">
        <v>239598.75</v>
      </c>
      <c r="N4470" s="2">
        <v>155075.25</v>
      </c>
      <c r="O4470" s="2">
        <v>457</v>
      </c>
      <c r="P4470" s="2">
        <v>91</v>
      </c>
      <c r="Q4470" s="2" t="s">
        <v>57</v>
      </c>
      <c r="R4470" s="2">
        <v>0</v>
      </c>
      <c r="S4470" s="5">
        <f>IFERROR(Table1[[#This Row],[Profit]]/Table1[[#This Row],[Sales]],0)</f>
        <v>0.39291985284057224</v>
      </c>
      <c r="T4470" s="2" t="str">
        <f t="shared" si="69"/>
        <v>Reorder Needed</v>
      </c>
    </row>
    <row r="4471" spans="1:20" x14ac:dyDescent="0.3">
      <c r="A4471" s="2">
        <v>5470</v>
      </c>
      <c r="B4471" s="3">
        <v>45323</v>
      </c>
      <c r="C4471" s="2" t="s">
        <v>580</v>
      </c>
      <c r="D4471" s="2" t="s">
        <v>5237</v>
      </c>
      <c r="E4471" s="2" t="s">
        <v>20</v>
      </c>
      <c r="F4471" s="2" t="s">
        <v>21</v>
      </c>
      <c r="G4471" s="2" t="s">
        <v>22</v>
      </c>
      <c r="H4471" s="2" t="s">
        <v>23</v>
      </c>
      <c r="I4471" s="2" t="s">
        <v>24</v>
      </c>
      <c r="J4471" s="2">
        <v>6</v>
      </c>
      <c r="K4471" s="2">
        <v>39004</v>
      </c>
      <c r="L4471" s="2">
        <v>234024</v>
      </c>
      <c r="M4471" s="2">
        <v>177781.57</v>
      </c>
      <c r="N4471" s="2">
        <v>56242.43</v>
      </c>
      <c r="O4471" s="2">
        <v>247</v>
      </c>
      <c r="P4471" s="2">
        <v>49</v>
      </c>
      <c r="Q4471" s="2" t="s">
        <v>25</v>
      </c>
      <c r="R4471" s="2">
        <v>5</v>
      </c>
      <c r="S4471" s="5">
        <f>IFERROR(Table1[[#This Row],[Profit]]/Table1[[#This Row],[Sales]],0)</f>
        <v>0.24032761597101152</v>
      </c>
      <c r="T4471" s="2" t="str">
        <f t="shared" si="69"/>
        <v>Reorder Needed</v>
      </c>
    </row>
    <row r="4472" spans="1:20" x14ac:dyDescent="0.3">
      <c r="A4472" s="2">
        <v>5471</v>
      </c>
      <c r="B4472" s="3">
        <v>45367</v>
      </c>
      <c r="C4472" s="2" t="s">
        <v>311</v>
      </c>
      <c r="D4472" s="2" t="s">
        <v>5238</v>
      </c>
      <c r="E4472" s="2" t="s">
        <v>28</v>
      </c>
      <c r="F4472" s="2" t="s">
        <v>29</v>
      </c>
      <c r="G4472" s="2" t="s">
        <v>75</v>
      </c>
      <c r="H4472" s="2" t="s">
        <v>76</v>
      </c>
      <c r="I4472" s="2" t="s">
        <v>77</v>
      </c>
      <c r="J4472" s="2">
        <v>3</v>
      </c>
      <c r="K4472" s="2">
        <v>21466</v>
      </c>
      <c r="L4472" s="2">
        <v>64398</v>
      </c>
      <c r="M4472" s="2">
        <v>46603.51</v>
      </c>
      <c r="N4472" s="2">
        <v>17794.490000000002</v>
      </c>
      <c r="O4472" s="2">
        <v>377</v>
      </c>
      <c r="P4472" s="2">
        <v>67</v>
      </c>
      <c r="Q4472" s="2" t="s">
        <v>78</v>
      </c>
      <c r="R4472" s="2">
        <v>20</v>
      </c>
      <c r="S4472" s="5">
        <f>IFERROR(Table1[[#This Row],[Profit]]/Table1[[#This Row],[Sales]],0)</f>
        <v>0.27632053790490391</v>
      </c>
      <c r="T4472" s="2" t="str">
        <f t="shared" si="69"/>
        <v>Reorder Needed</v>
      </c>
    </row>
    <row r="4473" spans="1:20" x14ac:dyDescent="0.3">
      <c r="A4473" s="2">
        <v>5472</v>
      </c>
      <c r="B4473" s="3">
        <v>45434</v>
      </c>
      <c r="C4473" s="2" t="s">
        <v>1323</v>
      </c>
      <c r="D4473" s="2" t="s">
        <v>5239</v>
      </c>
      <c r="E4473" s="2" t="s">
        <v>36</v>
      </c>
      <c r="F4473" s="2" t="s">
        <v>37</v>
      </c>
      <c r="G4473" s="2" t="s">
        <v>81</v>
      </c>
      <c r="H4473" s="2" t="s">
        <v>82</v>
      </c>
      <c r="I4473" s="2" t="s">
        <v>24</v>
      </c>
      <c r="J4473" s="2">
        <v>2</v>
      </c>
      <c r="K4473" s="2">
        <v>49638</v>
      </c>
      <c r="L4473" s="2">
        <v>99276</v>
      </c>
      <c r="M4473" s="2">
        <v>73752.759999999995</v>
      </c>
      <c r="N4473" s="2">
        <v>25523.24</v>
      </c>
      <c r="O4473" s="2">
        <v>62</v>
      </c>
      <c r="P4473" s="2">
        <v>63</v>
      </c>
      <c r="Q4473" s="2" t="s">
        <v>42</v>
      </c>
      <c r="R4473" s="2">
        <v>5</v>
      </c>
      <c r="S4473" s="5">
        <f>IFERROR(Table1[[#This Row],[Profit]]/Table1[[#This Row],[Sales]],0)</f>
        <v>0.25709375881381202</v>
      </c>
      <c r="T4473" s="2" t="str">
        <f t="shared" si="69"/>
        <v>Sufficient</v>
      </c>
    </row>
    <row r="4474" spans="1:20" x14ac:dyDescent="0.3">
      <c r="A4474" s="2">
        <v>5473</v>
      </c>
      <c r="B4474" s="3">
        <v>45615</v>
      </c>
      <c r="C4474" s="2" t="s">
        <v>227</v>
      </c>
      <c r="D4474" s="2" t="s">
        <v>5240</v>
      </c>
      <c r="E4474" s="2" t="s">
        <v>45</v>
      </c>
      <c r="F4474" s="2" t="s">
        <v>46</v>
      </c>
      <c r="G4474" s="2" t="s">
        <v>60</v>
      </c>
      <c r="H4474" s="2" t="s">
        <v>61</v>
      </c>
      <c r="I4474" s="2" t="s">
        <v>32</v>
      </c>
      <c r="J4474" s="2">
        <v>7</v>
      </c>
      <c r="K4474" s="2">
        <v>15062</v>
      </c>
      <c r="L4474" s="2">
        <v>105434</v>
      </c>
      <c r="M4474" s="2">
        <v>75380.92</v>
      </c>
      <c r="N4474" s="2">
        <v>30053.08</v>
      </c>
      <c r="O4474" s="2">
        <v>319</v>
      </c>
      <c r="P4474" s="2">
        <v>61</v>
      </c>
      <c r="Q4474" s="2" t="s">
        <v>62</v>
      </c>
      <c r="R4474" s="2">
        <v>20</v>
      </c>
      <c r="S4474" s="5">
        <f>IFERROR(Table1[[#This Row],[Profit]]/Table1[[#This Row],[Sales]],0)</f>
        <v>0.28504163742246336</v>
      </c>
      <c r="T4474" s="2" t="str">
        <f t="shared" si="69"/>
        <v>Reorder Needed</v>
      </c>
    </row>
    <row r="4475" spans="1:20" x14ac:dyDescent="0.3">
      <c r="A4475" s="2">
        <v>5474</v>
      </c>
      <c r="B4475" s="3">
        <v>45396</v>
      </c>
      <c r="C4475" s="2" t="s">
        <v>1742</v>
      </c>
      <c r="D4475" s="2" t="s">
        <v>5241</v>
      </c>
      <c r="E4475" s="2" t="s">
        <v>20</v>
      </c>
      <c r="F4475" s="2" t="s">
        <v>21</v>
      </c>
      <c r="G4475" s="2" t="s">
        <v>75</v>
      </c>
      <c r="H4475" s="2" t="s">
        <v>76</v>
      </c>
      <c r="I4475" s="2" t="s">
        <v>77</v>
      </c>
      <c r="J4475" s="2">
        <v>6</v>
      </c>
      <c r="K4475" s="2">
        <v>59586</v>
      </c>
      <c r="L4475" s="2">
        <v>357516</v>
      </c>
      <c r="M4475" s="2">
        <v>302526.3</v>
      </c>
      <c r="N4475" s="2">
        <v>54989.7</v>
      </c>
      <c r="O4475" s="2">
        <v>247</v>
      </c>
      <c r="P4475" s="2">
        <v>77</v>
      </c>
      <c r="Q4475" s="2" t="s">
        <v>78</v>
      </c>
      <c r="R4475" s="2">
        <v>0</v>
      </c>
      <c r="S4475" s="5">
        <f>IFERROR(Table1[[#This Row],[Profit]]/Table1[[#This Row],[Sales]],0)</f>
        <v>0.15381045883261169</v>
      </c>
      <c r="T4475" s="2" t="str">
        <f t="shared" si="69"/>
        <v>Reorder Needed</v>
      </c>
    </row>
    <row r="4476" spans="1:20" x14ac:dyDescent="0.3">
      <c r="A4476" s="2">
        <v>5475</v>
      </c>
      <c r="B4476" s="3">
        <v>45420</v>
      </c>
      <c r="C4476" s="2" t="s">
        <v>2380</v>
      </c>
      <c r="D4476" s="2" t="s">
        <v>4349</v>
      </c>
      <c r="E4476" s="2" t="s">
        <v>36</v>
      </c>
      <c r="F4476" s="2" t="s">
        <v>37</v>
      </c>
      <c r="G4476" s="2" t="s">
        <v>22</v>
      </c>
      <c r="H4476" s="2" t="s">
        <v>23</v>
      </c>
      <c r="I4476" s="2" t="s">
        <v>24</v>
      </c>
      <c r="J4476" s="2">
        <v>6</v>
      </c>
      <c r="K4476" s="2">
        <v>28963</v>
      </c>
      <c r="L4476" s="2">
        <v>173778</v>
      </c>
      <c r="M4476" s="2">
        <v>155463.72</v>
      </c>
      <c r="N4476" s="2">
        <v>18314.28</v>
      </c>
      <c r="O4476" s="2">
        <v>122</v>
      </c>
      <c r="P4476" s="2">
        <v>68</v>
      </c>
      <c r="Q4476" s="2" t="s">
        <v>25</v>
      </c>
      <c r="R4476" s="2">
        <v>0</v>
      </c>
      <c r="S4476" s="5">
        <f>IFERROR(Table1[[#This Row],[Profit]]/Table1[[#This Row],[Sales]],0)</f>
        <v>0.10538894451541621</v>
      </c>
      <c r="T4476" s="2" t="str">
        <f t="shared" si="69"/>
        <v>Reorder Needed</v>
      </c>
    </row>
    <row r="4477" spans="1:20" x14ac:dyDescent="0.3">
      <c r="A4477" s="2">
        <v>5476</v>
      </c>
      <c r="B4477" s="3">
        <v>45501</v>
      </c>
      <c r="C4477" s="2" t="s">
        <v>732</v>
      </c>
      <c r="D4477" s="2" t="s">
        <v>5242</v>
      </c>
      <c r="E4477" s="2" t="s">
        <v>45</v>
      </c>
      <c r="F4477" s="2" t="s">
        <v>46</v>
      </c>
      <c r="G4477" s="2" t="s">
        <v>60</v>
      </c>
      <c r="H4477" s="2" t="s">
        <v>61</v>
      </c>
      <c r="I4477" s="2" t="s">
        <v>32</v>
      </c>
      <c r="J4477" s="2">
        <v>6</v>
      </c>
      <c r="K4477" s="2">
        <v>39755</v>
      </c>
      <c r="L4477" s="2">
        <v>238530</v>
      </c>
      <c r="M4477" s="2">
        <v>198682.3</v>
      </c>
      <c r="N4477" s="2">
        <v>39847.699999999997</v>
      </c>
      <c r="O4477" s="2">
        <v>347</v>
      </c>
      <c r="P4477" s="2">
        <v>87</v>
      </c>
      <c r="Q4477" s="2" t="s">
        <v>62</v>
      </c>
      <c r="R4477" s="2">
        <v>15</v>
      </c>
      <c r="S4477" s="5">
        <f>IFERROR(Table1[[#This Row],[Profit]]/Table1[[#This Row],[Sales]],0)</f>
        <v>0.16705529702762753</v>
      </c>
      <c r="T4477" s="2" t="str">
        <f t="shared" si="69"/>
        <v>Reorder Needed</v>
      </c>
    </row>
    <row r="4478" spans="1:20" x14ac:dyDescent="0.3">
      <c r="A4478" s="2">
        <v>5477</v>
      </c>
      <c r="B4478" s="3">
        <v>45318</v>
      </c>
      <c r="C4478" s="2" t="s">
        <v>1388</v>
      </c>
      <c r="D4478" s="2" t="s">
        <v>5243</v>
      </c>
      <c r="E4478" s="2" t="s">
        <v>28</v>
      </c>
      <c r="F4478" s="2" t="s">
        <v>29</v>
      </c>
      <c r="G4478" s="2" t="s">
        <v>75</v>
      </c>
      <c r="H4478" s="2" t="s">
        <v>76</v>
      </c>
      <c r="I4478" s="2" t="s">
        <v>77</v>
      </c>
      <c r="J4478" s="2">
        <v>6</v>
      </c>
      <c r="K4478" s="2">
        <v>14542</v>
      </c>
      <c r="L4478" s="2">
        <v>87252</v>
      </c>
      <c r="M4478" s="2">
        <v>60059.63</v>
      </c>
      <c r="N4478" s="2">
        <v>27192.37</v>
      </c>
      <c r="O4478" s="2">
        <v>67</v>
      </c>
      <c r="P4478" s="2">
        <v>99</v>
      </c>
      <c r="Q4478" s="2" t="s">
        <v>78</v>
      </c>
      <c r="R4478" s="2">
        <v>0</v>
      </c>
      <c r="S4478" s="5">
        <f>IFERROR(Table1[[#This Row],[Profit]]/Table1[[#This Row],[Sales]],0)</f>
        <v>0.31165325723192588</v>
      </c>
      <c r="T4478" s="2" t="str">
        <f t="shared" si="69"/>
        <v>Sufficient</v>
      </c>
    </row>
    <row r="4479" spans="1:20" x14ac:dyDescent="0.3">
      <c r="A4479" s="2">
        <v>5478</v>
      </c>
      <c r="B4479" s="3">
        <v>45408</v>
      </c>
      <c r="C4479" s="2" t="s">
        <v>112</v>
      </c>
      <c r="D4479" s="2" t="s">
        <v>5244</v>
      </c>
      <c r="E4479" s="2" t="s">
        <v>45</v>
      </c>
      <c r="F4479" s="2" t="s">
        <v>46</v>
      </c>
      <c r="G4479" s="2" t="s">
        <v>40</v>
      </c>
      <c r="H4479" s="2" t="s">
        <v>41</v>
      </c>
      <c r="I4479" s="2" t="s">
        <v>24</v>
      </c>
      <c r="J4479" s="2">
        <v>9</v>
      </c>
      <c r="K4479" s="2">
        <v>34898</v>
      </c>
      <c r="L4479" s="2">
        <v>314082</v>
      </c>
      <c r="M4479" s="2">
        <v>240878.57</v>
      </c>
      <c r="N4479" s="2">
        <v>73203.429999999993</v>
      </c>
      <c r="O4479" s="2">
        <v>463</v>
      </c>
      <c r="P4479" s="2">
        <v>66</v>
      </c>
      <c r="Q4479" s="2" t="s">
        <v>42</v>
      </c>
      <c r="R4479" s="2">
        <v>0</v>
      </c>
      <c r="S4479" s="5">
        <f>IFERROR(Table1[[#This Row],[Profit]]/Table1[[#This Row],[Sales]],0)</f>
        <v>0.23307107697989696</v>
      </c>
      <c r="T4479" s="2" t="str">
        <f t="shared" si="69"/>
        <v>Reorder Needed</v>
      </c>
    </row>
    <row r="4480" spans="1:20" x14ac:dyDescent="0.3">
      <c r="A4480" s="2">
        <v>5479</v>
      </c>
      <c r="B4480" s="3">
        <v>45512</v>
      </c>
      <c r="C4480" s="2" t="s">
        <v>931</v>
      </c>
      <c r="D4480" s="2" t="s">
        <v>5245</v>
      </c>
      <c r="E4480" s="2" t="s">
        <v>28</v>
      </c>
      <c r="F4480" s="2" t="s">
        <v>29</v>
      </c>
      <c r="G4480" s="2" t="s">
        <v>49</v>
      </c>
      <c r="H4480" s="2" t="s">
        <v>50</v>
      </c>
      <c r="I4480" s="2" t="s">
        <v>51</v>
      </c>
      <c r="J4480" s="2">
        <v>6</v>
      </c>
      <c r="K4480" s="2">
        <v>15172</v>
      </c>
      <c r="L4480" s="2">
        <v>91032</v>
      </c>
      <c r="M4480" s="2">
        <v>81583.8</v>
      </c>
      <c r="N4480" s="2">
        <v>9448.2000000000007</v>
      </c>
      <c r="O4480" s="2">
        <v>382</v>
      </c>
      <c r="P4480" s="2">
        <v>21</v>
      </c>
      <c r="Q4480" s="2" t="s">
        <v>52</v>
      </c>
      <c r="R4480" s="2">
        <v>0</v>
      </c>
      <c r="S4480" s="5">
        <f>IFERROR(Table1[[#This Row],[Profit]]/Table1[[#This Row],[Sales]],0)</f>
        <v>0.10378987608752967</v>
      </c>
      <c r="T4480" s="2" t="str">
        <f t="shared" si="69"/>
        <v>Reorder Needed</v>
      </c>
    </row>
    <row r="4481" spans="1:20" x14ac:dyDescent="0.3">
      <c r="A4481" s="2">
        <v>5480</v>
      </c>
      <c r="B4481" s="3">
        <v>45582</v>
      </c>
      <c r="C4481" s="2" t="s">
        <v>1908</v>
      </c>
      <c r="D4481" s="2" t="s">
        <v>5246</v>
      </c>
      <c r="E4481" s="2" t="s">
        <v>45</v>
      </c>
      <c r="F4481" s="2" t="s">
        <v>46</v>
      </c>
      <c r="G4481" s="2" t="s">
        <v>67</v>
      </c>
      <c r="H4481" s="2" t="s">
        <v>68</v>
      </c>
      <c r="I4481" s="2" t="s">
        <v>24</v>
      </c>
      <c r="J4481" s="2">
        <v>6</v>
      </c>
      <c r="K4481" s="2">
        <v>38902</v>
      </c>
      <c r="L4481" s="2">
        <v>233412</v>
      </c>
      <c r="M4481" s="2">
        <v>150262.6</v>
      </c>
      <c r="N4481" s="2">
        <v>83149.399999999994</v>
      </c>
      <c r="O4481" s="2">
        <v>74</v>
      </c>
      <c r="P4481" s="2">
        <v>59</v>
      </c>
      <c r="Q4481" s="2" t="s">
        <v>42</v>
      </c>
      <c r="R4481" s="2">
        <v>0</v>
      </c>
      <c r="S4481" s="5">
        <f>IFERROR(Table1[[#This Row],[Profit]]/Table1[[#This Row],[Sales]],0)</f>
        <v>0.35623446952170407</v>
      </c>
      <c r="T4481" s="2" t="str">
        <f t="shared" si="69"/>
        <v>Reorder Needed</v>
      </c>
    </row>
    <row r="4482" spans="1:20" x14ac:dyDescent="0.3">
      <c r="A4482" s="2">
        <v>5481</v>
      </c>
      <c r="B4482" s="3">
        <v>45445</v>
      </c>
      <c r="C4482" s="2" t="s">
        <v>708</v>
      </c>
      <c r="D4482" s="2" t="s">
        <v>5247</v>
      </c>
      <c r="E4482" s="2" t="s">
        <v>28</v>
      </c>
      <c r="F4482" s="2" t="s">
        <v>29</v>
      </c>
      <c r="G4482" s="2" t="s">
        <v>30</v>
      </c>
      <c r="H4482" s="2" t="s">
        <v>31</v>
      </c>
      <c r="I4482" s="2" t="s">
        <v>32</v>
      </c>
      <c r="J4482" s="2">
        <v>5</v>
      </c>
      <c r="K4482" s="2">
        <v>28113</v>
      </c>
      <c r="L4482" s="2">
        <v>140565</v>
      </c>
      <c r="M4482" s="2">
        <v>98610.32</v>
      </c>
      <c r="N4482" s="2">
        <v>41954.68</v>
      </c>
      <c r="O4482" s="2">
        <v>314</v>
      </c>
      <c r="P4482" s="2">
        <v>68</v>
      </c>
      <c r="Q4482" s="2" t="s">
        <v>33</v>
      </c>
      <c r="R4482" s="2">
        <v>5</v>
      </c>
      <c r="S4482" s="5">
        <f>IFERROR(Table1[[#This Row],[Profit]]/Table1[[#This Row],[Sales]],0)</f>
        <v>0.29847173905310709</v>
      </c>
      <c r="T4482" s="2" t="str">
        <f t="shared" ref="T4482:T4545" si="70">IF(O4482&gt;P4482,"Reorder Needed","Sufficient")</f>
        <v>Reorder Needed</v>
      </c>
    </row>
    <row r="4483" spans="1:20" x14ac:dyDescent="0.3">
      <c r="A4483" s="2">
        <v>5482</v>
      </c>
      <c r="B4483" s="3">
        <v>45379</v>
      </c>
      <c r="C4483" s="2" t="s">
        <v>926</v>
      </c>
      <c r="D4483" s="2" t="s">
        <v>5248</v>
      </c>
      <c r="E4483" s="2" t="s">
        <v>20</v>
      </c>
      <c r="F4483" s="2" t="s">
        <v>21</v>
      </c>
      <c r="G4483" s="2" t="s">
        <v>30</v>
      </c>
      <c r="H4483" s="2" t="s">
        <v>31</v>
      </c>
      <c r="I4483" s="2" t="s">
        <v>32</v>
      </c>
      <c r="J4483" s="2">
        <v>3</v>
      </c>
      <c r="K4483" s="2">
        <v>34423</v>
      </c>
      <c r="L4483" s="2">
        <v>103269</v>
      </c>
      <c r="M4483" s="2">
        <v>83396.100000000006</v>
      </c>
      <c r="N4483" s="2">
        <v>19872.900000000001</v>
      </c>
      <c r="O4483" s="2">
        <v>340</v>
      </c>
      <c r="P4483" s="2">
        <v>57</v>
      </c>
      <c r="Q4483" s="2" t="s">
        <v>33</v>
      </c>
      <c r="R4483" s="2">
        <v>10</v>
      </c>
      <c r="S4483" s="5">
        <f>IFERROR(Table1[[#This Row],[Profit]]/Table1[[#This Row],[Sales]],0)</f>
        <v>0.19243819539261542</v>
      </c>
      <c r="T4483" s="2" t="str">
        <f t="shared" si="70"/>
        <v>Reorder Needed</v>
      </c>
    </row>
    <row r="4484" spans="1:20" x14ac:dyDescent="0.3">
      <c r="A4484" s="2">
        <v>5483</v>
      </c>
      <c r="B4484" s="3">
        <v>45556</v>
      </c>
      <c r="C4484" s="2" t="s">
        <v>1084</v>
      </c>
      <c r="D4484" s="2" t="s">
        <v>5249</v>
      </c>
      <c r="E4484" s="2" t="s">
        <v>20</v>
      </c>
      <c r="F4484" s="2" t="s">
        <v>21</v>
      </c>
      <c r="G4484" s="2" t="s">
        <v>97</v>
      </c>
      <c r="H4484" s="2" t="s">
        <v>98</v>
      </c>
      <c r="I4484" s="2" t="s">
        <v>32</v>
      </c>
      <c r="J4484" s="2">
        <v>3</v>
      </c>
      <c r="K4484" s="2">
        <v>20282</v>
      </c>
      <c r="L4484" s="2">
        <v>60846</v>
      </c>
      <c r="M4484" s="2">
        <v>47828.05</v>
      </c>
      <c r="N4484" s="2">
        <v>13017.95</v>
      </c>
      <c r="O4484" s="2">
        <v>164</v>
      </c>
      <c r="P4484" s="2">
        <v>22</v>
      </c>
      <c r="Q4484" s="2" t="s">
        <v>99</v>
      </c>
      <c r="R4484" s="2">
        <v>15</v>
      </c>
      <c r="S4484" s="5">
        <f>IFERROR(Table1[[#This Row],[Profit]]/Table1[[#This Row],[Sales]],0)</f>
        <v>0.21394915031390727</v>
      </c>
      <c r="T4484" s="2" t="str">
        <f t="shared" si="70"/>
        <v>Reorder Needed</v>
      </c>
    </row>
    <row r="4485" spans="1:20" x14ac:dyDescent="0.3">
      <c r="A4485" s="2">
        <v>5484</v>
      </c>
      <c r="B4485" s="3">
        <v>45505</v>
      </c>
      <c r="C4485" s="2" t="s">
        <v>1696</v>
      </c>
      <c r="D4485" s="2" t="s">
        <v>5250</v>
      </c>
      <c r="E4485" s="2" t="s">
        <v>36</v>
      </c>
      <c r="F4485" s="2" t="s">
        <v>37</v>
      </c>
      <c r="G4485" s="2" t="s">
        <v>81</v>
      </c>
      <c r="H4485" s="2" t="s">
        <v>82</v>
      </c>
      <c r="I4485" s="2" t="s">
        <v>24</v>
      </c>
      <c r="J4485" s="2">
        <v>4</v>
      </c>
      <c r="K4485" s="2">
        <v>58310</v>
      </c>
      <c r="L4485" s="2">
        <v>233240</v>
      </c>
      <c r="M4485" s="2">
        <v>152826.88</v>
      </c>
      <c r="N4485" s="2">
        <v>80413.119999999995</v>
      </c>
      <c r="O4485" s="2">
        <v>264</v>
      </c>
      <c r="P4485" s="2">
        <v>86</v>
      </c>
      <c r="Q4485" s="2" t="s">
        <v>42</v>
      </c>
      <c r="R4485" s="2">
        <v>20</v>
      </c>
      <c r="S4485" s="5">
        <f>IFERROR(Table1[[#This Row],[Profit]]/Table1[[#This Row],[Sales]],0)</f>
        <v>0.34476556336820441</v>
      </c>
      <c r="T4485" s="2" t="str">
        <f t="shared" si="70"/>
        <v>Reorder Needed</v>
      </c>
    </row>
    <row r="4486" spans="1:20" x14ac:dyDescent="0.3">
      <c r="A4486" s="2">
        <v>5485</v>
      </c>
      <c r="B4486" s="3">
        <v>45422</v>
      </c>
      <c r="C4486" s="2" t="s">
        <v>442</v>
      </c>
      <c r="D4486" s="2" t="s">
        <v>5251</v>
      </c>
      <c r="E4486" s="2" t="s">
        <v>36</v>
      </c>
      <c r="F4486" s="2" t="s">
        <v>37</v>
      </c>
      <c r="G4486" s="2" t="s">
        <v>22</v>
      </c>
      <c r="H4486" s="2" t="s">
        <v>23</v>
      </c>
      <c r="I4486" s="2" t="s">
        <v>24</v>
      </c>
      <c r="J4486" s="2">
        <v>9</v>
      </c>
      <c r="K4486" s="2">
        <v>32141</v>
      </c>
      <c r="L4486" s="2">
        <v>289269</v>
      </c>
      <c r="M4486" s="2">
        <v>230645.3</v>
      </c>
      <c r="N4486" s="2">
        <v>58623.7</v>
      </c>
      <c r="O4486" s="2">
        <v>220</v>
      </c>
      <c r="P4486" s="2">
        <v>89</v>
      </c>
      <c r="Q4486" s="2" t="s">
        <v>25</v>
      </c>
      <c r="R4486" s="2">
        <v>20</v>
      </c>
      <c r="S4486" s="5">
        <f>IFERROR(Table1[[#This Row],[Profit]]/Table1[[#This Row],[Sales]],0)</f>
        <v>0.20266153649371346</v>
      </c>
      <c r="T4486" s="2" t="str">
        <f t="shared" si="70"/>
        <v>Reorder Needed</v>
      </c>
    </row>
    <row r="4487" spans="1:20" x14ac:dyDescent="0.3">
      <c r="A4487" s="2">
        <v>5486</v>
      </c>
      <c r="B4487" s="3">
        <v>45374</v>
      </c>
      <c r="C4487" s="2" t="s">
        <v>196</v>
      </c>
      <c r="D4487" s="2" t="s">
        <v>5252</v>
      </c>
      <c r="E4487" s="2" t="s">
        <v>45</v>
      </c>
      <c r="F4487" s="2" t="s">
        <v>46</v>
      </c>
      <c r="G4487" s="2" t="s">
        <v>49</v>
      </c>
      <c r="H4487" s="2" t="s">
        <v>50</v>
      </c>
      <c r="I4487" s="2" t="s">
        <v>51</v>
      </c>
      <c r="J4487" s="2">
        <v>5</v>
      </c>
      <c r="K4487" s="2">
        <v>51049</v>
      </c>
      <c r="L4487" s="2">
        <v>255245</v>
      </c>
      <c r="M4487" s="2">
        <v>197406.57</v>
      </c>
      <c r="N4487" s="2">
        <v>57838.43</v>
      </c>
      <c r="O4487" s="2">
        <v>499</v>
      </c>
      <c r="P4487" s="2">
        <v>63</v>
      </c>
      <c r="Q4487" s="2" t="s">
        <v>52</v>
      </c>
      <c r="R4487" s="2">
        <v>5</v>
      </c>
      <c r="S4487" s="5">
        <f>IFERROR(Table1[[#This Row],[Profit]]/Table1[[#This Row],[Sales]],0)</f>
        <v>0.22659965915101177</v>
      </c>
      <c r="T4487" s="2" t="str">
        <f t="shared" si="70"/>
        <v>Reorder Needed</v>
      </c>
    </row>
    <row r="4488" spans="1:20" x14ac:dyDescent="0.3">
      <c r="A4488" s="2">
        <v>5487</v>
      </c>
      <c r="B4488" s="3">
        <v>45397</v>
      </c>
      <c r="C4488" s="2" t="s">
        <v>118</v>
      </c>
      <c r="D4488" s="2" t="s">
        <v>5253</v>
      </c>
      <c r="E4488" s="2" t="s">
        <v>28</v>
      </c>
      <c r="F4488" s="2" t="s">
        <v>29</v>
      </c>
      <c r="G4488" s="2" t="s">
        <v>60</v>
      </c>
      <c r="H4488" s="2" t="s">
        <v>61</v>
      </c>
      <c r="I4488" s="2" t="s">
        <v>32</v>
      </c>
      <c r="J4488" s="2">
        <v>2</v>
      </c>
      <c r="K4488" s="2">
        <v>10568</v>
      </c>
      <c r="L4488" s="2">
        <v>21136</v>
      </c>
      <c r="M4488" s="2">
        <v>14878.71</v>
      </c>
      <c r="N4488" s="2">
        <v>6257.29</v>
      </c>
      <c r="O4488" s="2">
        <v>239</v>
      </c>
      <c r="P4488" s="2">
        <v>100</v>
      </c>
      <c r="Q4488" s="2" t="s">
        <v>62</v>
      </c>
      <c r="R4488" s="2">
        <v>20</v>
      </c>
      <c r="S4488" s="5">
        <f>IFERROR(Table1[[#This Row],[Profit]]/Table1[[#This Row],[Sales]],0)</f>
        <v>0.2960489212717638</v>
      </c>
      <c r="T4488" s="2" t="str">
        <f t="shared" si="70"/>
        <v>Reorder Needed</v>
      </c>
    </row>
    <row r="4489" spans="1:20" x14ac:dyDescent="0.3">
      <c r="A4489" s="2">
        <v>5488</v>
      </c>
      <c r="B4489" s="3">
        <v>45417</v>
      </c>
      <c r="C4489" s="2" t="s">
        <v>266</v>
      </c>
      <c r="D4489" s="2" t="s">
        <v>5254</v>
      </c>
      <c r="E4489" s="2" t="s">
        <v>28</v>
      </c>
      <c r="F4489" s="2" t="s">
        <v>29</v>
      </c>
      <c r="G4489" s="2" t="s">
        <v>22</v>
      </c>
      <c r="H4489" s="2" t="s">
        <v>23</v>
      </c>
      <c r="I4489" s="2" t="s">
        <v>24</v>
      </c>
      <c r="J4489" s="2">
        <v>9</v>
      </c>
      <c r="K4489" s="2">
        <v>45078</v>
      </c>
      <c r="L4489" s="2">
        <v>405702</v>
      </c>
      <c r="M4489" s="2">
        <v>281766.81</v>
      </c>
      <c r="N4489" s="2">
        <v>123935.19</v>
      </c>
      <c r="O4489" s="2">
        <v>33</v>
      </c>
      <c r="P4489" s="2">
        <v>75</v>
      </c>
      <c r="Q4489" s="2" t="s">
        <v>25</v>
      </c>
      <c r="R4489" s="2">
        <v>0</v>
      </c>
      <c r="S4489" s="5">
        <f>IFERROR(Table1[[#This Row],[Profit]]/Table1[[#This Row],[Sales]],0)</f>
        <v>0.30548331041010396</v>
      </c>
      <c r="T4489" s="2" t="str">
        <f t="shared" si="70"/>
        <v>Sufficient</v>
      </c>
    </row>
    <row r="4490" spans="1:20" x14ac:dyDescent="0.3">
      <c r="A4490" s="2">
        <v>5489</v>
      </c>
      <c r="B4490" s="3">
        <v>45369</v>
      </c>
      <c r="C4490" s="2" t="s">
        <v>2018</v>
      </c>
      <c r="D4490" s="2" t="s">
        <v>5255</v>
      </c>
      <c r="E4490" s="2" t="s">
        <v>36</v>
      </c>
      <c r="F4490" s="2" t="s">
        <v>37</v>
      </c>
      <c r="G4490" s="2" t="s">
        <v>55</v>
      </c>
      <c r="H4490" s="2" t="s">
        <v>56</v>
      </c>
      <c r="I4490" s="2" t="s">
        <v>32</v>
      </c>
      <c r="J4490" s="2">
        <v>8</v>
      </c>
      <c r="K4490" s="2">
        <v>17419</v>
      </c>
      <c r="L4490" s="2">
        <v>139352</v>
      </c>
      <c r="M4490" s="2">
        <v>99485.440000000002</v>
      </c>
      <c r="N4490" s="2">
        <v>39866.559999999998</v>
      </c>
      <c r="O4490" s="2">
        <v>460</v>
      </c>
      <c r="P4490" s="2">
        <v>36</v>
      </c>
      <c r="Q4490" s="2" t="s">
        <v>57</v>
      </c>
      <c r="R4490" s="2">
        <v>20</v>
      </c>
      <c r="S4490" s="5">
        <f>IFERROR(Table1[[#This Row],[Profit]]/Table1[[#This Row],[Sales]],0)</f>
        <v>0.28608530914518626</v>
      </c>
      <c r="T4490" s="2" t="str">
        <f t="shared" si="70"/>
        <v>Reorder Needed</v>
      </c>
    </row>
    <row r="4491" spans="1:20" x14ac:dyDescent="0.3">
      <c r="A4491" s="2">
        <v>5490</v>
      </c>
      <c r="B4491" s="3">
        <v>45441</v>
      </c>
      <c r="C4491" s="2" t="s">
        <v>2685</v>
      </c>
      <c r="D4491" s="2" t="s">
        <v>5256</v>
      </c>
      <c r="E4491" s="2" t="s">
        <v>45</v>
      </c>
      <c r="F4491" s="2" t="s">
        <v>46</v>
      </c>
      <c r="G4491" s="2" t="s">
        <v>97</v>
      </c>
      <c r="H4491" s="2" t="s">
        <v>98</v>
      </c>
      <c r="I4491" s="2" t="s">
        <v>32</v>
      </c>
      <c r="J4491" s="2">
        <v>4</v>
      </c>
      <c r="K4491" s="2">
        <v>16550</v>
      </c>
      <c r="L4491" s="2">
        <v>66200</v>
      </c>
      <c r="M4491" s="2">
        <v>59412.78</v>
      </c>
      <c r="N4491" s="2">
        <v>6787.22</v>
      </c>
      <c r="O4491" s="2">
        <v>375</v>
      </c>
      <c r="P4491" s="2">
        <v>33</v>
      </c>
      <c r="Q4491" s="2" t="s">
        <v>99</v>
      </c>
      <c r="R4491" s="2">
        <v>0</v>
      </c>
      <c r="S4491" s="5">
        <f>IFERROR(Table1[[#This Row],[Profit]]/Table1[[#This Row],[Sales]],0)</f>
        <v>0.10252598187311178</v>
      </c>
      <c r="T4491" s="2" t="str">
        <f t="shared" si="70"/>
        <v>Reorder Needed</v>
      </c>
    </row>
    <row r="4492" spans="1:20" x14ac:dyDescent="0.3">
      <c r="A4492" s="2">
        <v>5491</v>
      </c>
      <c r="B4492" s="3">
        <v>45292</v>
      </c>
      <c r="C4492" s="2" t="s">
        <v>1800</v>
      </c>
      <c r="D4492" s="2" t="s">
        <v>5257</v>
      </c>
      <c r="E4492" s="2" t="s">
        <v>20</v>
      </c>
      <c r="F4492" s="2" t="s">
        <v>21</v>
      </c>
      <c r="G4492" s="2" t="s">
        <v>22</v>
      </c>
      <c r="H4492" s="2" t="s">
        <v>23</v>
      </c>
      <c r="I4492" s="2" t="s">
        <v>24</v>
      </c>
      <c r="J4492" s="2">
        <v>10</v>
      </c>
      <c r="K4492" s="2">
        <v>33889</v>
      </c>
      <c r="L4492" s="2">
        <v>338890</v>
      </c>
      <c r="M4492" s="2">
        <v>233066.51</v>
      </c>
      <c r="N4492" s="2">
        <v>105823.49</v>
      </c>
      <c r="O4492" s="2">
        <v>220</v>
      </c>
      <c r="P4492" s="2">
        <v>73</v>
      </c>
      <c r="Q4492" s="2" t="s">
        <v>25</v>
      </c>
      <c r="R4492" s="2">
        <v>20</v>
      </c>
      <c r="S4492" s="5">
        <f>IFERROR(Table1[[#This Row],[Profit]]/Table1[[#This Row],[Sales]],0)</f>
        <v>0.31226501224586151</v>
      </c>
      <c r="T4492" s="2" t="str">
        <f t="shared" si="70"/>
        <v>Reorder Needed</v>
      </c>
    </row>
    <row r="4493" spans="1:20" x14ac:dyDescent="0.3">
      <c r="A4493" s="2">
        <v>5492</v>
      </c>
      <c r="B4493" s="3">
        <v>45495</v>
      </c>
      <c r="C4493" s="2" t="s">
        <v>170</v>
      </c>
      <c r="D4493" s="2" t="s">
        <v>5258</v>
      </c>
      <c r="E4493" s="2" t="s">
        <v>28</v>
      </c>
      <c r="F4493" s="2" t="s">
        <v>29</v>
      </c>
      <c r="G4493" s="2" t="s">
        <v>97</v>
      </c>
      <c r="H4493" s="2" t="s">
        <v>98</v>
      </c>
      <c r="I4493" s="2" t="s">
        <v>32</v>
      </c>
      <c r="J4493" s="2">
        <v>2</v>
      </c>
      <c r="K4493" s="2">
        <v>15060</v>
      </c>
      <c r="L4493" s="2">
        <v>30120</v>
      </c>
      <c r="M4493" s="2">
        <v>21808.38</v>
      </c>
      <c r="N4493" s="2">
        <v>8311.6200000000008</v>
      </c>
      <c r="O4493" s="2">
        <v>78</v>
      </c>
      <c r="P4493" s="2">
        <v>40</v>
      </c>
      <c r="Q4493" s="2" t="s">
        <v>99</v>
      </c>
      <c r="R4493" s="2">
        <v>15</v>
      </c>
      <c r="S4493" s="5">
        <f>IFERROR(Table1[[#This Row],[Profit]]/Table1[[#This Row],[Sales]],0)</f>
        <v>0.27595019920318725</v>
      </c>
      <c r="T4493" s="2" t="str">
        <f t="shared" si="70"/>
        <v>Reorder Needed</v>
      </c>
    </row>
    <row r="4494" spans="1:20" x14ac:dyDescent="0.3">
      <c r="A4494" s="2">
        <v>5493</v>
      </c>
      <c r="B4494" s="3">
        <v>45412</v>
      </c>
      <c r="C4494" s="2" t="s">
        <v>2941</v>
      </c>
      <c r="D4494" s="2" t="s">
        <v>5259</v>
      </c>
      <c r="E4494" s="2" t="s">
        <v>36</v>
      </c>
      <c r="F4494" s="2" t="s">
        <v>37</v>
      </c>
      <c r="G4494" s="2" t="s">
        <v>40</v>
      </c>
      <c r="H4494" s="2" t="s">
        <v>41</v>
      </c>
      <c r="I4494" s="2" t="s">
        <v>24</v>
      </c>
      <c r="J4494" s="2">
        <v>10</v>
      </c>
      <c r="K4494" s="2">
        <v>46716</v>
      </c>
      <c r="L4494" s="2">
        <v>467160</v>
      </c>
      <c r="M4494" s="2">
        <v>379437.29</v>
      </c>
      <c r="N4494" s="2">
        <v>87722.71</v>
      </c>
      <c r="O4494" s="2">
        <v>444</v>
      </c>
      <c r="P4494" s="2">
        <v>52</v>
      </c>
      <c r="Q4494" s="2" t="s">
        <v>42</v>
      </c>
      <c r="R4494" s="2">
        <v>15</v>
      </c>
      <c r="S4494" s="5">
        <f>IFERROR(Table1[[#This Row],[Profit]]/Table1[[#This Row],[Sales]],0)</f>
        <v>0.18777872677455262</v>
      </c>
      <c r="T4494" s="2" t="str">
        <f t="shared" si="70"/>
        <v>Reorder Needed</v>
      </c>
    </row>
    <row r="4495" spans="1:20" x14ac:dyDescent="0.3">
      <c r="A4495" s="2">
        <v>5494</v>
      </c>
      <c r="B4495" s="3">
        <v>45446</v>
      </c>
      <c r="C4495" s="2" t="s">
        <v>1376</v>
      </c>
      <c r="D4495" s="2" t="s">
        <v>5260</v>
      </c>
      <c r="E4495" s="2" t="s">
        <v>45</v>
      </c>
      <c r="F4495" s="2" t="s">
        <v>46</v>
      </c>
      <c r="G4495" s="2" t="s">
        <v>81</v>
      </c>
      <c r="H4495" s="2" t="s">
        <v>82</v>
      </c>
      <c r="I4495" s="2" t="s">
        <v>24</v>
      </c>
      <c r="J4495" s="2">
        <v>8</v>
      </c>
      <c r="K4495" s="2">
        <v>47946</v>
      </c>
      <c r="L4495" s="2">
        <v>383568</v>
      </c>
      <c r="M4495" s="2">
        <v>238584.03</v>
      </c>
      <c r="N4495" s="2">
        <v>144983.97</v>
      </c>
      <c r="O4495" s="2">
        <v>34</v>
      </c>
      <c r="P4495" s="2">
        <v>94</v>
      </c>
      <c r="Q4495" s="2" t="s">
        <v>42</v>
      </c>
      <c r="R4495" s="2">
        <v>5</v>
      </c>
      <c r="S4495" s="5">
        <f>IFERROR(Table1[[#This Row],[Profit]]/Table1[[#This Row],[Sales]],0)</f>
        <v>0.37798765799023903</v>
      </c>
      <c r="T4495" s="2" t="str">
        <f t="shared" si="70"/>
        <v>Sufficient</v>
      </c>
    </row>
    <row r="4496" spans="1:20" x14ac:dyDescent="0.3">
      <c r="A4496" s="2">
        <v>5495</v>
      </c>
      <c r="B4496" s="3">
        <v>45299</v>
      </c>
      <c r="C4496" s="2" t="s">
        <v>1696</v>
      </c>
      <c r="D4496" s="2" t="s">
        <v>5261</v>
      </c>
      <c r="E4496" s="2" t="s">
        <v>28</v>
      </c>
      <c r="F4496" s="2" t="s">
        <v>29</v>
      </c>
      <c r="G4496" s="2" t="s">
        <v>30</v>
      </c>
      <c r="H4496" s="2" t="s">
        <v>31</v>
      </c>
      <c r="I4496" s="2" t="s">
        <v>32</v>
      </c>
      <c r="J4496" s="2">
        <v>5</v>
      </c>
      <c r="K4496" s="2">
        <v>40509</v>
      </c>
      <c r="L4496" s="2">
        <v>202545</v>
      </c>
      <c r="M4496" s="2">
        <v>134823.07</v>
      </c>
      <c r="N4496" s="2">
        <v>67721.929999999993</v>
      </c>
      <c r="O4496" s="2">
        <v>79</v>
      </c>
      <c r="P4496" s="2">
        <v>82</v>
      </c>
      <c r="Q4496" s="2" t="s">
        <v>33</v>
      </c>
      <c r="R4496" s="2">
        <v>0</v>
      </c>
      <c r="S4496" s="5">
        <f>IFERROR(Table1[[#This Row],[Profit]]/Table1[[#This Row],[Sales]],0)</f>
        <v>0.33435498284331872</v>
      </c>
      <c r="T4496" s="2" t="str">
        <f t="shared" si="70"/>
        <v>Sufficient</v>
      </c>
    </row>
    <row r="4497" spans="1:20" x14ac:dyDescent="0.3">
      <c r="A4497" s="2">
        <v>5496</v>
      </c>
      <c r="B4497" s="3">
        <v>45399</v>
      </c>
      <c r="C4497" s="2" t="s">
        <v>2125</v>
      </c>
      <c r="D4497" s="2" t="s">
        <v>5262</v>
      </c>
      <c r="E4497" s="2" t="s">
        <v>20</v>
      </c>
      <c r="F4497" s="2" t="s">
        <v>21</v>
      </c>
      <c r="G4497" s="2" t="s">
        <v>55</v>
      </c>
      <c r="H4497" s="2" t="s">
        <v>56</v>
      </c>
      <c r="I4497" s="2" t="s">
        <v>32</v>
      </c>
      <c r="J4497" s="2">
        <v>5</v>
      </c>
      <c r="K4497" s="2">
        <v>47998</v>
      </c>
      <c r="L4497" s="2">
        <v>239990</v>
      </c>
      <c r="M4497" s="2">
        <v>161591.92000000001</v>
      </c>
      <c r="N4497" s="2">
        <v>78398.080000000002</v>
      </c>
      <c r="O4497" s="2">
        <v>221</v>
      </c>
      <c r="P4497" s="2">
        <v>76</v>
      </c>
      <c r="Q4497" s="2" t="s">
        <v>57</v>
      </c>
      <c r="R4497" s="2">
        <v>0</v>
      </c>
      <c r="S4497" s="5">
        <f>IFERROR(Table1[[#This Row],[Profit]]/Table1[[#This Row],[Sales]],0)</f>
        <v>0.32667227801158383</v>
      </c>
      <c r="T4497" s="2" t="str">
        <f t="shared" si="70"/>
        <v>Reorder Needed</v>
      </c>
    </row>
    <row r="4498" spans="1:20" x14ac:dyDescent="0.3">
      <c r="A4498" s="2">
        <v>5497</v>
      </c>
      <c r="B4498" s="3">
        <v>45482</v>
      </c>
      <c r="C4498" s="2" t="s">
        <v>694</v>
      </c>
      <c r="D4498" s="2" t="s">
        <v>5263</v>
      </c>
      <c r="E4498" s="2" t="s">
        <v>20</v>
      </c>
      <c r="F4498" s="2" t="s">
        <v>21</v>
      </c>
      <c r="G4498" s="2" t="s">
        <v>49</v>
      </c>
      <c r="H4498" s="2" t="s">
        <v>50</v>
      </c>
      <c r="I4498" s="2" t="s">
        <v>51</v>
      </c>
      <c r="J4498" s="2">
        <v>10</v>
      </c>
      <c r="K4498" s="2">
        <v>2851</v>
      </c>
      <c r="L4498" s="2">
        <v>28510</v>
      </c>
      <c r="M4498" s="2">
        <v>18670.310000000001</v>
      </c>
      <c r="N4498" s="2">
        <v>9839.69</v>
      </c>
      <c r="O4498" s="2">
        <v>330</v>
      </c>
      <c r="P4498" s="2">
        <v>14</v>
      </c>
      <c r="Q4498" s="2" t="s">
        <v>52</v>
      </c>
      <c r="R4498" s="2">
        <v>0</v>
      </c>
      <c r="S4498" s="5">
        <f>IFERROR(Table1[[#This Row],[Profit]]/Table1[[#This Row],[Sales]],0)</f>
        <v>0.34513118204138898</v>
      </c>
      <c r="T4498" s="2" t="str">
        <f t="shared" si="70"/>
        <v>Reorder Needed</v>
      </c>
    </row>
    <row r="4499" spans="1:20" x14ac:dyDescent="0.3">
      <c r="A4499" s="2">
        <v>5498</v>
      </c>
      <c r="B4499" s="3">
        <v>45511</v>
      </c>
      <c r="C4499" s="2" t="s">
        <v>1378</v>
      </c>
      <c r="D4499" s="2" t="s">
        <v>5264</v>
      </c>
      <c r="E4499" s="2" t="s">
        <v>45</v>
      </c>
      <c r="F4499" s="2" t="s">
        <v>46</v>
      </c>
      <c r="G4499" s="2" t="s">
        <v>40</v>
      </c>
      <c r="H4499" s="2" t="s">
        <v>41</v>
      </c>
      <c r="I4499" s="2" t="s">
        <v>24</v>
      </c>
      <c r="J4499" s="2">
        <v>3</v>
      </c>
      <c r="K4499" s="2">
        <v>41821</v>
      </c>
      <c r="L4499" s="2">
        <v>125463</v>
      </c>
      <c r="M4499" s="2">
        <v>77276.22</v>
      </c>
      <c r="N4499" s="2">
        <v>48186.78</v>
      </c>
      <c r="O4499" s="2">
        <v>50</v>
      </c>
      <c r="P4499" s="2">
        <v>24</v>
      </c>
      <c r="Q4499" s="2" t="s">
        <v>42</v>
      </c>
      <c r="R4499" s="2">
        <v>0</v>
      </c>
      <c r="S4499" s="5">
        <f>IFERROR(Table1[[#This Row],[Profit]]/Table1[[#This Row],[Sales]],0)</f>
        <v>0.38407163865043875</v>
      </c>
      <c r="T4499" s="2" t="str">
        <f t="shared" si="70"/>
        <v>Reorder Needed</v>
      </c>
    </row>
    <row r="4500" spans="1:20" x14ac:dyDescent="0.3">
      <c r="A4500" s="2">
        <v>5499</v>
      </c>
      <c r="B4500" s="3">
        <v>45488</v>
      </c>
      <c r="C4500" s="2" t="s">
        <v>811</v>
      </c>
      <c r="D4500" s="2" t="s">
        <v>5265</v>
      </c>
      <c r="E4500" s="2" t="s">
        <v>20</v>
      </c>
      <c r="F4500" s="2" t="s">
        <v>21</v>
      </c>
      <c r="G4500" s="2" t="s">
        <v>81</v>
      </c>
      <c r="H4500" s="2" t="s">
        <v>82</v>
      </c>
      <c r="I4500" s="2" t="s">
        <v>24</v>
      </c>
      <c r="J4500" s="2">
        <v>3</v>
      </c>
      <c r="K4500" s="2">
        <v>11837</v>
      </c>
      <c r="L4500" s="2">
        <v>35511</v>
      </c>
      <c r="M4500" s="2">
        <v>23371.65</v>
      </c>
      <c r="N4500" s="2">
        <v>12139.35</v>
      </c>
      <c r="O4500" s="2">
        <v>434</v>
      </c>
      <c r="P4500" s="2">
        <v>39</v>
      </c>
      <c r="Q4500" s="2" t="s">
        <v>42</v>
      </c>
      <c r="R4500" s="2">
        <v>10</v>
      </c>
      <c r="S4500" s="5">
        <f>IFERROR(Table1[[#This Row],[Profit]]/Table1[[#This Row],[Sales]],0)</f>
        <v>0.34184759651938834</v>
      </c>
      <c r="T4500" s="2" t="str">
        <f t="shared" si="70"/>
        <v>Reorder Needed</v>
      </c>
    </row>
    <row r="4501" spans="1:20" x14ac:dyDescent="0.3">
      <c r="A4501" s="2">
        <v>5500</v>
      </c>
      <c r="B4501" s="3">
        <v>45477</v>
      </c>
      <c r="C4501" s="2" t="s">
        <v>38</v>
      </c>
      <c r="D4501" s="2" t="s">
        <v>5266</v>
      </c>
      <c r="E4501" s="2" t="s">
        <v>20</v>
      </c>
      <c r="F4501" s="2" t="s">
        <v>21</v>
      </c>
      <c r="G4501" s="2" t="s">
        <v>55</v>
      </c>
      <c r="H4501" s="2" t="s">
        <v>56</v>
      </c>
      <c r="I4501" s="2" t="s">
        <v>32</v>
      </c>
      <c r="J4501" s="2">
        <v>6</v>
      </c>
      <c r="K4501" s="2">
        <v>11254</v>
      </c>
      <c r="L4501" s="2">
        <v>67524</v>
      </c>
      <c r="M4501" s="2">
        <v>53506.38</v>
      </c>
      <c r="N4501" s="2">
        <v>14017.62</v>
      </c>
      <c r="O4501" s="2">
        <v>179</v>
      </c>
      <c r="P4501" s="2">
        <v>98</v>
      </c>
      <c r="Q4501" s="2" t="s">
        <v>57</v>
      </c>
      <c r="R4501" s="2">
        <v>15</v>
      </c>
      <c r="S4501" s="5">
        <f>IFERROR(Table1[[#This Row],[Profit]]/Table1[[#This Row],[Sales]],0)</f>
        <v>0.20759463301937089</v>
      </c>
      <c r="T4501" s="2" t="str">
        <f t="shared" si="70"/>
        <v>Reorder Needed</v>
      </c>
    </row>
    <row r="4502" spans="1:20" x14ac:dyDescent="0.3">
      <c r="A4502" s="2">
        <v>5501</v>
      </c>
      <c r="B4502" s="3">
        <v>45558</v>
      </c>
      <c r="C4502" s="2" t="s">
        <v>2160</v>
      </c>
      <c r="D4502" s="2" t="s">
        <v>5267</v>
      </c>
      <c r="E4502" s="2" t="s">
        <v>20</v>
      </c>
      <c r="F4502" s="2" t="s">
        <v>21</v>
      </c>
      <c r="G4502" s="2" t="s">
        <v>49</v>
      </c>
      <c r="H4502" s="2" t="s">
        <v>50</v>
      </c>
      <c r="I4502" s="2" t="s">
        <v>51</v>
      </c>
      <c r="J4502" s="2">
        <v>7</v>
      </c>
      <c r="K4502" s="2">
        <v>53740</v>
      </c>
      <c r="L4502" s="2">
        <v>376180</v>
      </c>
      <c r="M4502" s="2">
        <v>237645.55</v>
      </c>
      <c r="N4502" s="2">
        <v>138534.45000000001</v>
      </c>
      <c r="O4502" s="2">
        <v>238</v>
      </c>
      <c r="P4502" s="2">
        <v>40</v>
      </c>
      <c r="Q4502" s="2" t="s">
        <v>52</v>
      </c>
      <c r="R4502" s="2">
        <v>0</v>
      </c>
      <c r="S4502" s="5">
        <f>IFERROR(Table1[[#This Row],[Profit]]/Table1[[#This Row],[Sales]],0)</f>
        <v>0.36826638843107029</v>
      </c>
      <c r="T4502" s="2" t="str">
        <f t="shared" si="70"/>
        <v>Reorder Needed</v>
      </c>
    </row>
    <row r="4503" spans="1:20" x14ac:dyDescent="0.3">
      <c r="A4503" s="2">
        <v>5502</v>
      </c>
      <c r="B4503" s="3">
        <v>45454</v>
      </c>
      <c r="C4503" s="2" t="s">
        <v>3254</v>
      </c>
      <c r="D4503" s="2" t="s">
        <v>5268</v>
      </c>
      <c r="E4503" s="2" t="s">
        <v>45</v>
      </c>
      <c r="F4503" s="2" t="s">
        <v>46</v>
      </c>
      <c r="G4503" s="2" t="s">
        <v>40</v>
      </c>
      <c r="H4503" s="2" t="s">
        <v>41</v>
      </c>
      <c r="I4503" s="2" t="s">
        <v>24</v>
      </c>
      <c r="J4503" s="2">
        <v>8</v>
      </c>
      <c r="K4503" s="2">
        <v>47979</v>
      </c>
      <c r="L4503" s="2">
        <v>383832</v>
      </c>
      <c r="M4503" s="2">
        <v>263113.23</v>
      </c>
      <c r="N4503" s="2">
        <v>120718.77</v>
      </c>
      <c r="O4503" s="2">
        <v>255</v>
      </c>
      <c r="P4503" s="2">
        <v>85</v>
      </c>
      <c r="Q4503" s="2" t="s">
        <v>42</v>
      </c>
      <c r="R4503" s="2">
        <v>5</v>
      </c>
      <c r="S4503" s="5">
        <f>IFERROR(Table1[[#This Row],[Profit]]/Table1[[#This Row],[Sales]],0)</f>
        <v>0.31450939473519668</v>
      </c>
      <c r="T4503" s="2" t="str">
        <f t="shared" si="70"/>
        <v>Reorder Needed</v>
      </c>
    </row>
    <row r="4504" spans="1:20" x14ac:dyDescent="0.3">
      <c r="A4504" s="2">
        <v>5503</v>
      </c>
      <c r="B4504" s="3">
        <v>45582</v>
      </c>
      <c r="C4504" s="2" t="s">
        <v>515</v>
      </c>
      <c r="D4504" s="2" t="s">
        <v>5269</v>
      </c>
      <c r="E4504" s="2" t="s">
        <v>20</v>
      </c>
      <c r="F4504" s="2" t="s">
        <v>21</v>
      </c>
      <c r="G4504" s="2" t="s">
        <v>22</v>
      </c>
      <c r="H4504" s="2" t="s">
        <v>23</v>
      </c>
      <c r="I4504" s="2" t="s">
        <v>24</v>
      </c>
      <c r="J4504" s="2">
        <v>9</v>
      </c>
      <c r="K4504" s="2">
        <v>19881</v>
      </c>
      <c r="L4504" s="2">
        <v>178929</v>
      </c>
      <c r="M4504" s="2">
        <v>114089.51</v>
      </c>
      <c r="N4504" s="2">
        <v>64839.49</v>
      </c>
      <c r="O4504" s="2">
        <v>233</v>
      </c>
      <c r="P4504" s="2">
        <v>23</v>
      </c>
      <c r="Q4504" s="2" t="s">
        <v>25</v>
      </c>
      <c r="R4504" s="2">
        <v>5</v>
      </c>
      <c r="S4504" s="5">
        <f>IFERROR(Table1[[#This Row],[Profit]]/Table1[[#This Row],[Sales]],0)</f>
        <v>0.36237552325223971</v>
      </c>
      <c r="T4504" s="2" t="str">
        <f t="shared" si="70"/>
        <v>Reorder Needed</v>
      </c>
    </row>
    <row r="4505" spans="1:20" x14ac:dyDescent="0.3">
      <c r="A4505" s="2">
        <v>5504</v>
      </c>
      <c r="B4505" s="3">
        <v>45610</v>
      </c>
      <c r="C4505" s="2" t="s">
        <v>2346</v>
      </c>
      <c r="D4505" s="2" t="s">
        <v>1613</v>
      </c>
      <c r="E4505" s="2" t="s">
        <v>20</v>
      </c>
      <c r="F4505" s="2" t="s">
        <v>21</v>
      </c>
      <c r="G4505" s="2" t="s">
        <v>67</v>
      </c>
      <c r="H4505" s="2" t="s">
        <v>68</v>
      </c>
      <c r="I4505" s="2" t="s">
        <v>24</v>
      </c>
      <c r="J4505" s="2">
        <v>1</v>
      </c>
      <c r="K4505" s="2">
        <v>57513</v>
      </c>
      <c r="L4505" s="2">
        <v>57513</v>
      </c>
      <c r="M4505" s="2">
        <v>50615.11</v>
      </c>
      <c r="N4505" s="2">
        <v>6897.89</v>
      </c>
      <c r="O4505" s="2">
        <v>368</v>
      </c>
      <c r="P4505" s="2">
        <v>100</v>
      </c>
      <c r="Q4505" s="2" t="s">
        <v>42</v>
      </c>
      <c r="R4505" s="2">
        <v>5</v>
      </c>
      <c r="S4505" s="5">
        <f>IFERROR(Table1[[#This Row],[Profit]]/Table1[[#This Row],[Sales]],0)</f>
        <v>0.11993618834002748</v>
      </c>
      <c r="T4505" s="2" t="str">
        <f t="shared" si="70"/>
        <v>Reorder Needed</v>
      </c>
    </row>
    <row r="4506" spans="1:20" x14ac:dyDescent="0.3">
      <c r="A4506" s="2">
        <v>5505</v>
      </c>
      <c r="B4506" s="3">
        <v>45345</v>
      </c>
      <c r="C4506" s="2" t="s">
        <v>590</v>
      </c>
      <c r="D4506" s="2" t="s">
        <v>5270</v>
      </c>
      <c r="E4506" s="2" t="s">
        <v>20</v>
      </c>
      <c r="F4506" s="2" t="s">
        <v>21</v>
      </c>
      <c r="G4506" s="2" t="s">
        <v>30</v>
      </c>
      <c r="H4506" s="2" t="s">
        <v>31</v>
      </c>
      <c r="I4506" s="2" t="s">
        <v>32</v>
      </c>
      <c r="J4506" s="2">
        <v>10</v>
      </c>
      <c r="K4506" s="2">
        <v>8516</v>
      </c>
      <c r="L4506" s="2">
        <v>85160</v>
      </c>
      <c r="M4506" s="2">
        <v>65454.239999999998</v>
      </c>
      <c r="N4506" s="2">
        <v>19705.759999999998</v>
      </c>
      <c r="O4506" s="2">
        <v>81</v>
      </c>
      <c r="P4506" s="2">
        <v>35</v>
      </c>
      <c r="Q4506" s="2" t="s">
        <v>33</v>
      </c>
      <c r="R4506" s="2">
        <v>15</v>
      </c>
      <c r="S4506" s="5">
        <f>IFERROR(Table1[[#This Row],[Profit]]/Table1[[#This Row],[Sales]],0)</f>
        <v>0.23139689995302956</v>
      </c>
      <c r="T4506" s="2" t="str">
        <f t="shared" si="70"/>
        <v>Reorder Needed</v>
      </c>
    </row>
    <row r="4507" spans="1:20" x14ac:dyDescent="0.3">
      <c r="A4507" s="2">
        <v>5506</v>
      </c>
      <c r="B4507" s="3">
        <v>45482</v>
      </c>
      <c r="C4507" s="2" t="s">
        <v>355</v>
      </c>
      <c r="D4507" s="2" t="s">
        <v>5271</v>
      </c>
      <c r="E4507" s="2" t="s">
        <v>36</v>
      </c>
      <c r="F4507" s="2" t="s">
        <v>37</v>
      </c>
      <c r="G4507" s="2" t="s">
        <v>22</v>
      </c>
      <c r="H4507" s="2" t="s">
        <v>23</v>
      </c>
      <c r="I4507" s="2" t="s">
        <v>24</v>
      </c>
      <c r="J4507" s="2">
        <v>2</v>
      </c>
      <c r="K4507" s="2">
        <v>57451</v>
      </c>
      <c r="L4507" s="2">
        <v>114902</v>
      </c>
      <c r="M4507" s="2">
        <v>85176.61</v>
      </c>
      <c r="N4507" s="2">
        <v>29725.39</v>
      </c>
      <c r="O4507" s="2">
        <v>385</v>
      </c>
      <c r="P4507" s="2">
        <v>79</v>
      </c>
      <c r="Q4507" s="2" t="s">
        <v>25</v>
      </c>
      <c r="R4507" s="2">
        <v>10</v>
      </c>
      <c r="S4507" s="5">
        <f>IFERROR(Table1[[#This Row],[Profit]]/Table1[[#This Row],[Sales]],0)</f>
        <v>0.25870211136446708</v>
      </c>
      <c r="T4507" s="2" t="str">
        <f t="shared" si="70"/>
        <v>Reorder Needed</v>
      </c>
    </row>
    <row r="4508" spans="1:20" x14ac:dyDescent="0.3">
      <c r="A4508" s="2">
        <v>5507</v>
      </c>
      <c r="B4508" s="3">
        <v>45640</v>
      </c>
      <c r="C4508" s="2" t="s">
        <v>746</v>
      </c>
      <c r="D4508" s="2" t="s">
        <v>5272</v>
      </c>
      <c r="E4508" s="2" t="s">
        <v>20</v>
      </c>
      <c r="F4508" s="2" t="s">
        <v>21</v>
      </c>
      <c r="G4508" s="2" t="s">
        <v>75</v>
      </c>
      <c r="H4508" s="2" t="s">
        <v>76</v>
      </c>
      <c r="I4508" s="2" t="s">
        <v>77</v>
      </c>
      <c r="J4508" s="2">
        <v>8</v>
      </c>
      <c r="K4508" s="2">
        <v>55203</v>
      </c>
      <c r="L4508" s="2">
        <v>441624</v>
      </c>
      <c r="M4508" s="2">
        <v>286610.15000000002</v>
      </c>
      <c r="N4508" s="2">
        <v>155013.85</v>
      </c>
      <c r="O4508" s="2">
        <v>309</v>
      </c>
      <c r="P4508" s="2">
        <v>99</v>
      </c>
      <c r="Q4508" s="2" t="s">
        <v>78</v>
      </c>
      <c r="R4508" s="2">
        <v>15</v>
      </c>
      <c r="S4508" s="5">
        <f>IFERROR(Table1[[#This Row],[Profit]]/Table1[[#This Row],[Sales]],0)</f>
        <v>0.35100866347843418</v>
      </c>
      <c r="T4508" s="2" t="str">
        <f t="shared" si="70"/>
        <v>Reorder Needed</v>
      </c>
    </row>
    <row r="4509" spans="1:20" x14ac:dyDescent="0.3">
      <c r="A4509" s="2">
        <v>5508</v>
      </c>
      <c r="B4509" s="3">
        <v>45533</v>
      </c>
      <c r="C4509" s="2" t="s">
        <v>725</v>
      </c>
      <c r="D4509" s="2" t="s">
        <v>5273</v>
      </c>
      <c r="E4509" s="2" t="s">
        <v>20</v>
      </c>
      <c r="F4509" s="2" t="s">
        <v>21</v>
      </c>
      <c r="G4509" s="2" t="s">
        <v>22</v>
      </c>
      <c r="H4509" s="2" t="s">
        <v>23</v>
      </c>
      <c r="I4509" s="2" t="s">
        <v>24</v>
      </c>
      <c r="J4509" s="2">
        <v>10</v>
      </c>
      <c r="K4509" s="2">
        <v>19313</v>
      </c>
      <c r="L4509" s="2">
        <v>193130</v>
      </c>
      <c r="M4509" s="2">
        <v>139159.84</v>
      </c>
      <c r="N4509" s="2">
        <v>53970.16</v>
      </c>
      <c r="O4509" s="2">
        <v>198</v>
      </c>
      <c r="P4509" s="2">
        <v>33</v>
      </c>
      <c r="Q4509" s="2" t="s">
        <v>25</v>
      </c>
      <c r="R4509" s="2">
        <v>20</v>
      </c>
      <c r="S4509" s="5">
        <f>IFERROR(Table1[[#This Row],[Profit]]/Table1[[#This Row],[Sales]],0)</f>
        <v>0.27944990420959975</v>
      </c>
      <c r="T4509" s="2" t="str">
        <f t="shared" si="70"/>
        <v>Reorder Needed</v>
      </c>
    </row>
    <row r="4510" spans="1:20" x14ac:dyDescent="0.3">
      <c r="A4510" s="2">
        <v>5509</v>
      </c>
      <c r="B4510" s="3">
        <v>45342</v>
      </c>
      <c r="C4510" s="2" t="s">
        <v>1483</v>
      </c>
      <c r="D4510" s="2" t="s">
        <v>5274</v>
      </c>
      <c r="E4510" s="2" t="s">
        <v>36</v>
      </c>
      <c r="F4510" s="2" t="s">
        <v>37</v>
      </c>
      <c r="G4510" s="2" t="s">
        <v>67</v>
      </c>
      <c r="H4510" s="2" t="s">
        <v>68</v>
      </c>
      <c r="I4510" s="2" t="s">
        <v>24</v>
      </c>
      <c r="J4510" s="2">
        <v>9</v>
      </c>
      <c r="K4510" s="2">
        <v>44782</v>
      </c>
      <c r="L4510" s="2">
        <v>403038</v>
      </c>
      <c r="M4510" s="2">
        <v>338414.96</v>
      </c>
      <c r="N4510" s="2">
        <v>64623.040000000001</v>
      </c>
      <c r="O4510" s="2">
        <v>95</v>
      </c>
      <c r="P4510" s="2">
        <v>62</v>
      </c>
      <c r="Q4510" s="2" t="s">
        <v>42</v>
      </c>
      <c r="R4510" s="2">
        <v>20</v>
      </c>
      <c r="S4510" s="5">
        <f>IFERROR(Table1[[#This Row],[Profit]]/Table1[[#This Row],[Sales]],0)</f>
        <v>0.16033981907413197</v>
      </c>
      <c r="T4510" s="2" t="str">
        <f t="shared" si="70"/>
        <v>Reorder Needed</v>
      </c>
    </row>
    <row r="4511" spans="1:20" x14ac:dyDescent="0.3">
      <c r="A4511" s="2">
        <v>5510</v>
      </c>
      <c r="B4511" s="3">
        <v>45539</v>
      </c>
      <c r="C4511" s="2" t="s">
        <v>1152</v>
      </c>
      <c r="D4511" s="2" t="s">
        <v>5275</v>
      </c>
      <c r="E4511" s="2" t="s">
        <v>20</v>
      </c>
      <c r="F4511" s="2" t="s">
        <v>21</v>
      </c>
      <c r="G4511" s="2" t="s">
        <v>22</v>
      </c>
      <c r="H4511" s="2" t="s">
        <v>23</v>
      </c>
      <c r="I4511" s="2" t="s">
        <v>24</v>
      </c>
      <c r="J4511" s="2">
        <v>2</v>
      </c>
      <c r="K4511" s="2">
        <v>30766</v>
      </c>
      <c r="L4511" s="2">
        <v>61532</v>
      </c>
      <c r="M4511" s="2">
        <v>36952.239999999998</v>
      </c>
      <c r="N4511" s="2">
        <v>24579.759999999998</v>
      </c>
      <c r="O4511" s="2">
        <v>269</v>
      </c>
      <c r="P4511" s="2">
        <v>25</v>
      </c>
      <c r="Q4511" s="2" t="s">
        <v>25</v>
      </c>
      <c r="R4511" s="2">
        <v>0</v>
      </c>
      <c r="S4511" s="5">
        <f>IFERROR(Table1[[#This Row],[Profit]]/Table1[[#This Row],[Sales]],0)</f>
        <v>0.39946304361958002</v>
      </c>
      <c r="T4511" s="2" t="str">
        <f t="shared" si="70"/>
        <v>Reorder Needed</v>
      </c>
    </row>
    <row r="4512" spans="1:20" x14ac:dyDescent="0.3">
      <c r="A4512" s="2">
        <v>5511</v>
      </c>
      <c r="B4512" s="3">
        <v>45500</v>
      </c>
      <c r="C4512" s="2" t="s">
        <v>1411</v>
      </c>
      <c r="D4512" s="2" t="s">
        <v>5276</v>
      </c>
      <c r="E4512" s="2" t="s">
        <v>36</v>
      </c>
      <c r="F4512" s="2" t="s">
        <v>37</v>
      </c>
      <c r="G4512" s="2" t="s">
        <v>97</v>
      </c>
      <c r="H4512" s="2" t="s">
        <v>98</v>
      </c>
      <c r="I4512" s="2" t="s">
        <v>32</v>
      </c>
      <c r="J4512" s="2">
        <v>1</v>
      </c>
      <c r="K4512" s="2">
        <v>52139</v>
      </c>
      <c r="L4512" s="2">
        <v>52139</v>
      </c>
      <c r="M4512" s="2">
        <v>39036.660000000003</v>
      </c>
      <c r="N4512" s="2">
        <v>13102.34</v>
      </c>
      <c r="O4512" s="2">
        <v>279</v>
      </c>
      <c r="P4512" s="2">
        <v>10</v>
      </c>
      <c r="Q4512" s="2" t="s">
        <v>99</v>
      </c>
      <c r="R4512" s="2">
        <v>10</v>
      </c>
      <c r="S4512" s="5">
        <f>IFERROR(Table1[[#This Row],[Profit]]/Table1[[#This Row],[Sales]],0)</f>
        <v>0.25129634246916893</v>
      </c>
      <c r="T4512" s="2" t="str">
        <f t="shared" si="70"/>
        <v>Reorder Needed</v>
      </c>
    </row>
    <row r="4513" spans="1:20" x14ac:dyDescent="0.3">
      <c r="A4513" s="2">
        <v>5512</v>
      </c>
      <c r="B4513" s="3">
        <v>45423</v>
      </c>
      <c r="C4513" s="2" t="s">
        <v>415</v>
      </c>
      <c r="D4513" s="2" t="s">
        <v>5277</v>
      </c>
      <c r="E4513" s="2" t="s">
        <v>45</v>
      </c>
      <c r="F4513" s="2" t="s">
        <v>46</v>
      </c>
      <c r="G4513" s="2" t="s">
        <v>40</v>
      </c>
      <c r="H4513" s="2" t="s">
        <v>41</v>
      </c>
      <c r="I4513" s="2" t="s">
        <v>24</v>
      </c>
      <c r="J4513" s="2">
        <v>7</v>
      </c>
      <c r="K4513" s="2">
        <v>2108</v>
      </c>
      <c r="L4513" s="2">
        <v>14756</v>
      </c>
      <c r="M4513" s="2">
        <v>10877.19</v>
      </c>
      <c r="N4513" s="2">
        <v>3878.81</v>
      </c>
      <c r="O4513" s="2">
        <v>47</v>
      </c>
      <c r="P4513" s="2">
        <v>33</v>
      </c>
      <c r="Q4513" s="2" t="s">
        <v>42</v>
      </c>
      <c r="R4513" s="2">
        <v>10</v>
      </c>
      <c r="S4513" s="5">
        <f>IFERROR(Table1[[#This Row],[Profit]]/Table1[[#This Row],[Sales]],0)</f>
        <v>0.26286324207102196</v>
      </c>
      <c r="T4513" s="2" t="str">
        <f t="shared" si="70"/>
        <v>Reorder Needed</v>
      </c>
    </row>
    <row r="4514" spans="1:20" x14ac:dyDescent="0.3">
      <c r="A4514" s="2">
        <v>5513</v>
      </c>
      <c r="B4514" s="3">
        <v>45651</v>
      </c>
      <c r="C4514" s="2" t="s">
        <v>1503</v>
      </c>
      <c r="D4514" s="2" t="s">
        <v>5278</v>
      </c>
      <c r="E4514" s="2" t="s">
        <v>28</v>
      </c>
      <c r="F4514" s="2" t="s">
        <v>29</v>
      </c>
      <c r="G4514" s="2" t="s">
        <v>97</v>
      </c>
      <c r="H4514" s="2" t="s">
        <v>98</v>
      </c>
      <c r="I4514" s="2" t="s">
        <v>32</v>
      </c>
      <c r="J4514" s="2">
        <v>2</v>
      </c>
      <c r="K4514" s="2">
        <v>36107</v>
      </c>
      <c r="L4514" s="2">
        <v>72214</v>
      </c>
      <c r="M4514" s="2">
        <v>49758.78</v>
      </c>
      <c r="N4514" s="2">
        <v>22455.22</v>
      </c>
      <c r="O4514" s="2">
        <v>326</v>
      </c>
      <c r="P4514" s="2">
        <v>34</v>
      </c>
      <c r="Q4514" s="2" t="s">
        <v>99</v>
      </c>
      <c r="R4514" s="2">
        <v>20</v>
      </c>
      <c r="S4514" s="5">
        <f>IFERROR(Table1[[#This Row],[Profit]]/Table1[[#This Row],[Sales]],0)</f>
        <v>0.31095383166698981</v>
      </c>
      <c r="T4514" s="2" t="str">
        <f t="shared" si="70"/>
        <v>Reorder Needed</v>
      </c>
    </row>
    <row r="4515" spans="1:20" x14ac:dyDescent="0.3">
      <c r="A4515" s="2">
        <v>5514</v>
      </c>
      <c r="B4515" s="3">
        <v>45427</v>
      </c>
      <c r="C4515" s="2" t="s">
        <v>468</v>
      </c>
      <c r="D4515" s="2" t="s">
        <v>5279</v>
      </c>
      <c r="E4515" s="2" t="s">
        <v>20</v>
      </c>
      <c r="F4515" s="2" t="s">
        <v>21</v>
      </c>
      <c r="G4515" s="2" t="s">
        <v>22</v>
      </c>
      <c r="H4515" s="2" t="s">
        <v>23</v>
      </c>
      <c r="I4515" s="2" t="s">
        <v>24</v>
      </c>
      <c r="J4515" s="2">
        <v>9</v>
      </c>
      <c r="K4515" s="2">
        <v>58736</v>
      </c>
      <c r="L4515" s="2">
        <v>528624</v>
      </c>
      <c r="M4515" s="2">
        <v>371498.03</v>
      </c>
      <c r="N4515" s="2">
        <v>157125.97</v>
      </c>
      <c r="O4515" s="2">
        <v>360</v>
      </c>
      <c r="P4515" s="2">
        <v>50</v>
      </c>
      <c r="Q4515" s="2" t="s">
        <v>25</v>
      </c>
      <c r="R4515" s="2">
        <v>15</v>
      </c>
      <c r="S4515" s="5">
        <f>IFERROR(Table1[[#This Row],[Profit]]/Table1[[#This Row],[Sales]],0)</f>
        <v>0.29723578573806714</v>
      </c>
      <c r="T4515" s="2" t="str">
        <f t="shared" si="70"/>
        <v>Reorder Needed</v>
      </c>
    </row>
    <row r="4516" spans="1:20" x14ac:dyDescent="0.3">
      <c r="A4516" s="2">
        <v>5515</v>
      </c>
      <c r="B4516" s="3">
        <v>45448</v>
      </c>
      <c r="C4516" s="2" t="s">
        <v>1127</v>
      </c>
      <c r="D4516" s="2" t="s">
        <v>5280</v>
      </c>
      <c r="E4516" s="2" t="s">
        <v>36</v>
      </c>
      <c r="F4516" s="2" t="s">
        <v>37</v>
      </c>
      <c r="G4516" s="2" t="s">
        <v>22</v>
      </c>
      <c r="H4516" s="2" t="s">
        <v>23</v>
      </c>
      <c r="I4516" s="2" t="s">
        <v>24</v>
      </c>
      <c r="J4516" s="2">
        <v>9</v>
      </c>
      <c r="K4516" s="2">
        <v>10639</v>
      </c>
      <c r="L4516" s="2">
        <v>95751</v>
      </c>
      <c r="M4516" s="2">
        <v>85254.85</v>
      </c>
      <c r="N4516" s="2">
        <v>10496.15</v>
      </c>
      <c r="O4516" s="2">
        <v>194</v>
      </c>
      <c r="P4516" s="2">
        <v>57</v>
      </c>
      <c r="Q4516" s="2" t="s">
        <v>25</v>
      </c>
      <c r="R4516" s="2">
        <v>5</v>
      </c>
      <c r="S4516" s="5">
        <f>IFERROR(Table1[[#This Row],[Profit]]/Table1[[#This Row],[Sales]],0)</f>
        <v>0.1096192206869902</v>
      </c>
      <c r="T4516" s="2" t="str">
        <f t="shared" si="70"/>
        <v>Reorder Needed</v>
      </c>
    </row>
    <row r="4517" spans="1:20" x14ac:dyDescent="0.3">
      <c r="A4517" s="2">
        <v>5516</v>
      </c>
      <c r="B4517" s="3">
        <v>45616</v>
      </c>
      <c r="C4517" s="2" t="s">
        <v>413</v>
      </c>
      <c r="D4517" s="2" t="s">
        <v>5281</v>
      </c>
      <c r="E4517" s="2" t="s">
        <v>20</v>
      </c>
      <c r="F4517" s="2" t="s">
        <v>21</v>
      </c>
      <c r="G4517" s="2" t="s">
        <v>67</v>
      </c>
      <c r="H4517" s="2" t="s">
        <v>68</v>
      </c>
      <c r="I4517" s="2" t="s">
        <v>24</v>
      </c>
      <c r="J4517" s="2">
        <v>6</v>
      </c>
      <c r="K4517" s="2">
        <v>21680</v>
      </c>
      <c r="L4517" s="2">
        <v>130080</v>
      </c>
      <c r="M4517" s="2">
        <v>111613.33</v>
      </c>
      <c r="N4517" s="2">
        <v>18466.669999999998</v>
      </c>
      <c r="O4517" s="2">
        <v>175</v>
      </c>
      <c r="P4517" s="2">
        <v>39</v>
      </c>
      <c r="Q4517" s="2" t="s">
        <v>42</v>
      </c>
      <c r="R4517" s="2">
        <v>5</v>
      </c>
      <c r="S4517" s="5">
        <f>IFERROR(Table1[[#This Row],[Profit]]/Table1[[#This Row],[Sales]],0)</f>
        <v>0.14196394526445263</v>
      </c>
      <c r="T4517" s="2" t="str">
        <f t="shared" si="70"/>
        <v>Reorder Needed</v>
      </c>
    </row>
    <row r="4518" spans="1:20" x14ac:dyDescent="0.3">
      <c r="A4518" s="2">
        <v>5517</v>
      </c>
      <c r="B4518" s="3">
        <v>45627</v>
      </c>
      <c r="C4518" s="2" t="s">
        <v>2546</v>
      </c>
      <c r="D4518" s="2" t="s">
        <v>5282</v>
      </c>
      <c r="E4518" s="2" t="s">
        <v>45</v>
      </c>
      <c r="F4518" s="2" t="s">
        <v>46</v>
      </c>
      <c r="G4518" s="2" t="s">
        <v>30</v>
      </c>
      <c r="H4518" s="2" t="s">
        <v>31</v>
      </c>
      <c r="I4518" s="2" t="s">
        <v>32</v>
      </c>
      <c r="J4518" s="2">
        <v>4</v>
      </c>
      <c r="K4518" s="2">
        <v>33244</v>
      </c>
      <c r="L4518" s="2">
        <v>132976</v>
      </c>
      <c r="M4518" s="2">
        <v>112368.5</v>
      </c>
      <c r="N4518" s="2">
        <v>20607.5</v>
      </c>
      <c r="O4518" s="2">
        <v>390</v>
      </c>
      <c r="P4518" s="2">
        <v>93</v>
      </c>
      <c r="Q4518" s="2" t="s">
        <v>33</v>
      </c>
      <c r="R4518" s="2">
        <v>15</v>
      </c>
      <c r="S4518" s="5">
        <f>IFERROR(Table1[[#This Row],[Profit]]/Table1[[#This Row],[Sales]],0)</f>
        <v>0.15497157381783178</v>
      </c>
      <c r="T4518" s="2" t="str">
        <f t="shared" si="70"/>
        <v>Reorder Needed</v>
      </c>
    </row>
    <row r="4519" spans="1:20" x14ac:dyDescent="0.3">
      <c r="A4519" s="2">
        <v>5518</v>
      </c>
      <c r="B4519" s="3">
        <v>45293</v>
      </c>
      <c r="C4519" s="2" t="s">
        <v>1062</v>
      </c>
      <c r="D4519" s="2" t="s">
        <v>5283</v>
      </c>
      <c r="E4519" s="2" t="s">
        <v>36</v>
      </c>
      <c r="F4519" s="2" t="s">
        <v>37</v>
      </c>
      <c r="G4519" s="2" t="s">
        <v>55</v>
      </c>
      <c r="H4519" s="2" t="s">
        <v>56</v>
      </c>
      <c r="I4519" s="2" t="s">
        <v>32</v>
      </c>
      <c r="J4519" s="2">
        <v>6</v>
      </c>
      <c r="K4519" s="2">
        <v>18380</v>
      </c>
      <c r="L4519" s="2">
        <v>110280</v>
      </c>
      <c r="M4519" s="2">
        <v>85251.86</v>
      </c>
      <c r="N4519" s="2">
        <v>25028.14</v>
      </c>
      <c r="O4519" s="2">
        <v>24</v>
      </c>
      <c r="P4519" s="2">
        <v>75</v>
      </c>
      <c r="Q4519" s="2" t="s">
        <v>57</v>
      </c>
      <c r="R4519" s="2">
        <v>5</v>
      </c>
      <c r="S4519" s="5">
        <f>IFERROR(Table1[[#This Row],[Profit]]/Table1[[#This Row],[Sales]],0)</f>
        <v>0.22695085237577076</v>
      </c>
      <c r="T4519" s="2" t="str">
        <f t="shared" si="70"/>
        <v>Sufficient</v>
      </c>
    </row>
    <row r="4520" spans="1:20" x14ac:dyDescent="0.3">
      <c r="A4520" s="2">
        <v>5519</v>
      </c>
      <c r="B4520" s="3">
        <v>45351</v>
      </c>
      <c r="C4520" s="2" t="s">
        <v>26</v>
      </c>
      <c r="D4520" s="2" t="s">
        <v>5284</v>
      </c>
      <c r="E4520" s="2" t="s">
        <v>36</v>
      </c>
      <c r="F4520" s="2" t="s">
        <v>37</v>
      </c>
      <c r="G4520" s="2" t="s">
        <v>40</v>
      </c>
      <c r="H4520" s="2" t="s">
        <v>41</v>
      </c>
      <c r="I4520" s="2" t="s">
        <v>24</v>
      </c>
      <c r="J4520" s="2">
        <v>7</v>
      </c>
      <c r="K4520" s="2">
        <v>39486</v>
      </c>
      <c r="L4520" s="2">
        <v>276402</v>
      </c>
      <c r="M4520" s="2">
        <v>167976.58</v>
      </c>
      <c r="N4520" s="2">
        <v>108425.42</v>
      </c>
      <c r="O4520" s="2">
        <v>137</v>
      </c>
      <c r="P4520" s="2">
        <v>18</v>
      </c>
      <c r="Q4520" s="2" t="s">
        <v>42</v>
      </c>
      <c r="R4520" s="2">
        <v>20</v>
      </c>
      <c r="S4520" s="5">
        <f>IFERROR(Table1[[#This Row],[Profit]]/Table1[[#This Row],[Sales]],0)</f>
        <v>0.39227436849226849</v>
      </c>
      <c r="T4520" s="2" t="str">
        <f t="shared" si="70"/>
        <v>Reorder Needed</v>
      </c>
    </row>
    <row r="4521" spans="1:20" x14ac:dyDescent="0.3">
      <c r="A4521" s="2">
        <v>5520</v>
      </c>
      <c r="B4521" s="3">
        <v>45384</v>
      </c>
      <c r="C4521" s="2" t="s">
        <v>1493</v>
      </c>
      <c r="D4521" s="2" t="s">
        <v>5285</v>
      </c>
      <c r="E4521" s="2" t="s">
        <v>20</v>
      </c>
      <c r="F4521" s="2" t="s">
        <v>21</v>
      </c>
      <c r="G4521" s="2" t="s">
        <v>40</v>
      </c>
      <c r="H4521" s="2" t="s">
        <v>41</v>
      </c>
      <c r="I4521" s="2" t="s">
        <v>24</v>
      </c>
      <c r="J4521" s="2">
        <v>7</v>
      </c>
      <c r="K4521" s="2">
        <v>903</v>
      </c>
      <c r="L4521" s="2">
        <v>6321</v>
      </c>
      <c r="M4521" s="2">
        <v>5065.8599999999997</v>
      </c>
      <c r="N4521" s="2">
        <v>1255.1400000000001</v>
      </c>
      <c r="O4521" s="2">
        <v>14</v>
      </c>
      <c r="P4521" s="2">
        <v>36</v>
      </c>
      <c r="Q4521" s="2" t="s">
        <v>42</v>
      </c>
      <c r="R4521" s="2">
        <v>10</v>
      </c>
      <c r="S4521" s="5">
        <f>IFERROR(Table1[[#This Row],[Profit]]/Table1[[#This Row],[Sales]],0)</f>
        <v>0.19856668248694828</v>
      </c>
      <c r="T4521" s="2" t="str">
        <f t="shared" si="70"/>
        <v>Sufficient</v>
      </c>
    </row>
    <row r="4522" spans="1:20" x14ac:dyDescent="0.3">
      <c r="A4522" s="2">
        <v>5521</v>
      </c>
      <c r="B4522" s="3">
        <v>45464</v>
      </c>
      <c r="C4522" s="2" t="s">
        <v>2311</v>
      </c>
      <c r="D4522" s="2" t="s">
        <v>5286</v>
      </c>
      <c r="E4522" s="2" t="s">
        <v>28</v>
      </c>
      <c r="F4522" s="2" t="s">
        <v>29</v>
      </c>
      <c r="G4522" s="2" t="s">
        <v>40</v>
      </c>
      <c r="H4522" s="2" t="s">
        <v>41</v>
      </c>
      <c r="I4522" s="2" t="s">
        <v>24</v>
      </c>
      <c r="J4522" s="2">
        <v>5</v>
      </c>
      <c r="K4522" s="2">
        <v>25487</v>
      </c>
      <c r="L4522" s="2">
        <v>127435</v>
      </c>
      <c r="M4522" s="2">
        <v>97429.72</v>
      </c>
      <c r="N4522" s="2">
        <v>30005.279999999999</v>
      </c>
      <c r="O4522" s="2">
        <v>225</v>
      </c>
      <c r="P4522" s="2">
        <v>75</v>
      </c>
      <c r="Q4522" s="2" t="s">
        <v>42</v>
      </c>
      <c r="R4522" s="2">
        <v>15</v>
      </c>
      <c r="S4522" s="5">
        <f>IFERROR(Table1[[#This Row],[Profit]]/Table1[[#This Row],[Sales]],0)</f>
        <v>0.23545556558245379</v>
      </c>
      <c r="T4522" s="2" t="str">
        <f t="shared" si="70"/>
        <v>Reorder Needed</v>
      </c>
    </row>
    <row r="4523" spans="1:20" x14ac:dyDescent="0.3">
      <c r="A4523" s="2">
        <v>5522</v>
      </c>
      <c r="B4523" s="3">
        <v>45523</v>
      </c>
      <c r="C4523" s="2" t="s">
        <v>2716</v>
      </c>
      <c r="D4523" s="2" t="s">
        <v>5287</v>
      </c>
      <c r="E4523" s="2" t="s">
        <v>45</v>
      </c>
      <c r="F4523" s="2" t="s">
        <v>46</v>
      </c>
      <c r="G4523" s="2" t="s">
        <v>22</v>
      </c>
      <c r="H4523" s="2" t="s">
        <v>23</v>
      </c>
      <c r="I4523" s="2" t="s">
        <v>24</v>
      </c>
      <c r="J4523" s="2">
        <v>8</v>
      </c>
      <c r="K4523" s="2">
        <v>32019</v>
      </c>
      <c r="L4523" s="2">
        <v>256152</v>
      </c>
      <c r="M4523" s="2">
        <v>194342.6</v>
      </c>
      <c r="N4523" s="2">
        <v>61809.4</v>
      </c>
      <c r="O4523" s="2">
        <v>231</v>
      </c>
      <c r="P4523" s="2">
        <v>21</v>
      </c>
      <c r="Q4523" s="2" t="s">
        <v>25</v>
      </c>
      <c r="R4523" s="2">
        <v>10</v>
      </c>
      <c r="S4523" s="5">
        <f>IFERROR(Table1[[#This Row],[Profit]]/Table1[[#This Row],[Sales]],0)</f>
        <v>0.24129969705487367</v>
      </c>
      <c r="T4523" s="2" t="str">
        <f t="shared" si="70"/>
        <v>Reorder Needed</v>
      </c>
    </row>
    <row r="4524" spans="1:20" x14ac:dyDescent="0.3">
      <c r="A4524" s="2">
        <v>5523</v>
      </c>
      <c r="B4524" s="3">
        <v>45633</v>
      </c>
      <c r="C4524" s="2" t="s">
        <v>4599</v>
      </c>
      <c r="D4524" s="2" t="s">
        <v>5288</v>
      </c>
      <c r="E4524" s="2" t="s">
        <v>28</v>
      </c>
      <c r="F4524" s="2" t="s">
        <v>29</v>
      </c>
      <c r="G4524" s="2" t="s">
        <v>81</v>
      </c>
      <c r="H4524" s="2" t="s">
        <v>82</v>
      </c>
      <c r="I4524" s="2" t="s">
        <v>24</v>
      </c>
      <c r="J4524" s="2">
        <v>5</v>
      </c>
      <c r="K4524" s="2">
        <v>39447</v>
      </c>
      <c r="L4524" s="2">
        <v>197235</v>
      </c>
      <c r="M4524" s="2">
        <v>127459.89</v>
      </c>
      <c r="N4524" s="2">
        <v>69775.11</v>
      </c>
      <c r="O4524" s="2">
        <v>365</v>
      </c>
      <c r="P4524" s="2">
        <v>88</v>
      </c>
      <c r="Q4524" s="2" t="s">
        <v>42</v>
      </c>
      <c r="R4524" s="2">
        <v>10</v>
      </c>
      <c r="S4524" s="5">
        <f>IFERROR(Table1[[#This Row],[Profit]]/Table1[[#This Row],[Sales]],0)</f>
        <v>0.35376637006616474</v>
      </c>
      <c r="T4524" s="2" t="str">
        <f t="shared" si="70"/>
        <v>Reorder Needed</v>
      </c>
    </row>
    <row r="4525" spans="1:20" x14ac:dyDescent="0.3">
      <c r="A4525" s="2">
        <v>5524</v>
      </c>
      <c r="B4525" s="3">
        <v>45294</v>
      </c>
      <c r="C4525" s="2" t="s">
        <v>563</v>
      </c>
      <c r="D4525" s="2" t="s">
        <v>5289</v>
      </c>
      <c r="E4525" s="2" t="s">
        <v>20</v>
      </c>
      <c r="F4525" s="2" t="s">
        <v>21</v>
      </c>
      <c r="G4525" s="2" t="s">
        <v>22</v>
      </c>
      <c r="H4525" s="2" t="s">
        <v>23</v>
      </c>
      <c r="I4525" s="2" t="s">
        <v>24</v>
      </c>
      <c r="J4525" s="2">
        <v>8</v>
      </c>
      <c r="K4525" s="2">
        <v>47215</v>
      </c>
      <c r="L4525" s="2">
        <v>377720</v>
      </c>
      <c r="M4525" s="2">
        <v>278575.78000000003</v>
      </c>
      <c r="N4525" s="2">
        <v>99144.22</v>
      </c>
      <c r="O4525" s="2">
        <v>145</v>
      </c>
      <c r="P4525" s="2">
        <v>39</v>
      </c>
      <c r="Q4525" s="2" t="s">
        <v>25</v>
      </c>
      <c r="R4525" s="2">
        <v>10</v>
      </c>
      <c r="S4525" s="5">
        <f>IFERROR(Table1[[#This Row],[Profit]]/Table1[[#This Row],[Sales]],0)</f>
        <v>0.26248072646404746</v>
      </c>
      <c r="T4525" s="2" t="str">
        <f t="shared" si="70"/>
        <v>Reorder Needed</v>
      </c>
    </row>
    <row r="4526" spans="1:20" x14ac:dyDescent="0.3">
      <c r="A4526" s="2">
        <v>5525</v>
      </c>
      <c r="B4526" s="3">
        <v>45536</v>
      </c>
      <c r="C4526" s="2" t="s">
        <v>868</v>
      </c>
      <c r="D4526" s="2" t="s">
        <v>5290</v>
      </c>
      <c r="E4526" s="2" t="s">
        <v>28</v>
      </c>
      <c r="F4526" s="2" t="s">
        <v>29</v>
      </c>
      <c r="G4526" s="2" t="s">
        <v>49</v>
      </c>
      <c r="H4526" s="2" t="s">
        <v>50</v>
      </c>
      <c r="I4526" s="2" t="s">
        <v>51</v>
      </c>
      <c r="J4526" s="2">
        <v>5</v>
      </c>
      <c r="K4526" s="2">
        <v>38798</v>
      </c>
      <c r="L4526" s="2">
        <v>193990</v>
      </c>
      <c r="M4526" s="2">
        <v>123688.07</v>
      </c>
      <c r="N4526" s="2">
        <v>70301.929999999993</v>
      </c>
      <c r="O4526" s="2">
        <v>359</v>
      </c>
      <c r="P4526" s="2">
        <v>15</v>
      </c>
      <c r="Q4526" s="2" t="s">
        <v>52</v>
      </c>
      <c r="R4526" s="2">
        <v>10</v>
      </c>
      <c r="S4526" s="5">
        <f>IFERROR(Table1[[#This Row],[Profit]]/Table1[[#This Row],[Sales]],0)</f>
        <v>0.36239976287437492</v>
      </c>
      <c r="T4526" s="2" t="str">
        <f t="shared" si="70"/>
        <v>Reorder Needed</v>
      </c>
    </row>
    <row r="4527" spans="1:20" x14ac:dyDescent="0.3">
      <c r="A4527" s="2">
        <v>5526</v>
      </c>
      <c r="B4527" s="3">
        <v>45553</v>
      </c>
      <c r="C4527" s="2" t="s">
        <v>290</v>
      </c>
      <c r="D4527" s="2" t="s">
        <v>5291</v>
      </c>
      <c r="E4527" s="2" t="s">
        <v>36</v>
      </c>
      <c r="F4527" s="2" t="s">
        <v>37</v>
      </c>
      <c r="G4527" s="2" t="s">
        <v>97</v>
      </c>
      <c r="H4527" s="2" t="s">
        <v>98</v>
      </c>
      <c r="I4527" s="2" t="s">
        <v>32</v>
      </c>
      <c r="J4527" s="2">
        <v>2</v>
      </c>
      <c r="K4527" s="2">
        <v>29504</v>
      </c>
      <c r="L4527" s="2">
        <v>59008</v>
      </c>
      <c r="M4527" s="2">
        <v>40179.599999999999</v>
      </c>
      <c r="N4527" s="2">
        <v>18828.400000000001</v>
      </c>
      <c r="O4527" s="2">
        <v>96</v>
      </c>
      <c r="P4527" s="2">
        <v>21</v>
      </c>
      <c r="Q4527" s="2" t="s">
        <v>99</v>
      </c>
      <c r="R4527" s="2">
        <v>10</v>
      </c>
      <c r="S4527" s="5">
        <f>IFERROR(Table1[[#This Row],[Profit]]/Table1[[#This Row],[Sales]],0)</f>
        <v>0.31908215835141002</v>
      </c>
      <c r="T4527" s="2" t="str">
        <f t="shared" si="70"/>
        <v>Reorder Needed</v>
      </c>
    </row>
    <row r="4528" spans="1:20" x14ac:dyDescent="0.3">
      <c r="A4528" s="2">
        <v>5527</v>
      </c>
      <c r="B4528" s="3">
        <v>45442</v>
      </c>
      <c r="C4528" s="2" t="s">
        <v>561</v>
      </c>
      <c r="D4528" s="2" t="s">
        <v>5292</v>
      </c>
      <c r="E4528" s="2" t="s">
        <v>20</v>
      </c>
      <c r="F4528" s="2" t="s">
        <v>21</v>
      </c>
      <c r="G4528" s="2" t="s">
        <v>40</v>
      </c>
      <c r="H4528" s="2" t="s">
        <v>41</v>
      </c>
      <c r="I4528" s="2" t="s">
        <v>24</v>
      </c>
      <c r="J4528" s="2">
        <v>4</v>
      </c>
      <c r="K4528" s="2">
        <v>59641</v>
      </c>
      <c r="L4528" s="2">
        <v>238564</v>
      </c>
      <c r="M4528" s="2">
        <v>172712.17</v>
      </c>
      <c r="N4528" s="2">
        <v>65851.83</v>
      </c>
      <c r="O4528" s="2">
        <v>303</v>
      </c>
      <c r="P4528" s="2">
        <v>46</v>
      </c>
      <c r="Q4528" s="2" t="s">
        <v>42</v>
      </c>
      <c r="R4528" s="2">
        <v>15</v>
      </c>
      <c r="S4528" s="5">
        <f>IFERROR(Table1[[#This Row],[Profit]]/Table1[[#This Row],[Sales]],0)</f>
        <v>0.27603422980835335</v>
      </c>
      <c r="T4528" s="2" t="str">
        <f t="shared" si="70"/>
        <v>Reorder Needed</v>
      </c>
    </row>
    <row r="4529" spans="1:20" x14ac:dyDescent="0.3">
      <c r="A4529" s="2">
        <v>5528</v>
      </c>
      <c r="B4529" s="3">
        <v>45643</v>
      </c>
      <c r="C4529" s="2" t="s">
        <v>1396</v>
      </c>
      <c r="D4529" s="2" t="s">
        <v>4180</v>
      </c>
      <c r="E4529" s="2" t="s">
        <v>36</v>
      </c>
      <c r="F4529" s="2" t="s">
        <v>37</v>
      </c>
      <c r="G4529" s="2" t="s">
        <v>40</v>
      </c>
      <c r="H4529" s="2" t="s">
        <v>41</v>
      </c>
      <c r="I4529" s="2" t="s">
        <v>24</v>
      </c>
      <c r="J4529" s="2">
        <v>8</v>
      </c>
      <c r="K4529" s="2">
        <v>40550</v>
      </c>
      <c r="L4529" s="2">
        <v>324400</v>
      </c>
      <c r="M4529" s="2">
        <v>253280.45</v>
      </c>
      <c r="N4529" s="2">
        <v>71119.55</v>
      </c>
      <c r="O4529" s="2">
        <v>203</v>
      </c>
      <c r="P4529" s="2">
        <v>91</v>
      </c>
      <c r="Q4529" s="2" t="s">
        <v>42</v>
      </c>
      <c r="R4529" s="2">
        <v>10</v>
      </c>
      <c r="S4529" s="5">
        <f>IFERROR(Table1[[#This Row],[Profit]]/Table1[[#This Row],[Sales]],0)</f>
        <v>0.21923412453760791</v>
      </c>
      <c r="T4529" s="2" t="str">
        <f t="shared" si="70"/>
        <v>Reorder Needed</v>
      </c>
    </row>
    <row r="4530" spans="1:20" x14ac:dyDescent="0.3">
      <c r="A4530" s="2">
        <v>5529</v>
      </c>
      <c r="B4530" s="3">
        <v>45363</v>
      </c>
      <c r="C4530" s="2" t="s">
        <v>1934</v>
      </c>
      <c r="D4530" s="2" t="s">
        <v>5293</v>
      </c>
      <c r="E4530" s="2" t="s">
        <v>20</v>
      </c>
      <c r="F4530" s="2" t="s">
        <v>21</v>
      </c>
      <c r="G4530" s="2" t="s">
        <v>97</v>
      </c>
      <c r="H4530" s="2" t="s">
        <v>98</v>
      </c>
      <c r="I4530" s="2" t="s">
        <v>32</v>
      </c>
      <c r="J4530" s="2">
        <v>4</v>
      </c>
      <c r="K4530" s="2">
        <v>12275</v>
      </c>
      <c r="L4530" s="2">
        <v>49100</v>
      </c>
      <c r="M4530" s="2">
        <v>43368.99</v>
      </c>
      <c r="N4530" s="2">
        <v>5731.01</v>
      </c>
      <c r="O4530" s="2">
        <v>476</v>
      </c>
      <c r="P4530" s="2">
        <v>26</v>
      </c>
      <c r="Q4530" s="2" t="s">
        <v>99</v>
      </c>
      <c r="R4530" s="2">
        <v>20</v>
      </c>
      <c r="S4530" s="5">
        <f>IFERROR(Table1[[#This Row],[Profit]]/Table1[[#This Row],[Sales]],0)</f>
        <v>0.11672118126272912</v>
      </c>
      <c r="T4530" s="2" t="str">
        <f t="shared" si="70"/>
        <v>Reorder Needed</v>
      </c>
    </row>
    <row r="4531" spans="1:20" x14ac:dyDescent="0.3">
      <c r="A4531" s="2">
        <v>5530</v>
      </c>
      <c r="B4531" s="3">
        <v>45372</v>
      </c>
      <c r="C4531" s="2" t="s">
        <v>507</v>
      </c>
      <c r="D4531" s="2" t="s">
        <v>5294</v>
      </c>
      <c r="E4531" s="2" t="s">
        <v>28</v>
      </c>
      <c r="F4531" s="2" t="s">
        <v>29</v>
      </c>
      <c r="G4531" s="2" t="s">
        <v>75</v>
      </c>
      <c r="H4531" s="2" t="s">
        <v>76</v>
      </c>
      <c r="I4531" s="2" t="s">
        <v>77</v>
      </c>
      <c r="J4531" s="2">
        <v>1</v>
      </c>
      <c r="K4531" s="2">
        <v>42501</v>
      </c>
      <c r="L4531" s="2">
        <v>42501</v>
      </c>
      <c r="M4531" s="2">
        <v>38151.760000000002</v>
      </c>
      <c r="N4531" s="2">
        <v>4349.24</v>
      </c>
      <c r="O4531" s="2">
        <v>218</v>
      </c>
      <c r="P4531" s="2">
        <v>75</v>
      </c>
      <c r="Q4531" s="2" t="s">
        <v>78</v>
      </c>
      <c r="R4531" s="2">
        <v>15</v>
      </c>
      <c r="S4531" s="5">
        <f>IFERROR(Table1[[#This Row],[Profit]]/Table1[[#This Row],[Sales]],0)</f>
        <v>0.10233265099644713</v>
      </c>
      <c r="T4531" s="2" t="str">
        <f t="shared" si="70"/>
        <v>Reorder Needed</v>
      </c>
    </row>
    <row r="4532" spans="1:20" x14ac:dyDescent="0.3">
      <c r="A4532" s="2">
        <v>5531</v>
      </c>
      <c r="B4532" s="3">
        <v>45610</v>
      </c>
      <c r="C4532" s="2" t="s">
        <v>1218</v>
      </c>
      <c r="D4532" s="2" t="s">
        <v>5295</v>
      </c>
      <c r="E4532" s="2" t="s">
        <v>20</v>
      </c>
      <c r="F4532" s="2" t="s">
        <v>21</v>
      </c>
      <c r="G4532" s="2" t="s">
        <v>55</v>
      </c>
      <c r="H4532" s="2" t="s">
        <v>56</v>
      </c>
      <c r="I4532" s="2" t="s">
        <v>32</v>
      </c>
      <c r="J4532" s="2">
        <v>8</v>
      </c>
      <c r="K4532" s="2">
        <v>45994</v>
      </c>
      <c r="L4532" s="2">
        <v>367952</v>
      </c>
      <c r="M4532" s="2">
        <v>223853.35</v>
      </c>
      <c r="N4532" s="2">
        <v>144098.65</v>
      </c>
      <c r="O4532" s="2">
        <v>85</v>
      </c>
      <c r="P4532" s="2">
        <v>16</v>
      </c>
      <c r="Q4532" s="2" t="s">
        <v>57</v>
      </c>
      <c r="R4532" s="2">
        <v>10</v>
      </c>
      <c r="S4532" s="5">
        <f>IFERROR(Table1[[#This Row],[Profit]]/Table1[[#This Row],[Sales]],0)</f>
        <v>0.39162349980432226</v>
      </c>
      <c r="T4532" s="2" t="str">
        <f t="shared" si="70"/>
        <v>Reorder Needed</v>
      </c>
    </row>
    <row r="4533" spans="1:20" x14ac:dyDescent="0.3">
      <c r="A4533" s="2">
        <v>5532</v>
      </c>
      <c r="B4533" s="3">
        <v>45617</v>
      </c>
      <c r="C4533" s="2" t="s">
        <v>43</v>
      </c>
      <c r="D4533" s="2" t="s">
        <v>5296</v>
      </c>
      <c r="E4533" s="2" t="s">
        <v>36</v>
      </c>
      <c r="F4533" s="2" t="s">
        <v>37</v>
      </c>
      <c r="G4533" s="2" t="s">
        <v>30</v>
      </c>
      <c r="H4533" s="2" t="s">
        <v>31</v>
      </c>
      <c r="I4533" s="2" t="s">
        <v>32</v>
      </c>
      <c r="J4533" s="2">
        <v>7</v>
      </c>
      <c r="K4533" s="2">
        <v>48510</v>
      </c>
      <c r="L4533" s="2">
        <v>339570</v>
      </c>
      <c r="M4533" s="2">
        <v>251047.15</v>
      </c>
      <c r="N4533" s="2">
        <v>88522.85</v>
      </c>
      <c r="O4533" s="2">
        <v>279</v>
      </c>
      <c r="P4533" s="2">
        <v>75</v>
      </c>
      <c r="Q4533" s="2" t="s">
        <v>33</v>
      </c>
      <c r="R4533" s="2">
        <v>15</v>
      </c>
      <c r="S4533" s="5">
        <f>IFERROR(Table1[[#This Row],[Profit]]/Table1[[#This Row],[Sales]],0)</f>
        <v>0.26069102099714347</v>
      </c>
      <c r="T4533" s="2" t="str">
        <f t="shared" si="70"/>
        <v>Reorder Needed</v>
      </c>
    </row>
    <row r="4534" spans="1:20" x14ac:dyDescent="0.3">
      <c r="A4534" s="2">
        <v>5533</v>
      </c>
      <c r="B4534" s="3">
        <v>45440</v>
      </c>
      <c r="C4534" s="2" t="s">
        <v>1556</v>
      </c>
      <c r="D4534" s="2" t="s">
        <v>5297</v>
      </c>
      <c r="E4534" s="2" t="s">
        <v>20</v>
      </c>
      <c r="F4534" s="2" t="s">
        <v>21</v>
      </c>
      <c r="G4534" s="2" t="s">
        <v>75</v>
      </c>
      <c r="H4534" s="2" t="s">
        <v>76</v>
      </c>
      <c r="I4534" s="2" t="s">
        <v>77</v>
      </c>
      <c r="J4534" s="2">
        <v>2</v>
      </c>
      <c r="K4534" s="2">
        <v>20390</v>
      </c>
      <c r="L4534" s="2">
        <v>40780</v>
      </c>
      <c r="M4534" s="2">
        <v>30538.54</v>
      </c>
      <c r="N4534" s="2">
        <v>10241.459999999999</v>
      </c>
      <c r="O4534" s="2">
        <v>456</v>
      </c>
      <c r="P4534" s="2">
        <v>22</v>
      </c>
      <c r="Q4534" s="2" t="s">
        <v>78</v>
      </c>
      <c r="R4534" s="2">
        <v>10</v>
      </c>
      <c r="S4534" s="5">
        <f>IFERROR(Table1[[#This Row],[Profit]]/Table1[[#This Row],[Sales]],0)</f>
        <v>0.25113928396272678</v>
      </c>
      <c r="T4534" s="2" t="str">
        <f t="shared" si="70"/>
        <v>Reorder Needed</v>
      </c>
    </row>
    <row r="4535" spans="1:20" x14ac:dyDescent="0.3">
      <c r="A4535" s="2">
        <v>5534</v>
      </c>
      <c r="B4535" s="3">
        <v>45314</v>
      </c>
      <c r="C4535" s="2" t="s">
        <v>766</v>
      </c>
      <c r="D4535" s="2" t="s">
        <v>5298</v>
      </c>
      <c r="E4535" s="2" t="s">
        <v>20</v>
      </c>
      <c r="F4535" s="2" t="s">
        <v>21</v>
      </c>
      <c r="G4535" s="2" t="s">
        <v>60</v>
      </c>
      <c r="H4535" s="2" t="s">
        <v>61</v>
      </c>
      <c r="I4535" s="2" t="s">
        <v>32</v>
      </c>
      <c r="J4535" s="2">
        <v>1</v>
      </c>
      <c r="K4535" s="2">
        <v>16389</v>
      </c>
      <c r="L4535" s="2">
        <v>16389</v>
      </c>
      <c r="M4535" s="2">
        <v>11030.14</v>
      </c>
      <c r="N4535" s="2">
        <v>5358.86</v>
      </c>
      <c r="O4535" s="2">
        <v>96</v>
      </c>
      <c r="P4535" s="2">
        <v>69</v>
      </c>
      <c r="Q4535" s="2" t="s">
        <v>62</v>
      </c>
      <c r="R4535" s="2">
        <v>0</v>
      </c>
      <c r="S4535" s="5">
        <f>IFERROR(Table1[[#This Row],[Profit]]/Table1[[#This Row],[Sales]],0)</f>
        <v>0.32697907132832998</v>
      </c>
      <c r="T4535" s="2" t="str">
        <f t="shared" si="70"/>
        <v>Reorder Needed</v>
      </c>
    </row>
    <row r="4536" spans="1:20" x14ac:dyDescent="0.3">
      <c r="A4536" s="2">
        <v>5535</v>
      </c>
      <c r="B4536" s="3">
        <v>45300</v>
      </c>
      <c r="C4536" s="2" t="s">
        <v>2075</v>
      </c>
      <c r="D4536" s="2" t="s">
        <v>5299</v>
      </c>
      <c r="E4536" s="2" t="s">
        <v>28</v>
      </c>
      <c r="F4536" s="2" t="s">
        <v>29</v>
      </c>
      <c r="G4536" s="2" t="s">
        <v>67</v>
      </c>
      <c r="H4536" s="2" t="s">
        <v>68</v>
      </c>
      <c r="I4536" s="2" t="s">
        <v>24</v>
      </c>
      <c r="J4536" s="2">
        <v>4</v>
      </c>
      <c r="K4536" s="2">
        <v>47060</v>
      </c>
      <c r="L4536" s="2">
        <v>188240</v>
      </c>
      <c r="M4536" s="2">
        <v>121987.86</v>
      </c>
      <c r="N4536" s="2">
        <v>66252.14</v>
      </c>
      <c r="O4536" s="2">
        <v>397</v>
      </c>
      <c r="P4536" s="2">
        <v>89</v>
      </c>
      <c r="Q4536" s="2" t="s">
        <v>42</v>
      </c>
      <c r="R4536" s="2">
        <v>5</v>
      </c>
      <c r="S4536" s="5">
        <f>IFERROR(Table1[[#This Row],[Profit]]/Table1[[#This Row],[Sales]],0)</f>
        <v>0.35195569485762856</v>
      </c>
      <c r="T4536" s="2" t="str">
        <f t="shared" si="70"/>
        <v>Reorder Needed</v>
      </c>
    </row>
    <row r="4537" spans="1:20" x14ac:dyDescent="0.3">
      <c r="A4537" s="2">
        <v>5536</v>
      </c>
      <c r="B4537" s="3">
        <v>45590</v>
      </c>
      <c r="C4537" s="2" t="s">
        <v>1271</v>
      </c>
      <c r="D4537" s="2" t="s">
        <v>5300</v>
      </c>
      <c r="E4537" s="2" t="s">
        <v>36</v>
      </c>
      <c r="F4537" s="2" t="s">
        <v>37</v>
      </c>
      <c r="G4537" s="2" t="s">
        <v>60</v>
      </c>
      <c r="H4537" s="2" t="s">
        <v>61</v>
      </c>
      <c r="I4537" s="2" t="s">
        <v>32</v>
      </c>
      <c r="J4537" s="2">
        <v>5</v>
      </c>
      <c r="K4537" s="2">
        <v>19861</v>
      </c>
      <c r="L4537" s="2">
        <v>99305</v>
      </c>
      <c r="M4537" s="2">
        <v>71386.5</v>
      </c>
      <c r="N4537" s="2">
        <v>27918.5</v>
      </c>
      <c r="O4537" s="2">
        <v>327</v>
      </c>
      <c r="P4537" s="2">
        <v>13</v>
      </c>
      <c r="Q4537" s="2" t="s">
        <v>62</v>
      </c>
      <c r="R4537" s="2">
        <v>20</v>
      </c>
      <c r="S4537" s="5">
        <f>IFERROR(Table1[[#This Row],[Profit]]/Table1[[#This Row],[Sales]],0)</f>
        <v>0.28113891546246411</v>
      </c>
      <c r="T4537" s="2" t="str">
        <f t="shared" si="70"/>
        <v>Reorder Needed</v>
      </c>
    </row>
    <row r="4538" spans="1:20" x14ac:dyDescent="0.3">
      <c r="A4538" s="2">
        <v>5537</v>
      </c>
      <c r="B4538" s="3">
        <v>45496</v>
      </c>
      <c r="C4538" s="2" t="s">
        <v>4454</v>
      </c>
      <c r="D4538" s="2" t="s">
        <v>5301</v>
      </c>
      <c r="E4538" s="2" t="s">
        <v>45</v>
      </c>
      <c r="F4538" s="2" t="s">
        <v>46</v>
      </c>
      <c r="G4538" s="2" t="s">
        <v>55</v>
      </c>
      <c r="H4538" s="2" t="s">
        <v>56</v>
      </c>
      <c r="I4538" s="2" t="s">
        <v>32</v>
      </c>
      <c r="J4538" s="2">
        <v>2</v>
      </c>
      <c r="K4538" s="2">
        <v>54107</v>
      </c>
      <c r="L4538" s="2">
        <v>108214</v>
      </c>
      <c r="M4538" s="2">
        <v>88595.08</v>
      </c>
      <c r="N4538" s="2">
        <v>19618.919999999998</v>
      </c>
      <c r="O4538" s="2">
        <v>185</v>
      </c>
      <c r="P4538" s="2">
        <v>37</v>
      </c>
      <c r="Q4538" s="2" t="s">
        <v>57</v>
      </c>
      <c r="R4538" s="2">
        <v>15</v>
      </c>
      <c r="S4538" s="5">
        <f>IFERROR(Table1[[#This Row],[Profit]]/Table1[[#This Row],[Sales]],0)</f>
        <v>0.1812974291681298</v>
      </c>
      <c r="T4538" s="2" t="str">
        <f t="shared" si="70"/>
        <v>Reorder Needed</v>
      </c>
    </row>
    <row r="4539" spans="1:20" x14ac:dyDescent="0.3">
      <c r="A4539" s="2">
        <v>5538</v>
      </c>
      <c r="B4539" s="3">
        <v>45603</v>
      </c>
      <c r="C4539" s="2" t="s">
        <v>2522</v>
      </c>
      <c r="D4539" s="2" t="s">
        <v>3870</v>
      </c>
      <c r="E4539" s="2" t="s">
        <v>20</v>
      </c>
      <c r="F4539" s="2" t="s">
        <v>21</v>
      </c>
      <c r="G4539" s="2" t="s">
        <v>40</v>
      </c>
      <c r="H4539" s="2" t="s">
        <v>41</v>
      </c>
      <c r="I4539" s="2" t="s">
        <v>24</v>
      </c>
      <c r="J4539" s="2">
        <v>10</v>
      </c>
      <c r="K4539" s="2">
        <v>33041</v>
      </c>
      <c r="L4539" s="2">
        <v>330410</v>
      </c>
      <c r="M4539" s="2">
        <v>227835.56</v>
      </c>
      <c r="N4539" s="2">
        <v>102574.44</v>
      </c>
      <c r="O4539" s="2">
        <v>325</v>
      </c>
      <c r="P4539" s="2">
        <v>73</v>
      </c>
      <c r="Q4539" s="2" t="s">
        <v>42</v>
      </c>
      <c r="R4539" s="2">
        <v>15</v>
      </c>
      <c r="S4539" s="5">
        <f>IFERROR(Table1[[#This Row],[Profit]]/Table1[[#This Row],[Sales]],0)</f>
        <v>0.31044593081323207</v>
      </c>
      <c r="T4539" s="2" t="str">
        <f t="shared" si="70"/>
        <v>Reorder Needed</v>
      </c>
    </row>
    <row r="4540" spans="1:20" x14ac:dyDescent="0.3">
      <c r="A4540" s="2">
        <v>5539</v>
      </c>
      <c r="B4540" s="3">
        <v>45443</v>
      </c>
      <c r="C4540" s="2" t="s">
        <v>1168</v>
      </c>
      <c r="D4540" s="2" t="s">
        <v>5302</v>
      </c>
      <c r="E4540" s="2" t="s">
        <v>45</v>
      </c>
      <c r="F4540" s="2" t="s">
        <v>46</v>
      </c>
      <c r="G4540" s="2" t="s">
        <v>81</v>
      </c>
      <c r="H4540" s="2" t="s">
        <v>82</v>
      </c>
      <c r="I4540" s="2" t="s">
        <v>24</v>
      </c>
      <c r="J4540" s="2">
        <v>8</v>
      </c>
      <c r="K4540" s="2">
        <v>29512</v>
      </c>
      <c r="L4540" s="2">
        <v>236096</v>
      </c>
      <c r="M4540" s="2">
        <v>161782.64000000001</v>
      </c>
      <c r="N4540" s="2">
        <v>74313.36</v>
      </c>
      <c r="O4540" s="2">
        <v>185</v>
      </c>
      <c r="P4540" s="2">
        <v>96</v>
      </c>
      <c r="Q4540" s="2" t="s">
        <v>42</v>
      </c>
      <c r="R4540" s="2">
        <v>0</v>
      </c>
      <c r="S4540" s="5">
        <f>IFERROR(Table1[[#This Row],[Profit]]/Table1[[#This Row],[Sales]],0)</f>
        <v>0.31475908105177552</v>
      </c>
      <c r="T4540" s="2" t="str">
        <f t="shared" si="70"/>
        <v>Reorder Needed</v>
      </c>
    </row>
    <row r="4541" spans="1:20" x14ac:dyDescent="0.3">
      <c r="A4541" s="2">
        <v>5540</v>
      </c>
      <c r="B4541" s="3">
        <v>45557</v>
      </c>
      <c r="C4541" s="2" t="s">
        <v>2751</v>
      </c>
      <c r="D4541" s="2" t="s">
        <v>5303</v>
      </c>
      <c r="E4541" s="2" t="s">
        <v>36</v>
      </c>
      <c r="F4541" s="2" t="s">
        <v>37</v>
      </c>
      <c r="G4541" s="2" t="s">
        <v>97</v>
      </c>
      <c r="H4541" s="2" t="s">
        <v>98</v>
      </c>
      <c r="I4541" s="2" t="s">
        <v>32</v>
      </c>
      <c r="J4541" s="2">
        <v>2</v>
      </c>
      <c r="K4541" s="2">
        <v>8360</v>
      </c>
      <c r="L4541" s="2">
        <v>16720</v>
      </c>
      <c r="M4541" s="2">
        <v>10726.64</v>
      </c>
      <c r="N4541" s="2">
        <v>5993.36</v>
      </c>
      <c r="O4541" s="2">
        <v>30</v>
      </c>
      <c r="P4541" s="2">
        <v>78</v>
      </c>
      <c r="Q4541" s="2" t="s">
        <v>99</v>
      </c>
      <c r="R4541" s="2">
        <v>5</v>
      </c>
      <c r="S4541" s="5">
        <f>IFERROR(Table1[[#This Row],[Profit]]/Table1[[#This Row],[Sales]],0)</f>
        <v>0.35845454545454541</v>
      </c>
      <c r="T4541" s="2" t="str">
        <f t="shared" si="70"/>
        <v>Sufficient</v>
      </c>
    </row>
    <row r="4542" spans="1:20" x14ac:dyDescent="0.3">
      <c r="A4542" s="2">
        <v>5541</v>
      </c>
      <c r="B4542" s="3">
        <v>45382</v>
      </c>
      <c r="C4542" s="2" t="s">
        <v>565</v>
      </c>
      <c r="D4542" s="2" t="s">
        <v>3526</v>
      </c>
      <c r="E4542" s="2" t="s">
        <v>45</v>
      </c>
      <c r="F4542" s="2" t="s">
        <v>46</v>
      </c>
      <c r="G4542" s="2" t="s">
        <v>49</v>
      </c>
      <c r="H4542" s="2" t="s">
        <v>50</v>
      </c>
      <c r="I4542" s="2" t="s">
        <v>51</v>
      </c>
      <c r="J4542" s="2">
        <v>6</v>
      </c>
      <c r="K4542" s="2">
        <v>25376</v>
      </c>
      <c r="L4542" s="2">
        <v>152256</v>
      </c>
      <c r="M4542" s="2">
        <v>97270.69</v>
      </c>
      <c r="N4542" s="2">
        <v>54985.31</v>
      </c>
      <c r="O4542" s="2">
        <v>457</v>
      </c>
      <c r="P4542" s="2">
        <v>35</v>
      </c>
      <c r="Q4542" s="2" t="s">
        <v>52</v>
      </c>
      <c r="R4542" s="2">
        <v>0</v>
      </c>
      <c r="S4542" s="5">
        <f>IFERROR(Table1[[#This Row],[Profit]]/Table1[[#This Row],[Sales]],0)</f>
        <v>0.36113722940311055</v>
      </c>
      <c r="T4542" s="2" t="str">
        <f t="shared" si="70"/>
        <v>Reorder Needed</v>
      </c>
    </row>
    <row r="4543" spans="1:20" x14ac:dyDescent="0.3">
      <c r="A4543" s="2">
        <v>5542</v>
      </c>
      <c r="B4543" s="3">
        <v>45407</v>
      </c>
      <c r="C4543" s="2" t="s">
        <v>399</v>
      </c>
      <c r="D4543" s="2" t="s">
        <v>5304</v>
      </c>
      <c r="E4543" s="2" t="s">
        <v>20</v>
      </c>
      <c r="F4543" s="2" t="s">
        <v>21</v>
      </c>
      <c r="G4543" s="2" t="s">
        <v>40</v>
      </c>
      <c r="H4543" s="2" t="s">
        <v>41</v>
      </c>
      <c r="I4543" s="2" t="s">
        <v>24</v>
      </c>
      <c r="J4543" s="2">
        <v>8</v>
      </c>
      <c r="K4543" s="2">
        <v>54784</v>
      </c>
      <c r="L4543" s="2">
        <v>438272</v>
      </c>
      <c r="M4543" s="2">
        <v>282220.2</v>
      </c>
      <c r="N4543" s="2">
        <v>156051.79999999999</v>
      </c>
      <c r="O4543" s="2">
        <v>112</v>
      </c>
      <c r="P4543" s="2">
        <v>17</v>
      </c>
      <c r="Q4543" s="2" t="s">
        <v>42</v>
      </c>
      <c r="R4543" s="2">
        <v>0</v>
      </c>
      <c r="S4543" s="5">
        <f>IFERROR(Table1[[#This Row],[Profit]]/Table1[[#This Row],[Sales]],0)</f>
        <v>0.35606153256425233</v>
      </c>
      <c r="T4543" s="2" t="str">
        <f t="shared" si="70"/>
        <v>Reorder Needed</v>
      </c>
    </row>
    <row r="4544" spans="1:20" x14ac:dyDescent="0.3">
      <c r="A4544" s="2">
        <v>5543</v>
      </c>
      <c r="B4544" s="3">
        <v>45507</v>
      </c>
      <c r="C4544" s="2" t="s">
        <v>192</v>
      </c>
      <c r="D4544" s="2" t="s">
        <v>5305</v>
      </c>
      <c r="E4544" s="2" t="s">
        <v>45</v>
      </c>
      <c r="F4544" s="2" t="s">
        <v>46</v>
      </c>
      <c r="G4544" s="2" t="s">
        <v>22</v>
      </c>
      <c r="H4544" s="2" t="s">
        <v>23</v>
      </c>
      <c r="I4544" s="2" t="s">
        <v>24</v>
      </c>
      <c r="J4544" s="2">
        <v>4</v>
      </c>
      <c r="K4544" s="2">
        <v>53706</v>
      </c>
      <c r="L4544" s="2">
        <v>214824</v>
      </c>
      <c r="M4544" s="2">
        <v>186902.11</v>
      </c>
      <c r="N4544" s="2">
        <v>27921.89</v>
      </c>
      <c r="O4544" s="2">
        <v>27</v>
      </c>
      <c r="P4544" s="2">
        <v>24</v>
      </c>
      <c r="Q4544" s="2" t="s">
        <v>25</v>
      </c>
      <c r="R4544" s="2">
        <v>20</v>
      </c>
      <c r="S4544" s="5">
        <f>IFERROR(Table1[[#This Row],[Profit]]/Table1[[#This Row],[Sales]],0)</f>
        <v>0.12997565448925633</v>
      </c>
      <c r="T4544" s="2" t="str">
        <f t="shared" si="70"/>
        <v>Reorder Needed</v>
      </c>
    </row>
    <row r="4545" spans="1:20" x14ac:dyDescent="0.3">
      <c r="A4545" s="2">
        <v>5544</v>
      </c>
      <c r="B4545" s="3">
        <v>45554</v>
      </c>
      <c r="C4545" s="2" t="s">
        <v>909</v>
      </c>
      <c r="D4545" s="2" t="s">
        <v>5306</v>
      </c>
      <c r="E4545" s="2" t="s">
        <v>36</v>
      </c>
      <c r="F4545" s="2" t="s">
        <v>37</v>
      </c>
      <c r="G4545" s="2" t="s">
        <v>97</v>
      </c>
      <c r="H4545" s="2" t="s">
        <v>98</v>
      </c>
      <c r="I4545" s="2" t="s">
        <v>32</v>
      </c>
      <c r="J4545" s="2">
        <v>6</v>
      </c>
      <c r="K4545" s="2">
        <v>43251</v>
      </c>
      <c r="L4545" s="2">
        <v>259506</v>
      </c>
      <c r="M4545" s="2">
        <v>200292.16</v>
      </c>
      <c r="N4545" s="2">
        <v>59213.84</v>
      </c>
      <c r="O4545" s="2">
        <v>306</v>
      </c>
      <c r="P4545" s="2">
        <v>59</v>
      </c>
      <c r="Q4545" s="2" t="s">
        <v>99</v>
      </c>
      <c r="R4545" s="2">
        <v>0</v>
      </c>
      <c r="S4545" s="5">
        <f>IFERROR(Table1[[#This Row],[Profit]]/Table1[[#This Row],[Sales]],0)</f>
        <v>0.22817907871108953</v>
      </c>
      <c r="T4545" s="2" t="str">
        <f t="shared" si="70"/>
        <v>Reorder Needed</v>
      </c>
    </row>
    <row r="4546" spans="1:20" x14ac:dyDescent="0.3">
      <c r="A4546" s="2">
        <v>5545</v>
      </c>
      <c r="B4546" s="3">
        <v>45572</v>
      </c>
      <c r="C4546" s="2" t="s">
        <v>818</v>
      </c>
      <c r="D4546" s="2" t="s">
        <v>5307</v>
      </c>
      <c r="E4546" s="2" t="s">
        <v>20</v>
      </c>
      <c r="F4546" s="2" t="s">
        <v>21</v>
      </c>
      <c r="G4546" s="2" t="s">
        <v>30</v>
      </c>
      <c r="H4546" s="2" t="s">
        <v>31</v>
      </c>
      <c r="I4546" s="2" t="s">
        <v>32</v>
      </c>
      <c r="J4546" s="2">
        <v>8</v>
      </c>
      <c r="K4546" s="2">
        <v>6903</v>
      </c>
      <c r="L4546" s="2">
        <v>55224</v>
      </c>
      <c r="M4546" s="2">
        <v>35869.5</v>
      </c>
      <c r="N4546" s="2">
        <v>19354.5</v>
      </c>
      <c r="O4546" s="2">
        <v>421</v>
      </c>
      <c r="P4546" s="2">
        <v>79</v>
      </c>
      <c r="Q4546" s="2" t="s">
        <v>33</v>
      </c>
      <c r="R4546" s="2">
        <v>0</v>
      </c>
      <c r="S4546" s="5">
        <f>IFERROR(Table1[[#This Row],[Profit]]/Table1[[#This Row],[Sales]],0)</f>
        <v>0.35047262059973927</v>
      </c>
      <c r="T4546" s="2" t="str">
        <f t="shared" ref="T4546:T4609" si="71">IF(O4546&gt;P4546,"Reorder Needed","Sufficient")</f>
        <v>Reorder Needed</v>
      </c>
    </row>
    <row r="4547" spans="1:20" x14ac:dyDescent="0.3">
      <c r="A4547" s="2">
        <v>5546</v>
      </c>
      <c r="B4547" s="3">
        <v>45349</v>
      </c>
      <c r="C4547" s="2" t="s">
        <v>102</v>
      </c>
      <c r="D4547" s="2" t="s">
        <v>5308</v>
      </c>
      <c r="E4547" s="2" t="s">
        <v>20</v>
      </c>
      <c r="F4547" s="2" t="s">
        <v>21</v>
      </c>
      <c r="G4547" s="2" t="s">
        <v>30</v>
      </c>
      <c r="H4547" s="2" t="s">
        <v>31</v>
      </c>
      <c r="I4547" s="2" t="s">
        <v>32</v>
      </c>
      <c r="J4547" s="2">
        <v>10</v>
      </c>
      <c r="K4547" s="2">
        <v>40675</v>
      </c>
      <c r="L4547" s="2">
        <v>406750</v>
      </c>
      <c r="M4547" s="2">
        <v>335113.71000000002</v>
      </c>
      <c r="N4547" s="2">
        <v>71636.289999999994</v>
      </c>
      <c r="O4547" s="2">
        <v>264</v>
      </c>
      <c r="P4547" s="2">
        <v>98</v>
      </c>
      <c r="Q4547" s="2" t="s">
        <v>33</v>
      </c>
      <c r="R4547" s="2">
        <v>5</v>
      </c>
      <c r="S4547" s="5">
        <f>IFERROR(Table1[[#This Row],[Profit]]/Table1[[#This Row],[Sales]],0)</f>
        <v>0.17611872157344804</v>
      </c>
      <c r="T4547" s="2" t="str">
        <f t="shared" si="71"/>
        <v>Reorder Needed</v>
      </c>
    </row>
    <row r="4548" spans="1:20" x14ac:dyDescent="0.3">
      <c r="A4548" s="2">
        <v>5547</v>
      </c>
      <c r="B4548" s="3">
        <v>45616</v>
      </c>
      <c r="C4548" s="2" t="s">
        <v>239</v>
      </c>
      <c r="D4548" s="2" t="s">
        <v>5309</v>
      </c>
      <c r="E4548" s="2" t="s">
        <v>45</v>
      </c>
      <c r="F4548" s="2" t="s">
        <v>46</v>
      </c>
      <c r="G4548" s="2" t="s">
        <v>60</v>
      </c>
      <c r="H4548" s="2" t="s">
        <v>61</v>
      </c>
      <c r="I4548" s="2" t="s">
        <v>32</v>
      </c>
      <c r="J4548" s="2">
        <v>10</v>
      </c>
      <c r="K4548" s="2">
        <v>30351</v>
      </c>
      <c r="L4548" s="2">
        <v>303510</v>
      </c>
      <c r="M4548" s="2">
        <v>215126.89</v>
      </c>
      <c r="N4548" s="2">
        <v>88383.11</v>
      </c>
      <c r="O4548" s="2">
        <v>412</v>
      </c>
      <c r="P4548" s="2">
        <v>74</v>
      </c>
      <c r="Q4548" s="2" t="s">
        <v>62</v>
      </c>
      <c r="R4548" s="2">
        <v>0</v>
      </c>
      <c r="S4548" s="5">
        <f>IFERROR(Table1[[#This Row],[Profit]]/Table1[[#This Row],[Sales]],0)</f>
        <v>0.29120328819478764</v>
      </c>
      <c r="T4548" s="2" t="str">
        <f t="shared" si="71"/>
        <v>Reorder Needed</v>
      </c>
    </row>
    <row r="4549" spans="1:20" x14ac:dyDescent="0.3">
      <c r="A4549" s="2">
        <v>5548</v>
      </c>
      <c r="B4549" s="3">
        <v>45611</v>
      </c>
      <c r="C4549" s="2" t="s">
        <v>637</v>
      </c>
      <c r="D4549" s="2" t="s">
        <v>5310</v>
      </c>
      <c r="E4549" s="2" t="s">
        <v>20</v>
      </c>
      <c r="F4549" s="2" t="s">
        <v>21</v>
      </c>
      <c r="G4549" s="2" t="s">
        <v>97</v>
      </c>
      <c r="H4549" s="2" t="s">
        <v>98</v>
      </c>
      <c r="I4549" s="2" t="s">
        <v>32</v>
      </c>
      <c r="J4549" s="2">
        <v>10</v>
      </c>
      <c r="K4549" s="2">
        <v>4159</v>
      </c>
      <c r="L4549" s="2">
        <v>41590</v>
      </c>
      <c r="M4549" s="2">
        <v>25360.94</v>
      </c>
      <c r="N4549" s="2">
        <v>16229.06</v>
      </c>
      <c r="O4549" s="2">
        <v>236</v>
      </c>
      <c r="P4549" s="2">
        <v>83</v>
      </c>
      <c r="Q4549" s="2" t="s">
        <v>99</v>
      </c>
      <c r="R4549" s="2">
        <v>20</v>
      </c>
      <c r="S4549" s="5">
        <f>IFERROR(Table1[[#This Row],[Profit]]/Table1[[#This Row],[Sales]],0)</f>
        <v>0.39021543640298145</v>
      </c>
      <c r="T4549" s="2" t="str">
        <f t="shared" si="71"/>
        <v>Reorder Needed</v>
      </c>
    </row>
    <row r="4550" spans="1:20" x14ac:dyDescent="0.3">
      <c r="A4550" s="2">
        <v>5549</v>
      </c>
      <c r="B4550" s="3">
        <v>45429</v>
      </c>
      <c r="C4550" s="2" t="s">
        <v>1184</v>
      </c>
      <c r="D4550" s="2" t="s">
        <v>5311</v>
      </c>
      <c r="E4550" s="2" t="s">
        <v>36</v>
      </c>
      <c r="F4550" s="2" t="s">
        <v>37</v>
      </c>
      <c r="G4550" s="2" t="s">
        <v>81</v>
      </c>
      <c r="H4550" s="2" t="s">
        <v>82</v>
      </c>
      <c r="I4550" s="2" t="s">
        <v>24</v>
      </c>
      <c r="J4550" s="2">
        <v>1</v>
      </c>
      <c r="K4550" s="2">
        <v>53230</v>
      </c>
      <c r="L4550" s="2">
        <v>53230</v>
      </c>
      <c r="M4550" s="2">
        <v>35170.65</v>
      </c>
      <c r="N4550" s="2">
        <v>18059.349999999999</v>
      </c>
      <c r="O4550" s="2">
        <v>76</v>
      </c>
      <c r="P4550" s="2">
        <v>93</v>
      </c>
      <c r="Q4550" s="2" t="s">
        <v>42</v>
      </c>
      <c r="R4550" s="2">
        <v>15</v>
      </c>
      <c r="S4550" s="5">
        <f>IFERROR(Table1[[#This Row],[Profit]]/Table1[[#This Row],[Sales]],0)</f>
        <v>0.33927014841254927</v>
      </c>
      <c r="T4550" s="2" t="str">
        <f t="shared" si="71"/>
        <v>Sufficient</v>
      </c>
    </row>
    <row r="4551" spans="1:20" x14ac:dyDescent="0.3">
      <c r="A4551" s="2">
        <v>5550</v>
      </c>
      <c r="B4551" s="3">
        <v>45483</v>
      </c>
      <c r="C4551" s="2" t="s">
        <v>2890</v>
      </c>
      <c r="D4551" s="2" t="s">
        <v>5312</v>
      </c>
      <c r="E4551" s="2" t="s">
        <v>20</v>
      </c>
      <c r="F4551" s="2" t="s">
        <v>21</v>
      </c>
      <c r="G4551" s="2" t="s">
        <v>40</v>
      </c>
      <c r="H4551" s="2" t="s">
        <v>41</v>
      </c>
      <c r="I4551" s="2" t="s">
        <v>24</v>
      </c>
      <c r="J4551" s="2">
        <v>8</v>
      </c>
      <c r="K4551" s="2">
        <v>44191</v>
      </c>
      <c r="L4551" s="2">
        <v>353528</v>
      </c>
      <c r="M4551" s="2">
        <v>285386.53999999998</v>
      </c>
      <c r="N4551" s="2">
        <v>68141.460000000006</v>
      </c>
      <c r="O4551" s="2">
        <v>52</v>
      </c>
      <c r="P4551" s="2">
        <v>13</v>
      </c>
      <c r="Q4551" s="2" t="s">
        <v>42</v>
      </c>
      <c r="R4551" s="2">
        <v>15</v>
      </c>
      <c r="S4551" s="5">
        <f>IFERROR(Table1[[#This Row],[Profit]]/Table1[[#This Row],[Sales]],0)</f>
        <v>0.19274699599465955</v>
      </c>
      <c r="T4551" s="2" t="str">
        <f t="shared" si="71"/>
        <v>Reorder Needed</v>
      </c>
    </row>
    <row r="4552" spans="1:20" x14ac:dyDescent="0.3">
      <c r="A4552" s="2">
        <v>5551</v>
      </c>
      <c r="B4552" s="3">
        <v>45434</v>
      </c>
      <c r="C4552" s="2" t="s">
        <v>2571</v>
      </c>
      <c r="D4552" s="2" t="s">
        <v>113</v>
      </c>
      <c r="E4552" s="2" t="s">
        <v>36</v>
      </c>
      <c r="F4552" s="2" t="s">
        <v>37</v>
      </c>
      <c r="G4552" s="2" t="s">
        <v>40</v>
      </c>
      <c r="H4552" s="2" t="s">
        <v>41</v>
      </c>
      <c r="I4552" s="2" t="s">
        <v>24</v>
      </c>
      <c r="J4552" s="2">
        <v>2</v>
      </c>
      <c r="K4552" s="2">
        <v>21510</v>
      </c>
      <c r="L4552" s="2">
        <v>43020</v>
      </c>
      <c r="M4552" s="2">
        <v>29311.51</v>
      </c>
      <c r="N4552" s="2">
        <v>13708.49</v>
      </c>
      <c r="O4552" s="2">
        <v>403</v>
      </c>
      <c r="P4552" s="2">
        <v>90</v>
      </c>
      <c r="Q4552" s="2" t="s">
        <v>42</v>
      </c>
      <c r="R4552" s="2">
        <v>15</v>
      </c>
      <c r="S4552" s="5">
        <f>IFERROR(Table1[[#This Row],[Profit]]/Table1[[#This Row],[Sales]],0)</f>
        <v>0.31865388191538818</v>
      </c>
      <c r="T4552" s="2" t="str">
        <f t="shared" si="71"/>
        <v>Reorder Needed</v>
      </c>
    </row>
    <row r="4553" spans="1:20" x14ac:dyDescent="0.3">
      <c r="A4553" s="2">
        <v>5552</v>
      </c>
      <c r="B4553" s="3">
        <v>45644</v>
      </c>
      <c r="C4553" s="2" t="s">
        <v>1338</v>
      </c>
      <c r="D4553" s="2" t="s">
        <v>5313</v>
      </c>
      <c r="E4553" s="2" t="s">
        <v>45</v>
      </c>
      <c r="F4553" s="2" t="s">
        <v>46</v>
      </c>
      <c r="G4553" s="2" t="s">
        <v>67</v>
      </c>
      <c r="H4553" s="2" t="s">
        <v>68</v>
      </c>
      <c r="I4553" s="2" t="s">
        <v>24</v>
      </c>
      <c r="J4553" s="2">
        <v>10</v>
      </c>
      <c r="K4553" s="2">
        <v>10827</v>
      </c>
      <c r="L4553" s="2">
        <v>108270</v>
      </c>
      <c r="M4553" s="2">
        <v>93977.37</v>
      </c>
      <c r="N4553" s="2">
        <v>14292.63</v>
      </c>
      <c r="O4553" s="2">
        <v>148</v>
      </c>
      <c r="P4553" s="2">
        <v>30</v>
      </c>
      <c r="Q4553" s="2" t="s">
        <v>42</v>
      </c>
      <c r="R4553" s="2">
        <v>15</v>
      </c>
      <c r="S4553" s="5">
        <f>IFERROR(Table1[[#This Row],[Profit]]/Table1[[#This Row],[Sales]],0)</f>
        <v>0.13200914380714879</v>
      </c>
      <c r="T4553" s="2" t="str">
        <f t="shared" si="71"/>
        <v>Reorder Needed</v>
      </c>
    </row>
    <row r="4554" spans="1:20" x14ac:dyDescent="0.3">
      <c r="A4554" s="2">
        <v>5553</v>
      </c>
      <c r="B4554" s="3">
        <v>45631</v>
      </c>
      <c r="C4554" s="2" t="s">
        <v>736</v>
      </c>
      <c r="D4554" s="2" t="s">
        <v>5314</v>
      </c>
      <c r="E4554" s="2" t="s">
        <v>28</v>
      </c>
      <c r="F4554" s="2" t="s">
        <v>29</v>
      </c>
      <c r="G4554" s="2" t="s">
        <v>40</v>
      </c>
      <c r="H4554" s="2" t="s">
        <v>41</v>
      </c>
      <c r="I4554" s="2" t="s">
        <v>24</v>
      </c>
      <c r="J4554" s="2">
        <v>6</v>
      </c>
      <c r="K4554" s="2">
        <v>44304</v>
      </c>
      <c r="L4554" s="2">
        <v>265824</v>
      </c>
      <c r="M4554" s="2">
        <v>203322.26</v>
      </c>
      <c r="N4554" s="2">
        <v>62501.74</v>
      </c>
      <c r="O4554" s="2">
        <v>245</v>
      </c>
      <c r="P4554" s="2">
        <v>33</v>
      </c>
      <c r="Q4554" s="2" t="s">
        <v>42</v>
      </c>
      <c r="R4554" s="2">
        <v>5</v>
      </c>
      <c r="S4554" s="5">
        <f>IFERROR(Table1[[#This Row],[Profit]]/Table1[[#This Row],[Sales]],0)</f>
        <v>0.23512451847839172</v>
      </c>
      <c r="T4554" s="2" t="str">
        <f t="shared" si="71"/>
        <v>Reorder Needed</v>
      </c>
    </row>
    <row r="4555" spans="1:20" x14ac:dyDescent="0.3">
      <c r="A4555" s="2">
        <v>5554</v>
      </c>
      <c r="B4555" s="3">
        <v>45336</v>
      </c>
      <c r="C4555" s="2" t="s">
        <v>513</v>
      </c>
      <c r="D4555" s="2" t="s">
        <v>5315</v>
      </c>
      <c r="E4555" s="2" t="s">
        <v>20</v>
      </c>
      <c r="F4555" s="2" t="s">
        <v>21</v>
      </c>
      <c r="G4555" s="2" t="s">
        <v>22</v>
      </c>
      <c r="H4555" s="2" t="s">
        <v>23</v>
      </c>
      <c r="I4555" s="2" t="s">
        <v>24</v>
      </c>
      <c r="J4555" s="2">
        <v>5</v>
      </c>
      <c r="K4555" s="2">
        <v>26844</v>
      </c>
      <c r="L4555" s="2">
        <v>134220</v>
      </c>
      <c r="M4555" s="2">
        <v>88505.9</v>
      </c>
      <c r="N4555" s="2">
        <v>45714.1</v>
      </c>
      <c r="O4555" s="2">
        <v>257</v>
      </c>
      <c r="P4555" s="2">
        <v>60</v>
      </c>
      <c r="Q4555" s="2" t="s">
        <v>25</v>
      </c>
      <c r="R4555" s="2">
        <v>5</v>
      </c>
      <c r="S4555" s="5">
        <f>IFERROR(Table1[[#This Row],[Profit]]/Table1[[#This Row],[Sales]],0)</f>
        <v>0.34059082104008342</v>
      </c>
      <c r="T4555" s="2" t="str">
        <f t="shared" si="71"/>
        <v>Reorder Needed</v>
      </c>
    </row>
    <row r="4556" spans="1:20" x14ac:dyDescent="0.3">
      <c r="A4556" s="2">
        <v>5555</v>
      </c>
      <c r="B4556" s="3">
        <v>45370</v>
      </c>
      <c r="C4556" s="2" t="s">
        <v>1904</v>
      </c>
      <c r="D4556" s="2" t="s">
        <v>5316</v>
      </c>
      <c r="E4556" s="2" t="s">
        <v>45</v>
      </c>
      <c r="F4556" s="2" t="s">
        <v>46</v>
      </c>
      <c r="G4556" s="2" t="s">
        <v>97</v>
      </c>
      <c r="H4556" s="2" t="s">
        <v>98</v>
      </c>
      <c r="I4556" s="2" t="s">
        <v>32</v>
      </c>
      <c r="J4556" s="2">
        <v>8</v>
      </c>
      <c r="K4556" s="2">
        <v>24373</v>
      </c>
      <c r="L4556" s="2">
        <v>194984</v>
      </c>
      <c r="M4556" s="2">
        <v>149773.39000000001</v>
      </c>
      <c r="N4556" s="2">
        <v>45210.61</v>
      </c>
      <c r="O4556" s="2">
        <v>25</v>
      </c>
      <c r="P4556" s="2">
        <v>83</v>
      </c>
      <c r="Q4556" s="2" t="s">
        <v>99</v>
      </c>
      <c r="R4556" s="2">
        <v>5</v>
      </c>
      <c r="S4556" s="5">
        <f>IFERROR(Table1[[#This Row],[Profit]]/Table1[[#This Row],[Sales]],0)</f>
        <v>0.23186830714315021</v>
      </c>
      <c r="T4556" s="2" t="str">
        <f t="shared" si="71"/>
        <v>Sufficient</v>
      </c>
    </row>
    <row r="4557" spans="1:20" x14ac:dyDescent="0.3">
      <c r="A4557" s="2">
        <v>5556</v>
      </c>
      <c r="B4557" s="3">
        <v>45575</v>
      </c>
      <c r="C4557" s="2" t="s">
        <v>421</v>
      </c>
      <c r="D4557" s="2" t="s">
        <v>5317</v>
      </c>
      <c r="E4557" s="2" t="s">
        <v>20</v>
      </c>
      <c r="F4557" s="2" t="s">
        <v>21</v>
      </c>
      <c r="G4557" s="2" t="s">
        <v>55</v>
      </c>
      <c r="H4557" s="2" t="s">
        <v>56</v>
      </c>
      <c r="I4557" s="2" t="s">
        <v>32</v>
      </c>
      <c r="J4557" s="2">
        <v>6</v>
      </c>
      <c r="K4557" s="2">
        <v>12473</v>
      </c>
      <c r="L4557" s="2">
        <v>74838</v>
      </c>
      <c r="M4557" s="2">
        <v>50595.66</v>
      </c>
      <c r="N4557" s="2">
        <v>24242.34</v>
      </c>
      <c r="O4557" s="2">
        <v>58</v>
      </c>
      <c r="P4557" s="2">
        <v>11</v>
      </c>
      <c r="Q4557" s="2" t="s">
        <v>57</v>
      </c>
      <c r="R4557" s="2">
        <v>10</v>
      </c>
      <c r="S4557" s="5">
        <f>IFERROR(Table1[[#This Row],[Profit]]/Table1[[#This Row],[Sales]],0)</f>
        <v>0.32393089072396375</v>
      </c>
      <c r="T4557" s="2" t="str">
        <f t="shared" si="71"/>
        <v>Reorder Needed</v>
      </c>
    </row>
    <row r="4558" spans="1:20" x14ac:dyDescent="0.3">
      <c r="A4558" s="2">
        <v>5557</v>
      </c>
      <c r="B4558" s="3">
        <v>45398</v>
      </c>
      <c r="C4558" s="2" t="s">
        <v>702</v>
      </c>
      <c r="D4558" s="2" t="s">
        <v>5318</v>
      </c>
      <c r="E4558" s="2" t="s">
        <v>28</v>
      </c>
      <c r="F4558" s="2" t="s">
        <v>29</v>
      </c>
      <c r="G4558" s="2" t="s">
        <v>55</v>
      </c>
      <c r="H4558" s="2" t="s">
        <v>56</v>
      </c>
      <c r="I4558" s="2" t="s">
        <v>32</v>
      </c>
      <c r="J4558" s="2">
        <v>5</v>
      </c>
      <c r="K4558" s="2">
        <v>21943</v>
      </c>
      <c r="L4558" s="2">
        <v>109715</v>
      </c>
      <c r="M4558" s="2">
        <v>75101.440000000002</v>
      </c>
      <c r="N4558" s="2">
        <v>34613.56</v>
      </c>
      <c r="O4558" s="2">
        <v>22</v>
      </c>
      <c r="P4558" s="2">
        <v>80</v>
      </c>
      <c r="Q4558" s="2" t="s">
        <v>57</v>
      </c>
      <c r="R4558" s="2">
        <v>15</v>
      </c>
      <c r="S4558" s="5">
        <f>IFERROR(Table1[[#This Row],[Profit]]/Table1[[#This Row],[Sales]],0)</f>
        <v>0.31548612313721913</v>
      </c>
      <c r="T4558" s="2" t="str">
        <f t="shared" si="71"/>
        <v>Sufficient</v>
      </c>
    </row>
    <row r="4559" spans="1:20" x14ac:dyDescent="0.3">
      <c r="A4559" s="2">
        <v>5558</v>
      </c>
      <c r="B4559" s="3">
        <v>45598</v>
      </c>
      <c r="C4559" s="2" t="s">
        <v>421</v>
      </c>
      <c r="D4559" s="2" t="s">
        <v>5319</v>
      </c>
      <c r="E4559" s="2" t="s">
        <v>28</v>
      </c>
      <c r="F4559" s="2" t="s">
        <v>29</v>
      </c>
      <c r="G4559" s="2" t="s">
        <v>67</v>
      </c>
      <c r="H4559" s="2" t="s">
        <v>68</v>
      </c>
      <c r="I4559" s="2" t="s">
        <v>24</v>
      </c>
      <c r="J4559" s="2">
        <v>9</v>
      </c>
      <c r="K4559" s="2">
        <v>54879</v>
      </c>
      <c r="L4559" s="2">
        <v>493911</v>
      </c>
      <c r="M4559" s="2">
        <v>383806.07</v>
      </c>
      <c r="N4559" s="2">
        <v>110104.93</v>
      </c>
      <c r="O4559" s="2">
        <v>205</v>
      </c>
      <c r="P4559" s="2">
        <v>81</v>
      </c>
      <c r="Q4559" s="2" t="s">
        <v>42</v>
      </c>
      <c r="R4559" s="2">
        <v>20</v>
      </c>
      <c r="S4559" s="5">
        <f>IFERROR(Table1[[#This Row],[Profit]]/Table1[[#This Row],[Sales]],0)</f>
        <v>0.22292463621988576</v>
      </c>
      <c r="T4559" s="2" t="str">
        <f t="shared" si="71"/>
        <v>Reorder Needed</v>
      </c>
    </row>
    <row r="4560" spans="1:20" x14ac:dyDescent="0.3">
      <c r="A4560" s="2">
        <v>5559</v>
      </c>
      <c r="B4560" s="3">
        <v>45416</v>
      </c>
      <c r="C4560" s="2" t="s">
        <v>91</v>
      </c>
      <c r="D4560" s="2" t="s">
        <v>5320</v>
      </c>
      <c r="E4560" s="2" t="s">
        <v>45</v>
      </c>
      <c r="F4560" s="2" t="s">
        <v>46</v>
      </c>
      <c r="G4560" s="2" t="s">
        <v>81</v>
      </c>
      <c r="H4560" s="2" t="s">
        <v>82</v>
      </c>
      <c r="I4560" s="2" t="s">
        <v>24</v>
      </c>
      <c r="J4560" s="2">
        <v>7</v>
      </c>
      <c r="K4560" s="2">
        <v>31284</v>
      </c>
      <c r="L4560" s="2">
        <v>218988</v>
      </c>
      <c r="M4560" s="2">
        <v>192452.7</v>
      </c>
      <c r="N4560" s="2">
        <v>26535.3</v>
      </c>
      <c r="O4560" s="2">
        <v>232</v>
      </c>
      <c r="P4560" s="2">
        <v>48</v>
      </c>
      <c r="Q4560" s="2" t="s">
        <v>42</v>
      </c>
      <c r="R4560" s="2">
        <v>10</v>
      </c>
      <c r="S4560" s="5">
        <f>IFERROR(Table1[[#This Row],[Profit]]/Table1[[#This Row],[Sales]],0)</f>
        <v>0.12117239300783604</v>
      </c>
      <c r="T4560" s="2" t="str">
        <f t="shared" si="71"/>
        <v>Reorder Needed</v>
      </c>
    </row>
    <row r="4561" spans="1:20" x14ac:dyDescent="0.3">
      <c r="A4561" s="2">
        <v>5560</v>
      </c>
      <c r="B4561" s="3">
        <v>45482</v>
      </c>
      <c r="C4561" s="2" t="s">
        <v>448</v>
      </c>
      <c r="D4561" s="2" t="s">
        <v>5321</v>
      </c>
      <c r="E4561" s="2" t="s">
        <v>20</v>
      </c>
      <c r="F4561" s="2" t="s">
        <v>21</v>
      </c>
      <c r="G4561" s="2" t="s">
        <v>49</v>
      </c>
      <c r="H4561" s="2" t="s">
        <v>50</v>
      </c>
      <c r="I4561" s="2" t="s">
        <v>51</v>
      </c>
      <c r="J4561" s="2">
        <v>7</v>
      </c>
      <c r="K4561" s="2">
        <v>42186</v>
      </c>
      <c r="L4561" s="2">
        <v>295302</v>
      </c>
      <c r="M4561" s="2">
        <v>242700.02</v>
      </c>
      <c r="N4561" s="2">
        <v>52601.98</v>
      </c>
      <c r="O4561" s="2">
        <v>260</v>
      </c>
      <c r="P4561" s="2">
        <v>74</v>
      </c>
      <c r="Q4561" s="2" t="s">
        <v>52</v>
      </c>
      <c r="R4561" s="2">
        <v>15</v>
      </c>
      <c r="S4561" s="5">
        <f>IFERROR(Table1[[#This Row],[Profit]]/Table1[[#This Row],[Sales]],0)</f>
        <v>0.17812944036952003</v>
      </c>
      <c r="T4561" s="2" t="str">
        <f t="shared" si="71"/>
        <v>Reorder Needed</v>
      </c>
    </row>
    <row r="4562" spans="1:20" x14ac:dyDescent="0.3">
      <c r="A4562" s="2">
        <v>5561</v>
      </c>
      <c r="B4562" s="3">
        <v>45446</v>
      </c>
      <c r="C4562" s="2" t="s">
        <v>1299</v>
      </c>
      <c r="D4562" s="2" t="s">
        <v>5322</v>
      </c>
      <c r="E4562" s="2" t="s">
        <v>28</v>
      </c>
      <c r="F4562" s="2" t="s">
        <v>29</v>
      </c>
      <c r="G4562" s="2" t="s">
        <v>97</v>
      </c>
      <c r="H4562" s="2" t="s">
        <v>98</v>
      </c>
      <c r="I4562" s="2" t="s">
        <v>32</v>
      </c>
      <c r="J4562" s="2">
        <v>10</v>
      </c>
      <c r="K4562" s="2">
        <v>29018</v>
      </c>
      <c r="L4562" s="2">
        <v>290180</v>
      </c>
      <c r="M4562" s="2">
        <v>231919.3</v>
      </c>
      <c r="N4562" s="2">
        <v>58260.7</v>
      </c>
      <c r="O4562" s="2">
        <v>99</v>
      </c>
      <c r="P4562" s="2">
        <v>83</v>
      </c>
      <c r="Q4562" s="2" t="s">
        <v>99</v>
      </c>
      <c r="R4562" s="2">
        <v>15</v>
      </c>
      <c r="S4562" s="5">
        <f>IFERROR(Table1[[#This Row],[Profit]]/Table1[[#This Row],[Sales]],0)</f>
        <v>0.20077434695706112</v>
      </c>
      <c r="T4562" s="2" t="str">
        <f t="shared" si="71"/>
        <v>Reorder Needed</v>
      </c>
    </row>
    <row r="4563" spans="1:20" x14ac:dyDescent="0.3">
      <c r="A4563" s="2">
        <v>5562</v>
      </c>
      <c r="B4563" s="3">
        <v>45618</v>
      </c>
      <c r="C4563" s="2" t="s">
        <v>1818</v>
      </c>
      <c r="D4563" s="2" t="s">
        <v>5323</v>
      </c>
      <c r="E4563" s="2" t="s">
        <v>20</v>
      </c>
      <c r="F4563" s="2" t="s">
        <v>21</v>
      </c>
      <c r="G4563" s="2" t="s">
        <v>40</v>
      </c>
      <c r="H4563" s="2" t="s">
        <v>41</v>
      </c>
      <c r="I4563" s="2" t="s">
        <v>24</v>
      </c>
      <c r="J4563" s="2">
        <v>2</v>
      </c>
      <c r="K4563" s="2">
        <v>57867</v>
      </c>
      <c r="L4563" s="2">
        <v>115734</v>
      </c>
      <c r="M4563" s="2">
        <v>81629.23</v>
      </c>
      <c r="N4563" s="2">
        <v>34104.769999999997</v>
      </c>
      <c r="O4563" s="2">
        <v>276</v>
      </c>
      <c r="P4563" s="2">
        <v>47</v>
      </c>
      <c r="Q4563" s="2" t="s">
        <v>42</v>
      </c>
      <c r="R4563" s="2">
        <v>20</v>
      </c>
      <c r="S4563" s="5">
        <f>IFERROR(Table1[[#This Row],[Profit]]/Table1[[#This Row],[Sales]],0)</f>
        <v>0.2946823751015259</v>
      </c>
      <c r="T4563" s="2" t="str">
        <f t="shared" si="71"/>
        <v>Reorder Needed</v>
      </c>
    </row>
    <row r="4564" spans="1:20" x14ac:dyDescent="0.3">
      <c r="A4564" s="2">
        <v>5563</v>
      </c>
      <c r="B4564" s="3">
        <v>45405</v>
      </c>
      <c r="C4564" s="2" t="s">
        <v>661</v>
      </c>
      <c r="D4564" s="2" t="s">
        <v>5324</v>
      </c>
      <c r="E4564" s="2" t="s">
        <v>45</v>
      </c>
      <c r="F4564" s="2" t="s">
        <v>46</v>
      </c>
      <c r="G4564" s="2" t="s">
        <v>60</v>
      </c>
      <c r="H4564" s="2" t="s">
        <v>61</v>
      </c>
      <c r="I4564" s="2" t="s">
        <v>32</v>
      </c>
      <c r="J4564" s="2">
        <v>9</v>
      </c>
      <c r="K4564" s="2">
        <v>16318</v>
      </c>
      <c r="L4564" s="2">
        <v>146862</v>
      </c>
      <c r="M4564" s="2">
        <v>131655.23000000001</v>
      </c>
      <c r="N4564" s="2">
        <v>15206.77</v>
      </c>
      <c r="O4564" s="2">
        <v>363</v>
      </c>
      <c r="P4564" s="2">
        <v>15</v>
      </c>
      <c r="Q4564" s="2" t="s">
        <v>62</v>
      </c>
      <c r="R4564" s="2">
        <v>0</v>
      </c>
      <c r="S4564" s="5">
        <f>IFERROR(Table1[[#This Row],[Profit]]/Table1[[#This Row],[Sales]],0)</f>
        <v>0.10354462011956803</v>
      </c>
      <c r="T4564" s="2" t="str">
        <f t="shared" si="71"/>
        <v>Reorder Needed</v>
      </c>
    </row>
    <row r="4565" spans="1:20" x14ac:dyDescent="0.3">
      <c r="A4565" s="2">
        <v>5564</v>
      </c>
      <c r="B4565" s="3">
        <v>45420</v>
      </c>
      <c r="C4565" s="2" t="s">
        <v>100</v>
      </c>
      <c r="D4565" s="2" t="s">
        <v>5325</v>
      </c>
      <c r="E4565" s="2" t="s">
        <v>20</v>
      </c>
      <c r="F4565" s="2" t="s">
        <v>21</v>
      </c>
      <c r="G4565" s="2" t="s">
        <v>67</v>
      </c>
      <c r="H4565" s="2" t="s">
        <v>68</v>
      </c>
      <c r="I4565" s="2" t="s">
        <v>24</v>
      </c>
      <c r="J4565" s="2">
        <v>8</v>
      </c>
      <c r="K4565" s="2">
        <v>58888</v>
      </c>
      <c r="L4565" s="2">
        <v>471104</v>
      </c>
      <c r="M4565" s="2">
        <v>369417.83</v>
      </c>
      <c r="N4565" s="2">
        <v>101686.17</v>
      </c>
      <c r="O4565" s="2">
        <v>211</v>
      </c>
      <c r="P4565" s="2">
        <v>41</v>
      </c>
      <c r="Q4565" s="2" t="s">
        <v>42</v>
      </c>
      <c r="R4565" s="2">
        <v>15</v>
      </c>
      <c r="S4565" s="5">
        <f>IFERROR(Table1[[#This Row],[Profit]]/Table1[[#This Row],[Sales]],0)</f>
        <v>0.21584654343839152</v>
      </c>
      <c r="T4565" s="2" t="str">
        <f t="shared" si="71"/>
        <v>Reorder Needed</v>
      </c>
    </row>
    <row r="4566" spans="1:20" x14ac:dyDescent="0.3">
      <c r="A4566" s="2">
        <v>5565</v>
      </c>
      <c r="B4566" s="3">
        <v>45643</v>
      </c>
      <c r="C4566" s="2" t="s">
        <v>1923</v>
      </c>
      <c r="D4566" s="2" t="s">
        <v>5326</v>
      </c>
      <c r="E4566" s="2" t="s">
        <v>20</v>
      </c>
      <c r="F4566" s="2" t="s">
        <v>21</v>
      </c>
      <c r="G4566" s="2" t="s">
        <v>75</v>
      </c>
      <c r="H4566" s="2" t="s">
        <v>76</v>
      </c>
      <c r="I4566" s="2" t="s">
        <v>77</v>
      </c>
      <c r="J4566" s="2">
        <v>1</v>
      </c>
      <c r="K4566" s="2">
        <v>38892</v>
      </c>
      <c r="L4566" s="2">
        <v>38892</v>
      </c>
      <c r="M4566" s="2">
        <v>26178.26</v>
      </c>
      <c r="N4566" s="2">
        <v>12713.74</v>
      </c>
      <c r="O4566" s="2">
        <v>282</v>
      </c>
      <c r="P4566" s="2">
        <v>58</v>
      </c>
      <c r="Q4566" s="2" t="s">
        <v>78</v>
      </c>
      <c r="R4566" s="2">
        <v>20</v>
      </c>
      <c r="S4566" s="5">
        <f>IFERROR(Table1[[#This Row],[Profit]]/Table1[[#This Row],[Sales]],0)</f>
        <v>0.32689859096986529</v>
      </c>
      <c r="T4566" s="2" t="str">
        <f t="shared" si="71"/>
        <v>Reorder Needed</v>
      </c>
    </row>
    <row r="4567" spans="1:20" x14ac:dyDescent="0.3">
      <c r="A4567" s="2">
        <v>5566</v>
      </c>
      <c r="B4567" s="3">
        <v>45468</v>
      </c>
      <c r="C4567" s="2" t="s">
        <v>1458</v>
      </c>
      <c r="D4567" s="2" t="s">
        <v>5327</v>
      </c>
      <c r="E4567" s="2" t="s">
        <v>45</v>
      </c>
      <c r="F4567" s="2" t="s">
        <v>46</v>
      </c>
      <c r="G4567" s="2" t="s">
        <v>67</v>
      </c>
      <c r="H4567" s="2" t="s">
        <v>68</v>
      </c>
      <c r="I4567" s="2" t="s">
        <v>24</v>
      </c>
      <c r="J4567" s="2">
        <v>8</v>
      </c>
      <c r="K4567" s="2">
        <v>6714</v>
      </c>
      <c r="L4567" s="2">
        <v>53712</v>
      </c>
      <c r="M4567" s="2">
        <v>38172.15</v>
      </c>
      <c r="N4567" s="2">
        <v>15539.85</v>
      </c>
      <c r="O4567" s="2">
        <v>498</v>
      </c>
      <c r="P4567" s="2">
        <v>78</v>
      </c>
      <c r="Q4567" s="2" t="s">
        <v>42</v>
      </c>
      <c r="R4567" s="2">
        <v>15</v>
      </c>
      <c r="S4567" s="5">
        <f>IFERROR(Table1[[#This Row],[Profit]]/Table1[[#This Row],[Sales]],0)</f>
        <v>0.28931802949061663</v>
      </c>
      <c r="T4567" s="2" t="str">
        <f t="shared" si="71"/>
        <v>Reorder Needed</v>
      </c>
    </row>
    <row r="4568" spans="1:20" x14ac:dyDescent="0.3">
      <c r="A4568" s="2">
        <v>5567</v>
      </c>
      <c r="B4568" s="3">
        <v>45578</v>
      </c>
      <c r="C4568" s="2" t="s">
        <v>4742</v>
      </c>
      <c r="D4568" s="2" t="s">
        <v>5328</v>
      </c>
      <c r="E4568" s="2" t="s">
        <v>36</v>
      </c>
      <c r="F4568" s="2" t="s">
        <v>37</v>
      </c>
      <c r="G4568" s="2" t="s">
        <v>67</v>
      </c>
      <c r="H4568" s="2" t="s">
        <v>68</v>
      </c>
      <c r="I4568" s="2" t="s">
        <v>24</v>
      </c>
      <c r="J4568" s="2">
        <v>2</v>
      </c>
      <c r="K4568" s="2">
        <v>8195</v>
      </c>
      <c r="L4568" s="2">
        <v>16390</v>
      </c>
      <c r="M4568" s="2">
        <v>10401.370000000001</v>
      </c>
      <c r="N4568" s="2">
        <v>5988.63</v>
      </c>
      <c r="O4568" s="2">
        <v>466</v>
      </c>
      <c r="P4568" s="2">
        <v>15</v>
      </c>
      <c r="Q4568" s="2" t="s">
        <v>42</v>
      </c>
      <c r="R4568" s="2">
        <v>15</v>
      </c>
      <c r="S4568" s="5">
        <f>IFERROR(Table1[[#This Row],[Profit]]/Table1[[#This Row],[Sales]],0)</f>
        <v>0.3653831604636974</v>
      </c>
      <c r="T4568" s="2" t="str">
        <f t="shared" si="71"/>
        <v>Reorder Needed</v>
      </c>
    </row>
    <row r="4569" spans="1:20" x14ac:dyDescent="0.3">
      <c r="A4569" s="2">
        <v>5568</v>
      </c>
      <c r="B4569" s="3">
        <v>45543</v>
      </c>
      <c r="C4569" s="2" t="s">
        <v>1812</v>
      </c>
      <c r="D4569" s="2" t="s">
        <v>5329</v>
      </c>
      <c r="E4569" s="2" t="s">
        <v>28</v>
      </c>
      <c r="F4569" s="2" t="s">
        <v>29</v>
      </c>
      <c r="G4569" s="2" t="s">
        <v>49</v>
      </c>
      <c r="H4569" s="2" t="s">
        <v>50</v>
      </c>
      <c r="I4569" s="2" t="s">
        <v>51</v>
      </c>
      <c r="J4569" s="2">
        <v>5</v>
      </c>
      <c r="K4569" s="2">
        <v>51182</v>
      </c>
      <c r="L4569" s="2">
        <v>255910</v>
      </c>
      <c r="M4569" s="2">
        <v>179731.81</v>
      </c>
      <c r="N4569" s="2">
        <v>76178.19</v>
      </c>
      <c r="O4569" s="2">
        <v>265</v>
      </c>
      <c r="P4569" s="2">
        <v>19</v>
      </c>
      <c r="Q4569" s="2" t="s">
        <v>52</v>
      </c>
      <c r="R4569" s="2">
        <v>20</v>
      </c>
      <c r="S4569" s="5">
        <f>IFERROR(Table1[[#This Row],[Profit]]/Table1[[#This Row],[Sales]],0)</f>
        <v>0.29767570630299717</v>
      </c>
      <c r="T4569" s="2" t="str">
        <f t="shared" si="71"/>
        <v>Reorder Needed</v>
      </c>
    </row>
    <row r="4570" spans="1:20" x14ac:dyDescent="0.3">
      <c r="A4570" s="2">
        <v>5569</v>
      </c>
      <c r="B4570" s="3">
        <v>45410</v>
      </c>
      <c r="C4570" s="2" t="s">
        <v>2554</v>
      </c>
      <c r="D4570" s="2" t="s">
        <v>3884</v>
      </c>
      <c r="E4570" s="2" t="s">
        <v>36</v>
      </c>
      <c r="F4570" s="2" t="s">
        <v>37</v>
      </c>
      <c r="G4570" s="2" t="s">
        <v>49</v>
      </c>
      <c r="H4570" s="2" t="s">
        <v>50</v>
      </c>
      <c r="I4570" s="2" t="s">
        <v>51</v>
      </c>
      <c r="J4570" s="2">
        <v>10</v>
      </c>
      <c r="K4570" s="2">
        <v>47320</v>
      </c>
      <c r="L4570" s="2">
        <v>473200</v>
      </c>
      <c r="M4570" s="2">
        <v>290598.84999999998</v>
      </c>
      <c r="N4570" s="2">
        <v>182601.15</v>
      </c>
      <c r="O4570" s="2">
        <v>488</v>
      </c>
      <c r="P4570" s="2">
        <v>18</v>
      </c>
      <c r="Q4570" s="2" t="s">
        <v>52</v>
      </c>
      <c r="R4570" s="2">
        <v>15</v>
      </c>
      <c r="S4570" s="5">
        <f>IFERROR(Table1[[#This Row],[Profit]]/Table1[[#This Row],[Sales]],0)</f>
        <v>0.38588577768385457</v>
      </c>
      <c r="T4570" s="2" t="str">
        <f t="shared" si="71"/>
        <v>Reorder Needed</v>
      </c>
    </row>
    <row r="4571" spans="1:20" x14ac:dyDescent="0.3">
      <c r="A4571" s="2">
        <v>5570</v>
      </c>
      <c r="B4571" s="3">
        <v>45356</v>
      </c>
      <c r="C4571" s="2" t="s">
        <v>1406</v>
      </c>
      <c r="D4571" s="2" t="s">
        <v>5330</v>
      </c>
      <c r="E4571" s="2" t="s">
        <v>28</v>
      </c>
      <c r="F4571" s="2" t="s">
        <v>29</v>
      </c>
      <c r="G4571" s="2" t="s">
        <v>49</v>
      </c>
      <c r="H4571" s="2" t="s">
        <v>50</v>
      </c>
      <c r="I4571" s="2" t="s">
        <v>51</v>
      </c>
      <c r="J4571" s="2">
        <v>9</v>
      </c>
      <c r="K4571" s="2">
        <v>58927</v>
      </c>
      <c r="L4571" s="2">
        <v>530343</v>
      </c>
      <c r="M4571" s="2">
        <v>336365.02</v>
      </c>
      <c r="N4571" s="2">
        <v>193977.98</v>
      </c>
      <c r="O4571" s="2">
        <v>303</v>
      </c>
      <c r="P4571" s="2">
        <v>32</v>
      </c>
      <c r="Q4571" s="2" t="s">
        <v>52</v>
      </c>
      <c r="R4571" s="2">
        <v>20</v>
      </c>
      <c r="S4571" s="5">
        <f>IFERROR(Table1[[#This Row],[Profit]]/Table1[[#This Row],[Sales]],0)</f>
        <v>0.36575948018546489</v>
      </c>
      <c r="T4571" s="2" t="str">
        <f t="shared" si="71"/>
        <v>Reorder Needed</v>
      </c>
    </row>
    <row r="4572" spans="1:20" x14ac:dyDescent="0.3">
      <c r="A4572" s="2">
        <v>5571</v>
      </c>
      <c r="B4572" s="3">
        <v>45431</v>
      </c>
      <c r="C4572" s="2" t="s">
        <v>2894</v>
      </c>
      <c r="D4572" s="2" t="s">
        <v>5331</v>
      </c>
      <c r="E4572" s="2" t="s">
        <v>20</v>
      </c>
      <c r="F4572" s="2" t="s">
        <v>21</v>
      </c>
      <c r="G4572" s="2" t="s">
        <v>22</v>
      </c>
      <c r="H4572" s="2" t="s">
        <v>23</v>
      </c>
      <c r="I4572" s="2" t="s">
        <v>24</v>
      </c>
      <c r="J4572" s="2">
        <v>1</v>
      </c>
      <c r="K4572" s="2">
        <v>59810</v>
      </c>
      <c r="L4572" s="2">
        <v>59810</v>
      </c>
      <c r="M4572" s="2">
        <v>51503.61</v>
      </c>
      <c r="N4572" s="2">
        <v>8306.39</v>
      </c>
      <c r="O4572" s="2">
        <v>372</v>
      </c>
      <c r="P4572" s="2">
        <v>22</v>
      </c>
      <c r="Q4572" s="2" t="s">
        <v>25</v>
      </c>
      <c r="R4572" s="2">
        <v>15</v>
      </c>
      <c r="S4572" s="5">
        <f>IFERROR(Table1[[#This Row],[Profit]]/Table1[[#This Row],[Sales]],0)</f>
        <v>0.138879618792844</v>
      </c>
      <c r="T4572" s="2" t="str">
        <f t="shared" si="71"/>
        <v>Reorder Needed</v>
      </c>
    </row>
    <row r="4573" spans="1:20" x14ac:dyDescent="0.3">
      <c r="A4573" s="2">
        <v>5572</v>
      </c>
      <c r="B4573" s="3">
        <v>45607</v>
      </c>
      <c r="C4573" s="2" t="s">
        <v>990</v>
      </c>
      <c r="D4573" s="2" t="s">
        <v>5332</v>
      </c>
      <c r="E4573" s="2" t="s">
        <v>28</v>
      </c>
      <c r="F4573" s="2" t="s">
        <v>29</v>
      </c>
      <c r="G4573" s="2" t="s">
        <v>60</v>
      </c>
      <c r="H4573" s="2" t="s">
        <v>61</v>
      </c>
      <c r="I4573" s="2" t="s">
        <v>32</v>
      </c>
      <c r="J4573" s="2">
        <v>3</v>
      </c>
      <c r="K4573" s="2">
        <v>37064</v>
      </c>
      <c r="L4573" s="2">
        <v>111192</v>
      </c>
      <c r="M4573" s="2">
        <v>86399.12</v>
      </c>
      <c r="N4573" s="2">
        <v>24792.880000000001</v>
      </c>
      <c r="O4573" s="2">
        <v>315</v>
      </c>
      <c r="P4573" s="2">
        <v>95</v>
      </c>
      <c r="Q4573" s="2" t="s">
        <v>62</v>
      </c>
      <c r="R4573" s="2">
        <v>10</v>
      </c>
      <c r="S4573" s="5">
        <f>IFERROR(Table1[[#This Row],[Profit]]/Table1[[#This Row],[Sales]],0)</f>
        <v>0.2229735952226779</v>
      </c>
      <c r="T4573" s="2" t="str">
        <f t="shared" si="71"/>
        <v>Reorder Needed</v>
      </c>
    </row>
    <row r="4574" spans="1:20" x14ac:dyDescent="0.3">
      <c r="A4574" s="2">
        <v>5573</v>
      </c>
      <c r="B4574" s="3">
        <v>45404</v>
      </c>
      <c r="C4574" s="2" t="s">
        <v>1057</v>
      </c>
      <c r="D4574" s="2" t="s">
        <v>5333</v>
      </c>
      <c r="E4574" s="2" t="s">
        <v>45</v>
      </c>
      <c r="F4574" s="2" t="s">
        <v>46</v>
      </c>
      <c r="G4574" s="2" t="s">
        <v>81</v>
      </c>
      <c r="H4574" s="2" t="s">
        <v>82</v>
      </c>
      <c r="I4574" s="2" t="s">
        <v>24</v>
      </c>
      <c r="J4574" s="2">
        <v>3</v>
      </c>
      <c r="K4574" s="2">
        <v>49240</v>
      </c>
      <c r="L4574" s="2">
        <v>147720</v>
      </c>
      <c r="M4574" s="2">
        <v>94960.4</v>
      </c>
      <c r="N4574" s="2">
        <v>52759.6</v>
      </c>
      <c r="O4574" s="2">
        <v>39</v>
      </c>
      <c r="P4574" s="2">
        <v>46</v>
      </c>
      <c r="Q4574" s="2" t="s">
        <v>42</v>
      </c>
      <c r="R4574" s="2">
        <v>0</v>
      </c>
      <c r="S4574" s="5">
        <f>IFERROR(Table1[[#This Row],[Profit]]/Table1[[#This Row],[Sales]],0)</f>
        <v>0.35715949092878418</v>
      </c>
      <c r="T4574" s="2" t="str">
        <f t="shared" si="71"/>
        <v>Sufficient</v>
      </c>
    </row>
    <row r="4575" spans="1:20" x14ac:dyDescent="0.3">
      <c r="A4575" s="2">
        <v>5574</v>
      </c>
      <c r="B4575" s="3">
        <v>45338</v>
      </c>
      <c r="C4575" s="2" t="s">
        <v>2125</v>
      </c>
      <c r="D4575" s="2" t="s">
        <v>5334</v>
      </c>
      <c r="E4575" s="2" t="s">
        <v>45</v>
      </c>
      <c r="F4575" s="2" t="s">
        <v>46</v>
      </c>
      <c r="G4575" s="2" t="s">
        <v>81</v>
      </c>
      <c r="H4575" s="2" t="s">
        <v>82</v>
      </c>
      <c r="I4575" s="2" t="s">
        <v>24</v>
      </c>
      <c r="J4575" s="2">
        <v>3</v>
      </c>
      <c r="K4575" s="2">
        <v>39516</v>
      </c>
      <c r="L4575" s="2">
        <v>118548</v>
      </c>
      <c r="M4575" s="2">
        <v>87631.78</v>
      </c>
      <c r="N4575" s="2">
        <v>30916.22</v>
      </c>
      <c r="O4575" s="2">
        <v>263</v>
      </c>
      <c r="P4575" s="2">
        <v>54</v>
      </c>
      <c r="Q4575" s="2" t="s">
        <v>42</v>
      </c>
      <c r="R4575" s="2">
        <v>5</v>
      </c>
      <c r="S4575" s="5">
        <f>IFERROR(Table1[[#This Row],[Profit]]/Table1[[#This Row],[Sales]],0)</f>
        <v>0.26079073455477952</v>
      </c>
      <c r="T4575" s="2" t="str">
        <f t="shared" si="71"/>
        <v>Reorder Needed</v>
      </c>
    </row>
    <row r="4576" spans="1:20" x14ac:dyDescent="0.3">
      <c r="A4576" s="2">
        <v>5575</v>
      </c>
      <c r="B4576" s="3">
        <v>45417</v>
      </c>
      <c r="C4576" s="2" t="s">
        <v>337</v>
      </c>
      <c r="D4576" s="2" t="s">
        <v>1979</v>
      </c>
      <c r="E4576" s="2" t="s">
        <v>36</v>
      </c>
      <c r="F4576" s="2" t="s">
        <v>37</v>
      </c>
      <c r="G4576" s="2" t="s">
        <v>22</v>
      </c>
      <c r="H4576" s="2" t="s">
        <v>23</v>
      </c>
      <c r="I4576" s="2" t="s">
        <v>24</v>
      </c>
      <c r="J4576" s="2">
        <v>5</v>
      </c>
      <c r="K4576" s="2">
        <v>10681</v>
      </c>
      <c r="L4576" s="2">
        <v>53405</v>
      </c>
      <c r="M4576" s="2">
        <v>37374.76</v>
      </c>
      <c r="N4576" s="2">
        <v>16030.24</v>
      </c>
      <c r="O4576" s="2">
        <v>186</v>
      </c>
      <c r="P4576" s="2">
        <v>59</v>
      </c>
      <c r="Q4576" s="2" t="s">
        <v>25</v>
      </c>
      <c r="R4576" s="2">
        <v>15</v>
      </c>
      <c r="S4576" s="5">
        <f>IFERROR(Table1[[#This Row],[Profit]]/Table1[[#This Row],[Sales]],0)</f>
        <v>0.30016365508847487</v>
      </c>
      <c r="T4576" s="2" t="str">
        <f t="shared" si="71"/>
        <v>Reorder Needed</v>
      </c>
    </row>
    <row r="4577" spans="1:20" x14ac:dyDescent="0.3">
      <c r="A4577" s="2">
        <v>5576</v>
      </c>
      <c r="B4577" s="3">
        <v>45419</v>
      </c>
      <c r="C4577" s="2" t="s">
        <v>1421</v>
      </c>
      <c r="D4577" s="2" t="s">
        <v>5335</v>
      </c>
      <c r="E4577" s="2" t="s">
        <v>20</v>
      </c>
      <c r="F4577" s="2" t="s">
        <v>21</v>
      </c>
      <c r="G4577" s="2" t="s">
        <v>97</v>
      </c>
      <c r="H4577" s="2" t="s">
        <v>98</v>
      </c>
      <c r="I4577" s="2" t="s">
        <v>32</v>
      </c>
      <c r="J4577" s="2">
        <v>9</v>
      </c>
      <c r="K4577" s="2">
        <v>34309</v>
      </c>
      <c r="L4577" s="2">
        <v>308781</v>
      </c>
      <c r="M4577" s="2">
        <v>197058.96</v>
      </c>
      <c r="N4577" s="2">
        <v>111722.04</v>
      </c>
      <c r="O4577" s="2">
        <v>81</v>
      </c>
      <c r="P4577" s="2">
        <v>17</v>
      </c>
      <c r="Q4577" s="2" t="s">
        <v>99</v>
      </c>
      <c r="R4577" s="2">
        <v>20</v>
      </c>
      <c r="S4577" s="5">
        <f>IFERROR(Table1[[#This Row],[Profit]]/Table1[[#This Row],[Sales]],0)</f>
        <v>0.36181643300591682</v>
      </c>
      <c r="T4577" s="2" t="str">
        <f t="shared" si="71"/>
        <v>Reorder Needed</v>
      </c>
    </row>
    <row r="4578" spans="1:20" x14ac:dyDescent="0.3">
      <c r="A4578" s="2">
        <v>5577</v>
      </c>
      <c r="B4578" s="3">
        <v>45542</v>
      </c>
      <c r="C4578" s="2" t="s">
        <v>1382</v>
      </c>
      <c r="D4578" s="2" t="s">
        <v>5336</v>
      </c>
      <c r="E4578" s="2" t="s">
        <v>45</v>
      </c>
      <c r="F4578" s="2" t="s">
        <v>46</v>
      </c>
      <c r="G4578" s="2" t="s">
        <v>97</v>
      </c>
      <c r="H4578" s="2" t="s">
        <v>98</v>
      </c>
      <c r="I4578" s="2" t="s">
        <v>32</v>
      </c>
      <c r="J4578" s="2">
        <v>9</v>
      </c>
      <c r="K4578" s="2">
        <v>23015</v>
      </c>
      <c r="L4578" s="2">
        <v>207135</v>
      </c>
      <c r="M4578" s="2">
        <v>155268.06</v>
      </c>
      <c r="N4578" s="2">
        <v>51866.94</v>
      </c>
      <c r="O4578" s="2">
        <v>370</v>
      </c>
      <c r="P4578" s="2">
        <v>57</v>
      </c>
      <c r="Q4578" s="2" t="s">
        <v>99</v>
      </c>
      <c r="R4578" s="2">
        <v>15</v>
      </c>
      <c r="S4578" s="5">
        <f>IFERROR(Table1[[#This Row],[Profit]]/Table1[[#This Row],[Sales]],0)</f>
        <v>0.25040162213049461</v>
      </c>
      <c r="T4578" s="2" t="str">
        <f t="shared" si="71"/>
        <v>Reorder Needed</v>
      </c>
    </row>
    <row r="4579" spans="1:20" x14ac:dyDescent="0.3">
      <c r="A4579" s="2">
        <v>5578</v>
      </c>
      <c r="B4579" s="3">
        <v>45449</v>
      </c>
      <c r="C4579" s="2" t="s">
        <v>1275</v>
      </c>
      <c r="D4579" s="2" t="s">
        <v>5337</v>
      </c>
      <c r="E4579" s="2" t="s">
        <v>36</v>
      </c>
      <c r="F4579" s="2" t="s">
        <v>37</v>
      </c>
      <c r="G4579" s="2" t="s">
        <v>30</v>
      </c>
      <c r="H4579" s="2" t="s">
        <v>31</v>
      </c>
      <c r="I4579" s="2" t="s">
        <v>32</v>
      </c>
      <c r="J4579" s="2">
        <v>3</v>
      </c>
      <c r="K4579" s="2">
        <v>11936</v>
      </c>
      <c r="L4579" s="2">
        <v>35808</v>
      </c>
      <c r="M4579" s="2">
        <v>23097.84</v>
      </c>
      <c r="N4579" s="2">
        <v>12710.16</v>
      </c>
      <c r="O4579" s="2">
        <v>245</v>
      </c>
      <c r="P4579" s="2">
        <v>51</v>
      </c>
      <c r="Q4579" s="2" t="s">
        <v>33</v>
      </c>
      <c r="R4579" s="2">
        <v>10</v>
      </c>
      <c r="S4579" s="5">
        <f>IFERROR(Table1[[#This Row],[Profit]]/Table1[[#This Row],[Sales]],0)</f>
        <v>0.35495308310991958</v>
      </c>
      <c r="T4579" s="2" t="str">
        <f t="shared" si="71"/>
        <v>Reorder Needed</v>
      </c>
    </row>
    <row r="4580" spans="1:20" x14ac:dyDescent="0.3">
      <c r="A4580" s="2">
        <v>5579</v>
      </c>
      <c r="B4580" s="3">
        <v>45410</v>
      </c>
      <c r="C4580" s="2" t="s">
        <v>351</v>
      </c>
      <c r="D4580" s="2" t="s">
        <v>5338</v>
      </c>
      <c r="E4580" s="2" t="s">
        <v>28</v>
      </c>
      <c r="F4580" s="2" t="s">
        <v>29</v>
      </c>
      <c r="G4580" s="2" t="s">
        <v>75</v>
      </c>
      <c r="H4580" s="2" t="s">
        <v>76</v>
      </c>
      <c r="I4580" s="2" t="s">
        <v>77</v>
      </c>
      <c r="J4580" s="2">
        <v>9</v>
      </c>
      <c r="K4580" s="2">
        <v>25815</v>
      </c>
      <c r="L4580" s="2">
        <v>232335</v>
      </c>
      <c r="M4580" s="2">
        <v>172652.49</v>
      </c>
      <c r="N4580" s="2">
        <v>59682.51</v>
      </c>
      <c r="O4580" s="2">
        <v>285</v>
      </c>
      <c r="P4580" s="2">
        <v>87</v>
      </c>
      <c r="Q4580" s="2" t="s">
        <v>78</v>
      </c>
      <c r="R4580" s="2">
        <v>5</v>
      </c>
      <c r="S4580" s="5">
        <f>IFERROR(Table1[[#This Row],[Profit]]/Table1[[#This Row],[Sales]],0)</f>
        <v>0.25688127057912069</v>
      </c>
      <c r="T4580" s="2" t="str">
        <f t="shared" si="71"/>
        <v>Reorder Needed</v>
      </c>
    </row>
    <row r="4581" spans="1:20" x14ac:dyDescent="0.3">
      <c r="A4581" s="2">
        <v>5580</v>
      </c>
      <c r="B4581" s="3">
        <v>45624</v>
      </c>
      <c r="C4581" s="2" t="s">
        <v>716</v>
      </c>
      <c r="D4581" s="2" t="s">
        <v>5339</v>
      </c>
      <c r="E4581" s="2" t="s">
        <v>36</v>
      </c>
      <c r="F4581" s="2" t="s">
        <v>37</v>
      </c>
      <c r="G4581" s="2" t="s">
        <v>97</v>
      </c>
      <c r="H4581" s="2" t="s">
        <v>98</v>
      </c>
      <c r="I4581" s="2" t="s">
        <v>32</v>
      </c>
      <c r="J4581" s="2">
        <v>4</v>
      </c>
      <c r="K4581" s="2">
        <v>24656</v>
      </c>
      <c r="L4581" s="2">
        <v>98624</v>
      </c>
      <c r="M4581" s="2">
        <v>65019.44</v>
      </c>
      <c r="N4581" s="2">
        <v>33604.559999999998</v>
      </c>
      <c r="O4581" s="2">
        <v>309</v>
      </c>
      <c r="P4581" s="2">
        <v>11</v>
      </c>
      <c r="Q4581" s="2" t="s">
        <v>99</v>
      </c>
      <c r="R4581" s="2">
        <v>5</v>
      </c>
      <c r="S4581" s="5">
        <f>IFERROR(Table1[[#This Row],[Profit]]/Table1[[#This Row],[Sales]],0)</f>
        <v>0.3407341012329656</v>
      </c>
      <c r="T4581" s="2" t="str">
        <f t="shared" si="71"/>
        <v>Reorder Needed</v>
      </c>
    </row>
    <row r="4582" spans="1:20" x14ac:dyDescent="0.3">
      <c r="A4582" s="2">
        <v>5581</v>
      </c>
      <c r="B4582" s="3">
        <v>45444</v>
      </c>
      <c r="C4582" s="2" t="s">
        <v>239</v>
      </c>
      <c r="D4582" s="2" t="s">
        <v>4351</v>
      </c>
      <c r="E4582" s="2" t="s">
        <v>45</v>
      </c>
      <c r="F4582" s="2" t="s">
        <v>46</v>
      </c>
      <c r="G4582" s="2" t="s">
        <v>60</v>
      </c>
      <c r="H4582" s="2" t="s">
        <v>61</v>
      </c>
      <c r="I4582" s="2" t="s">
        <v>32</v>
      </c>
      <c r="J4582" s="2">
        <v>4</v>
      </c>
      <c r="K4582" s="2">
        <v>49214</v>
      </c>
      <c r="L4582" s="2">
        <v>196856</v>
      </c>
      <c r="M4582" s="2">
        <v>140512.57</v>
      </c>
      <c r="N4582" s="2">
        <v>56343.43</v>
      </c>
      <c r="O4582" s="2">
        <v>188</v>
      </c>
      <c r="P4582" s="2">
        <v>23</v>
      </c>
      <c r="Q4582" s="2" t="s">
        <v>62</v>
      </c>
      <c r="R4582" s="2">
        <v>0</v>
      </c>
      <c r="S4582" s="5">
        <f>IFERROR(Table1[[#This Row],[Profit]]/Table1[[#This Row],[Sales]],0)</f>
        <v>0.28621647295485025</v>
      </c>
      <c r="T4582" s="2" t="str">
        <f t="shared" si="71"/>
        <v>Reorder Needed</v>
      </c>
    </row>
    <row r="4583" spans="1:20" x14ac:dyDescent="0.3">
      <c r="A4583" s="2">
        <v>5582</v>
      </c>
      <c r="B4583" s="3">
        <v>45649</v>
      </c>
      <c r="C4583" s="2" t="s">
        <v>448</v>
      </c>
      <c r="D4583" s="2" t="s">
        <v>5340</v>
      </c>
      <c r="E4583" s="2" t="s">
        <v>20</v>
      </c>
      <c r="F4583" s="2" t="s">
        <v>21</v>
      </c>
      <c r="G4583" s="2" t="s">
        <v>22</v>
      </c>
      <c r="H4583" s="2" t="s">
        <v>23</v>
      </c>
      <c r="I4583" s="2" t="s">
        <v>24</v>
      </c>
      <c r="J4583" s="2">
        <v>6</v>
      </c>
      <c r="K4583" s="2">
        <v>26749</v>
      </c>
      <c r="L4583" s="2">
        <v>160494</v>
      </c>
      <c r="M4583" s="2">
        <v>121088.18</v>
      </c>
      <c r="N4583" s="2">
        <v>39405.82</v>
      </c>
      <c r="O4583" s="2">
        <v>490</v>
      </c>
      <c r="P4583" s="2">
        <v>78</v>
      </c>
      <c r="Q4583" s="2" t="s">
        <v>25</v>
      </c>
      <c r="R4583" s="2">
        <v>20</v>
      </c>
      <c r="S4583" s="5">
        <f>IFERROR(Table1[[#This Row],[Profit]]/Table1[[#This Row],[Sales]],0)</f>
        <v>0.24552830635413161</v>
      </c>
      <c r="T4583" s="2" t="str">
        <f t="shared" si="71"/>
        <v>Reorder Needed</v>
      </c>
    </row>
    <row r="4584" spans="1:20" x14ac:dyDescent="0.3">
      <c r="A4584" s="2">
        <v>5583</v>
      </c>
      <c r="B4584" s="3">
        <v>45546</v>
      </c>
      <c r="C4584" s="2" t="s">
        <v>375</v>
      </c>
      <c r="D4584" s="2" t="s">
        <v>5341</v>
      </c>
      <c r="E4584" s="2" t="s">
        <v>20</v>
      </c>
      <c r="F4584" s="2" t="s">
        <v>21</v>
      </c>
      <c r="G4584" s="2" t="s">
        <v>81</v>
      </c>
      <c r="H4584" s="2" t="s">
        <v>82</v>
      </c>
      <c r="I4584" s="2" t="s">
        <v>24</v>
      </c>
      <c r="J4584" s="2">
        <v>6</v>
      </c>
      <c r="K4584" s="2">
        <v>5828</v>
      </c>
      <c r="L4584" s="2">
        <v>34968</v>
      </c>
      <c r="M4584" s="2">
        <v>22653.08</v>
      </c>
      <c r="N4584" s="2">
        <v>12314.92</v>
      </c>
      <c r="O4584" s="2">
        <v>211</v>
      </c>
      <c r="P4584" s="2">
        <v>39</v>
      </c>
      <c r="Q4584" s="2" t="s">
        <v>42</v>
      </c>
      <c r="R4584" s="2">
        <v>5</v>
      </c>
      <c r="S4584" s="5">
        <f>IFERROR(Table1[[#This Row],[Profit]]/Table1[[#This Row],[Sales]],0)</f>
        <v>0.35217684740334021</v>
      </c>
      <c r="T4584" s="2" t="str">
        <f t="shared" si="71"/>
        <v>Reorder Needed</v>
      </c>
    </row>
    <row r="4585" spans="1:20" x14ac:dyDescent="0.3">
      <c r="A4585" s="2">
        <v>5584</v>
      </c>
      <c r="B4585" s="3">
        <v>45607</v>
      </c>
      <c r="C4585" s="2" t="s">
        <v>761</v>
      </c>
      <c r="D4585" s="2" t="s">
        <v>5342</v>
      </c>
      <c r="E4585" s="2" t="s">
        <v>20</v>
      </c>
      <c r="F4585" s="2" t="s">
        <v>21</v>
      </c>
      <c r="G4585" s="2" t="s">
        <v>60</v>
      </c>
      <c r="H4585" s="2" t="s">
        <v>61</v>
      </c>
      <c r="I4585" s="2" t="s">
        <v>32</v>
      </c>
      <c r="J4585" s="2">
        <v>3</v>
      </c>
      <c r="K4585" s="2">
        <v>8014</v>
      </c>
      <c r="L4585" s="2">
        <v>24042</v>
      </c>
      <c r="M4585" s="2">
        <v>17220.400000000001</v>
      </c>
      <c r="N4585" s="2">
        <v>6821.6</v>
      </c>
      <c r="O4585" s="2">
        <v>228</v>
      </c>
      <c r="P4585" s="2">
        <v>32</v>
      </c>
      <c r="Q4585" s="2" t="s">
        <v>62</v>
      </c>
      <c r="R4585" s="2">
        <v>15</v>
      </c>
      <c r="S4585" s="5">
        <f>IFERROR(Table1[[#This Row],[Profit]]/Table1[[#This Row],[Sales]],0)</f>
        <v>0.28373679394393148</v>
      </c>
      <c r="T4585" s="2" t="str">
        <f t="shared" si="71"/>
        <v>Reorder Needed</v>
      </c>
    </row>
    <row r="4586" spans="1:20" x14ac:dyDescent="0.3">
      <c r="A4586" s="2">
        <v>5585</v>
      </c>
      <c r="B4586" s="3">
        <v>45589</v>
      </c>
      <c r="C4586" s="2" t="s">
        <v>1338</v>
      </c>
      <c r="D4586" s="2" t="s">
        <v>5343</v>
      </c>
      <c r="E4586" s="2" t="s">
        <v>28</v>
      </c>
      <c r="F4586" s="2" t="s">
        <v>29</v>
      </c>
      <c r="G4586" s="2" t="s">
        <v>49</v>
      </c>
      <c r="H4586" s="2" t="s">
        <v>50</v>
      </c>
      <c r="I4586" s="2" t="s">
        <v>51</v>
      </c>
      <c r="J4586" s="2">
        <v>4</v>
      </c>
      <c r="K4586" s="2">
        <v>50151</v>
      </c>
      <c r="L4586" s="2">
        <v>200604</v>
      </c>
      <c r="M4586" s="2">
        <v>145315.97</v>
      </c>
      <c r="N4586" s="2">
        <v>55288.03</v>
      </c>
      <c r="O4586" s="2">
        <v>129</v>
      </c>
      <c r="P4586" s="2">
        <v>99</v>
      </c>
      <c r="Q4586" s="2" t="s">
        <v>52</v>
      </c>
      <c r="R4586" s="2">
        <v>10</v>
      </c>
      <c r="S4586" s="5">
        <f>IFERROR(Table1[[#This Row],[Profit]]/Table1[[#This Row],[Sales]],0)</f>
        <v>0.27560781440051046</v>
      </c>
      <c r="T4586" s="2" t="str">
        <f t="shared" si="71"/>
        <v>Reorder Needed</v>
      </c>
    </row>
    <row r="4587" spans="1:20" x14ac:dyDescent="0.3">
      <c r="A4587" s="2">
        <v>5586</v>
      </c>
      <c r="B4587" s="3">
        <v>45613</v>
      </c>
      <c r="C4587" s="2" t="s">
        <v>2738</v>
      </c>
      <c r="D4587" s="2" t="s">
        <v>5344</v>
      </c>
      <c r="E4587" s="2" t="s">
        <v>20</v>
      </c>
      <c r="F4587" s="2" t="s">
        <v>21</v>
      </c>
      <c r="G4587" s="2" t="s">
        <v>22</v>
      </c>
      <c r="H4587" s="2" t="s">
        <v>23</v>
      </c>
      <c r="I4587" s="2" t="s">
        <v>24</v>
      </c>
      <c r="J4587" s="2">
        <v>9</v>
      </c>
      <c r="K4587" s="2">
        <v>30183</v>
      </c>
      <c r="L4587" s="2">
        <v>271647</v>
      </c>
      <c r="M4587" s="2">
        <v>229440.72</v>
      </c>
      <c r="N4587" s="2">
        <v>42206.28</v>
      </c>
      <c r="O4587" s="2">
        <v>371</v>
      </c>
      <c r="P4587" s="2">
        <v>83</v>
      </c>
      <c r="Q4587" s="2" t="s">
        <v>25</v>
      </c>
      <c r="R4587" s="2">
        <v>10</v>
      </c>
      <c r="S4587" s="5">
        <f>IFERROR(Table1[[#This Row],[Profit]]/Table1[[#This Row],[Sales]],0)</f>
        <v>0.15537178765088516</v>
      </c>
      <c r="T4587" s="2" t="str">
        <f t="shared" si="71"/>
        <v>Reorder Needed</v>
      </c>
    </row>
    <row r="4588" spans="1:20" x14ac:dyDescent="0.3">
      <c r="A4588" s="2">
        <v>5587</v>
      </c>
      <c r="B4588" s="3">
        <v>45541</v>
      </c>
      <c r="C4588" s="2" t="s">
        <v>2454</v>
      </c>
      <c r="D4588" s="2" t="s">
        <v>5345</v>
      </c>
      <c r="E4588" s="2" t="s">
        <v>36</v>
      </c>
      <c r="F4588" s="2" t="s">
        <v>37</v>
      </c>
      <c r="G4588" s="2" t="s">
        <v>40</v>
      </c>
      <c r="H4588" s="2" t="s">
        <v>41</v>
      </c>
      <c r="I4588" s="2" t="s">
        <v>24</v>
      </c>
      <c r="J4588" s="2">
        <v>8</v>
      </c>
      <c r="K4588" s="2">
        <v>38484</v>
      </c>
      <c r="L4588" s="2">
        <v>307872</v>
      </c>
      <c r="M4588" s="2">
        <v>193205.87</v>
      </c>
      <c r="N4588" s="2">
        <v>114666.13</v>
      </c>
      <c r="O4588" s="2">
        <v>449</v>
      </c>
      <c r="P4588" s="2">
        <v>86</v>
      </c>
      <c r="Q4588" s="2" t="s">
        <v>42</v>
      </c>
      <c r="R4588" s="2">
        <v>10</v>
      </c>
      <c r="S4588" s="5">
        <f>IFERROR(Table1[[#This Row],[Profit]]/Table1[[#This Row],[Sales]],0)</f>
        <v>0.37244741321068497</v>
      </c>
      <c r="T4588" s="2" t="str">
        <f t="shared" si="71"/>
        <v>Reorder Needed</v>
      </c>
    </row>
    <row r="4589" spans="1:20" x14ac:dyDescent="0.3">
      <c r="A4589" s="2">
        <v>5588</v>
      </c>
      <c r="B4589" s="3">
        <v>45531</v>
      </c>
      <c r="C4589" s="2" t="s">
        <v>348</v>
      </c>
      <c r="D4589" s="2" t="s">
        <v>5346</v>
      </c>
      <c r="E4589" s="2" t="s">
        <v>28</v>
      </c>
      <c r="F4589" s="2" t="s">
        <v>29</v>
      </c>
      <c r="G4589" s="2" t="s">
        <v>55</v>
      </c>
      <c r="H4589" s="2" t="s">
        <v>56</v>
      </c>
      <c r="I4589" s="2" t="s">
        <v>32</v>
      </c>
      <c r="J4589" s="2">
        <v>8</v>
      </c>
      <c r="K4589" s="2">
        <v>48663</v>
      </c>
      <c r="L4589" s="2">
        <v>389304</v>
      </c>
      <c r="M4589" s="2">
        <v>316839.59999999998</v>
      </c>
      <c r="N4589" s="2">
        <v>72464.399999999994</v>
      </c>
      <c r="O4589" s="2">
        <v>116</v>
      </c>
      <c r="P4589" s="2">
        <v>29</v>
      </c>
      <c r="Q4589" s="2" t="s">
        <v>57</v>
      </c>
      <c r="R4589" s="2">
        <v>5</v>
      </c>
      <c r="S4589" s="5">
        <f>IFERROR(Table1[[#This Row],[Profit]]/Table1[[#This Row],[Sales]],0)</f>
        <v>0.18613833918993894</v>
      </c>
      <c r="T4589" s="2" t="str">
        <f t="shared" si="71"/>
        <v>Reorder Needed</v>
      </c>
    </row>
    <row r="4590" spans="1:20" x14ac:dyDescent="0.3">
      <c r="A4590" s="2">
        <v>5589</v>
      </c>
      <c r="B4590" s="3">
        <v>45521</v>
      </c>
      <c r="C4590" s="2" t="s">
        <v>438</v>
      </c>
      <c r="D4590" s="2" t="s">
        <v>5347</v>
      </c>
      <c r="E4590" s="2" t="s">
        <v>36</v>
      </c>
      <c r="F4590" s="2" t="s">
        <v>37</v>
      </c>
      <c r="G4590" s="2" t="s">
        <v>75</v>
      </c>
      <c r="H4590" s="2" t="s">
        <v>76</v>
      </c>
      <c r="I4590" s="2" t="s">
        <v>77</v>
      </c>
      <c r="J4590" s="2">
        <v>9</v>
      </c>
      <c r="K4590" s="2">
        <v>13669</v>
      </c>
      <c r="L4590" s="2">
        <v>123021</v>
      </c>
      <c r="M4590" s="2">
        <v>102595.28</v>
      </c>
      <c r="N4590" s="2">
        <v>20425.72</v>
      </c>
      <c r="O4590" s="2">
        <v>102</v>
      </c>
      <c r="P4590" s="2">
        <v>43</v>
      </c>
      <c r="Q4590" s="2" t="s">
        <v>78</v>
      </c>
      <c r="R4590" s="2">
        <v>5</v>
      </c>
      <c r="S4590" s="5">
        <f>IFERROR(Table1[[#This Row],[Profit]]/Table1[[#This Row],[Sales]],0)</f>
        <v>0.16603441688817358</v>
      </c>
      <c r="T4590" s="2" t="str">
        <f t="shared" si="71"/>
        <v>Reorder Needed</v>
      </c>
    </row>
    <row r="4591" spans="1:20" x14ac:dyDescent="0.3">
      <c r="A4591" s="2">
        <v>5590</v>
      </c>
      <c r="B4591" s="3">
        <v>45595</v>
      </c>
      <c r="C4591" s="2" t="s">
        <v>907</v>
      </c>
      <c r="D4591" s="2" t="s">
        <v>5348</v>
      </c>
      <c r="E4591" s="2" t="s">
        <v>20</v>
      </c>
      <c r="F4591" s="2" t="s">
        <v>21</v>
      </c>
      <c r="G4591" s="2" t="s">
        <v>49</v>
      </c>
      <c r="H4591" s="2" t="s">
        <v>50</v>
      </c>
      <c r="I4591" s="2" t="s">
        <v>51</v>
      </c>
      <c r="J4591" s="2">
        <v>6</v>
      </c>
      <c r="K4591" s="2">
        <v>51524</v>
      </c>
      <c r="L4591" s="2">
        <v>309144</v>
      </c>
      <c r="M4591" s="2">
        <v>214075.22</v>
      </c>
      <c r="N4591" s="2">
        <v>95068.78</v>
      </c>
      <c r="O4591" s="2">
        <v>413</v>
      </c>
      <c r="P4591" s="2">
        <v>51</v>
      </c>
      <c r="Q4591" s="2" t="s">
        <v>52</v>
      </c>
      <c r="R4591" s="2">
        <v>5</v>
      </c>
      <c r="S4591" s="5">
        <f>IFERROR(Table1[[#This Row],[Profit]]/Table1[[#This Row],[Sales]],0)</f>
        <v>0.30752264316952616</v>
      </c>
      <c r="T4591" s="2" t="str">
        <f t="shared" si="71"/>
        <v>Reorder Needed</v>
      </c>
    </row>
    <row r="4592" spans="1:20" x14ac:dyDescent="0.3">
      <c r="A4592" s="2">
        <v>5591</v>
      </c>
      <c r="B4592" s="3">
        <v>45603</v>
      </c>
      <c r="C4592" s="2" t="s">
        <v>943</v>
      </c>
      <c r="D4592" s="2" t="s">
        <v>5349</v>
      </c>
      <c r="E4592" s="2" t="s">
        <v>20</v>
      </c>
      <c r="F4592" s="2" t="s">
        <v>21</v>
      </c>
      <c r="G4592" s="2" t="s">
        <v>22</v>
      </c>
      <c r="H4592" s="2" t="s">
        <v>23</v>
      </c>
      <c r="I4592" s="2" t="s">
        <v>24</v>
      </c>
      <c r="J4592" s="2">
        <v>3</v>
      </c>
      <c r="K4592" s="2">
        <v>16397</v>
      </c>
      <c r="L4592" s="2">
        <v>49191</v>
      </c>
      <c r="M4592" s="2">
        <v>32141.7</v>
      </c>
      <c r="N4592" s="2">
        <v>17049.3</v>
      </c>
      <c r="O4592" s="2">
        <v>136</v>
      </c>
      <c r="P4592" s="2">
        <v>21</v>
      </c>
      <c r="Q4592" s="2" t="s">
        <v>25</v>
      </c>
      <c r="R4592" s="2">
        <v>10</v>
      </c>
      <c r="S4592" s="5">
        <f>IFERROR(Table1[[#This Row],[Profit]]/Table1[[#This Row],[Sales]],0)</f>
        <v>0.34659388912605965</v>
      </c>
      <c r="T4592" s="2" t="str">
        <f t="shared" si="71"/>
        <v>Reorder Needed</v>
      </c>
    </row>
    <row r="4593" spans="1:20" x14ac:dyDescent="0.3">
      <c r="A4593" s="2">
        <v>5592</v>
      </c>
      <c r="B4593" s="3">
        <v>45642</v>
      </c>
      <c r="C4593" s="2" t="s">
        <v>2475</v>
      </c>
      <c r="D4593" s="2" t="s">
        <v>5350</v>
      </c>
      <c r="E4593" s="2" t="s">
        <v>20</v>
      </c>
      <c r="F4593" s="2" t="s">
        <v>21</v>
      </c>
      <c r="G4593" s="2" t="s">
        <v>67</v>
      </c>
      <c r="H4593" s="2" t="s">
        <v>68</v>
      </c>
      <c r="I4593" s="2" t="s">
        <v>24</v>
      </c>
      <c r="J4593" s="2">
        <v>9</v>
      </c>
      <c r="K4593" s="2">
        <v>18994</v>
      </c>
      <c r="L4593" s="2">
        <v>170946</v>
      </c>
      <c r="M4593" s="2">
        <v>146233.04</v>
      </c>
      <c r="N4593" s="2">
        <v>24712.959999999999</v>
      </c>
      <c r="O4593" s="2">
        <v>413</v>
      </c>
      <c r="P4593" s="2">
        <v>68</v>
      </c>
      <c r="Q4593" s="2" t="s">
        <v>42</v>
      </c>
      <c r="R4593" s="2">
        <v>20</v>
      </c>
      <c r="S4593" s="5">
        <f>IFERROR(Table1[[#This Row],[Profit]]/Table1[[#This Row],[Sales]],0)</f>
        <v>0.14456588630327705</v>
      </c>
      <c r="T4593" s="2" t="str">
        <f t="shared" si="71"/>
        <v>Reorder Needed</v>
      </c>
    </row>
    <row r="4594" spans="1:20" x14ac:dyDescent="0.3">
      <c r="A4594" s="2">
        <v>5593</v>
      </c>
      <c r="B4594" s="3">
        <v>45636</v>
      </c>
      <c r="C4594" s="2" t="s">
        <v>700</v>
      </c>
      <c r="D4594" s="2" t="s">
        <v>5351</v>
      </c>
      <c r="E4594" s="2" t="s">
        <v>36</v>
      </c>
      <c r="F4594" s="2" t="s">
        <v>37</v>
      </c>
      <c r="G4594" s="2" t="s">
        <v>97</v>
      </c>
      <c r="H4594" s="2" t="s">
        <v>98</v>
      </c>
      <c r="I4594" s="2" t="s">
        <v>32</v>
      </c>
      <c r="J4594" s="2">
        <v>3</v>
      </c>
      <c r="K4594" s="2">
        <v>18066</v>
      </c>
      <c r="L4594" s="2">
        <v>54198</v>
      </c>
      <c r="M4594" s="2">
        <v>41945.15</v>
      </c>
      <c r="N4594" s="2">
        <v>12252.85</v>
      </c>
      <c r="O4594" s="2">
        <v>345</v>
      </c>
      <c r="P4594" s="2">
        <v>35</v>
      </c>
      <c r="Q4594" s="2" t="s">
        <v>99</v>
      </c>
      <c r="R4594" s="2">
        <v>10</v>
      </c>
      <c r="S4594" s="5">
        <f>IFERROR(Table1[[#This Row],[Profit]]/Table1[[#This Row],[Sales]],0)</f>
        <v>0.2260756854496476</v>
      </c>
      <c r="T4594" s="2" t="str">
        <f t="shared" si="71"/>
        <v>Reorder Needed</v>
      </c>
    </row>
    <row r="4595" spans="1:20" x14ac:dyDescent="0.3">
      <c r="A4595" s="2">
        <v>5594</v>
      </c>
      <c r="B4595" s="3">
        <v>45335</v>
      </c>
      <c r="C4595" s="2" t="s">
        <v>1898</v>
      </c>
      <c r="D4595" s="2" t="s">
        <v>5352</v>
      </c>
      <c r="E4595" s="2" t="s">
        <v>20</v>
      </c>
      <c r="F4595" s="2" t="s">
        <v>21</v>
      </c>
      <c r="G4595" s="2" t="s">
        <v>40</v>
      </c>
      <c r="H4595" s="2" t="s">
        <v>41</v>
      </c>
      <c r="I4595" s="2" t="s">
        <v>24</v>
      </c>
      <c r="J4595" s="2">
        <v>4</v>
      </c>
      <c r="K4595" s="2">
        <v>26218</v>
      </c>
      <c r="L4595" s="2">
        <v>104872</v>
      </c>
      <c r="M4595" s="2">
        <v>91206.17</v>
      </c>
      <c r="N4595" s="2">
        <v>13665.83</v>
      </c>
      <c r="O4595" s="2">
        <v>91</v>
      </c>
      <c r="P4595" s="2">
        <v>29</v>
      </c>
      <c r="Q4595" s="2" t="s">
        <v>42</v>
      </c>
      <c r="R4595" s="2">
        <v>15</v>
      </c>
      <c r="S4595" s="5">
        <f>IFERROR(Table1[[#This Row],[Profit]]/Table1[[#This Row],[Sales]],0)</f>
        <v>0.13030961553131437</v>
      </c>
      <c r="T4595" s="2" t="str">
        <f t="shared" si="71"/>
        <v>Reorder Needed</v>
      </c>
    </row>
    <row r="4596" spans="1:20" x14ac:dyDescent="0.3">
      <c r="A4596" s="2">
        <v>5595</v>
      </c>
      <c r="B4596" s="3">
        <v>45504</v>
      </c>
      <c r="C4596" s="2" t="s">
        <v>1325</v>
      </c>
      <c r="D4596" s="2" t="s">
        <v>5353</v>
      </c>
      <c r="E4596" s="2" t="s">
        <v>45</v>
      </c>
      <c r="F4596" s="2" t="s">
        <v>46</v>
      </c>
      <c r="G4596" s="2" t="s">
        <v>60</v>
      </c>
      <c r="H4596" s="2" t="s">
        <v>61</v>
      </c>
      <c r="I4596" s="2" t="s">
        <v>32</v>
      </c>
      <c r="J4596" s="2">
        <v>5</v>
      </c>
      <c r="K4596" s="2">
        <v>39732</v>
      </c>
      <c r="L4596" s="2">
        <v>198660</v>
      </c>
      <c r="M4596" s="2">
        <v>147384.19</v>
      </c>
      <c r="N4596" s="2">
        <v>51275.81</v>
      </c>
      <c r="O4596" s="2">
        <v>430</v>
      </c>
      <c r="P4596" s="2">
        <v>35</v>
      </c>
      <c r="Q4596" s="2" t="s">
        <v>62</v>
      </c>
      <c r="R4596" s="2">
        <v>15</v>
      </c>
      <c r="S4596" s="5">
        <f>IFERROR(Table1[[#This Row],[Profit]]/Table1[[#This Row],[Sales]],0)</f>
        <v>0.25810837612000403</v>
      </c>
      <c r="T4596" s="2" t="str">
        <f t="shared" si="71"/>
        <v>Reorder Needed</v>
      </c>
    </row>
    <row r="4597" spans="1:20" x14ac:dyDescent="0.3">
      <c r="A4597" s="2">
        <v>5596</v>
      </c>
      <c r="B4597" s="3">
        <v>45301</v>
      </c>
      <c r="C4597" s="2" t="s">
        <v>1201</v>
      </c>
      <c r="D4597" s="2" t="s">
        <v>5354</v>
      </c>
      <c r="E4597" s="2" t="s">
        <v>28</v>
      </c>
      <c r="F4597" s="2" t="s">
        <v>29</v>
      </c>
      <c r="G4597" s="2" t="s">
        <v>49</v>
      </c>
      <c r="H4597" s="2" t="s">
        <v>50</v>
      </c>
      <c r="I4597" s="2" t="s">
        <v>51</v>
      </c>
      <c r="J4597" s="2">
        <v>2</v>
      </c>
      <c r="K4597" s="2">
        <v>53165</v>
      </c>
      <c r="L4597" s="2">
        <v>106330</v>
      </c>
      <c r="M4597" s="2">
        <v>67798.710000000006</v>
      </c>
      <c r="N4597" s="2">
        <v>38531.29</v>
      </c>
      <c r="O4597" s="2">
        <v>303</v>
      </c>
      <c r="P4597" s="2">
        <v>94</v>
      </c>
      <c r="Q4597" s="2" t="s">
        <v>52</v>
      </c>
      <c r="R4597" s="2">
        <v>0</v>
      </c>
      <c r="S4597" s="5">
        <f>IFERROR(Table1[[#This Row],[Profit]]/Table1[[#This Row],[Sales]],0)</f>
        <v>0.36237458854509547</v>
      </c>
      <c r="T4597" s="2" t="str">
        <f t="shared" si="71"/>
        <v>Reorder Needed</v>
      </c>
    </row>
    <row r="4598" spans="1:20" x14ac:dyDescent="0.3">
      <c r="A4598" s="2">
        <v>5597</v>
      </c>
      <c r="B4598" s="3">
        <v>45368</v>
      </c>
      <c r="C4598" s="2" t="s">
        <v>584</v>
      </c>
      <c r="D4598" s="2" t="s">
        <v>5355</v>
      </c>
      <c r="E4598" s="2" t="s">
        <v>45</v>
      </c>
      <c r="F4598" s="2" t="s">
        <v>46</v>
      </c>
      <c r="G4598" s="2" t="s">
        <v>75</v>
      </c>
      <c r="H4598" s="2" t="s">
        <v>76</v>
      </c>
      <c r="I4598" s="2" t="s">
        <v>77</v>
      </c>
      <c r="J4598" s="2">
        <v>10</v>
      </c>
      <c r="K4598" s="2">
        <v>54679</v>
      </c>
      <c r="L4598" s="2">
        <v>546790</v>
      </c>
      <c r="M4598" s="2">
        <v>377577.12</v>
      </c>
      <c r="N4598" s="2">
        <v>169212.88</v>
      </c>
      <c r="O4598" s="2">
        <v>94</v>
      </c>
      <c r="P4598" s="2">
        <v>86</v>
      </c>
      <c r="Q4598" s="2" t="s">
        <v>78</v>
      </c>
      <c r="R4598" s="2">
        <v>5</v>
      </c>
      <c r="S4598" s="5">
        <f>IFERROR(Table1[[#This Row],[Profit]]/Table1[[#This Row],[Sales]],0)</f>
        <v>0.30946593756286694</v>
      </c>
      <c r="T4598" s="2" t="str">
        <f t="shared" si="71"/>
        <v>Reorder Needed</v>
      </c>
    </row>
    <row r="4599" spans="1:20" x14ac:dyDescent="0.3">
      <c r="A4599" s="2">
        <v>5598</v>
      </c>
      <c r="B4599" s="3">
        <v>45642</v>
      </c>
      <c r="C4599" s="2" t="s">
        <v>1075</v>
      </c>
      <c r="D4599" s="2" t="s">
        <v>5356</v>
      </c>
      <c r="E4599" s="2" t="s">
        <v>45</v>
      </c>
      <c r="F4599" s="2" t="s">
        <v>46</v>
      </c>
      <c r="G4599" s="2" t="s">
        <v>40</v>
      </c>
      <c r="H4599" s="2" t="s">
        <v>41</v>
      </c>
      <c r="I4599" s="2" t="s">
        <v>24</v>
      </c>
      <c r="J4599" s="2">
        <v>5</v>
      </c>
      <c r="K4599" s="2">
        <v>9337</v>
      </c>
      <c r="L4599" s="2">
        <v>46685</v>
      </c>
      <c r="M4599" s="2">
        <v>34976.519999999997</v>
      </c>
      <c r="N4599" s="2">
        <v>11708.48</v>
      </c>
      <c r="O4599" s="2">
        <v>430</v>
      </c>
      <c r="P4599" s="2">
        <v>66</v>
      </c>
      <c r="Q4599" s="2" t="s">
        <v>42</v>
      </c>
      <c r="R4599" s="2">
        <v>0</v>
      </c>
      <c r="S4599" s="5">
        <f>IFERROR(Table1[[#This Row],[Profit]]/Table1[[#This Row],[Sales]],0)</f>
        <v>0.25079747242154865</v>
      </c>
      <c r="T4599" s="2" t="str">
        <f t="shared" si="71"/>
        <v>Reorder Needed</v>
      </c>
    </row>
    <row r="4600" spans="1:20" x14ac:dyDescent="0.3">
      <c r="A4600" s="2">
        <v>5599</v>
      </c>
      <c r="B4600" s="3">
        <v>45625</v>
      </c>
      <c r="C4600" s="2" t="s">
        <v>363</v>
      </c>
      <c r="D4600" s="2" t="s">
        <v>5357</v>
      </c>
      <c r="E4600" s="2" t="s">
        <v>45</v>
      </c>
      <c r="F4600" s="2" t="s">
        <v>46</v>
      </c>
      <c r="G4600" s="2" t="s">
        <v>40</v>
      </c>
      <c r="H4600" s="2" t="s">
        <v>41</v>
      </c>
      <c r="I4600" s="2" t="s">
        <v>24</v>
      </c>
      <c r="J4600" s="2">
        <v>10</v>
      </c>
      <c r="K4600" s="2">
        <v>51686</v>
      </c>
      <c r="L4600" s="2">
        <v>516860</v>
      </c>
      <c r="M4600" s="2">
        <v>390132.05</v>
      </c>
      <c r="N4600" s="2">
        <v>126727.95</v>
      </c>
      <c r="O4600" s="2">
        <v>315</v>
      </c>
      <c r="P4600" s="2">
        <v>89</v>
      </c>
      <c r="Q4600" s="2" t="s">
        <v>42</v>
      </c>
      <c r="R4600" s="2">
        <v>5</v>
      </c>
      <c r="S4600" s="5">
        <f>IFERROR(Table1[[#This Row],[Profit]]/Table1[[#This Row],[Sales]],0)</f>
        <v>0.24518815539991487</v>
      </c>
      <c r="T4600" s="2" t="str">
        <f t="shared" si="71"/>
        <v>Reorder Needed</v>
      </c>
    </row>
    <row r="4601" spans="1:20" x14ac:dyDescent="0.3">
      <c r="A4601" s="2">
        <v>5600</v>
      </c>
      <c r="B4601" s="3">
        <v>45516</v>
      </c>
      <c r="C4601" s="2" t="s">
        <v>1176</v>
      </c>
      <c r="D4601" s="2" t="s">
        <v>5358</v>
      </c>
      <c r="E4601" s="2" t="s">
        <v>36</v>
      </c>
      <c r="F4601" s="2" t="s">
        <v>37</v>
      </c>
      <c r="G4601" s="2" t="s">
        <v>60</v>
      </c>
      <c r="H4601" s="2" t="s">
        <v>61</v>
      </c>
      <c r="I4601" s="2" t="s">
        <v>32</v>
      </c>
      <c r="J4601" s="2">
        <v>6</v>
      </c>
      <c r="K4601" s="2">
        <v>18307</v>
      </c>
      <c r="L4601" s="2">
        <v>109842</v>
      </c>
      <c r="M4601" s="2">
        <v>96738.83</v>
      </c>
      <c r="N4601" s="2">
        <v>13103.17</v>
      </c>
      <c r="O4601" s="2">
        <v>231</v>
      </c>
      <c r="P4601" s="2">
        <v>48</v>
      </c>
      <c r="Q4601" s="2" t="s">
        <v>62</v>
      </c>
      <c r="R4601" s="2">
        <v>15</v>
      </c>
      <c r="S4601" s="5">
        <f>IFERROR(Table1[[#This Row],[Profit]]/Table1[[#This Row],[Sales]],0)</f>
        <v>0.11929107263159812</v>
      </c>
      <c r="T4601" s="2" t="str">
        <f t="shared" si="71"/>
        <v>Reorder Needed</v>
      </c>
    </row>
    <row r="4602" spans="1:20" x14ac:dyDescent="0.3">
      <c r="A4602" s="2">
        <v>5601</v>
      </c>
      <c r="B4602" s="3">
        <v>45653</v>
      </c>
      <c r="C4602" s="2" t="s">
        <v>409</v>
      </c>
      <c r="D4602" s="2" t="s">
        <v>5359</v>
      </c>
      <c r="E4602" s="2" t="s">
        <v>20</v>
      </c>
      <c r="F4602" s="2" t="s">
        <v>21</v>
      </c>
      <c r="G4602" s="2" t="s">
        <v>97</v>
      </c>
      <c r="H4602" s="2" t="s">
        <v>98</v>
      </c>
      <c r="I4602" s="2" t="s">
        <v>32</v>
      </c>
      <c r="J4602" s="2">
        <v>3</v>
      </c>
      <c r="K4602" s="2">
        <v>23423</v>
      </c>
      <c r="L4602" s="2">
        <v>70269</v>
      </c>
      <c r="M4602" s="2">
        <v>60720.03</v>
      </c>
      <c r="N4602" s="2">
        <v>9548.9699999999993</v>
      </c>
      <c r="O4602" s="2">
        <v>411</v>
      </c>
      <c r="P4602" s="2">
        <v>62</v>
      </c>
      <c r="Q4602" s="2" t="s">
        <v>99</v>
      </c>
      <c r="R4602" s="2">
        <v>0</v>
      </c>
      <c r="S4602" s="5">
        <f>IFERROR(Table1[[#This Row],[Profit]]/Table1[[#This Row],[Sales]],0)</f>
        <v>0.13589164496435127</v>
      </c>
      <c r="T4602" s="2" t="str">
        <f t="shared" si="71"/>
        <v>Reorder Needed</v>
      </c>
    </row>
    <row r="4603" spans="1:20" x14ac:dyDescent="0.3">
      <c r="A4603" s="2">
        <v>5602</v>
      </c>
      <c r="B4603" s="3">
        <v>45585</v>
      </c>
      <c r="C4603" s="2" t="s">
        <v>1737</v>
      </c>
      <c r="D4603" s="2" t="s">
        <v>5360</v>
      </c>
      <c r="E4603" s="2" t="s">
        <v>36</v>
      </c>
      <c r="F4603" s="2" t="s">
        <v>37</v>
      </c>
      <c r="G4603" s="2" t="s">
        <v>30</v>
      </c>
      <c r="H4603" s="2" t="s">
        <v>31</v>
      </c>
      <c r="I4603" s="2" t="s">
        <v>32</v>
      </c>
      <c r="J4603" s="2">
        <v>7</v>
      </c>
      <c r="K4603" s="2">
        <v>39352</v>
      </c>
      <c r="L4603" s="2">
        <v>275464</v>
      </c>
      <c r="M4603" s="2">
        <v>229931.39</v>
      </c>
      <c r="N4603" s="2">
        <v>45532.61</v>
      </c>
      <c r="O4603" s="2">
        <v>304</v>
      </c>
      <c r="P4603" s="2">
        <v>92</v>
      </c>
      <c r="Q4603" s="2" t="s">
        <v>33</v>
      </c>
      <c r="R4603" s="2">
        <v>20</v>
      </c>
      <c r="S4603" s="5">
        <f>IFERROR(Table1[[#This Row],[Profit]]/Table1[[#This Row],[Sales]],0)</f>
        <v>0.1652942308250806</v>
      </c>
      <c r="T4603" s="2" t="str">
        <f t="shared" si="71"/>
        <v>Reorder Needed</v>
      </c>
    </row>
    <row r="4604" spans="1:20" x14ac:dyDescent="0.3">
      <c r="A4604" s="2">
        <v>5603</v>
      </c>
      <c r="B4604" s="3">
        <v>45394</v>
      </c>
      <c r="C4604" s="2" t="s">
        <v>1055</v>
      </c>
      <c r="D4604" s="2" t="s">
        <v>5361</v>
      </c>
      <c r="E4604" s="2" t="s">
        <v>28</v>
      </c>
      <c r="F4604" s="2" t="s">
        <v>29</v>
      </c>
      <c r="G4604" s="2" t="s">
        <v>40</v>
      </c>
      <c r="H4604" s="2" t="s">
        <v>41</v>
      </c>
      <c r="I4604" s="2" t="s">
        <v>24</v>
      </c>
      <c r="J4604" s="2">
        <v>8</v>
      </c>
      <c r="K4604" s="2">
        <v>39450</v>
      </c>
      <c r="L4604" s="2">
        <v>315600</v>
      </c>
      <c r="M4604" s="2">
        <v>272923.49</v>
      </c>
      <c r="N4604" s="2">
        <v>42676.51</v>
      </c>
      <c r="O4604" s="2">
        <v>189</v>
      </c>
      <c r="P4604" s="2">
        <v>41</v>
      </c>
      <c r="Q4604" s="2" t="s">
        <v>42</v>
      </c>
      <c r="R4604" s="2">
        <v>5</v>
      </c>
      <c r="S4604" s="5">
        <f>IFERROR(Table1[[#This Row],[Profit]]/Table1[[#This Row],[Sales]],0)</f>
        <v>0.13522341571609633</v>
      </c>
      <c r="T4604" s="2" t="str">
        <f t="shared" si="71"/>
        <v>Reorder Needed</v>
      </c>
    </row>
    <row r="4605" spans="1:20" x14ac:dyDescent="0.3">
      <c r="A4605" s="2">
        <v>5604</v>
      </c>
      <c r="B4605" s="3">
        <v>45553</v>
      </c>
      <c r="C4605" s="2" t="s">
        <v>1744</v>
      </c>
      <c r="D4605" s="2" t="s">
        <v>5362</v>
      </c>
      <c r="E4605" s="2" t="s">
        <v>20</v>
      </c>
      <c r="F4605" s="2" t="s">
        <v>21</v>
      </c>
      <c r="G4605" s="2" t="s">
        <v>22</v>
      </c>
      <c r="H4605" s="2" t="s">
        <v>23</v>
      </c>
      <c r="I4605" s="2" t="s">
        <v>24</v>
      </c>
      <c r="J4605" s="2">
        <v>1</v>
      </c>
      <c r="K4605" s="2">
        <v>33601</v>
      </c>
      <c r="L4605" s="2">
        <v>33601</v>
      </c>
      <c r="M4605" s="2">
        <v>24688.93</v>
      </c>
      <c r="N4605" s="2">
        <v>8912.07</v>
      </c>
      <c r="O4605" s="2">
        <v>338</v>
      </c>
      <c r="P4605" s="2">
        <v>52</v>
      </c>
      <c r="Q4605" s="2" t="s">
        <v>25</v>
      </c>
      <c r="R4605" s="2">
        <v>5</v>
      </c>
      <c r="S4605" s="5">
        <f>IFERROR(Table1[[#This Row],[Profit]]/Table1[[#This Row],[Sales]],0)</f>
        <v>0.26523228475342997</v>
      </c>
      <c r="T4605" s="2" t="str">
        <f t="shared" si="71"/>
        <v>Reorder Needed</v>
      </c>
    </row>
    <row r="4606" spans="1:20" x14ac:dyDescent="0.3">
      <c r="A4606" s="2">
        <v>5605</v>
      </c>
      <c r="B4606" s="3">
        <v>45367</v>
      </c>
      <c r="C4606" s="2" t="s">
        <v>1795</v>
      </c>
      <c r="D4606" s="2" t="s">
        <v>5363</v>
      </c>
      <c r="E4606" s="2" t="s">
        <v>28</v>
      </c>
      <c r="F4606" s="2" t="s">
        <v>29</v>
      </c>
      <c r="G4606" s="2" t="s">
        <v>75</v>
      </c>
      <c r="H4606" s="2" t="s">
        <v>76</v>
      </c>
      <c r="I4606" s="2" t="s">
        <v>77</v>
      </c>
      <c r="J4606" s="2">
        <v>8</v>
      </c>
      <c r="K4606" s="2">
        <v>40689</v>
      </c>
      <c r="L4606" s="2">
        <v>325512</v>
      </c>
      <c r="M4606" s="2">
        <v>207445.79</v>
      </c>
      <c r="N4606" s="2">
        <v>118066.21</v>
      </c>
      <c r="O4606" s="2">
        <v>104</v>
      </c>
      <c r="P4606" s="2">
        <v>58</v>
      </c>
      <c r="Q4606" s="2" t="s">
        <v>78</v>
      </c>
      <c r="R4606" s="2">
        <v>10</v>
      </c>
      <c r="S4606" s="5">
        <f>IFERROR(Table1[[#This Row],[Profit]]/Table1[[#This Row],[Sales]],0)</f>
        <v>0.36270923959792573</v>
      </c>
      <c r="T4606" s="2" t="str">
        <f t="shared" si="71"/>
        <v>Reorder Needed</v>
      </c>
    </row>
    <row r="4607" spans="1:20" x14ac:dyDescent="0.3">
      <c r="A4607" s="2">
        <v>5606</v>
      </c>
      <c r="B4607" s="3">
        <v>45358</v>
      </c>
      <c r="C4607" s="2" t="s">
        <v>2457</v>
      </c>
      <c r="D4607" s="2" t="s">
        <v>5364</v>
      </c>
      <c r="E4607" s="2" t="s">
        <v>20</v>
      </c>
      <c r="F4607" s="2" t="s">
        <v>21</v>
      </c>
      <c r="G4607" s="2" t="s">
        <v>40</v>
      </c>
      <c r="H4607" s="2" t="s">
        <v>41</v>
      </c>
      <c r="I4607" s="2" t="s">
        <v>24</v>
      </c>
      <c r="J4607" s="2">
        <v>5</v>
      </c>
      <c r="K4607" s="2">
        <v>50048</v>
      </c>
      <c r="L4607" s="2">
        <v>250240</v>
      </c>
      <c r="M4607" s="2">
        <v>216869.42</v>
      </c>
      <c r="N4607" s="2">
        <v>33370.58</v>
      </c>
      <c r="O4607" s="2">
        <v>116</v>
      </c>
      <c r="P4607" s="2">
        <v>40</v>
      </c>
      <c r="Q4607" s="2" t="s">
        <v>42</v>
      </c>
      <c r="R4607" s="2">
        <v>0</v>
      </c>
      <c r="S4607" s="5">
        <f>IFERROR(Table1[[#This Row],[Profit]]/Table1[[#This Row],[Sales]],0)</f>
        <v>0.13335429987212277</v>
      </c>
      <c r="T4607" s="2" t="str">
        <f t="shared" si="71"/>
        <v>Reorder Needed</v>
      </c>
    </row>
    <row r="4608" spans="1:20" x14ac:dyDescent="0.3">
      <c r="A4608" s="2">
        <v>5607</v>
      </c>
      <c r="B4608" s="3">
        <v>45644</v>
      </c>
      <c r="C4608" s="2" t="s">
        <v>570</v>
      </c>
      <c r="D4608" s="2" t="s">
        <v>5365</v>
      </c>
      <c r="E4608" s="2" t="s">
        <v>20</v>
      </c>
      <c r="F4608" s="2" t="s">
        <v>21</v>
      </c>
      <c r="G4608" s="2" t="s">
        <v>22</v>
      </c>
      <c r="H4608" s="2" t="s">
        <v>23</v>
      </c>
      <c r="I4608" s="2" t="s">
        <v>24</v>
      </c>
      <c r="J4608" s="2">
        <v>6</v>
      </c>
      <c r="K4608" s="2">
        <v>7033</v>
      </c>
      <c r="L4608" s="2">
        <v>42198</v>
      </c>
      <c r="M4608" s="2">
        <v>27613.7</v>
      </c>
      <c r="N4608" s="2">
        <v>14584.3</v>
      </c>
      <c r="O4608" s="2">
        <v>459</v>
      </c>
      <c r="P4608" s="2">
        <v>94</v>
      </c>
      <c r="Q4608" s="2" t="s">
        <v>25</v>
      </c>
      <c r="R4608" s="2">
        <v>0</v>
      </c>
      <c r="S4608" s="5">
        <f>IFERROR(Table1[[#This Row],[Profit]]/Table1[[#This Row],[Sales]],0)</f>
        <v>0.34561590596710745</v>
      </c>
      <c r="T4608" s="2" t="str">
        <f t="shared" si="71"/>
        <v>Reorder Needed</v>
      </c>
    </row>
    <row r="4609" spans="1:20" x14ac:dyDescent="0.3">
      <c r="A4609" s="2">
        <v>5608</v>
      </c>
      <c r="B4609" s="3">
        <v>45543</v>
      </c>
      <c r="C4609" s="2" t="s">
        <v>663</v>
      </c>
      <c r="D4609" s="2" t="s">
        <v>5366</v>
      </c>
      <c r="E4609" s="2" t="s">
        <v>36</v>
      </c>
      <c r="F4609" s="2" t="s">
        <v>37</v>
      </c>
      <c r="G4609" s="2" t="s">
        <v>97</v>
      </c>
      <c r="H4609" s="2" t="s">
        <v>98</v>
      </c>
      <c r="I4609" s="2" t="s">
        <v>32</v>
      </c>
      <c r="J4609" s="2">
        <v>2</v>
      </c>
      <c r="K4609" s="2">
        <v>52348</v>
      </c>
      <c r="L4609" s="2">
        <v>104696</v>
      </c>
      <c r="M4609" s="2">
        <v>65644.69</v>
      </c>
      <c r="N4609" s="2">
        <v>39051.31</v>
      </c>
      <c r="O4609" s="2">
        <v>106</v>
      </c>
      <c r="P4609" s="2">
        <v>90</v>
      </c>
      <c r="Q4609" s="2" t="s">
        <v>99</v>
      </c>
      <c r="R4609" s="2">
        <v>10</v>
      </c>
      <c r="S4609" s="5">
        <f>IFERROR(Table1[[#This Row],[Profit]]/Table1[[#This Row],[Sales]],0)</f>
        <v>0.37299715366394132</v>
      </c>
      <c r="T4609" s="2" t="str">
        <f t="shared" si="71"/>
        <v>Reorder Needed</v>
      </c>
    </row>
    <row r="4610" spans="1:20" x14ac:dyDescent="0.3">
      <c r="A4610" s="2">
        <v>5609</v>
      </c>
      <c r="B4610" s="3">
        <v>45545</v>
      </c>
      <c r="C4610" s="2" t="s">
        <v>1503</v>
      </c>
      <c r="D4610" s="2" t="s">
        <v>5367</v>
      </c>
      <c r="E4610" s="2" t="s">
        <v>36</v>
      </c>
      <c r="F4610" s="2" t="s">
        <v>37</v>
      </c>
      <c r="G4610" s="2" t="s">
        <v>40</v>
      </c>
      <c r="H4610" s="2" t="s">
        <v>41</v>
      </c>
      <c r="I4610" s="2" t="s">
        <v>24</v>
      </c>
      <c r="J4610" s="2">
        <v>7</v>
      </c>
      <c r="K4610" s="2">
        <v>34636</v>
      </c>
      <c r="L4610" s="2">
        <v>242452</v>
      </c>
      <c r="M4610" s="2">
        <v>216542.6</v>
      </c>
      <c r="N4610" s="2">
        <v>25909.4</v>
      </c>
      <c r="O4610" s="2">
        <v>403</v>
      </c>
      <c r="P4610" s="2">
        <v>14</v>
      </c>
      <c r="Q4610" s="2" t="s">
        <v>42</v>
      </c>
      <c r="R4610" s="2">
        <v>15</v>
      </c>
      <c r="S4610" s="5">
        <f>IFERROR(Table1[[#This Row],[Profit]]/Table1[[#This Row],[Sales]],0)</f>
        <v>0.10686403906752677</v>
      </c>
      <c r="T4610" s="2" t="str">
        <f t="shared" ref="T4610:T4673" si="72">IF(O4610&gt;P4610,"Reorder Needed","Sufficient")</f>
        <v>Reorder Needed</v>
      </c>
    </row>
    <row r="4611" spans="1:20" x14ac:dyDescent="0.3">
      <c r="A4611" s="2">
        <v>5610</v>
      </c>
      <c r="B4611" s="3">
        <v>45435</v>
      </c>
      <c r="C4611" s="2" t="s">
        <v>5368</v>
      </c>
      <c r="D4611" s="2" t="s">
        <v>5369</v>
      </c>
      <c r="E4611" s="2" t="s">
        <v>36</v>
      </c>
      <c r="F4611" s="2" t="s">
        <v>37</v>
      </c>
      <c r="G4611" s="2" t="s">
        <v>55</v>
      </c>
      <c r="H4611" s="2" t="s">
        <v>56</v>
      </c>
      <c r="I4611" s="2" t="s">
        <v>32</v>
      </c>
      <c r="J4611" s="2">
        <v>9</v>
      </c>
      <c r="K4611" s="2">
        <v>54298</v>
      </c>
      <c r="L4611" s="2">
        <v>488682</v>
      </c>
      <c r="M4611" s="2">
        <v>403791.35</v>
      </c>
      <c r="N4611" s="2">
        <v>84890.65</v>
      </c>
      <c r="O4611" s="2">
        <v>324</v>
      </c>
      <c r="P4611" s="2">
        <v>85</v>
      </c>
      <c r="Q4611" s="2" t="s">
        <v>57</v>
      </c>
      <c r="R4611" s="2">
        <v>5</v>
      </c>
      <c r="S4611" s="5">
        <f>IFERROR(Table1[[#This Row],[Profit]]/Table1[[#This Row],[Sales]],0)</f>
        <v>0.17371347829467831</v>
      </c>
      <c r="T4611" s="2" t="str">
        <f t="shared" si="72"/>
        <v>Reorder Needed</v>
      </c>
    </row>
    <row r="4612" spans="1:20" x14ac:dyDescent="0.3">
      <c r="A4612" s="2">
        <v>5611</v>
      </c>
      <c r="B4612" s="3">
        <v>45539</v>
      </c>
      <c r="C4612" s="2" t="s">
        <v>116</v>
      </c>
      <c r="D4612" s="2" t="s">
        <v>5370</v>
      </c>
      <c r="E4612" s="2" t="s">
        <v>28</v>
      </c>
      <c r="F4612" s="2" t="s">
        <v>29</v>
      </c>
      <c r="G4612" s="2" t="s">
        <v>67</v>
      </c>
      <c r="H4612" s="2" t="s">
        <v>68</v>
      </c>
      <c r="I4612" s="2" t="s">
        <v>24</v>
      </c>
      <c r="J4612" s="2">
        <v>9</v>
      </c>
      <c r="K4612" s="2">
        <v>32702</v>
      </c>
      <c r="L4612" s="2">
        <v>294318</v>
      </c>
      <c r="M4612" s="2">
        <v>203090.77</v>
      </c>
      <c r="N4612" s="2">
        <v>91227.23</v>
      </c>
      <c r="O4612" s="2">
        <v>453</v>
      </c>
      <c r="P4612" s="2">
        <v>35</v>
      </c>
      <c r="Q4612" s="2" t="s">
        <v>42</v>
      </c>
      <c r="R4612" s="2">
        <v>15</v>
      </c>
      <c r="S4612" s="5">
        <f>IFERROR(Table1[[#This Row],[Profit]]/Table1[[#This Row],[Sales]],0)</f>
        <v>0.30996143626961314</v>
      </c>
      <c r="T4612" s="2" t="str">
        <f t="shared" si="72"/>
        <v>Reorder Needed</v>
      </c>
    </row>
    <row r="4613" spans="1:20" x14ac:dyDescent="0.3">
      <c r="A4613" s="2">
        <v>5612</v>
      </c>
      <c r="B4613" s="3">
        <v>45583</v>
      </c>
      <c r="C4613" s="2" t="s">
        <v>907</v>
      </c>
      <c r="D4613" s="2" t="s">
        <v>5371</v>
      </c>
      <c r="E4613" s="2" t="s">
        <v>28</v>
      </c>
      <c r="F4613" s="2" t="s">
        <v>29</v>
      </c>
      <c r="G4613" s="2" t="s">
        <v>67</v>
      </c>
      <c r="H4613" s="2" t="s">
        <v>68</v>
      </c>
      <c r="I4613" s="2" t="s">
        <v>24</v>
      </c>
      <c r="J4613" s="2">
        <v>10</v>
      </c>
      <c r="K4613" s="2">
        <v>19142</v>
      </c>
      <c r="L4613" s="2">
        <v>191420</v>
      </c>
      <c r="M4613" s="2">
        <v>129228.63</v>
      </c>
      <c r="N4613" s="2">
        <v>62191.37</v>
      </c>
      <c r="O4613" s="2">
        <v>77</v>
      </c>
      <c r="P4613" s="2">
        <v>60</v>
      </c>
      <c r="Q4613" s="2" t="s">
        <v>42</v>
      </c>
      <c r="R4613" s="2">
        <v>5</v>
      </c>
      <c r="S4613" s="5">
        <f>IFERROR(Table1[[#This Row],[Profit]]/Table1[[#This Row],[Sales]],0)</f>
        <v>0.32489483857486157</v>
      </c>
      <c r="T4613" s="2" t="str">
        <f t="shared" si="72"/>
        <v>Reorder Needed</v>
      </c>
    </row>
    <row r="4614" spans="1:20" x14ac:dyDescent="0.3">
      <c r="A4614" s="2">
        <v>5613</v>
      </c>
      <c r="B4614" s="3">
        <v>45452</v>
      </c>
      <c r="C4614" s="2" t="s">
        <v>150</v>
      </c>
      <c r="D4614" s="2" t="s">
        <v>5372</v>
      </c>
      <c r="E4614" s="2" t="s">
        <v>45</v>
      </c>
      <c r="F4614" s="2" t="s">
        <v>46</v>
      </c>
      <c r="G4614" s="2" t="s">
        <v>60</v>
      </c>
      <c r="H4614" s="2" t="s">
        <v>61</v>
      </c>
      <c r="I4614" s="2" t="s">
        <v>32</v>
      </c>
      <c r="J4614" s="2">
        <v>8</v>
      </c>
      <c r="K4614" s="2">
        <v>13877</v>
      </c>
      <c r="L4614" s="2">
        <v>111016</v>
      </c>
      <c r="M4614" s="2">
        <v>98967.69</v>
      </c>
      <c r="N4614" s="2">
        <v>12048.31</v>
      </c>
      <c r="O4614" s="2">
        <v>117</v>
      </c>
      <c r="P4614" s="2">
        <v>55</v>
      </c>
      <c r="Q4614" s="2" t="s">
        <v>62</v>
      </c>
      <c r="R4614" s="2">
        <v>0</v>
      </c>
      <c r="S4614" s="5">
        <f>IFERROR(Table1[[#This Row],[Profit]]/Table1[[#This Row],[Sales]],0)</f>
        <v>0.10852768970238524</v>
      </c>
      <c r="T4614" s="2" t="str">
        <f t="shared" si="72"/>
        <v>Reorder Needed</v>
      </c>
    </row>
    <row r="4615" spans="1:20" x14ac:dyDescent="0.3">
      <c r="A4615" s="2">
        <v>5614</v>
      </c>
      <c r="B4615" s="3">
        <v>45401</v>
      </c>
      <c r="C4615" s="2" t="s">
        <v>178</v>
      </c>
      <c r="D4615" s="2" t="s">
        <v>5373</v>
      </c>
      <c r="E4615" s="2" t="s">
        <v>36</v>
      </c>
      <c r="F4615" s="2" t="s">
        <v>37</v>
      </c>
      <c r="G4615" s="2" t="s">
        <v>60</v>
      </c>
      <c r="H4615" s="2" t="s">
        <v>61</v>
      </c>
      <c r="I4615" s="2" t="s">
        <v>32</v>
      </c>
      <c r="J4615" s="2">
        <v>5</v>
      </c>
      <c r="K4615" s="2">
        <v>54506</v>
      </c>
      <c r="L4615" s="2">
        <v>272530</v>
      </c>
      <c r="M4615" s="2">
        <v>189923.16</v>
      </c>
      <c r="N4615" s="2">
        <v>82606.84</v>
      </c>
      <c r="O4615" s="2">
        <v>347</v>
      </c>
      <c r="P4615" s="2">
        <v>32</v>
      </c>
      <c r="Q4615" s="2" t="s">
        <v>62</v>
      </c>
      <c r="R4615" s="2">
        <v>20</v>
      </c>
      <c r="S4615" s="5">
        <f>IFERROR(Table1[[#This Row],[Profit]]/Table1[[#This Row],[Sales]],0)</f>
        <v>0.3031109969544637</v>
      </c>
      <c r="T4615" s="2" t="str">
        <f t="shared" si="72"/>
        <v>Reorder Needed</v>
      </c>
    </row>
    <row r="4616" spans="1:20" x14ac:dyDescent="0.3">
      <c r="A4616" s="2">
        <v>5615</v>
      </c>
      <c r="B4616" s="3">
        <v>45505</v>
      </c>
      <c r="C4616" s="2" t="s">
        <v>1515</v>
      </c>
      <c r="D4616" s="2" t="s">
        <v>5374</v>
      </c>
      <c r="E4616" s="2" t="s">
        <v>45</v>
      </c>
      <c r="F4616" s="2" t="s">
        <v>46</v>
      </c>
      <c r="G4616" s="2" t="s">
        <v>97</v>
      </c>
      <c r="H4616" s="2" t="s">
        <v>98</v>
      </c>
      <c r="I4616" s="2" t="s">
        <v>32</v>
      </c>
      <c r="J4616" s="2">
        <v>6</v>
      </c>
      <c r="K4616" s="2">
        <v>8312</v>
      </c>
      <c r="L4616" s="2">
        <v>49872</v>
      </c>
      <c r="M4616" s="2">
        <v>43403.5</v>
      </c>
      <c r="N4616" s="2">
        <v>6468.5</v>
      </c>
      <c r="O4616" s="2">
        <v>398</v>
      </c>
      <c r="P4616" s="2">
        <v>99</v>
      </c>
      <c r="Q4616" s="2" t="s">
        <v>99</v>
      </c>
      <c r="R4616" s="2">
        <v>20</v>
      </c>
      <c r="S4616" s="5">
        <f>IFERROR(Table1[[#This Row],[Profit]]/Table1[[#This Row],[Sales]],0)</f>
        <v>0.1297020372152711</v>
      </c>
      <c r="T4616" s="2" t="str">
        <f t="shared" si="72"/>
        <v>Reorder Needed</v>
      </c>
    </row>
    <row r="4617" spans="1:20" x14ac:dyDescent="0.3">
      <c r="A4617" s="2">
        <v>5616</v>
      </c>
      <c r="B4617" s="3">
        <v>45497</v>
      </c>
      <c r="C4617" s="2" t="s">
        <v>678</v>
      </c>
      <c r="D4617" s="2" t="s">
        <v>3625</v>
      </c>
      <c r="E4617" s="2" t="s">
        <v>20</v>
      </c>
      <c r="F4617" s="2" t="s">
        <v>21</v>
      </c>
      <c r="G4617" s="2" t="s">
        <v>75</v>
      </c>
      <c r="H4617" s="2" t="s">
        <v>76</v>
      </c>
      <c r="I4617" s="2" t="s">
        <v>77</v>
      </c>
      <c r="J4617" s="2">
        <v>3</v>
      </c>
      <c r="K4617" s="2">
        <v>11691</v>
      </c>
      <c r="L4617" s="2">
        <v>35073</v>
      </c>
      <c r="M4617" s="2">
        <v>25310.44</v>
      </c>
      <c r="N4617" s="2">
        <v>9762.56</v>
      </c>
      <c r="O4617" s="2">
        <v>293</v>
      </c>
      <c r="P4617" s="2">
        <v>99</v>
      </c>
      <c r="Q4617" s="2" t="s">
        <v>78</v>
      </c>
      <c r="R4617" s="2">
        <v>20</v>
      </c>
      <c r="S4617" s="5">
        <f>IFERROR(Table1[[#This Row],[Profit]]/Table1[[#This Row],[Sales]],0)</f>
        <v>0.27834972771077465</v>
      </c>
      <c r="T4617" s="2" t="str">
        <f t="shared" si="72"/>
        <v>Reorder Needed</v>
      </c>
    </row>
    <row r="4618" spans="1:20" x14ac:dyDescent="0.3">
      <c r="A4618" s="2">
        <v>5617</v>
      </c>
      <c r="B4618" s="3">
        <v>45635</v>
      </c>
      <c r="C4618" s="2" t="s">
        <v>403</v>
      </c>
      <c r="D4618" s="2" t="s">
        <v>5375</v>
      </c>
      <c r="E4618" s="2" t="s">
        <v>45</v>
      </c>
      <c r="F4618" s="2" t="s">
        <v>46</v>
      </c>
      <c r="G4618" s="2" t="s">
        <v>40</v>
      </c>
      <c r="H4618" s="2" t="s">
        <v>41</v>
      </c>
      <c r="I4618" s="2" t="s">
        <v>24</v>
      </c>
      <c r="J4618" s="2">
        <v>5</v>
      </c>
      <c r="K4618" s="2">
        <v>11096</v>
      </c>
      <c r="L4618" s="2">
        <v>55480</v>
      </c>
      <c r="M4618" s="2">
        <v>33473.14</v>
      </c>
      <c r="N4618" s="2">
        <v>22006.86</v>
      </c>
      <c r="O4618" s="2">
        <v>308</v>
      </c>
      <c r="P4618" s="2">
        <v>97</v>
      </c>
      <c r="Q4618" s="2" t="s">
        <v>42</v>
      </c>
      <c r="R4618" s="2">
        <v>10</v>
      </c>
      <c r="S4618" s="5">
        <f>IFERROR(Table1[[#This Row],[Profit]]/Table1[[#This Row],[Sales]],0)</f>
        <v>0.3966629416005768</v>
      </c>
      <c r="T4618" s="2" t="str">
        <f t="shared" si="72"/>
        <v>Reorder Needed</v>
      </c>
    </row>
    <row r="4619" spans="1:20" x14ac:dyDescent="0.3">
      <c r="A4619" s="2">
        <v>5618</v>
      </c>
      <c r="B4619" s="3">
        <v>45541</v>
      </c>
      <c r="C4619" s="2" t="s">
        <v>782</v>
      </c>
      <c r="D4619" s="2" t="s">
        <v>474</v>
      </c>
      <c r="E4619" s="2" t="s">
        <v>45</v>
      </c>
      <c r="F4619" s="2" t="s">
        <v>46</v>
      </c>
      <c r="G4619" s="2" t="s">
        <v>75</v>
      </c>
      <c r="H4619" s="2" t="s">
        <v>76</v>
      </c>
      <c r="I4619" s="2" t="s">
        <v>77</v>
      </c>
      <c r="J4619" s="2">
        <v>4</v>
      </c>
      <c r="K4619" s="2">
        <v>41660</v>
      </c>
      <c r="L4619" s="2">
        <v>166640</v>
      </c>
      <c r="M4619" s="2">
        <v>105074.26</v>
      </c>
      <c r="N4619" s="2">
        <v>61565.74</v>
      </c>
      <c r="O4619" s="2">
        <v>398</v>
      </c>
      <c r="P4619" s="2">
        <v>36</v>
      </c>
      <c r="Q4619" s="2" t="s">
        <v>78</v>
      </c>
      <c r="R4619" s="2">
        <v>5</v>
      </c>
      <c r="S4619" s="5">
        <f>IFERROR(Table1[[#This Row],[Profit]]/Table1[[#This Row],[Sales]],0)</f>
        <v>0.36945355256841095</v>
      </c>
      <c r="T4619" s="2" t="str">
        <f t="shared" si="72"/>
        <v>Reorder Needed</v>
      </c>
    </row>
    <row r="4620" spans="1:20" x14ac:dyDescent="0.3">
      <c r="A4620" s="2">
        <v>5619</v>
      </c>
      <c r="B4620" s="3">
        <v>45300</v>
      </c>
      <c r="C4620" s="2" t="s">
        <v>2105</v>
      </c>
      <c r="D4620" s="2" t="s">
        <v>5376</v>
      </c>
      <c r="E4620" s="2" t="s">
        <v>28</v>
      </c>
      <c r="F4620" s="2" t="s">
        <v>29</v>
      </c>
      <c r="G4620" s="2" t="s">
        <v>40</v>
      </c>
      <c r="H4620" s="2" t="s">
        <v>41</v>
      </c>
      <c r="I4620" s="2" t="s">
        <v>24</v>
      </c>
      <c r="J4620" s="2">
        <v>7</v>
      </c>
      <c r="K4620" s="2">
        <v>36127</v>
      </c>
      <c r="L4620" s="2">
        <v>252889</v>
      </c>
      <c r="M4620" s="2">
        <v>159964.26999999999</v>
      </c>
      <c r="N4620" s="2">
        <v>92924.73</v>
      </c>
      <c r="O4620" s="2">
        <v>451</v>
      </c>
      <c r="P4620" s="2">
        <v>89</v>
      </c>
      <c r="Q4620" s="2" t="s">
        <v>42</v>
      </c>
      <c r="R4620" s="2">
        <v>10</v>
      </c>
      <c r="S4620" s="5">
        <f>IFERROR(Table1[[#This Row],[Profit]]/Table1[[#This Row],[Sales]],0)</f>
        <v>0.3674526373230943</v>
      </c>
      <c r="T4620" s="2" t="str">
        <f t="shared" si="72"/>
        <v>Reorder Needed</v>
      </c>
    </row>
    <row r="4621" spans="1:20" x14ac:dyDescent="0.3">
      <c r="A4621" s="2">
        <v>5620</v>
      </c>
      <c r="B4621" s="3">
        <v>45320</v>
      </c>
      <c r="C4621" s="2" t="s">
        <v>3573</v>
      </c>
      <c r="D4621" s="2" t="s">
        <v>5377</v>
      </c>
      <c r="E4621" s="2" t="s">
        <v>36</v>
      </c>
      <c r="F4621" s="2" t="s">
        <v>37</v>
      </c>
      <c r="G4621" s="2" t="s">
        <v>40</v>
      </c>
      <c r="H4621" s="2" t="s">
        <v>41</v>
      </c>
      <c r="I4621" s="2" t="s">
        <v>24</v>
      </c>
      <c r="J4621" s="2">
        <v>8</v>
      </c>
      <c r="K4621" s="2">
        <v>13938</v>
      </c>
      <c r="L4621" s="2">
        <v>111504</v>
      </c>
      <c r="M4621" s="2">
        <v>67442.58</v>
      </c>
      <c r="N4621" s="2">
        <v>44061.42</v>
      </c>
      <c r="O4621" s="2">
        <v>375</v>
      </c>
      <c r="P4621" s="2">
        <v>51</v>
      </c>
      <c r="Q4621" s="2" t="s">
        <v>42</v>
      </c>
      <c r="R4621" s="2">
        <v>15</v>
      </c>
      <c r="S4621" s="5">
        <f>IFERROR(Table1[[#This Row],[Profit]]/Table1[[#This Row],[Sales]],0)</f>
        <v>0.39515551011622901</v>
      </c>
      <c r="T4621" s="2" t="str">
        <f t="shared" si="72"/>
        <v>Reorder Needed</v>
      </c>
    </row>
    <row r="4622" spans="1:20" x14ac:dyDescent="0.3">
      <c r="A4622" s="2">
        <v>5621</v>
      </c>
      <c r="B4622" s="3">
        <v>45482</v>
      </c>
      <c r="C4622" s="2" t="s">
        <v>929</v>
      </c>
      <c r="D4622" s="2" t="s">
        <v>5378</v>
      </c>
      <c r="E4622" s="2" t="s">
        <v>36</v>
      </c>
      <c r="F4622" s="2" t="s">
        <v>37</v>
      </c>
      <c r="G4622" s="2" t="s">
        <v>49</v>
      </c>
      <c r="H4622" s="2" t="s">
        <v>50</v>
      </c>
      <c r="I4622" s="2" t="s">
        <v>51</v>
      </c>
      <c r="J4622" s="2">
        <v>8</v>
      </c>
      <c r="K4622" s="2">
        <v>11575</v>
      </c>
      <c r="L4622" s="2">
        <v>92600</v>
      </c>
      <c r="M4622" s="2">
        <v>66076.639999999999</v>
      </c>
      <c r="N4622" s="2">
        <v>26523.360000000001</v>
      </c>
      <c r="O4622" s="2">
        <v>59</v>
      </c>
      <c r="P4622" s="2">
        <v>77</v>
      </c>
      <c r="Q4622" s="2" t="s">
        <v>52</v>
      </c>
      <c r="R4622" s="2">
        <v>20</v>
      </c>
      <c r="S4622" s="5">
        <f>IFERROR(Table1[[#This Row],[Profit]]/Table1[[#This Row],[Sales]],0)</f>
        <v>0.28642937365010801</v>
      </c>
      <c r="T4622" s="2" t="str">
        <f t="shared" si="72"/>
        <v>Sufficient</v>
      </c>
    </row>
    <row r="4623" spans="1:20" x14ac:dyDescent="0.3">
      <c r="A4623" s="2">
        <v>5622</v>
      </c>
      <c r="B4623" s="3">
        <v>45625</v>
      </c>
      <c r="C4623" s="2" t="s">
        <v>377</v>
      </c>
      <c r="D4623" s="2" t="s">
        <v>5379</v>
      </c>
      <c r="E4623" s="2" t="s">
        <v>45</v>
      </c>
      <c r="F4623" s="2" t="s">
        <v>46</v>
      </c>
      <c r="G4623" s="2" t="s">
        <v>97</v>
      </c>
      <c r="H4623" s="2" t="s">
        <v>98</v>
      </c>
      <c r="I4623" s="2" t="s">
        <v>32</v>
      </c>
      <c r="J4623" s="2">
        <v>1</v>
      </c>
      <c r="K4623" s="2">
        <v>57362</v>
      </c>
      <c r="L4623" s="2">
        <v>57362</v>
      </c>
      <c r="M4623" s="2">
        <v>37311.14</v>
      </c>
      <c r="N4623" s="2">
        <v>20050.86</v>
      </c>
      <c r="O4623" s="2">
        <v>107</v>
      </c>
      <c r="P4623" s="2">
        <v>32</v>
      </c>
      <c r="Q4623" s="2" t="s">
        <v>99</v>
      </c>
      <c r="R4623" s="2">
        <v>10</v>
      </c>
      <c r="S4623" s="5">
        <f>IFERROR(Table1[[#This Row],[Profit]]/Table1[[#This Row],[Sales]],0)</f>
        <v>0.34954952756180052</v>
      </c>
      <c r="T4623" s="2" t="str">
        <f t="shared" si="72"/>
        <v>Reorder Needed</v>
      </c>
    </row>
    <row r="4624" spans="1:20" x14ac:dyDescent="0.3">
      <c r="A4624" s="2">
        <v>5623</v>
      </c>
      <c r="B4624" s="3">
        <v>45470</v>
      </c>
      <c r="C4624" s="2" t="s">
        <v>2603</v>
      </c>
      <c r="D4624" s="2" t="s">
        <v>5380</v>
      </c>
      <c r="E4624" s="2" t="s">
        <v>28</v>
      </c>
      <c r="F4624" s="2" t="s">
        <v>29</v>
      </c>
      <c r="G4624" s="2" t="s">
        <v>81</v>
      </c>
      <c r="H4624" s="2" t="s">
        <v>82</v>
      </c>
      <c r="I4624" s="2" t="s">
        <v>24</v>
      </c>
      <c r="J4624" s="2">
        <v>2</v>
      </c>
      <c r="K4624" s="2">
        <v>10155</v>
      </c>
      <c r="L4624" s="2">
        <v>20310</v>
      </c>
      <c r="M4624" s="2">
        <v>12926.27</v>
      </c>
      <c r="N4624" s="2">
        <v>7383.73</v>
      </c>
      <c r="O4624" s="2">
        <v>297</v>
      </c>
      <c r="P4624" s="2">
        <v>54</v>
      </c>
      <c r="Q4624" s="2" t="s">
        <v>42</v>
      </c>
      <c r="R4624" s="2">
        <v>20</v>
      </c>
      <c r="S4624" s="5">
        <f>IFERROR(Table1[[#This Row],[Profit]]/Table1[[#This Row],[Sales]],0)</f>
        <v>0.36355145248645987</v>
      </c>
      <c r="T4624" s="2" t="str">
        <f t="shared" si="72"/>
        <v>Reorder Needed</v>
      </c>
    </row>
    <row r="4625" spans="1:20" x14ac:dyDescent="0.3">
      <c r="A4625" s="2">
        <v>5624</v>
      </c>
      <c r="B4625" s="3">
        <v>45524</v>
      </c>
      <c r="C4625" s="2" t="s">
        <v>1433</v>
      </c>
      <c r="D4625" s="2" t="s">
        <v>5381</v>
      </c>
      <c r="E4625" s="2" t="s">
        <v>28</v>
      </c>
      <c r="F4625" s="2" t="s">
        <v>29</v>
      </c>
      <c r="G4625" s="2" t="s">
        <v>40</v>
      </c>
      <c r="H4625" s="2" t="s">
        <v>41</v>
      </c>
      <c r="I4625" s="2" t="s">
        <v>24</v>
      </c>
      <c r="J4625" s="2">
        <v>3</v>
      </c>
      <c r="K4625" s="2">
        <v>23703</v>
      </c>
      <c r="L4625" s="2">
        <v>71109</v>
      </c>
      <c r="M4625" s="2">
        <v>49383.56</v>
      </c>
      <c r="N4625" s="2">
        <v>21725.439999999999</v>
      </c>
      <c r="O4625" s="2">
        <v>101</v>
      </c>
      <c r="P4625" s="2">
        <v>56</v>
      </c>
      <c r="Q4625" s="2" t="s">
        <v>42</v>
      </c>
      <c r="R4625" s="2">
        <v>20</v>
      </c>
      <c r="S4625" s="5">
        <f>IFERROR(Table1[[#This Row],[Profit]]/Table1[[#This Row],[Sales]],0)</f>
        <v>0.305523070216147</v>
      </c>
      <c r="T4625" s="2" t="str">
        <f t="shared" si="72"/>
        <v>Reorder Needed</v>
      </c>
    </row>
    <row r="4626" spans="1:20" x14ac:dyDescent="0.3">
      <c r="A4626" s="2">
        <v>5625</v>
      </c>
      <c r="B4626" s="3">
        <v>45378</v>
      </c>
      <c r="C4626" s="2" t="s">
        <v>2433</v>
      </c>
      <c r="D4626" s="2" t="s">
        <v>5382</v>
      </c>
      <c r="E4626" s="2" t="s">
        <v>45</v>
      </c>
      <c r="F4626" s="2" t="s">
        <v>46</v>
      </c>
      <c r="G4626" s="2" t="s">
        <v>75</v>
      </c>
      <c r="H4626" s="2" t="s">
        <v>76</v>
      </c>
      <c r="I4626" s="2" t="s">
        <v>77</v>
      </c>
      <c r="J4626" s="2">
        <v>1</v>
      </c>
      <c r="K4626" s="2">
        <v>48427</v>
      </c>
      <c r="L4626" s="2">
        <v>48427</v>
      </c>
      <c r="M4626" s="2">
        <v>30923.85</v>
      </c>
      <c r="N4626" s="2">
        <v>17503.150000000001</v>
      </c>
      <c r="O4626" s="2">
        <v>329</v>
      </c>
      <c r="P4626" s="2">
        <v>57</v>
      </c>
      <c r="Q4626" s="2" t="s">
        <v>78</v>
      </c>
      <c r="R4626" s="2">
        <v>10</v>
      </c>
      <c r="S4626" s="5">
        <f>IFERROR(Table1[[#This Row],[Profit]]/Table1[[#This Row],[Sales]],0)</f>
        <v>0.36143370433848887</v>
      </c>
      <c r="T4626" s="2" t="str">
        <f t="shared" si="72"/>
        <v>Reorder Needed</v>
      </c>
    </row>
    <row r="4627" spans="1:20" x14ac:dyDescent="0.3">
      <c r="A4627" s="2">
        <v>5626</v>
      </c>
      <c r="B4627" s="3">
        <v>45632</v>
      </c>
      <c r="C4627" s="2" t="s">
        <v>550</v>
      </c>
      <c r="D4627" s="2" t="s">
        <v>5383</v>
      </c>
      <c r="E4627" s="2" t="s">
        <v>36</v>
      </c>
      <c r="F4627" s="2" t="s">
        <v>37</v>
      </c>
      <c r="G4627" s="2" t="s">
        <v>60</v>
      </c>
      <c r="H4627" s="2" t="s">
        <v>61</v>
      </c>
      <c r="I4627" s="2" t="s">
        <v>32</v>
      </c>
      <c r="J4627" s="2">
        <v>2</v>
      </c>
      <c r="K4627" s="2">
        <v>33849</v>
      </c>
      <c r="L4627" s="2">
        <v>67698</v>
      </c>
      <c r="M4627" s="2">
        <v>47017.17</v>
      </c>
      <c r="N4627" s="2">
        <v>20680.830000000002</v>
      </c>
      <c r="O4627" s="2">
        <v>416</v>
      </c>
      <c r="P4627" s="2">
        <v>55</v>
      </c>
      <c r="Q4627" s="2" t="s">
        <v>62</v>
      </c>
      <c r="R4627" s="2">
        <v>20</v>
      </c>
      <c r="S4627" s="5">
        <f>IFERROR(Table1[[#This Row],[Profit]]/Table1[[#This Row],[Sales]],0)</f>
        <v>0.30548657272002128</v>
      </c>
      <c r="T4627" s="2" t="str">
        <f t="shared" si="72"/>
        <v>Reorder Needed</v>
      </c>
    </row>
    <row r="4628" spans="1:20" x14ac:dyDescent="0.3">
      <c r="A4628" s="2">
        <v>5627</v>
      </c>
      <c r="B4628" s="3">
        <v>45373</v>
      </c>
      <c r="C4628" s="2" t="s">
        <v>85</v>
      </c>
      <c r="D4628" s="2" t="s">
        <v>5384</v>
      </c>
      <c r="E4628" s="2" t="s">
        <v>36</v>
      </c>
      <c r="F4628" s="2" t="s">
        <v>37</v>
      </c>
      <c r="G4628" s="2" t="s">
        <v>49</v>
      </c>
      <c r="H4628" s="2" t="s">
        <v>50</v>
      </c>
      <c r="I4628" s="2" t="s">
        <v>51</v>
      </c>
      <c r="J4628" s="2">
        <v>2</v>
      </c>
      <c r="K4628" s="2">
        <v>56566</v>
      </c>
      <c r="L4628" s="2">
        <v>113132</v>
      </c>
      <c r="M4628" s="2">
        <v>99970.82</v>
      </c>
      <c r="N4628" s="2">
        <v>13161.18</v>
      </c>
      <c r="O4628" s="2">
        <v>53</v>
      </c>
      <c r="P4628" s="2">
        <v>55</v>
      </c>
      <c r="Q4628" s="2" t="s">
        <v>52</v>
      </c>
      <c r="R4628" s="2">
        <v>5</v>
      </c>
      <c r="S4628" s="5">
        <f>IFERROR(Table1[[#This Row],[Profit]]/Table1[[#This Row],[Sales]],0)</f>
        <v>0.11633472403917548</v>
      </c>
      <c r="T4628" s="2" t="str">
        <f t="shared" si="72"/>
        <v>Sufficient</v>
      </c>
    </row>
    <row r="4629" spans="1:20" x14ac:dyDescent="0.3">
      <c r="A4629" s="2">
        <v>5628</v>
      </c>
      <c r="B4629" s="3">
        <v>45533</v>
      </c>
      <c r="C4629" s="2" t="s">
        <v>2406</v>
      </c>
      <c r="D4629" s="2" t="s">
        <v>5385</v>
      </c>
      <c r="E4629" s="2" t="s">
        <v>28</v>
      </c>
      <c r="F4629" s="2" t="s">
        <v>29</v>
      </c>
      <c r="G4629" s="2" t="s">
        <v>49</v>
      </c>
      <c r="H4629" s="2" t="s">
        <v>50</v>
      </c>
      <c r="I4629" s="2" t="s">
        <v>51</v>
      </c>
      <c r="J4629" s="2">
        <v>4</v>
      </c>
      <c r="K4629" s="2">
        <v>12379</v>
      </c>
      <c r="L4629" s="2">
        <v>49516</v>
      </c>
      <c r="M4629" s="2">
        <v>34742.32</v>
      </c>
      <c r="N4629" s="2">
        <v>14773.68</v>
      </c>
      <c r="O4629" s="2">
        <v>27</v>
      </c>
      <c r="P4629" s="2">
        <v>38</v>
      </c>
      <c r="Q4629" s="2" t="s">
        <v>52</v>
      </c>
      <c r="R4629" s="2">
        <v>0</v>
      </c>
      <c r="S4629" s="5">
        <f>IFERROR(Table1[[#This Row],[Profit]]/Table1[[#This Row],[Sales]],0)</f>
        <v>0.29836174165926166</v>
      </c>
      <c r="T4629" s="2" t="str">
        <f t="shared" si="72"/>
        <v>Sufficient</v>
      </c>
    </row>
    <row r="4630" spans="1:20" x14ac:dyDescent="0.3">
      <c r="A4630" s="2">
        <v>5629</v>
      </c>
      <c r="B4630" s="3">
        <v>45584</v>
      </c>
      <c r="C4630" s="2" t="s">
        <v>216</v>
      </c>
      <c r="D4630" s="2" t="s">
        <v>5386</v>
      </c>
      <c r="E4630" s="2" t="s">
        <v>20</v>
      </c>
      <c r="F4630" s="2" t="s">
        <v>21</v>
      </c>
      <c r="G4630" s="2" t="s">
        <v>67</v>
      </c>
      <c r="H4630" s="2" t="s">
        <v>68</v>
      </c>
      <c r="I4630" s="2" t="s">
        <v>24</v>
      </c>
      <c r="J4630" s="2">
        <v>10</v>
      </c>
      <c r="K4630" s="2">
        <v>48915</v>
      </c>
      <c r="L4630" s="2">
        <v>489150</v>
      </c>
      <c r="M4630" s="2">
        <v>362080.32</v>
      </c>
      <c r="N4630" s="2">
        <v>127069.68</v>
      </c>
      <c r="O4630" s="2">
        <v>484</v>
      </c>
      <c r="P4630" s="2">
        <v>37</v>
      </c>
      <c r="Q4630" s="2" t="s">
        <v>42</v>
      </c>
      <c r="R4630" s="2">
        <v>20</v>
      </c>
      <c r="S4630" s="5">
        <f>IFERROR(Table1[[#This Row],[Profit]]/Table1[[#This Row],[Sales]],0)</f>
        <v>0.25977651027292242</v>
      </c>
      <c r="T4630" s="2" t="str">
        <f t="shared" si="72"/>
        <v>Reorder Needed</v>
      </c>
    </row>
    <row r="4631" spans="1:20" x14ac:dyDescent="0.3">
      <c r="A4631" s="2">
        <v>5630</v>
      </c>
      <c r="B4631" s="3">
        <v>45512</v>
      </c>
      <c r="C4631" s="2" t="s">
        <v>1810</v>
      </c>
      <c r="D4631" s="2" t="s">
        <v>5387</v>
      </c>
      <c r="E4631" s="2" t="s">
        <v>45</v>
      </c>
      <c r="F4631" s="2" t="s">
        <v>46</v>
      </c>
      <c r="G4631" s="2" t="s">
        <v>30</v>
      </c>
      <c r="H4631" s="2" t="s">
        <v>31</v>
      </c>
      <c r="I4631" s="2" t="s">
        <v>32</v>
      </c>
      <c r="J4631" s="2">
        <v>7</v>
      </c>
      <c r="K4631" s="2">
        <v>44998</v>
      </c>
      <c r="L4631" s="2">
        <v>314986</v>
      </c>
      <c r="M4631" s="2">
        <v>254283.22</v>
      </c>
      <c r="N4631" s="2">
        <v>60702.78</v>
      </c>
      <c r="O4631" s="2">
        <v>141</v>
      </c>
      <c r="P4631" s="2">
        <v>49</v>
      </c>
      <c r="Q4631" s="2" t="s">
        <v>33</v>
      </c>
      <c r="R4631" s="2">
        <v>10</v>
      </c>
      <c r="S4631" s="5">
        <f>IFERROR(Table1[[#This Row],[Profit]]/Table1[[#This Row],[Sales]],0)</f>
        <v>0.19271580324204884</v>
      </c>
      <c r="T4631" s="2" t="str">
        <f t="shared" si="72"/>
        <v>Reorder Needed</v>
      </c>
    </row>
    <row r="4632" spans="1:20" x14ac:dyDescent="0.3">
      <c r="A4632" s="2">
        <v>5631</v>
      </c>
      <c r="B4632" s="3">
        <v>45558</v>
      </c>
      <c r="C4632" s="2" t="s">
        <v>481</v>
      </c>
      <c r="D4632" s="2" t="s">
        <v>5388</v>
      </c>
      <c r="E4632" s="2" t="s">
        <v>36</v>
      </c>
      <c r="F4632" s="2" t="s">
        <v>37</v>
      </c>
      <c r="G4632" s="2" t="s">
        <v>60</v>
      </c>
      <c r="H4632" s="2" t="s">
        <v>61</v>
      </c>
      <c r="I4632" s="2" t="s">
        <v>32</v>
      </c>
      <c r="J4632" s="2">
        <v>8</v>
      </c>
      <c r="K4632" s="2">
        <v>45404</v>
      </c>
      <c r="L4632" s="2">
        <v>363232</v>
      </c>
      <c r="M4632" s="2">
        <v>240251.82</v>
      </c>
      <c r="N4632" s="2">
        <v>122980.18</v>
      </c>
      <c r="O4632" s="2">
        <v>216</v>
      </c>
      <c r="P4632" s="2">
        <v>94</v>
      </c>
      <c r="Q4632" s="2" t="s">
        <v>62</v>
      </c>
      <c r="R4632" s="2">
        <v>5</v>
      </c>
      <c r="S4632" s="5">
        <f>IFERROR(Table1[[#This Row],[Profit]]/Table1[[#This Row],[Sales]],0)</f>
        <v>0.33857198704959912</v>
      </c>
      <c r="T4632" s="2" t="str">
        <f t="shared" si="72"/>
        <v>Reorder Needed</v>
      </c>
    </row>
    <row r="4633" spans="1:20" x14ac:dyDescent="0.3">
      <c r="A4633" s="2">
        <v>5632</v>
      </c>
      <c r="B4633" s="3">
        <v>45471</v>
      </c>
      <c r="C4633" s="2" t="s">
        <v>452</v>
      </c>
      <c r="D4633" s="2" t="s">
        <v>5389</v>
      </c>
      <c r="E4633" s="2" t="s">
        <v>28</v>
      </c>
      <c r="F4633" s="2" t="s">
        <v>29</v>
      </c>
      <c r="G4633" s="2" t="s">
        <v>60</v>
      </c>
      <c r="H4633" s="2" t="s">
        <v>61</v>
      </c>
      <c r="I4633" s="2" t="s">
        <v>32</v>
      </c>
      <c r="J4633" s="2">
        <v>8</v>
      </c>
      <c r="K4633" s="2">
        <v>23290</v>
      </c>
      <c r="L4633" s="2">
        <v>186320</v>
      </c>
      <c r="M4633" s="2">
        <v>124241.49</v>
      </c>
      <c r="N4633" s="2">
        <v>62078.51</v>
      </c>
      <c r="O4633" s="2">
        <v>336</v>
      </c>
      <c r="P4633" s="2">
        <v>59</v>
      </c>
      <c r="Q4633" s="2" t="s">
        <v>62</v>
      </c>
      <c r="R4633" s="2">
        <v>10</v>
      </c>
      <c r="S4633" s="5">
        <f>IFERROR(Table1[[#This Row],[Profit]]/Table1[[#This Row],[Sales]],0)</f>
        <v>0.33318221339630744</v>
      </c>
      <c r="T4633" s="2" t="str">
        <f t="shared" si="72"/>
        <v>Reorder Needed</v>
      </c>
    </row>
    <row r="4634" spans="1:20" x14ac:dyDescent="0.3">
      <c r="A4634" s="2">
        <v>5633</v>
      </c>
      <c r="B4634" s="3">
        <v>45451</v>
      </c>
      <c r="C4634" s="2" t="s">
        <v>1382</v>
      </c>
      <c r="D4634" s="2" t="s">
        <v>5390</v>
      </c>
      <c r="E4634" s="2" t="s">
        <v>20</v>
      </c>
      <c r="F4634" s="2" t="s">
        <v>21</v>
      </c>
      <c r="G4634" s="2" t="s">
        <v>60</v>
      </c>
      <c r="H4634" s="2" t="s">
        <v>61</v>
      </c>
      <c r="I4634" s="2" t="s">
        <v>32</v>
      </c>
      <c r="J4634" s="2">
        <v>4</v>
      </c>
      <c r="K4634" s="2">
        <v>21728</v>
      </c>
      <c r="L4634" s="2">
        <v>86912</v>
      </c>
      <c r="M4634" s="2">
        <v>53795.75</v>
      </c>
      <c r="N4634" s="2">
        <v>33116.25</v>
      </c>
      <c r="O4634" s="2">
        <v>211</v>
      </c>
      <c r="P4634" s="2">
        <v>35</v>
      </c>
      <c r="Q4634" s="2" t="s">
        <v>62</v>
      </c>
      <c r="R4634" s="2">
        <v>5</v>
      </c>
      <c r="S4634" s="5">
        <f>IFERROR(Table1[[#This Row],[Profit]]/Table1[[#This Row],[Sales]],0)</f>
        <v>0.38103196336524303</v>
      </c>
      <c r="T4634" s="2" t="str">
        <f t="shared" si="72"/>
        <v>Reorder Needed</v>
      </c>
    </row>
    <row r="4635" spans="1:20" x14ac:dyDescent="0.3">
      <c r="A4635" s="2">
        <v>5634</v>
      </c>
      <c r="B4635" s="3">
        <v>45301</v>
      </c>
      <c r="C4635" s="2" t="s">
        <v>4658</v>
      </c>
      <c r="D4635" s="2" t="s">
        <v>5391</v>
      </c>
      <c r="E4635" s="2" t="s">
        <v>20</v>
      </c>
      <c r="F4635" s="2" t="s">
        <v>21</v>
      </c>
      <c r="G4635" s="2" t="s">
        <v>60</v>
      </c>
      <c r="H4635" s="2" t="s">
        <v>61</v>
      </c>
      <c r="I4635" s="2" t="s">
        <v>32</v>
      </c>
      <c r="J4635" s="2">
        <v>1</v>
      </c>
      <c r="K4635" s="2">
        <v>28667</v>
      </c>
      <c r="L4635" s="2">
        <v>28667</v>
      </c>
      <c r="M4635" s="2">
        <v>22116.52</v>
      </c>
      <c r="N4635" s="2">
        <v>6550.48</v>
      </c>
      <c r="O4635" s="2">
        <v>158</v>
      </c>
      <c r="P4635" s="2">
        <v>80</v>
      </c>
      <c r="Q4635" s="2" t="s">
        <v>62</v>
      </c>
      <c r="R4635" s="2">
        <v>0</v>
      </c>
      <c r="S4635" s="5">
        <f>IFERROR(Table1[[#This Row],[Profit]]/Table1[[#This Row],[Sales]],0)</f>
        <v>0.22850245927372936</v>
      </c>
      <c r="T4635" s="2" t="str">
        <f t="shared" si="72"/>
        <v>Reorder Needed</v>
      </c>
    </row>
    <row r="4636" spans="1:20" x14ac:dyDescent="0.3">
      <c r="A4636" s="2">
        <v>5635</v>
      </c>
      <c r="B4636" s="3">
        <v>45417</v>
      </c>
      <c r="C4636" s="2" t="s">
        <v>1312</v>
      </c>
      <c r="D4636" s="2" t="s">
        <v>5392</v>
      </c>
      <c r="E4636" s="2" t="s">
        <v>28</v>
      </c>
      <c r="F4636" s="2" t="s">
        <v>29</v>
      </c>
      <c r="G4636" s="2" t="s">
        <v>97</v>
      </c>
      <c r="H4636" s="2" t="s">
        <v>98</v>
      </c>
      <c r="I4636" s="2" t="s">
        <v>32</v>
      </c>
      <c r="J4636" s="2">
        <v>10</v>
      </c>
      <c r="K4636" s="2">
        <v>44689</v>
      </c>
      <c r="L4636" s="2">
        <v>446890</v>
      </c>
      <c r="M4636" s="2">
        <v>393113.2</v>
      </c>
      <c r="N4636" s="2">
        <v>53776.800000000003</v>
      </c>
      <c r="O4636" s="2">
        <v>404</v>
      </c>
      <c r="P4636" s="2">
        <v>80</v>
      </c>
      <c r="Q4636" s="2" t="s">
        <v>99</v>
      </c>
      <c r="R4636" s="2">
        <v>15</v>
      </c>
      <c r="S4636" s="5">
        <f>IFERROR(Table1[[#This Row],[Profit]]/Table1[[#This Row],[Sales]],0)</f>
        <v>0.1203356530689879</v>
      </c>
      <c r="T4636" s="2" t="str">
        <f t="shared" si="72"/>
        <v>Reorder Needed</v>
      </c>
    </row>
    <row r="4637" spans="1:20" x14ac:dyDescent="0.3">
      <c r="A4637" s="2">
        <v>5636</v>
      </c>
      <c r="B4637" s="3">
        <v>45510</v>
      </c>
      <c r="C4637" s="2" t="s">
        <v>696</v>
      </c>
      <c r="D4637" s="2" t="s">
        <v>4580</v>
      </c>
      <c r="E4637" s="2" t="s">
        <v>45</v>
      </c>
      <c r="F4637" s="2" t="s">
        <v>46</v>
      </c>
      <c r="G4637" s="2" t="s">
        <v>22</v>
      </c>
      <c r="H4637" s="2" t="s">
        <v>23</v>
      </c>
      <c r="I4637" s="2" t="s">
        <v>24</v>
      </c>
      <c r="J4637" s="2">
        <v>9</v>
      </c>
      <c r="K4637" s="2">
        <v>42802</v>
      </c>
      <c r="L4637" s="2">
        <v>385218</v>
      </c>
      <c r="M4637" s="2">
        <v>260312.64</v>
      </c>
      <c r="N4637" s="2">
        <v>124905.36</v>
      </c>
      <c r="O4637" s="2">
        <v>298</v>
      </c>
      <c r="P4637" s="2">
        <v>94</v>
      </c>
      <c r="Q4637" s="2" t="s">
        <v>25</v>
      </c>
      <c r="R4637" s="2">
        <v>5</v>
      </c>
      <c r="S4637" s="5">
        <f>IFERROR(Table1[[#This Row],[Profit]]/Table1[[#This Row],[Sales]],0)</f>
        <v>0.32424590751211002</v>
      </c>
      <c r="T4637" s="2" t="str">
        <f t="shared" si="72"/>
        <v>Reorder Needed</v>
      </c>
    </row>
    <row r="4638" spans="1:20" x14ac:dyDescent="0.3">
      <c r="A4638" s="2">
        <v>5637</v>
      </c>
      <c r="B4638" s="3">
        <v>45624</v>
      </c>
      <c r="C4638" s="2" t="s">
        <v>1440</v>
      </c>
      <c r="D4638" s="2" t="s">
        <v>5393</v>
      </c>
      <c r="E4638" s="2" t="s">
        <v>20</v>
      </c>
      <c r="F4638" s="2" t="s">
        <v>21</v>
      </c>
      <c r="G4638" s="2" t="s">
        <v>22</v>
      </c>
      <c r="H4638" s="2" t="s">
        <v>23</v>
      </c>
      <c r="I4638" s="2" t="s">
        <v>24</v>
      </c>
      <c r="J4638" s="2">
        <v>8</v>
      </c>
      <c r="K4638" s="2">
        <v>54137</v>
      </c>
      <c r="L4638" s="2">
        <v>433096</v>
      </c>
      <c r="M4638" s="2">
        <v>381864.85</v>
      </c>
      <c r="N4638" s="2">
        <v>51231.15</v>
      </c>
      <c r="O4638" s="2">
        <v>305</v>
      </c>
      <c r="P4638" s="2">
        <v>54</v>
      </c>
      <c r="Q4638" s="2" t="s">
        <v>25</v>
      </c>
      <c r="R4638" s="2">
        <v>10</v>
      </c>
      <c r="S4638" s="5">
        <f>IFERROR(Table1[[#This Row],[Profit]]/Table1[[#This Row],[Sales]],0)</f>
        <v>0.11829051757577996</v>
      </c>
      <c r="T4638" s="2" t="str">
        <f t="shared" si="72"/>
        <v>Reorder Needed</v>
      </c>
    </row>
    <row r="4639" spans="1:20" x14ac:dyDescent="0.3">
      <c r="A4639" s="2">
        <v>5638</v>
      </c>
      <c r="B4639" s="3">
        <v>45480</v>
      </c>
      <c r="C4639" s="2" t="s">
        <v>327</v>
      </c>
      <c r="D4639" s="2" t="s">
        <v>5394</v>
      </c>
      <c r="E4639" s="2" t="s">
        <v>20</v>
      </c>
      <c r="F4639" s="2" t="s">
        <v>21</v>
      </c>
      <c r="G4639" s="2" t="s">
        <v>75</v>
      </c>
      <c r="H4639" s="2" t="s">
        <v>76</v>
      </c>
      <c r="I4639" s="2" t="s">
        <v>77</v>
      </c>
      <c r="J4639" s="2">
        <v>3</v>
      </c>
      <c r="K4639" s="2">
        <v>15352</v>
      </c>
      <c r="L4639" s="2">
        <v>46056</v>
      </c>
      <c r="M4639" s="2">
        <v>33914.080000000002</v>
      </c>
      <c r="N4639" s="2">
        <v>12141.92</v>
      </c>
      <c r="O4639" s="2">
        <v>262</v>
      </c>
      <c r="P4639" s="2">
        <v>80</v>
      </c>
      <c r="Q4639" s="2" t="s">
        <v>78</v>
      </c>
      <c r="R4639" s="2">
        <v>20</v>
      </c>
      <c r="S4639" s="5">
        <f>IFERROR(Table1[[#This Row],[Profit]]/Table1[[#This Row],[Sales]],0)</f>
        <v>0.26363383706791732</v>
      </c>
      <c r="T4639" s="2" t="str">
        <f t="shared" si="72"/>
        <v>Reorder Needed</v>
      </c>
    </row>
    <row r="4640" spans="1:20" x14ac:dyDescent="0.3">
      <c r="A4640" s="2">
        <v>5639</v>
      </c>
      <c r="B4640" s="3">
        <v>45313</v>
      </c>
      <c r="C4640" s="2" t="s">
        <v>1824</v>
      </c>
      <c r="D4640" s="2" t="s">
        <v>5395</v>
      </c>
      <c r="E4640" s="2" t="s">
        <v>28</v>
      </c>
      <c r="F4640" s="2" t="s">
        <v>29</v>
      </c>
      <c r="G4640" s="2" t="s">
        <v>67</v>
      </c>
      <c r="H4640" s="2" t="s">
        <v>68</v>
      </c>
      <c r="I4640" s="2" t="s">
        <v>24</v>
      </c>
      <c r="J4640" s="2">
        <v>5</v>
      </c>
      <c r="K4640" s="2">
        <v>41601</v>
      </c>
      <c r="L4640" s="2">
        <v>208005</v>
      </c>
      <c r="M4640" s="2">
        <v>186612.75</v>
      </c>
      <c r="N4640" s="2">
        <v>21392.25</v>
      </c>
      <c r="O4640" s="2">
        <v>31</v>
      </c>
      <c r="P4640" s="2">
        <v>82</v>
      </c>
      <c r="Q4640" s="2" t="s">
        <v>42</v>
      </c>
      <c r="R4640" s="2">
        <v>10</v>
      </c>
      <c r="S4640" s="5">
        <f>IFERROR(Table1[[#This Row],[Profit]]/Table1[[#This Row],[Sales]],0)</f>
        <v>0.10284488353645345</v>
      </c>
      <c r="T4640" s="2" t="str">
        <f t="shared" si="72"/>
        <v>Sufficient</v>
      </c>
    </row>
    <row r="4641" spans="1:20" x14ac:dyDescent="0.3">
      <c r="A4641" s="2">
        <v>5640</v>
      </c>
      <c r="B4641" s="3">
        <v>45463</v>
      </c>
      <c r="C4641" s="2" t="s">
        <v>1218</v>
      </c>
      <c r="D4641" s="2" t="s">
        <v>5396</v>
      </c>
      <c r="E4641" s="2" t="s">
        <v>45</v>
      </c>
      <c r="F4641" s="2" t="s">
        <v>46</v>
      </c>
      <c r="G4641" s="2" t="s">
        <v>30</v>
      </c>
      <c r="H4641" s="2" t="s">
        <v>31</v>
      </c>
      <c r="I4641" s="2" t="s">
        <v>32</v>
      </c>
      <c r="J4641" s="2">
        <v>2</v>
      </c>
      <c r="K4641" s="2">
        <v>18964</v>
      </c>
      <c r="L4641" s="2">
        <v>37928</v>
      </c>
      <c r="M4641" s="2">
        <v>27894.05</v>
      </c>
      <c r="N4641" s="2">
        <v>10033.950000000001</v>
      </c>
      <c r="O4641" s="2">
        <v>185</v>
      </c>
      <c r="P4641" s="2">
        <v>45</v>
      </c>
      <c r="Q4641" s="2" t="s">
        <v>33</v>
      </c>
      <c r="R4641" s="2">
        <v>5</v>
      </c>
      <c r="S4641" s="5">
        <f>IFERROR(Table1[[#This Row],[Profit]]/Table1[[#This Row],[Sales]],0)</f>
        <v>0.26455257329677284</v>
      </c>
      <c r="T4641" s="2" t="str">
        <f t="shared" si="72"/>
        <v>Reorder Needed</v>
      </c>
    </row>
    <row r="4642" spans="1:20" x14ac:dyDescent="0.3">
      <c r="A4642" s="2">
        <v>5641</v>
      </c>
      <c r="B4642" s="3">
        <v>45495</v>
      </c>
      <c r="C4642" s="2" t="s">
        <v>2271</v>
      </c>
      <c r="D4642" s="2" t="s">
        <v>5397</v>
      </c>
      <c r="E4642" s="2" t="s">
        <v>28</v>
      </c>
      <c r="F4642" s="2" t="s">
        <v>29</v>
      </c>
      <c r="G4642" s="2" t="s">
        <v>40</v>
      </c>
      <c r="H4642" s="2" t="s">
        <v>41</v>
      </c>
      <c r="I4642" s="2" t="s">
        <v>24</v>
      </c>
      <c r="J4642" s="2">
        <v>2</v>
      </c>
      <c r="K4642" s="2">
        <v>8734</v>
      </c>
      <c r="L4642" s="2">
        <v>17468</v>
      </c>
      <c r="M4642" s="2">
        <v>11988.58</v>
      </c>
      <c r="N4642" s="2">
        <v>5479.42</v>
      </c>
      <c r="O4642" s="2">
        <v>337</v>
      </c>
      <c r="P4642" s="2">
        <v>42</v>
      </c>
      <c r="Q4642" s="2" t="s">
        <v>42</v>
      </c>
      <c r="R4642" s="2">
        <v>20</v>
      </c>
      <c r="S4642" s="5">
        <f>IFERROR(Table1[[#This Row],[Profit]]/Table1[[#This Row],[Sales]],0)</f>
        <v>0.31368330661781546</v>
      </c>
      <c r="T4642" s="2" t="str">
        <f t="shared" si="72"/>
        <v>Reorder Needed</v>
      </c>
    </row>
    <row r="4643" spans="1:20" x14ac:dyDescent="0.3">
      <c r="A4643" s="2">
        <v>5642</v>
      </c>
      <c r="B4643" s="3">
        <v>45419</v>
      </c>
      <c r="C4643" s="2" t="s">
        <v>3558</v>
      </c>
      <c r="D4643" s="2" t="s">
        <v>5398</v>
      </c>
      <c r="E4643" s="2" t="s">
        <v>28</v>
      </c>
      <c r="F4643" s="2" t="s">
        <v>29</v>
      </c>
      <c r="G4643" s="2" t="s">
        <v>49</v>
      </c>
      <c r="H4643" s="2" t="s">
        <v>50</v>
      </c>
      <c r="I4643" s="2" t="s">
        <v>51</v>
      </c>
      <c r="J4643" s="2">
        <v>6</v>
      </c>
      <c r="K4643" s="2">
        <v>22258</v>
      </c>
      <c r="L4643" s="2">
        <v>133548</v>
      </c>
      <c r="M4643" s="2">
        <v>89505.58</v>
      </c>
      <c r="N4643" s="2">
        <v>44042.42</v>
      </c>
      <c r="O4643" s="2">
        <v>92</v>
      </c>
      <c r="P4643" s="2">
        <v>47</v>
      </c>
      <c r="Q4643" s="2" t="s">
        <v>52</v>
      </c>
      <c r="R4643" s="2">
        <v>20</v>
      </c>
      <c r="S4643" s="5">
        <f>IFERROR(Table1[[#This Row],[Profit]]/Table1[[#This Row],[Sales]],0)</f>
        <v>0.32978719261988199</v>
      </c>
      <c r="T4643" s="2" t="str">
        <f t="shared" si="72"/>
        <v>Reorder Needed</v>
      </c>
    </row>
    <row r="4644" spans="1:20" x14ac:dyDescent="0.3">
      <c r="A4644" s="2">
        <v>5643</v>
      </c>
      <c r="B4644" s="3">
        <v>45630</v>
      </c>
      <c r="C4644" s="2" t="s">
        <v>43</v>
      </c>
      <c r="D4644" s="2" t="s">
        <v>5399</v>
      </c>
      <c r="E4644" s="2" t="s">
        <v>36</v>
      </c>
      <c r="F4644" s="2" t="s">
        <v>37</v>
      </c>
      <c r="G4644" s="2" t="s">
        <v>55</v>
      </c>
      <c r="H4644" s="2" t="s">
        <v>56</v>
      </c>
      <c r="I4644" s="2" t="s">
        <v>32</v>
      </c>
      <c r="J4644" s="2">
        <v>10</v>
      </c>
      <c r="K4644" s="2">
        <v>42813</v>
      </c>
      <c r="L4644" s="2">
        <v>428130</v>
      </c>
      <c r="M4644" s="2">
        <v>281460.15999999997</v>
      </c>
      <c r="N4644" s="2">
        <v>146669.84</v>
      </c>
      <c r="O4644" s="2">
        <v>111</v>
      </c>
      <c r="P4644" s="2">
        <v>19</v>
      </c>
      <c r="Q4644" s="2" t="s">
        <v>57</v>
      </c>
      <c r="R4644" s="2">
        <v>15</v>
      </c>
      <c r="S4644" s="5">
        <f>IFERROR(Table1[[#This Row],[Profit]]/Table1[[#This Row],[Sales]],0)</f>
        <v>0.34258248662789337</v>
      </c>
      <c r="T4644" s="2" t="str">
        <f t="shared" si="72"/>
        <v>Reorder Needed</v>
      </c>
    </row>
    <row r="4645" spans="1:20" x14ac:dyDescent="0.3">
      <c r="A4645" s="2">
        <v>5644</v>
      </c>
      <c r="B4645" s="3">
        <v>45469</v>
      </c>
      <c r="C4645" s="2" t="s">
        <v>2247</v>
      </c>
      <c r="D4645" s="2" t="s">
        <v>5400</v>
      </c>
      <c r="E4645" s="2" t="s">
        <v>20</v>
      </c>
      <c r="F4645" s="2" t="s">
        <v>21</v>
      </c>
      <c r="G4645" s="2" t="s">
        <v>67</v>
      </c>
      <c r="H4645" s="2" t="s">
        <v>68</v>
      </c>
      <c r="I4645" s="2" t="s">
        <v>24</v>
      </c>
      <c r="J4645" s="2">
        <v>7</v>
      </c>
      <c r="K4645" s="2">
        <v>52764</v>
      </c>
      <c r="L4645" s="2">
        <v>369348</v>
      </c>
      <c r="M4645" s="2">
        <v>312897.62</v>
      </c>
      <c r="N4645" s="2">
        <v>56450.38</v>
      </c>
      <c r="O4645" s="2">
        <v>67</v>
      </c>
      <c r="P4645" s="2">
        <v>91</v>
      </c>
      <c r="Q4645" s="2" t="s">
        <v>42</v>
      </c>
      <c r="R4645" s="2">
        <v>20</v>
      </c>
      <c r="S4645" s="5">
        <f>IFERROR(Table1[[#This Row],[Profit]]/Table1[[#This Row],[Sales]],0)</f>
        <v>0.15283791979379879</v>
      </c>
      <c r="T4645" s="2" t="str">
        <f t="shared" si="72"/>
        <v>Sufficient</v>
      </c>
    </row>
    <row r="4646" spans="1:20" x14ac:dyDescent="0.3">
      <c r="A4646" s="2">
        <v>5645</v>
      </c>
      <c r="B4646" s="3">
        <v>45421</v>
      </c>
      <c r="C4646" s="2" t="s">
        <v>2102</v>
      </c>
      <c r="D4646" s="2" t="s">
        <v>5401</v>
      </c>
      <c r="E4646" s="2" t="s">
        <v>36</v>
      </c>
      <c r="F4646" s="2" t="s">
        <v>37</v>
      </c>
      <c r="G4646" s="2" t="s">
        <v>30</v>
      </c>
      <c r="H4646" s="2" t="s">
        <v>31</v>
      </c>
      <c r="I4646" s="2" t="s">
        <v>32</v>
      </c>
      <c r="J4646" s="2">
        <v>4</v>
      </c>
      <c r="K4646" s="2">
        <v>26451</v>
      </c>
      <c r="L4646" s="2">
        <v>105804</v>
      </c>
      <c r="M4646" s="2">
        <v>80308.259999999995</v>
      </c>
      <c r="N4646" s="2">
        <v>25495.74</v>
      </c>
      <c r="O4646" s="2">
        <v>151</v>
      </c>
      <c r="P4646" s="2">
        <v>30</v>
      </c>
      <c r="Q4646" s="2" t="s">
        <v>33</v>
      </c>
      <c r="R4646" s="2">
        <v>15</v>
      </c>
      <c r="S4646" s="5">
        <f>IFERROR(Table1[[#This Row],[Profit]]/Table1[[#This Row],[Sales]],0)</f>
        <v>0.24097141884994897</v>
      </c>
      <c r="T4646" s="2" t="str">
        <f t="shared" si="72"/>
        <v>Reorder Needed</v>
      </c>
    </row>
    <row r="4647" spans="1:20" x14ac:dyDescent="0.3">
      <c r="A4647" s="2">
        <v>5646</v>
      </c>
      <c r="B4647" s="3">
        <v>45644</v>
      </c>
      <c r="C4647" s="2" t="s">
        <v>550</v>
      </c>
      <c r="D4647" s="2" t="s">
        <v>5402</v>
      </c>
      <c r="E4647" s="2" t="s">
        <v>36</v>
      </c>
      <c r="F4647" s="2" t="s">
        <v>37</v>
      </c>
      <c r="G4647" s="2" t="s">
        <v>30</v>
      </c>
      <c r="H4647" s="2" t="s">
        <v>31</v>
      </c>
      <c r="I4647" s="2" t="s">
        <v>32</v>
      </c>
      <c r="J4647" s="2">
        <v>4</v>
      </c>
      <c r="K4647" s="2">
        <v>56898</v>
      </c>
      <c r="L4647" s="2">
        <v>227592</v>
      </c>
      <c r="M4647" s="2">
        <v>177095.5</v>
      </c>
      <c r="N4647" s="2">
        <v>50496.5</v>
      </c>
      <c r="O4647" s="2">
        <v>65</v>
      </c>
      <c r="P4647" s="2">
        <v>15</v>
      </c>
      <c r="Q4647" s="2" t="s">
        <v>33</v>
      </c>
      <c r="R4647" s="2">
        <v>5</v>
      </c>
      <c r="S4647" s="5">
        <f>IFERROR(Table1[[#This Row],[Profit]]/Table1[[#This Row],[Sales]],0)</f>
        <v>0.22187291293191325</v>
      </c>
      <c r="T4647" s="2" t="str">
        <f t="shared" si="72"/>
        <v>Reorder Needed</v>
      </c>
    </row>
    <row r="4648" spans="1:20" x14ac:dyDescent="0.3">
      <c r="A4648" s="2">
        <v>5647</v>
      </c>
      <c r="B4648" s="3">
        <v>45504</v>
      </c>
      <c r="C4648" s="2" t="s">
        <v>1119</v>
      </c>
      <c r="D4648" s="2" t="s">
        <v>5403</v>
      </c>
      <c r="E4648" s="2" t="s">
        <v>28</v>
      </c>
      <c r="F4648" s="2" t="s">
        <v>29</v>
      </c>
      <c r="G4648" s="2" t="s">
        <v>22</v>
      </c>
      <c r="H4648" s="2" t="s">
        <v>23</v>
      </c>
      <c r="I4648" s="2" t="s">
        <v>24</v>
      </c>
      <c r="J4648" s="2">
        <v>9</v>
      </c>
      <c r="K4648" s="2">
        <v>29474</v>
      </c>
      <c r="L4648" s="2">
        <v>265266</v>
      </c>
      <c r="M4648" s="2">
        <v>190583.75</v>
      </c>
      <c r="N4648" s="2">
        <v>74682.25</v>
      </c>
      <c r="O4648" s="2">
        <v>56</v>
      </c>
      <c r="P4648" s="2">
        <v>28</v>
      </c>
      <c r="Q4648" s="2" t="s">
        <v>25</v>
      </c>
      <c r="R4648" s="2">
        <v>20</v>
      </c>
      <c r="S4648" s="5">
        <f>IFERROR(Table1[[#This Row],[Profit]]/Table1[[#This Row],[Sales]],0)</f>
        <v>0.28153721170447776</v>
      </c>
      <c r="T4648" s="2" t="str">
        <f t="shared" si="72"/>
        <v>Reorder Needed</v>
      </c>
    </row>
    <row r="4649" spans="1:20" x14ac:dyDescent="0.3">
      <c r="A4649" s="2">
        <v>5648</v>
      </c>
      <c r="B4649" s="3">
        <v>45386</v>
      </c>
      <c r="C4649" s="2" t="s">
        <v>481</v>
      </c>
      <c r="D4649" s="2" t="s">
        <v>5404</v>
      </c>
      <c r="E4649" s="2" t="s">
        <v>45</v>
      </c>
      <c r="F4649" s="2" t="s">
        <v>46</v>
      </c>
      <c r="G4649" s="2" t="s">
        <v>40</v>
      </c>
      <c r="H4649" s="2" t="s">
        <v>41</v>
      </c>
      <c r="I4649" s="2" t="s">
        <v>24</v>
      </c>
      <c r="J4649" s="2">
        <v>3</v>
      </c>
      <c r="K4649" s="2">
        <v>28338</v>
      </c>
      <c r="L4649" s="2">
        <v>85014</v>
      </c>
      <c r="M4649" s="2">
        <v>70273.56</v>
      </c>
      <c r="N4649" s="2">
        <v>14740.44</v>
      </c>
      <c r="O4649" s="2">
        <v>347</v>
      </c>
      <c r="P4649" s="2">
        <v>15</v>
      </c>
      <c r="Q4649" s="2" t="s">
        <v>42</v>
      </c>
      <c r="R4649" s="2">
        <v>10</v>
      </c>
      <c r="S4649" s="5">
        <f>IFERROR(Table1[[#This Row],[Profit]]/Table1[[#This Row],[Sales]],0)</f>
        <v>0.17338838308984403</v>
      </c>
      <c r="T4649" s="2" t="str">
        <f t="shared" si="72"/>
        <v>Reorder Needed</v>
      </c>
    </row>
    <row r="4650" spans="1:20" x14ac:dyDescent="0.3">
      <c r="A4650" s="2">
        <v>5649</v>
      </c>
      <c r="B4650" s="3">
        <v>45630</v>
      </c>
      <c r="C4650" s="2" t="s">
        <v>1199</v>
      </c>
      <c r="D4650" s="2" t="s">
        <v>5405</v>
      </c>
      <c r="E4650" s="2" t="s">
        <v>20</v>
      </c>
      <c r="F4650" s="2" t="s">
        <v>21</v>
      </c>
      <c r="G4650" s="2" t="s">
        <v>22</v>
      </c>
      <c r="H4650" s="2" t="s">
        <v>23</v>
      </c>
      <c r="I4650" s="2" t="s">
        <v>24</v>
      </c>
      <c r="J4650" s="2">
        <v>8</v>
      </c>
      <c r="K4650" s="2">
        <v>48839</v>
      </c>
      <c r="L4650" s="2">
        <v>390712</v>
      </c>
      <c r="M4650" s="2">
        <v>241810.87</v>
      </c>
      <c r="N4650" s="2">
        <v>148901.13</v>
      </c>
      <c r="O4650" s="2">
        <v>127</v>
      </c>
      <c r="P4650" s="2">
        <v>51</v>
      </c>
      <c r="Q4650" s="2" t="s">
        <v>25</v>
      </c>
      <c r="R4650" s="2">
        <v>0</v>
      </c>
      <c r="S4650" s="5">
        <f>IFERROR(Table1[[#This Row],[Profit]]/Table1[[#This Row],[Sales]],0)</f>
        <v>0.38110201375949548</v>
      </c>
      <c r="T4650" s="2" t="str">
        <f t="shared" si="72"/>
        <v>Reorder Needed</v>
      </c>
    </row>
    <row r="4651" spans="1:20" x14ac:dyDescent="0.3">
      <c r="A4651" s="2">
        <v>5650</v>
      </c>
      <c r="B4651" s="3">
        <v>45507</v>
      </c>
      <c r="C4651" s="2" t="s">
        <v>262</v>
      </c>
      <c r="D4651" s="2" t="s">
        <v>5406</v>
      </c>
      <c r="E4651" s="2" t="s">
        <v>28</v>
      </c>
      <c r="F4651" s="2" t="s">
        <v>29</v>
      </c>
      <c r="G4651" s="2" t="s">
        <v>49</v>
      </c>
      <c r="H4651" s="2" t="s">
        <v>50</v>
      </c>
      <c r="I4651" s="2" t="s">
        <v>51</v>
      </c>
      <c r="J4651" s="2">
        <v>8</v>
      </c>
      <c r="K4651" s="2">
        <v>47032</v>
      </c>
      <c r="L4651" s="2">
        <v>376256</v>
      </c>
      <c r="M4651" s="2">
        <v>242762.93</v>
      </c>
      <c r="N4651" s="2">
        <v>133493.07</v>
      </c>
      <c r="O4651" s="2">
        <v>480</v>
      </c>
      <c r="P4651" s="2">
        <v>20</v>
      </c>
      <c r="Q4651" s="2" t="s">
        <v>52</v>
      </c>
      <c r="R4651" s="2">
        <v>15</v>
      </c>
      <c r="S4651" s="5">
        <f>IFERROR(Table1[[#This Row],[Profit]]/Table1[[#This Row],[Sales]],0)</f>
        <v>0.35479319931110737</v>
      </c>
      <c r="T4651" s="2" t="str">
        <f t="shared" si="72"/>
        <v>Reorder Needed</v>
      </c>
    </row>
    <row r="4652" spans="1:20" x14ac:dyDescent="0.3">
      <c r="A4652" s="2">
        <v>5651</v>
      </c>
      <c r="B4652" s="3">
        <v>45424</v>
      </c>
      <c r="C4652" s="2" t="s">
        <v>26</v>
      </c>
      <c r="D4652" s="2" t="s">
        <v>5407</v>
      </c>
      <c r="E4652" s="2" t="s">
        <v>20</v>
      </c>
      <c r="F4652" s="2" t="s">
        <v>21</v>
      </c>
      <c r="G4652" s="2" t="s">
        <v>55</v>
      </c>
      <c r="H4652" s="2" t="s">
        <v>56</v>
      </c>
      <c r="I4652" s="2" t="s">
        <v>32</v>
      </c>
      <c r="J4652" s="2">
        <v>8</v>
      </c>
      <c r="K4652" s="2">
        <v>28463</v>
      </c>
      <c r="L4652" s="2">
        <v>227704</v>
      </c>
      <c r="M4652" s="2">
        <v>147858.44</v>
      </c>
      <c r="N4652" s="2">
        <v>79845.56</v>
      </c>
      <c r="O4652" s="2">
        <v>439</v>
      </c>
      <c r="P4652" s="2">
        <v>95</v>
      </c>
      <c r="Q4652" s="2" t="s">
        <v>57</v>
      </c>
      <c r="R4652" s="2">
        <v>20</v>
      </c>
      <c r="S4652" s="5">
        <f>IFERROR(Table1[[#This Row],[Profit]]/Table1[[#This Row],[Sales]],0)</f>
        <v>0.35065506095632926</v>
      </c>
      <c r="T4652" s="2" t="str">
        <f t="shared" si="72"/>
        <v>Reorder Needed</v>
      </c>
    </row>
    <row r="4653" spans="1:20" x14ac:dyDescent="0.3">
      <c r="A4653" s="2">
        <v>5652</v>
      </c>
      <c r="B4653" s="3">
        <v>45481</v>
      </c>
      <c r="C4653" s="2" t="s">
        <v>1875</v>
      </c>
      <c r="D4653" s="2" t="s">
        <v>5408</v>
      </c>
      <c r="E4653" s="2" t="s">
        <v>45</v>
      </c>
      <c r="F4653" s="2" t="s">
        <v>46</v>
      </c>
      <c r="G4653" s="2" t="s">
        <v>60</v>
      </c>
      <c r="H4653" s="2" t="s">
        <v>61</v>
      </c>
      <c r="I4653" s="2" t="s">
        <v>32</v>
      </c>
      <c r="J4653" s="2">
        <v>2</v>
      </c>
      <c r="K4653" s="2">
        <v>13194</v>
      </c>
      <c r="L4653" s="2">
        <v>26388</v>
      </c>
      <c r="M4653" s="2">
        <v>21668.22</v>
      </c>
      <c r="N4653" s="2">
        <v>4719.78</v>
      </c>
      <c r="O4653" s="2">
        <v>358</v>
      </c>
      <c r="P4653" s="2">
        <v>49</v>
      </c>
      <c r="Q4653" s="2" t="s">
        <v>62</v>
      </c>
      <c r="R4653" s="2">
        <v>20</v>
      </c>
      <c r="S4653" s="5">
        <f>IFERROR(Table1[[#This Row],[Profit]]/Table1[[#This Row],[Sales]],0)</f>
        <v>0.17886084583901773</v>
      </c>
      <c r="T4653" s="2" t="str">
        <f t="shared" si="72"/>
        <v>Reorder Needed</v>
      </c>
    </row>
    <row r="4654" spans="1:20" x14ac:dyDescent="0.3">
      <c r="A4654" s="2">
        <v>5653</v>
      </c>
      <c r="B4654" s="3">
        <v>45430</v>
      </c>
      <c r="C4654" s="2" t="s">
        <v>323</v>
      </c>
      <c r="D4654" s="2" t="s">
        <v>5409</v>
      </c>
      <c r="E4654" s="2" t="s">
        <v>28</v>
      </c>
      <c r="F4654" s="2" t="s">
        <v>29</v>
      </c>
      <c r="G4654" s="2" t="s">
        <v>75</v>
      </c>
      <c r="H4654" s="2" t="s">
        <v>76</v>
      </c>
      <c r="I4654" s="2" t="s">
        <v>77</v>
      </c>
      <c r="J4654" s="2">
        <v>7</v>
      </c>
      <c r="K4654" s="2">
        <v>42140</v>
      </c>
      <c r="L4654" s="2">
        <v>294980</v>
      </c>
      <c r="M4654" s="2">
        <v>242051.32</v>
      </c>
      <c r="N4654" s="2">
        <v>52928.68</v>
      </c>
      <c r="O4654" s="2">
        <v>154</v>
      </c>
      <c r="P4654" s="2">
        <v>71</v>
      </c>
      <c r="Q4654" s="2" t="s">
        <v>78</v>
      </c>
      <c r="R4654" s="2">
        <v>5</v>
      </c>
      <c r="S4654" s="5">
        <f>IFERROR(Table1[[#This Row],[Profit]]/Table1[[#This Row],[Sales]],0)</f>
        <v>0.17943141907925961</v>
      </c>
      <c r="T4654" s="2" t="str">
        <f t="shared" si="72"/>
        <v>Reorder Needed</v>
      </c>
    </row>
    <row r="4655" spans="1:20" x14ac:dyDescent="0.3">
      <c r="A4655" s="2">
        <v>5654</v>
      </c>
      <c r="B4655" s="3">
        <v>45338</v>
      </c>
      <c r="C4655" s="2" t="s">
        <v>809</v>
      </c>
      <c r="D4655" s="2" t="s">
        <v>5410</v>
      </c>
      <c r="E4655" s="2" t="s">
        <v>36</v>
      </c>
      <c r="F4655" s="2" t="s">
        <v>37</v>
      </c>
      <c r="G4655" s="2" t="s">
        <v>60</v>
      </c>
      <c r="H4655" s="2" t="s">
        <v>61</v>
      </c>
      <c r="I4655" s="2" t="s">
        <v>32</v>
      </c>
      <c r="J4655" s="2">
        <v>1</v>
      </c>
      <c r="K4655" s="2">
        <v>25105</v>
      </c>
      <c r="L4655" s="2">
        <v>25105</v>
      </c>
      <c r="M4655" s="2">
        <v>21017.45</v>
      </c>
      <c r="N4655" s="2">
        <v>4087.55</v>
      </c>
      <c r="O4655" s="2">
        <v>217</v>
      </c>
      <c r="P4655" s="2">
        <v>19</v>
      </c>
      <c r="Q4655" s="2" t="s">
        <v>62</v>
      </c>
      <c r="R4655" s="2">
        <v>20</v>
      </c>
      <c r="S4655" s="5">
        <f>IFERROR(Table1[[#This Row],[Profit]]/Table1[[#This Row],[Sales]],0)</f>
        <v>0.1628181637124079</v>
      </c>
      <c r="T4655" s="2" t="str">
        <f t="shared" si="72"/>
        <v>Reorder Needed</v>
      </c>
    </row>
    <row r="4656" spans="1:20" x14ac:dyDescent="0.3">
      <c r="A4656" s="2">
        <v>5655</v>
      </c>
      <c r="B4656" s="3">
        <v>45312</v>
      </c>
      <c r="C4656" s="2" t="s">
        <v>1201</v>
      </c>
      <c r="D4656" s="2" t="s">
        <v>5411</v>
      </c>
      <c r="E4656" s="2" t="s">
        <v>36</v>
      </c>
      <c r="F4656" s="2" t="s">
        <v>37</v>
      </c>
      <c r="G4656" s="2" t="s">
        <v>22</v>
      </c>
      <c r="H4656" s="2" t="s">
        <v>23</v>
      </c>
      <c r="I4656" s="2" t="s">
        <v>24</v>
      </c>
      <c r="J4656" s="2">
        <v>2</v>
      </c>
      <c r="K4656" s="2">
        <v>23028</v>
      </c>
      <c r="L4656" s="2">
        <v>46056</v>
      </c>
      <c r="M4656" s="2">
        <v>33995.67</v>
      </c>
      <c r="N4656" s="2">
        <v>12060.33</v>
      </c>
      <c r="O4656" s="2">
        <v>246</v>
      </c>
      <c r="P4656" s="2">
        <v>40</v>
      </c>
      <c r="Q4656" s="2" t="s">
        <v>25</v>
      </c>
      <c r="R4656" s="2">
        <v>10</v>
      </c>
      <c r="S4656" s="5">
        <f>IFERROR(Table1[[#This Row],[Profit]]/Table1[[#This Row],[Sales]],0)</f>
        <v>0.26186229807191247</v>
      </c>
      <c r="T4656" s="2" t="str">
        <f t="shared" si="72"/>
        <v>Reorder Needed</v>
      </c>
    </row>
    <row r="4657" spans="1:20" x14ac:dyDescent="0.3">
      <c r="A4657" s="2">
        <v>5656</v>
      </c>
      <c r="B4657" s="3">
        <v>45611</v>
      </c>
      <c r="C4657" s="2" t="s">
        <v>83</v>
      </c>
      <c r="D4657" s="2" t="s">
        <v>5412</v>
      </c>
      <c r="E4657" s="2" t="s">
        <v>36</v>
      </c>
      <c r="F4657" s="2" t="s">
        <v>37</v>
      </c>
      <c r="G4657" s="2" t="s">
        <v>22</v>
      </c>
      <c r="H4657" s="2" t="s">
        <v>23</v>
      </c>
      <c r="I4657" s="2" t="s">
        <v>24</v>
      </c>
      <c r="J4657" s="2">
        <v>10</v>
      </c>
      <c r="K4657" s="2">
        <v>40438</v>
      </c>
      <c r="L4657" s="2">
        <v>404380</v>
      </c>
      <c r="M4657" s="2">
        <v>280550.75</v>
      </c>
      <c r="N4657" s="2">
        <v>123829.25</v>
      </c>
      <c r="O4657" s="2">
        <v>406</v>
      </c>
      <c r="P4657" s="2">
        <v>42</v>
      </c>
      <c r="Q4657" s="2" t="s">
        <v>25</v>
      </c>
      <c r="R4657" s="2">
        <v>10</v>
      </c>
      <c r="S4657" s="5">
        <f>IFERROR(Table1[[#This Row],[Profit]]/Table1[[#This Row],[Sales]],0)</f>
        <v>0.30622001582669767</v>
      </c>
      <c r="T4657" s="2" t="str">
        <f t="shared" si="72"/>
        <v>Reorder Needed</v>
      </c>
    </row>
    <row r="4658" spans="1:20" x14ac:dyDescent="0.3">
      <c r="A4658" s="2">
        <v>5657</v>
      </c>
      <c r="B4658" s="3">
        <v>45536</v>
      </c>
      <c r="C4658" s="2" t="s">
        <v>341</v>
      </c>
      <c r="D4658" s="2" t="s">
        <v>5413</v>
      </c>
      <c r="E4658" s="2" t="s">
        <v>45</v>
      </c>
      <c r="F4658" s="2" t="s">
        <v>46</v>
      </c>
      <c r="G4658" s="2" t="s">
        <v>22</v>
      </c>
      <c r="H4658" s="2" t="s">
        <v>23</v>
      </c>
      <c r="I4658" s="2" t="s">
        <v>24</v>
      </c>
      <c r="J4658" s="2">
        <v>5</v>
      </c>
      <c r="K4658" s="2">
        <v>21955</v>
      </c>
      <c r="L4658" s="2">
        <v>109775</v>
      </c>
      <c r="M4658" s="2">
        <v>97114.6</v>
      </c>
      <c r="N4658" s="2">
        <v>12660.4</v>
      </c>
      <c r="O4658" s="2">
        <v>191</v>
      </c>
      <c r="P4658" s="2">
        <v>21</v>
      </c>
      <c r="Q4658" s="2" t="s">
        <v>25</v>
      </c>
      <c r="R4658" s="2">
        <v>15</v>
      </c>
      <c r="S4658" s="5">
        <f>IFERROR(Table1[[#This Row],[Profit]]/Table1[[#This Row],[Sales]],0)</f>
        <v>0.11533044864495559</v>
      </c>
      <c r="T4658" s="2" t="str">
        <f t="shared" si="72"/>
        <v>Reorder Needed</v>
      </c>
    </row>
    <row r="4659" spans="1:20" x14ac:dyDescent="0.3">
      <c r="A4659" s="2">
        <v>5658</v>
      </c>
      <c r="B4659" s="3">
        <v>45314</v>
      </c>
      <c r="C4659" s="2" t="s">
        <v>180</v>
      </c>
      <c r="D4659" s="2" t="s">
        <v>5414</v>
      </c>
      <c r="E4659" s="2" t="s">
        <v>20</v>
      </c>
      <c r="F4659" s="2" t="s">
        <v>21</v>
      </c>
      <c r="G4659" s="2" t="s">
        <v>49</v>
      </c>
      <c r="H4659" s="2" t="s">
        <v>50</v>
      </c>
      <c r="I4659" s="2" t="s">
        <v>51</v>
      </c>
      <c r="J4659" s="2">
        <v>1</v>
      </c>
      <c r="K4659" s="2">
        <v>18352</v>
      </c>
      <c r="L4659" s="2">
        <v>18352</v>
      </c>
      <c r="M4659" s="2">
        <v>12981.33</v>
      </c>
      <c r="N4659" s="2">
        <v>5370.67</v>
      </c>
      <c r="O4659" s="2">
        <v>196</v>
      </c>
      <c r="P4659" s="2">
        <v>48</v>
      </c>
      <c r="Q4659" s="2" t="s">
        <v>52</v>
      </c>
      <c r="R4659" s="2">
        <v>10</v>
      </c>
      <c r="S4659" s="5">
        <f>IFERROR(Table1[[#This Row],[Profit]]/Table1[[#This Row],[Sales]],0)</f>
        <v>0.29264766782911944</v>
      </c>
      <c r="T4659" s="2" t="str">
        <f t="shared" si="72"/>
        <v>Reorder Needed</v>
      </c>
    </row>
    <row r="4660" spans="1:20" x14ac:dyDescent="0.3">
      <c r="A4660" s="2">
        <v>5659</v>
      </c>
      <c r="B4660" s="3">
        <v>45299</v>
      </c>
      <c r="C4660" s="2" t="s">
        <v>2565</v>
      </c>
      <c r="D4660" s="2" t="s">
        <v>5415</v>
      </c>
      <c r="E4660" s="2" t="s">
        <v>36</v>
      </c>
      <c r="F4660" s="2" t="s">
        <v>37</v>
      </c>
      <c r="G4660" s="2" t="s">
        <v>49</v>
      </c>
      <c r="H4660" s="2" t="s">
        <v>50</v>
      </c>
      <c r="I4660" s="2" t="s">
        <v>51</v>
      </c>
      <c r="J4660" s="2">
        <v>9</v>
      </c>
      <c r="K4660" s="2">
        <v>60000</v>
      </c>
      <c r="L4660" s="2">
        <v>540000</v>
      </c>
      <c r="M4660" s="2">
        <v>331601.32</v>
      </c>
      <c r="N4660" s="2">
        <v>208398.68</v>
      </c>
      <c r="O4660" s="2">
        <v>280</v>
      </c>
      <c r="P4660" s="2">
        <v>45</v>
      </c>
      <c r="Q4660" s="2" t="s">
        <v>52</v>
      </c>
      <c r="R4660" s="2">
        <v>15</v>
      </c>
      <c r="S4660" s="5">
        <f>IFERROR(Table1[[#This Row],[Profit]]/Table1[[#This Row],[Sales]],0)</f>
        <v>0.38592348148148148</v>
      </c>
      <c r="T4660" s="2" t="str">
        <f t="shared" si="72"/>
        <v>Reorder Needed</v>
      </c>
    </row>
    <row r="4661" spans="1:20" x14ac:dyDescent="0.3">
      <c r="A4661" s="2">
        <v>5660</v>
      </c>
      <c r="B4661" s="3">
        <v>45427</v>
      </c>
      <c r="C4661" s="2" t="s">
        <v>460</v>
      </c>
      <c r="D4661" s="2" t="s">
        <v>5416</v>
      </c>
      <c r="E4661" s="2" t="s">
        <v>28</v>
      </c>
      <c r="F4661" s="2" t="s">
        <v>29</v>
      </c>
      <c r="G4661" s="2" t="s">
        <v>60</v>
      </c>
      <c r="H4661" s="2" t="s">
        <v>61</v>
      </c>
      <c r="I4661" s="2" t="s">
        <v>32</v>
      </c>
      <c r="J4661" s="2">
        <v>6</v>
      </c>
      <c r="K4661" s="2">
        <v>20235</v>
      </c>
      <c r="L4661" s="2">
        <v>121410</v>
      </c>
      <c r="M4661" s="2">
        <v>97624.52</v>
      </c>
      <c r="N4661" s="2">
        <v>23785.48</v>
      </c>
      <c r="O4661" s="2">
        <v>378</v>
      </c>
      <c r="P4661" s="2">
        <v>68</v>
      </c>
      <c r="Q4661" s="2" t="s">
        <v>62</v>
      </c>
      <c r="R4661" s="2">
        <v>0</v>
      </c>
      <c r="S4661" s="5">
        <f>IFERROR(Table1[[#This Row],[Profit]]/Table1[[#This Row],[Sales]],0)</f>
        <v>0.19591038629437443</v>
      </c>
      <c r="T4661" s="2" t="str">
        <f t="shared" si="72"/>
        <v>Reorder Needed</v>
      </c>
    </row>
    <row r="4662" spans="1:20" x14ac:dyDescent="0.3">
      <c r="A4662" s="2">
        <v>5661</v>
      </c>
      <c r="B4662" s="3">
        <v>45423</v>
      </c>
      <c r="C4662" s="2" t="s">
        <v>1824</v>
      </c>
      <c r="D4662" s="2" t="s">
        <v>5417</v>
      </c>
      <c r="E4662" s="2" t="s">
        <v>36</v>
      </c>
      <c r="F4662" s="2" t="s">
        <v>37</v>
      </c>
      <c r="G4662" s="2" t="s">
        <v>81</v>
      </c>
      <c r="H4662" s="2" t="s">
        <v>82</v>
      </c>
      <c r="I4662" s="2" t="s">
        <v>24</v>
      </c>
      <c r="J4662" s="2">
        <v>5</v>
      </c>
      <c r="K4662" s="2">
        <v>8900</v>
      </c>
      <c r="L4662" s="2">
        <v>44500</v>
      </c>
      <c r="M4662" s="2">
        <v>35635.519999999997</v>
      </c>
      <c r="N4662" s="2">
        <v>8864.48</v>
      </c>
      <c r="O4662" s="2">
        <v>425</v>
      </c>
      <c r="P4662" s="2">
        <v>29</v>
      </c>
      <c r="Q4662" s="2" t="s">
        <v>42</v>
      </c>
      <c r="R4662" s="2">
        <v>20</v>
      </c>
      <c r="S4662" s="5">
        <f>IFERROR(Table1[[#This Row],[Profit]]/Table1[[#This Row],[Sales]],0)</f>
        <v>0.19920179775280897</v>
      </c>
      <c r="T4662" s="2" t="str">
        <f t="shared" si="72"/>
        <v>Reorder Needed</v>
      </c>
    </row>
    <row r="4663" spans="1:20" x14ac:dyDescent="0.3">
      <c r="A4663" s="2">
        <v>5662</v>
      </c>
      <c r="B4663" s="3">
        <v>45467</v>
      </c>
      <c r="C4663" s="2" t="s">
        <v>1682</v>
      </c>
      <c r="D4663" s="2" t="s">
        <v>5418</v>
      </c>
      <c r="E4663" s="2" t="s">
        <v>28</v>
      </c>
      <c r="F4663" s="2" t="s">
        <v>29</v>
      </c>
      <c r="G4663" s="2" t="s">
        <v>49</v>
      </c>
      <c r="H4663" s="2" t="s">
        <v>50</v>
      </c>
      <c r="I4663" s="2" t="s">
        <v>51</v>
      </c>
      <c r="J4663" s="2">
        <v>8</v>
      </c>
      <c r="K4663" s="2">
        <v>44630</v>
      </c>
      <c r="L4663" s="2">
        <v>357040</v>
      </c>
      <c r="M4663" s="2">
        <v>268501.39</v>
      </c>
      <c r="N4663" s="2">
        <v>88538.61</v>
      </c>
      <c r="O4663" s="2">
        <v>30</v>
      </c>
      <c r="P4663" s="2">
        <v>47</v>
      </c>
      <c r="Q4663" s="2" t="s">
        <v>52</v>
      </c>
      <c r="R4663" s="2">
        <v>5</v>
      </c>
      <c r="S4663" s="5">
        <f>IFERROR(Table1[[#This Row],[Profit]]/Table1[[#This Row],[Sales]],0)</f>
        <v>0.24797952610351781</v>
      </c>
      <c r="T4663" s="2" t="str">
        <f t="shared" si="72"/>
        <v>Sufficient</v>
      </c>
    </row>
    <row r="4664" spans="1:20" x14ac:dyDescent="0.3">
      <c r="A4664" s="2">
        <v>5663</v>
      </c>
      <c r="B4664" s="3">
        <v>45625</v>
      </c>
      <c r="C4664" s="2" t="s">
        <v>2341</v>
      </c>
      <c r="D4664" s="2" t="s">
        <v>5419</v>
      </c>
      <c r="E4664" s="2" t="s">
        <v>28</v>
      </c>
      <c r="F4664" s="2" t="s">
        <v>29</v>
      </c>
      <c r="G4664" s="2" t="s">
        <v>49</v>
      </c>
      <c r="H4664" s="2" t="s">
        <v>50</v>
      </c>
      <c r="I4664" s="2" t="s">
        <v>51</v>
      </c>
      <c r="J4664" s="2">
        <v>9</v>
      </c>
      <c r="K4664" s="2">
        <v>51613</v>
      </c>
      <c r="L4664" s="2">
        <v>464517</v>
      </c>
      <c r="M4664" s="2">
        <v>349155.42</v>
      </c>
      <c r="N4664" s="2">
        <v>115361.58</v>
      </c>
      <c r="O4664" s="2">
        <v>168</v>
      </c>
      <c r="P4664" s="2">
        <v>43</v>
      </c>
      <c r="Q4664" s="2" t="s">
        <v>52</v>
      </c>
      <c r="R4664" s="2">
        <v>10</v>
      </c>
      <c r="S4664" s="5">
        <f>IFERROR(Table1[[#This Row],[Profit]]/Table1[[#This Row],[Sales]],0)</f>
        <v>0.24834738018199551</v>
      </c>
      <c r="T4664" s="2" t="str">
        <f t="shared" si="72"/>
        <v>Reorder Needed</v>
      </c>
    </row>
    <row r="4665" spans="1:20" x14ac:dyDescent="0.3">
      <c r="A4665" s="2">
        <v>5664</v>
      </c>
      <c r="B4665" s="3">
        <v>45570</v>
      </c>
      <c r="C4665" s="2" t="s">
        <v>110</v>
      </c>
      <c r="D4665" s="2" t="s">
        <v>5420</v>
      </c>
      <c r="E4665" s="2" t="s">
        <v>20</v>
      </c>
      <c r="F4665" s="2" t="s">
        <v>21</v>
      </c>
      <c r="G4665" s="2" t="s">
        <v>60</v>
      </c>
      <c r="H4665" s="2" t="s">
        <v>61</v>
      </c>
      <c r="I4665" s="2" t="s">
        <v>32</v>
      </c>
      <c r="J4665" s="2">
        <v>9</v>
      </c>
      <c r="K4665" s="2">
        <v>56708</v>
      </c>
      <c r="L4665" s="2">
        <v>510372</v>
      </c>
      <c r="M4665" s="2">
        <v>362682.89</v>
      </c>
      <c r="N4665" s="2">
        <v>147689.10999999999</v>
      </c>
      <c r="O4665" s="2">
        <v>199</v>
      </c>
      <c r="P4665" s="2">
        <v>54</v>
      </c>
      <c r="Q4665" s="2" t="s">
        <v>62</v>
      </c>
      <c r="R4665" s="2">
        <v>15</v>
      </c>
      <c r="S4665" s="5">
        <f>IFERROR(Table1[[#This Row],[Profit]]/Table1[[#This Row],[Sales]],0)</f>
        <v>0.2893754163629666</v>
      </c>
      <c r="T4665" s="2" t="str">
        <f t="shared" si="72"/>
        <v>Reorder Needed</v>
      </c>
    </row>
    <row r="4666" spans="1:20" x14ac:dyDescent="0.3">
      <c r="A4666" s="2">
        <v>5665</v>
      </c>
      <c r="B4666" s="3">
        <v>45559</v>
      </c>
      <c r="C4666" s="2" t="s">
        <v>2021</v>
      </c>
      <c r="D4666" s="2" t="s">
        <v>5421</v>
      </c>
      <c r="E4666" s="2" t="s">
        <v>36</v>
      </c>
      <c r="F4666" s="2" t="s">
        <v>37</v>
      </c>
      <c r="G4666" s="2" t="s">
        <v>22</v>
      </c>
      <c r="H4666" s="2" t="s">
        <v>23</v>
      </c>
      <c r="I4666" s="2" t="s">
        <v>24</v>
      </c>
      <c r="J4666" s="2">
        <v>10</v>
      </c>
      <c r="K4666" s="2">
        <v>32857</v>
      </c>
      <c r="L4666" s="2">
        <v>328570</v>
      </c>
      <c r="M4666" s="2">
        <v>237430.94</v>
      </c>
      <c r="N4666" s="2">
        <v>91139.06</v>
      </c>
      <c r="O4666" s="2">
        <v>431</v>
      </c>
      <c r="P4666" s="2">
        <v>67</v>
      </c>
      <c r="Q4666" s="2" t="s">
        <v>25</v>
      </c>
      <c r="R4666" s="2">
        <v>5</v>
      </c>
      <c r="S4666" s="5">
        <f>IFERROR(Table1[[#This Row],[Profit]]/Table1[[#This Row],[Sales]],0)</f>
        <v>0.27738095383023403</v>
      </c>
      <c r="T4666" s="2" t="str">
        <f t="shared" si="72"/>
        <v>Reorder Needed</v>
      </c>
    </row>
    <row r="4667" spans="1:20" x14ac:dyDescent="0.3">
      <c r="A4667" s="2">
        <v>5666</v>
      </c>
      <c r="B4667" s="3">
        <v>45636</v>
      </c>
      <c r="C4667" s="2" t="s">
        <v>619</v>
      </c>
      <c r="D4667" s="2" t="s">
        <v>5422</v>
      </c>
      <c r="E4667" s="2" t="s">
        <v>28</v>
      </c>
      <c r="F4667" s="2" t="s">
        <v>29</v>
      </c>
      <c r="G4667" s="2" t="s">
        <v>60</v>
      </c>
      <c r="H4667" s="2" t="s">
        <v>61</v>
      </c>
      <c r="I4667" s="2" t="s">
        <v>32</v>
      </c>
      <c r="J4667" s="2">
        <v>6</v>
      </c>
      <c r="K4667" s="2">
        <v>18632</v>
      </c>
      <c r="L4667" s="2">
        <v>111792</v>
      </c>
      <c r="M4667" s="2">
        <v>81469.67</v>
      </c>
      <c r="N4667" s="2">
        <v>30322.33</v>
      </c>
      <c r="O4667" s="2">
        <v>189</v>
      </c>
      <c r="P4667" s="2">
        <v>15</v>
      </c>
      <c r="Q4667" s="2" t="s">
        <v>62</v>
      </c>
      <c r="R4667" s="2">
        <v>20</v>
      </c>
      <c r="S4667" s="5">
        <f>IFERROR(Table1[[#This Row],[Profit]]/Table1[[#This Row],[Sales]],0)</f>
        <v>0.27123881852010878</v>
      </c>
      <c r="T4667" s="2" t="str">
        <f t="shared" si="72"/>
        <v>Reorder Needed</v>
      </c>
    </row>
    <row r="4668" spans="1:20" x14ac:dyDescent="0.3">
      <c r="A4668" s="2">
        <v>5667</v>
      </c>
      <c r="B4668" s="3">
        <v>45654</v>
      </c>
      <c r="C4668" s="2" t="s">
        <v>1848</v>
      </c>
      <c r="D4668" s="2" t="s">
        <v>5423</v>
      </c>
      <c r="E4668" s="2" t="s">
        <v>45</v>
      </c>
      <c r="F4668" s="2" t="s">
        <v>46</v>
      </c>
      <c r="G4668" s="2" t="s">
        <v>97</v>
      </c>
      <c r="H4668" s="2" t="s">
        <v>98</v>
      </c>
      <c r="I4668" s="2" t="s">
        <v>32</v>
      </c>
      <c r="J4668" s="2">
        <v>6</v>
      </c>
      <c r="K4668" s="2">
        <v>48307</v>
      </c>
      <c r="L4668" s="2">
        <v>289842</v>
      </c>
      <c r="M4668" s="2">
        <v>179886.94</v>
      </c>
      <c r="N4668" s="2">
        <v>109955.06</v>
      </c>
      <c r="O4668" s="2">
        <v>178</v>
      </c>
      <c r="P4668" s="2">
        <v>73</v>
      </c>
      <c r="Q4668" s="2" t="s">
        <v>99</v>
      </c>
      <c r="R4668" s="2">
        <v>15</v>
      </c>
      <c r="S4668" s="5">
        <f>IFERROR(Table1[[#This Row],[Profit]]/Table1[[#This Row],[Sales]],0)</f>
        <v>0.37936206622918694</v>
      </c>
      <c r="T4668" s="2" t="str">
        <f t="shared" si="72"/>
        <v>Reorder Needed</v>
      </c>
    </row>
    <row r="4669" spans="1:20" x14ac:dyDescent="0.3">
      <c r="A4669" s="2">
        <v>5668</v>
      </c>
      <c r="B4669" s="3">
        <v>45649</v>
      </c>
      <c r="C4669" s="2" t="s">
        <v>2061</v>
      </c>
      <c r="D4669" s="2" t="s">
        <v>5424</v>
      </c>
      <c r="E4669" s="2" t="s">
        <v>20</v>
      </c>
      <c r="F4669" s="2" t="s">
        <v>21</v>
      </c>
      <c r="G4669" s="2" t="s">
        <v>40</v>
      </c>
      <c r="H4669" s="2" t="s">
        <v>41</v>
      </c>
      <c r="I4669" s="2" t="s">
        <v>24</v>
      </c>
      <c r="J4669" s="2">
        <v>9</v>
      </c>
      <c r="K4669" s="2">
        <v>7198</v>
      </c>
      <c r="L4669" s="2">
        <v>64782</v>
      </c>
      <c r="M4669" s="2">
        <v>49295.040000000001</v>
      </c>
      <c r="N4669" s="2">
        <v>15486.96</v>
      </c>
      <c r="O4669" s="2">
        <v>490</v>
      </c>
      <c r="P4669" s="2">
        <v>69</v>
      </c>
      <c r="Q4669" s="2" t="s">
        <v>42</v>
      </c>
      <c r="R4669" s="2">
        <v>15</v>
      </c>
      <c r="S4669" s="5">
        <f>IFERROR(Table1[[#This Row],[Profit]]/Table1[[#This Row],[Sales]],0)</f>
        <v>0.23906270260257478</v>
      </c>
      <c r="T4669" s="2" t="str">
        <f t="shared" si="72"/>
        <v>Reorder Needed</v>
      </c>
    </row>
    <row r="4670" spans="1:20" x14ac:dyDescent="0.3">
      <c r="A4670" s="2">
        <v>5669</v>
      </c>
      <c r="B4670" s="3">
        <v>45382</v>
      </c>
      <c r="C4670" s="2" t="s">
        <v>365</v>
      </c>
      <c r="D4670" s="2" t="s">
        <v>5425</v>
      </c>
      <c r="E4670" s="2" t="s">
        <v>45</v>
      </c>
      <c r="F4670" s="2" t="s">
        <v>46</v>
      </c>
      <c r="G4670" s="2" t="s">
        <v>97</v>
      </c>
      <c r="H4670" s="2" t="s">
        <v>98</v>
      </c>
      <c r="I4670" s="2" t="s">
        <v>32</v>
      </c>
      <c r="J4670" s="2">
        <v>8</v>
      </c>
      <c r="K4670" s="2">
        <v>1884</v>
      </c>
      <c r="L4670" s="2">
        <v>15072</v>
      </c>
      <c r="M4670" s="2">
        <v>10056.39</v>
      </c>
      <c r="N4670" s="2">
        <v>5015.6099999999997</v>
      </c>
      <c r="O4670" s="2">
        <v>225</v>
      </c>
      <c r="P4670" s="2">
        <v>97</v>
      </c>
      <c r="Q4670" s="2" t="s">
        <v>99</v>
      </c>
      <c r="R4670" s="2">
        <v>20</v>
      </c>
      <c r="S4670" s="5">
        <f>IFERROR(Table1[[#This Row],[Profit]]/Table1[[#This Row],[Sales]],0)</f>
        <v>0.33277667197452226</v>
      </c>
      <c r="T4670" s="2" t="str">
        <f t="shared" si="72"/>
        <v>Reorder Needed</v>
      </c>
    </row>
    <row r="4671" spans="1:20" x14ac:dyDescent="0.3">
      <c r="A4671" s="2">
        <v>5670</v>
      </c>
      <c r="B4671" s="3">
        <v>45349</v>
      </c>
      <c r="C4671" s="2" t="s">
        <v>2542</v>
      </c>
      <c r="D4671" s="2" t="s">
        <v>5426</v>
      </c>
      <c r="E4671" s="2" t="s">
        <v>28</v>
      </c>
      <c r="F4671" s="2" t="s">
        <v>29</v>
      </c>
      <c r="G4671" s="2" t="s">
        <v>97</v>
      </c>
      <c r="H4671" s="2" t="s">
        <v>98</v>
      </c>
      <c r="I4671" s="2" t="s">
        <v>32</v>
      </c>
      <c r="J4671" s="2">
        <v>4</v>
      </c>
      <c r="K4671" s="2">
        <v>7034</v>
      </c>
      <c r="L4671" s="2">
        <v>28136</v>
      </c>
      <c r="M4671" s="2">
        <v>19760.240000000002</v>
      </c>
      <c r="N4671" s="2">
        <v>8375.76</v>
      </c>
      <c r="O4671" s="2">
        <v>375</v>
      </c>
      <c r="P4671" s="2">
        <v>87</v>
      </c>
      <c r="Q4671" s="2" t="s">
        <v>99</v>
      </c>
      <c r="R4671" s="2">
        <v>0</v>
      </c>
      <c r="S4671" s="5">
        <f>IFERROR(Table1[[#This Row],[Profit]]/Table1[[#This Row],[Sales]],0)</f>
        <v>0.29768837077054311</v>
      </c>
      <c r="T4671" s="2" t="str">
        <f t="shared" si="72"/>
        <v>Reorder Needed</v>
      </c>
    </row>
    <row r="4672" spans="1:20" x14ac:dyDescent="0.3">
      <c r="A4672" s="2">
        <v>5671</v>
      </c>
      <c r="B4672" s="3">
        <v>45449</v>
      </c>
      <c r="C4672" s="2" t="s">
        <v>290</v>
      </c>
      <c r="D4672" s="2" t="s">
        <v>5427</v>
      </c>
      <c r="E4672" s="2" t="s">
        <v>36</v>
      </c>
      <c r="F4672" s="2" t="s">
        <v>37</v>
      </c>
      <c r="G4672" s="2" t="s">
        <v>97</v>
      </c>
      <c r="H4672" s="2" t="s">
        <v>98</v>
      </c>
      <c r="I4672" s="2" t="s">
        <v>32</v>
      </c>
      <c r="J4672" s="2">
        <v>2</v>
      </c>
      <c r="K4672" s="2">
        <v>34657</v>
      </c>
      <c r="L4672" s="2">
        <v>69314</v>
      </c>
      <c r="M4672" s="2">
        <v>59017.45</v>
      </c>
      <c r="N4672" s="2">
        <v>10296.549999999999</v>
      </c>
      <c r="O4672" s="2">
        <v>365</v>
      </c>
      <c r="P4672" s="2">
        <v>65</v>
      </c>
      <c r="Q4672" s="2" t="s">
        <v>99</v>
      </c>
      <c r="R4672" s="2">
        <v>20</v>
      </c>
      <c r="S4672" s="5">
        <f>IFERROR(Table1[[#This Row],[Profit]]/Table1[[#This Row],[Sales]],0)</f>
        <v>0.14854935510863604</v>
      </c>
      <c r="T4672" s="2" t="str">
        <f t="shared" si="72"/>
        <v>Reorder Needed</v>
      </c>
    </row>
    <row r="4673" spans="1:20" x14ac:dyDescent="0.3">
      <c r="A4673" s="2">
        <v>5672</v>
      </c>
      <c r="B4673" s="3">
        <v>45609</v>
      </c>
      <c r="C4673" s="2" t="s">
        <v>1411</v>
      </c>
      <c r="D4673" s="2" t="s">
        <v>5428</v>
      </c>
      <c r="E4673" s="2" t="s">
        <v>45</v>
      </c>
      <c r="F4673" s="2" t="s">
        <v>46</v>
      </c>
      <c r="G4673" s="2" t="s">
        <v>40</v>
      </c>
      <c r="H4673" s="2" t="s">
        <v>41</v>
      </c>
      <c r="I4673" s="2" t="s">
        <v>24</v>
      </c>
      <c r="J4673" s="2">
        <v>3</v>
      </c>
      <c r="K4673" s="2">
        <v>36135</v>
      </c>
      <c r="L4673" s="2">
        <v>108405</v>
      </c>
      <c r="M4673" s="2">
        <v>95040.23</v>
      </c>
      <c r="N4673" s="2">
        <v>13364.77</v>
      </c>
      <c r="O4673" s="2">
        <v>395</v>
      </c>
      <c r="P4673" s="2">
        <v>27</v>
      </c>
      <c r="Q4673" s="2" t="s">
        <v>42</v>
      </c>
      <c r="R4673" s="2">
        <v>5</v>
      </c>
      <c r="S4673" s="5">
        <f>IFERROR(Table1[[#This Row],[Profit]]/Table1[[#This Row],[Sales]],0)</f>
        <v>0.12328554955952217</v>
      </c>
      <c r="T4673" s="2" t="str">
        <f t="shared" si="72"/>
        <v>Reorder Needed</v>
      </c>
    </row>
    <row r="4674" spans="1:20" x14ac:dyDescent="0.3">
      <c r="A4674" s="2">
        <v>5673</v>
      </c>
      <c r="B4674" s="3">
        <v>45500</v>
      </c>
      <c r="C4674" s="2" t="s">
        <v>108</v>
      </c>
      <c r="D4674" s="2" t="s">
        <v>5429</v>
      </c>
      <c r="E4674" s="2" t="s">
        <v>45</v>
      </c>
      <c r="F4674" s="2" t="s">
        <v>46</v>
      </c>
      <c r="G4674" s="2" t="s">
        <v>30</v>
      </c>
      <c r="H4674" s="2" t="s">
        <v>31</v>
      </c>
      <c r="I4674" s="2" t="s">
        <v>32</v>
      </c>
      <c r="J4674" s="2">
        <v>3</v>
      </c>
      <c r="K4674" s="2">
        <v>28001</v>
      </c>
      <c r="L4674" s="2">
        <v>84003</v>
      </c>
      <c r="M4674" s="2">
        <v>56648.84</v>
      </c>
      <c r="N4674" s="2">
        <v>27354.16</v>
      </c>
      <c r="O4674" s="2">
        <v>25</v>
      </c>
      <c r="P4674" s="2">
        <v>58</v>
      </c>
      <c r="Q4674" s="2" t="s">
        <v>33</v>
      </c>
      <c r="R4674" s="2">
        <v>5</v>
      </c>
      <c r="S4674" s="5">
        <f>IFERROR(Table1[[#This Row],[Profit]]/Table1[[#This Row],[Sales]],0)</f>
        <v>0.32563313215004225</v>
      </c>
      <c r="T4674" s="2" t="str">
        <f t="shared" ref="T4674:T4737" si="73">IF(O4674&gt;P4674,"Reorder Needed","Sufficient")</f>
        <v>Sufficient</v>
      </c>
    </row>
    <row r="4675" spans="1:20" x14ac:dyDescent="0.3">
      <c r="A4675" s="2">
        <v>5674</v>
      </c>
      <c r="B4675" s="3">
        <v>45467</v>
      </c>
      <c r="C4675" s="2" t="s">
        <v>3213</v>
      </c>
      <c r="D4675" s="2" t="s">
        <v>5430</v>
      </c>
      <c r="E4675" s="2" t="s">
        <v>45</v>
      </c>
      <c r="F4675" s="2" t="s">
        <v>46</v>
      </c>
      <c r="G4675" s="2" t="s">
        <v>75</v>
      </c>
      <c r="H4675" s="2" t="s">
        <v>76</v>
      </c>
      <c r="I4675" s="2" t="s">
        <v>77</v>
      </c>
      <c r="J4675" s="2">
        <v>10</v>
      </c>
      <c r="K4675" s="2">
        <v>22577</v>
      </c>
      <c r="L4675" s="2">
        <v>225770</v>
      </c>
      <c r="M4675" s="2">
        <v>136096.95999999999</v>
      </c>
      <c r="N4675" s="2">
        <v>89673.04</v>
      </c>
      <c r="O4675" s="2">
        <v>426</v>
      </c>
      <c r="P4675" s="2">
        <v>27</v>
      </c>
      <c r="Q4675" s="2" t="s">
        <v>78</v>
      </c>
      <c r="R4675" s="2">
        <v>5</v>
      </c>
      <c r="S4675" s="5">
        <f>IFERROR(Table1[[#This Row],[Profit]]/Table1[[#This Row],[Sales]],0)</f>
        <v>0.39718758028081674</v>
      </c>
      <c r="T4675" s="2" t="str">
        <f t="shared" si="73"/>
        <v>Reorder Needed</v>
      </c>
    </row>
    <row r="4676" spans="1:20" x14ac:dyDescent="0.3">
      <c r="A4676" s="2">
        <v>5675</v>
      </c>
      <c r="B4676" s="3">
        <v>45407</v>
      </c>
      <c r="C4676" s="2" t="s">
        <v>309</v>
      </c>
      <c r="D4676" s="2" t="s">
        <v>5431</v>
      </c>
      <c r="E4676" s="2" t="s">
        <v>28</v>
      </c>
      <c r="F4676" s="2" t="s">
        <v>29</v>
      </c>
      <c r="G4676" s="2" t="s">
        <v>40</v>
      </c>
      <c r="H4676" s="2" t="s">
        <v>41</v>
      </c>
      <c r="I4676" s="2" t="s">
        <v>24</v>
      </c>
      <c r="J4676" s="2">
        <v>8</v>
      </c>
      <c r="K4676" s="2">
        <v>10496</v>
      </c>
      <c r="L4676" s="2">
        <v>83968</v>
      </c>
      <c r="M4676" s="2">
        <v>51188.14</v>
      </c>
      <c r="N4676" s="2">
        <v>32779.86</v>
      </c>
      <c r="O4676" s="2">
        <v>438</v>
      </c>
      <c r="P4676" s="2">
        <v>40</v>
      </c>
      <c r="Q4676" s="2" t="s">
        <v>42</v>
      </c>
      <c r="R4676" s="2">
        <v>10</v>
      </c>
      <c r="S4676" s="5">
        <f>IFERROR(Table1[[#This Row],[Profit]]/Table1[[#This Row],[Sales]],0)</f>
        <v>0.39038514672256097</v>
      </c>
      <c r="T4676" s="2" t="str">
        <f t="shared" si="73"/>
        <v>Reorder Needed</v>
      </c>
    </row>
    <row r="4677" spans="1:20" x14ac:dyDescent="0.3">
      <c r="A4677" s="2">
        <v>5676</v>
      </c>
      <c r="B4677" s="3">
        <v>45348</v>
      </c>
      <c r="C4677" s="2" t="s">
        <v>738</v>
      </c>
      <c r="D4677" s="2" t="s">
        <v>5432</v>
      </c>
      <c r="E4677" s="2" t="s">
        <v>28</v>
      </c>
      <c r="F4677" s="2" t="s">
        <v>29</v>
      </c>
      <c r="G4677" s="2" t="s">
        <v>22</v>
      </c>
      <c r="H4677" s="2" t="s">
        <v>23</v>
      </c>
      <c r="I4677" s="2" t="s">
        <v>24</v>
      </c>
      <c r="J4677" s="2">
        <v>7</v>
      </c>
      <c r="K4677" s="2">
        <v>40154</v>
      </c>
      <c r="L4677" s="2">
        <v>281078</v>
      </c>
      <c r="M4677" s="2">
        <v>222742.35</v>
      </c>
      <c r="N4677" s="2">
        <v>58335.65</v>
      </c>
      <c r="O4677" s="2">
        <v>234</v>
      </c>
      <c r="P4677" s="2">
        <v>38</v>
      </c>
      <c r="Q4677" s="2" t="s">
        <v>25</v>
      </c>
      <c r="R4677" s="2">
        <v>10</v>
      </c>
      <c r="S4677" s="5">
        <f>IFERROR(Table1[[#This Row],[Profit]]/Table1[[#This Row],[Sales]],0)</f>
        <v>0.20754256825507511</v>
      </c>
      <c r="T4677" s="2" t="str">
        <f t="shared" si="73"/>
        <v>Reorder Needed</v>
      </c>
    </row>
    <row r="4678" spans="1:20" x14ac:dyDescent="0.3">
      <c r="A4678" s="2">
        <v>5677</v>
      </c>
      <c r="B4678" s="3">
        <v>45507</v>
      </c>
      <c r="C4678" s="2" t="s">
        <v>1767</v>
      </c>
      <c r="D4678" s="2" t="s">
        <v>5433</v>
      </c>
      <c r="E4678" s="2" t="s">
        <v>20</v>
      </c>
      <c r="F4678" s="2" t="s">
        <v>21</v>
      </c>
      <c r="G4678" s="2" t="s">
        <v>97</v>
      </c>
      <c r="H4678" s="2" t="s">
        <v>98</v>
      </c>
      <c r="I4678" s="2" t="s">
        <v>32</v>
      </c>
      <c r="J4678" s="2">
        <v>9</v>
      </c>
      <c r="K4678" s="2">
        <v>52340</v>
      </c>
      <c r="L4678" s="2">
        <v>471060</v>
      </c>
      <c r="M4678" s="2">
        <v>290637.02</v>
      </c>
      <c r="N4678" s="2">
        <v>180422.98</v>
      </c>
      <c r="O4678" s="2">
        <v>241</v>
      </c>
      <c r="P4678" s="2">
        <v>36</v>
      </c>
      <c r="Q4678" s="2" t="s">
        <v>99</v>
      </c>
      <c r="R4678" s="2">
        <v>20</v>
      </c>
      <c r="S4678" s="5">
        <f>IFERROR(Table1[[#This Row],[Profit]]/Table1[[#This Row],[Sales]],0)</f>
        <v>0.38301486010274705</v>
      </c>
      <c r="T4678" s="2" t="str">
        <f t="shared" si="73"/>
        <v>Reorder Needed</v>
      </c>
    </row>
    <row r="4679" spans="1:20" x14ac:dyDescent="0.3">
      <c r="A4679" s="2">
        <v>5678</v>
      </c>
      <c r="B4679" s="3">
        <v>45453</v>
      </c>
      <c r="C4679" s="2" t="s">
        <v>2380</v>
      </c>
      <c r="D4679" s="2" t="s">
        <v>5434</v>
      </c>
      <c r="E4679" s="2" t="s">
        <v>28</v>
      </c>
      <c r="F4679" s="2" t="s">
        <v>29</v>
      </c>
      <c r="G4679" s="2" t="s">
        <v>81</v>
      </c>
      <c r="H4679" s="2" t="s">
        <v>82</v>
      </c>
      <c r="I4679" s="2" t="s">
        <v>24</v>
      </c>
      <c r="J4679" s="2">
        <v>9</v>
      </c>
      <c r="K4679" s="2">
        <v>9079</v>
      </c>
      <c r="L4679" s="2">
        <v>81711</v>
      </c>
      <c r="M4679" s="2">
        <v>51932.76</v>
      </c>
      <c r="N4679" s="2">
        <v>29778.240000000002</v>
      </c>
      <c r="O4679" s="2">
        <v>221</v>
      </c>
      <c r="P4679" s="2">
        <v>92</v>
      </c>
      <c r="Q4679" s="2" t="s">
        <v>42</v>
      </c>
      <c r="R4679" s="2">
        <v>15</v>
      </c>
      <c r="S4679" s="5">
        <f>IFERROR(Table1[[#This Row],[Profit]]/Table1[[#This Row],[Sales]],0)</f>
        <v>0.36443367478062932</v>
      </c>
      <c r="T4679" s="2" t="str">
        <f t="shared" si="73"/>
        <v>Reorder Needed</v>
      </c>
    </row>
    <row r="4680" spans="1:20" x14ac:dyDescent="0.3">
      <c r="A4680" s="2">
        <v>5679</v>
      </c>
      <c r="B4680" s="3">
        <v>45418</v>
      </c>
      <c r="C4680" s="2" t="s">
        <v>782</v>
      </c>
      <c r="D4680" s="2" t="s">
        <v>5435</v>
      </c>
      <c r="E4680" s="2" t="s">
        <v>28</v>
      </c>
      <c r="F4680" s="2" t="s">
        <v>29</v>
      </c>
      <c r="G4680" s="2" t="s">
        <v>67</v>
      </c>
      <c r="H4680" s="2" t="s">
        <v>68</v>
      </c>
      <c r="I4680" s="2" t="s">
        <v>24</v>
      </c>
      <c r="J4680" s="2">
        <v>1</v>
      </c>
      <c r="K4680" s="2">
        <v>41145</v>
      </c>
      <c r="L4680" s="2">
        <v>41145</v>
      </c>
      <c r="M4680" s="2">
        <v>36423.97</v>
      </c>
      <c r="N4680" s="2">
        <v>4721.03</v>
      </c>
      <c r="O4680" s="2">
        <v>163</v>
      </c>
      <c r="P4680" s="2">
        <v>33</v>
      </c>
      <c r="Q4680" s="2" t="s">
        <v>42</v>
      </c>
      <c r="R4680" s="2">
        <v>15</v>
      </c>
      <c r="S4680" s="5">
        <f>IFERROR(Table1[[#This Row],[Profit]]/Table1[[#This Row],[Sales]],0)</f>
        <v>0.11474128083606756</v>
      </c>
      <c r="T4680" s="2" t="str">
        <f t="shared" si="73"/>
        <v>Reorder Needed</v>
      </c>
    </row>
    <row r="4681" spans="1:20" x14ac:dyDescent="0.3">
      <c r="A4681" s="2">
        <v>5680</v>
      </c>
      <c r="B4681" s="3">
        <v>45653</v>
      </c>
      <c r="C4681" s="2" t="s">
        <v>2105</v>
      </c>
      <c r="D4681" s="2" t="s">
        <v>5436</v>
      </c>
      <c r="E4681" s="2" t="s">
        <v>45</v>
      </c>
      <c r="F4681" s="2" t="s">
        <v>46</v>
      </c>
      <c r="G4681" s="2" t="s">
        <v>22</v>
      </c>
      <c r="H4681" s="2" t="s">
        <v>23</v>
      </c>
      <c r="I4681" s="2" t="s">
        <v>24</v>
      </c>
      <c r="J4681" s="2">
        <v>5</v>
      </c>
      <c r="K4681" s="2">
        <v>20977</v>
      </c>
      <c r="L4681" s="2">
        <v>104885</v>
      </c>
      <c r="M4681" s="2">
        <v>74369.070000000007</v>
      </c>
      <c r="N4681" s="2">
        <v>30515.93</v>
      </c>
      <c r="O4681" s="2">
        <v>321</v>
      </c>
      <c r="P4681" s="2">
        <v>51</v>
      </c>
      <c r="Q4681" s="2" t="s">
        <v>25</v>
      </c>
      <c r="R4681" s="2">
        <v>20</v>
      </c>
      <c r="S4681" s="5">
        <f>IFERROR(Table1[[#This Row],[Profit]]/Table1[[#This Row],[Sales]],0)</f>
        <v>0.2909465605186633</v>
      </c>
      <c r="T4681" s="2" t="str">
        <f t="shared" si="73"/>
        <v>Reorder Needed</v>
      </c>
    </row>
    <row r="4682" spans="1:20" x14ac:dyDescent="0.3">
      <c r="A4682" s="2">
        <v>5681</v>
      </c>
      <c r="B4682" s="3">
        <v>45554</v>
      </c>
      <c r="C4682" s="2" t="s">
        <v>1927</v>
      </c>
      <c r="D4682" s="2" t="s">
        <v>5437</v>
      </c>
      <c r="E4682" s="2" t="s">
        <v>36</v>
      </c>
      <c r="F4682" s="2" t="s">
        <v>37</v>
      </c>
      <c r="G4682" s="2" t="s">
        <v>75</v>
      </c>
      <c r="H4682" s="2" t="s">
        <v>76</v>
      </c>
      <c r="I4682" s="2" t="s">
        <v>77</v>
      </c>
      <c r="J4682" s="2">
        <v>2</v>
      </c>
      <c r="K4682" s="2">
        <v>9167</v>
      </c>
      <c r="L4682" s="2">
        <v>18334</v>
      </c>
      <c r="M4682" s="2">
        <v>14358.15</v>
      </c>
      <c r="N4682" s="2">
        <v>3975.85</v>
      </c>
      <c r="O4682" s="2">
        <v>496</v>
      </c>
      <c r="P4682" s="2">
        <v>99</v>
      </c>
      <c r="Q4682" s="2" t="s">
        <v>78</v>
      </c>
      <c r="R4682" s="2">
        <v>20</v>
      </c>
      <c r="S4682" s="5">
        <f>IFERROR(Table1[[#This Row],[Profit]]/Table1[[#This Row],[Sales]],0)</f>
        <v>0.21685665975782698</v>
      </c>
      <c r="T4682" s="2" t="str">
        <f t="shared" si="73"/>
        <v>Reorder Needed</v>
      </c>
    </row>
    <row r="4683" spans="1:20" x14ac:dyDescent="0.3">
      <c r="A4683" s="2">
        <v>5682</v>
      </c>
      <c r="B4683" s="3">
        <v>45537</v>
      </c>
      <c r="C4683" s="2" t="s">
        <v>405</v>
      </c>
      <c r="D4683" s="2" t="s">
        <v>5438</v>
      </c>
      <c r="E4683" s="2" t="s">
        <v>28</v>
      </c>
      <c r="F4683" s="2" t="s">
        <v>29</v>
      </c>
      <c r="G4683" s="2" t="s">
        <v>75</v>
      </c>
      <c r="H4683" s="2" t="s">
        <v>76</v>
      </c>
      <c r="I4683" s="2" t="s">
        <v>77</v>
      </c>
      <c r="J4683" s="2">
        <v>4</v>
      </c>
      <c r="K4683" s="2">
        <v>43018</v>
      </c>
      <c r="L4683" s="2">
        <v>172072</v>
      </c>
      <c r="M4683" s="2">
        <v>106095.23</v>
      </c>
      <c r="N4683" s="2">
        <v>65976.77</v>
      </c>
      <c r="O4683" s="2">
        <v>375</v>
      </c>
      <c r="P4683" s="2">
        <v>24</v>
      </c>
      <c r="Q4683" s="2" t="s">
        <v>78</v>
      </c>
      <c r="R4683" s="2">
        <v>10</v>
      </c>
      <c r="S4683" s="5">
        <f>IFERROR(Table1[[#This Row],[Profit]]/Table1[[#This Row],[Sales]],0)</f>
        <v>0.38342536845041614</v>
      </c>
      <c r="T4683" s="2" t="str">
        <f t="shared" si="73"/>
        <v>Reorder Needed</v>
      </c>
    </row>
    <row r="4684" spans="1:20" x14ac:dyDescent="0.3">
      <c r="A4684" s="2">
        <v>5683</v>
      </c>
      <c r="B4684" s="3">
        <v>45299</v>
      </c>
      <c r="C4684" s="2" t="s">
        <v>292</v>
      </c>
      <c r="D4684" s="2" t="s">
        <v>5439</v>
      </c>
      <c r="E4684" s="2" t="s">
        <v>36</v>
      </c>
      <c r="F4684" s="2" t="s">
        <v>37</v>
      </c>
      <c r="G4684" s="2" t="s">
        <v>49</v>
      </c>
      <c r="H4684" s="2" t="s">
        <v>50</v>
      </c>
      <c r="I4684" s="2" t="s">
        <v>51</v>
      </c>
      <c r="J4684" s="2">
        <v>8</v>
      </c>
      <c r="K4684" s="2">
        <v>13344</v>
      </c>
      <c r="L4684" s="2">
        <v>106752</v>
      </c>
      <c r="M4684" s="2">
        <v>90137.06</v>
      </c>
      <c r="N4684" s="2">
        <v>16614.939999999999</v>
      </c>
      <c r="O4684" s="2">
        <v>21</v>
      </c>
      <c r="P4684" s="2">
        <v>80</v>
      </c>
      <c r="Q4684" s="2" t="s">
        <v>52</v>
      </c>
      <c r="R4684" s="2">
        <v>15</v>
      </c>
      <c r="S4684" s="5">
        <f>IFERROR(Table1[[#This Row],[Profit]]/Table1[[#This Row],[Sales]],0)</f>
        <v>0.15564055005995203</v>
      </c>
      <c r="T4684" s="2" t="str">
        <f t="shared" si="73"/>
        <v>Sufficient</v>
      </c>
    </row>
    <row r="4685" spans="1:20" x14ac:dyDescent="0.3">
      <c r="A4685" s="2">
        <v>5684</v>
      </c>
      <c r="B4685" s="3">
        <v>45588</v>
      </c>
      <c r="C4685" s="2" t="s">
        <v>2360</v>
      </c>
      <c r="D4685" s="2" t="s">
        <v>5440</v>
      </c>
      <c r="E4685" s="2" t="s">
        <v>45</v>
      </c>
      <c r="F4685" s="2" t="s">
        <v>46</v>
      </c>
      <c r="G4685" s="2" t="s">
        <v>67</v>
      </c>
      <c r="H4685" s="2" t="s">
        <v>68</v>
      </c>
      <c r="I4685" s="2" t="s">
        <v>24</v>
      </c>
      <c r="J4685" s="2">
        <v>4</v>
      </c>
      <c r="K4685" s="2">
        <v>21318</v>
      </c>
      <c r="L4685" s="2">
        <v>85272</v>
      </c>
      <c r="M4685" s="2">
        <v>75214.55</v>
      </c>
      <c r="N4685" s="2">
        <v>10057.450000000001</v>
      </c>
      <c r="O4685" s="2">
        <v>22</v>
      </c>
      <c r="P4685" s="2">
        <v>17</v>
      </c>
      <c r="Q4685" s="2" t="s">
        <v>42</v>
      </c>
      <c r="R4685" s="2">
        <v>20</v>
      </c>
      <c r="S4685" s="5">
        <f>IFERROR(Table1[[#This Row],[Profit]]/Table1[[#This Row],[Sales]],0)</f>
        <v>0.11794551552678488</v>
      </c>
      <c r="T4685" s="2" t="str">
        <f t="shared" si="73"/>
        <v>Reorder Needed</v>
      </c>
    </row>
    <row r="4686" spans="1:20" x14ac:dyDescent="0.3">
      <c r="A4686" s="2">
        <v>5685</v>
      </c>
      <c r="B4686" s="3">
        <v>45293</v>
      </c>
      <c r="C4686" s="2" t="s">
        <v>2239</v>
      </c>
      <c r="D4686" s="2" t="s">
        <v>5441</v>
      </c>
      <c r="E4686" s="2" t="s">
        <v>45</v>
      </c>
      <c r="F4686" s="2" t="s">
        <v>46</v>
      </c>
      <c r="G4686" s="2" t="s">
        <v>30</v>
      </c>
      <c r="H4686" s="2" t="s">
        <v>31</v>
      </c>
      <c r="I4686" s="2" t="s">
        <v>32</v>
      </c>
      <c r="J4686" s="2">
        <v>1</v>
      </c>
      <c r="K4686" s="2">
        <v>5643</v>
      </c>
      <c r="L4686" s="2">
        <v>5643</v>
      </c>
      <c r="M4686" s="2">
        <v>4199.63</v>
      </c>
      <c r="N4686" s="2">
        <v>1443.37</v>
      </c>
      <c r="O4686" s="2">
        <v>222</v>
      </c>
      <c r="P4686" s="2">
        <v>28</v>
      </c>
      <c r="Q4686" s="2" t="s">
        <v>33</v>
      </c>
      <c r="R4686" s="2">
        <v>0</v>
      </c>
      <c r="S4686" s="5">
        <f>IFERROR(Table1[[#This Row],[Profit]]/Table1[[#This Row],[Sales]],0)</f>
        <v>0.25578061314903416</v>
      </c>
      <c r="T4686" s="2" t="str">
        <f t="shared" si="73"/>
        <v>Reorder Needed</v>
      </c>
    </row>
    <row r="4687" spans="1:20" x14ac:dyDescent="0.3">
      <c r="A4687" s="2">
        <v>5686</v>
      </c>
      <c r="B4687" s="3">
        <v>45515</v>
      </c>
      <c r="C4687" s="2" t="s">
        <v>1915</v>
      </c>
      <c r="D4687" s="2" t="s">
        <v>5442</v>
      </c>
      <c r="E4687" s="2" t="s">
        <v>36</v>
      </c>
      <c r="F4687" s="2" t="s">
        <v>37</v>
      </c>
      <c r="G4687" s="2" t="s">
        <v>49</v>
      </c>
      <c r="H4687" s="2" t="s">
        <v>50</v>
      </c>
      <c r="I4687" s="2" t="s">
        <v>51</v>
      </c>
      <c r="J4687" s="2">
        <v>8</v>
      </c>
      <c r="K4687" s="2">
        <v>1395</v>
      </c>
      <c r="L4687" s="2">
        <v>11160</v>
      </c>
      <c r="M4687" s="2">
        <v>9099.91</v>
      </c>
      <c r="N4687" s="2">
        <v>2060.09</v>
      </c>
      <c r="O4687" s="2">
        <v>297</v>
      </c>
      <c r="P4687" s="2">
        <v>41</v>
      </c>
      <c r="Q4687" s="2" t="s">
        <v>52</v>
      </c>
      <c r="R4687" s="2">
        <v>15</v>
      </c>
      <c r="S4687" s="5">
        <f>IFERROR(Table1[[#This Row],[Profit]]/Table1[[#This Row],[Sales]],0)</f>
        <v>0.18459587813620074</v>
      </c>
      <c r="T4687" s="2" t="str">
        <f t="shared" si="73"/>
        <v>Reorder Needed</v>
      </c>
    </row>
    <row r="4688" spans="1:20" x14ac:dyDescent="0.3">
      <c r="A4688" s="2">
        <v>5687</v>
      </c>
      <c r="B4688" s="3">
        <v>45378</v>
      </c>
      <c r="C4688" s="2" t="s">
        <v>2868</v>
      </c>
      <c r="D4688" s="2" t="s">
        <v>2927</v>
      </c>
      <c r="E4688" s="2" t="s">
        <v>36</v>
      </c>
      <c r="F4688" s="2" t="s">
        <v>37</v>
      </c>
      <c r="G4688" s="2" t="s">
        <v>60</v>
      </c>
      <c r="H4688" s="2" t="s">
        <v>61</v>
      </c>
      <c r="I4688" s="2" t="s">
        <v>32</v>
      </c>
      <c r="J4688" s="2">
        <v>2</v>
      </c>
      <c r="K4688" s="2">
        <v>37412</v>
      </c>
      <c r="L4688" s="2">
        <v>74824</v>
      </c>
      <c r="M4688" s="2">
        <v>65767.94</v>
      </c>
      <c r="N4688" s="2">
        <v>9056.06</v>
      </c>
      <c r="O4688" s="2">
        <v>248</v>
      </c>
      <c r="P4688" s="2">
        <v>97</v>
      </c>
      <c r="Q4688" s="2" t="s">
        <v>62</v>
      </c>
      <c r="R4688" s="2">
        <v>5</v>
      </c>
      <c r="S4688" s="5">
        <f>IFERROR(Table1[[#This Row],[Profit]]/Table1[[#This Row],[Sales]],0)</f>
        <v>0.12103148722335079</v>
      </c>
      <c r="T4688" s="2" t="str">
        <f t="shared" si="73"/>
        <v>Reorder Needed</v>
      </c>
    </row>
    <row r="4689" spans="1:20" x14ac:dyDescent="0.3">
      <c r="A4689" s="2">
        <v>5688</v>
      </c>
      <c r="B4689" s="3">
        <v>45302</v>
      </c>
      <c r="C4689" s="2" t="s">
        <v>738</v>
      </c>
      <c r="D4689" s="2" t="s">
        <v>5443</v>
      </c>
      <c r="E4689" s="2" t="s">
        <v>28</v>
      </c>
      <c r="F4689" s="2" t="s">
        <v>29</v>
      </c>
      <c r="G4689" s="2" t="s">
        <v>67</v>
      </c>
      <c r="H4689" s="2" t="s">
        <v>68</v>
      </c>
      <c r="I4689" s="2" t="s">
        <v>24</v>
      </c>
      <c r="J4689" s="2">
        <v>6</v>
      </c>
      <c r="K4689" s="2">
        <v>5919</v>
      </c>
      <c r="L4689" s="2">
        <v>35514</v>
      </c>
      <c r="M4689" s="2">
        <v>29883.27</v>
      </c>
      <c r="N4689" s="2">
        <v>5630.73</v>
      </c>
      <c r="O4689" s="2">
        <v>379</v>
      </c>
      <c r="P4689" s="2">
        <v>20</v>
      </c>
      <c r="Q4689" s="2" t="s">
        <v>42</v>
      </c>
      <c r="R4689" s="2">
        <v>10</v>
      </c>
      <c r="S4689" s="5">
        <f>IFERROR(Table1[[#This Row],[Profit]]/Table1[[#This Row],[Sales]],0)</f>
        <v>0.15854958607872952</v>
      </c>
      <c r="T4689" s="2" t="str">
        <f t="shared" si="73"/>
        <v>Reorder Needed</v>
      </c>
    </row>
    <row r="4690" spans="1:20" x14ac:dyDescent="0.3">
      <c r="A4690" s="2">
        <v>5689</v>
      </c>
      <c r="B4690" s="3">
        <v>45297</v>
      </c>
      <c r="C4690" s="2" t="s">
        <v>1106</v>
      </c>
      <c r="D4690" s="2" t="s">
        <v>5444</v>
      </c>
      <c r="E4690" s="2" t="s">
        <v>45</v>
      </c>
      <c r="F4690" s="2" t="s">
        <v>46</v>
      </c>
      <c r="G4690" s="2" t="s">
        <v>97</v>
      </c>
      <c r="H4690" s="2" t="s">
        <v>98</v>
      </c>
      <c r="I4690" s="2" t="s">
        <v>32</v>
      </c>
      <c r="J4690" s="2">
        <v>6</v>
      </c>
      <c r="K4690" s="2">
        <v>25763</v>
      </c>
      <c r="L4690" s="2">
        <v>154578</v>
      </c>
      <c r="M4690" s="2">
        <v>100272.22</v>
      </c>
      <c r="N4690" s="2">
        <v>54305.78</v>
      </c>
      <c r="O4690" s="2">
        <v>452</v>
      </c>
      <c r="P4690" s="2">
        <v>69</v>
      </c>
      <c r="Q4690" s="2" t="s">
        <v>99</v>
      </c>
      <c r="R4690" s="2">
        <v>10</v>
      </c>
      <c r="S4690" s="5">
        <f>IFERROR(Table1[[#This Row],[Profit]]/Table1[[#This Row],[Sales]],0)</f>
        <v>0.35131635808459161</v>
      </c>
      <c r="T4690" s="2" t="str">
        <f t="shared" si="73"/>
        <v>Reorder Needed</v>
      </c>
    </row>
    <row r="4691" spans="1:20" x14ac:dyDescent="0.3">
      <c r="A4691" s="2">
        <v>5690</v>
      </c>
      <c r="B4691" s="3">
        <v>45475</v>
      </c>
      <c r="C4691" s="2" t="s">
        <v>241</v>
      </c>
      <c r="D4691" s="2" t="s">
        <v>5445</v>
      </c>
      <c r="E4691" s="2" t="s">
        <v>28</v>
      </c>
      <c r="F4691" s="2" t="s">
        <v>29</v>
      </c>
      <c r="G4691" s="2" t="s">
        <v>49</v>
      </c>
      <c r="H4691" s="2" t="s">
        <v>50</v>
      </c>
      <c r="I4691" s="2" t="s">
        <v>51</v>
      </c>
      <c r="J4691" s="2">
        <v>10</v>
      </c>
      <c r="K4691" s="2">
        <v>45372</v>
      </c>
      <c r="L4691" s="2">
        <v>453720</v>
      </c>
      <c r="M4691" s="2">
        <v>298798.81</v>
      </c>
      <c r="N4691" s="2">
        <v>154921.19</v>
      </c>
      <c r="O4691" s="2">
        <v>230</v>
      </c>
      <c r="P4691" s="2">
        <v>32</v>
      </c>
      <c r="Q4691" s="2" t="s">
        <v>52</v>
      </c>
      <c r="R4691" s="2">
        <v>15</v>
      </c>
      <c r="S4691" s="5">
        <f>IFERROR(Table1[[#This Row],[Profit]]/Table1[[#This Row],[Sales]],0)</f>
        <v>0.34144668518028742</v>
      </c>
      <c r="T4691" s="2" t="str">
        <f t="shared" si="73"/>
        <v>Reorder Needed</v>
      </c>
    </row>
    <row r="4692" spans="1:20" x14ac:dyDescent="0.3">
      <c r="A4692" s="2">
        <v>5691</v>
      </c>
      <c r="B4692" s="3">
        <v>45589</v>
      </c>
      <c r="C4692" s="2" t="s">
        <v>1194</v>
      </c>
      <c r="D4692" s="2" t="s">
        <v>5446</v>
      </c>
      <c r="E4692" s="2" t="s">
        <v>45</v>
      </c>
      <c r="F4692" s="2" t="s">
        <v>46</v>
      </c>
      <c r="G4692" s="2" t="s">
        <v>97</v>
      </c>
      <c r="H4692" s="2" t="s">
        <v>98</v>
      </c>
      <c r="I4692" s="2" t="s">
        <v>32</v>
      </c>
      <c r="J4692" s="2">
        <v>6</v>
      </c>
      <c r="K4692" s="2">
        <v>53051</v>
      </c>
      <c r="L4692" s="2">
        <v>318306</v>
      </c>
      <c r="M4692" s="2">
        <v>228883.94</v>
      </c>
      <c r="N4692" s="2">
        <v>89422.06</v>
      </c>
      <c r="O4692" s="2">
        <v>273</v>
      </c>
      <c r="P4692" s="2">
        <v>29</v>
      </c>
      <c r="Q4692" s="2" t="s">
        <v>99</v>
      </c>
      <c r="R4692" s="2">
        <v>10</v>
      </c>
      <c r="S4692" s="5">
        <f>IFERROR(Table1[[#This Row],[Profit]]/Table1[[#This Row],[Sales]],0)</f>
        <v>0.28093111659849329</v>
      </c>
      <c r="T4692" s="2" t="str">
        <f t="shared" si="73"/>
        <v>Reorder Needed</v>
      </c>
    </row>
    <row r="4693" spans="1:20" x14ac:dyDescent="0.3">
      <c r="A4693" s="2">
        <v>5692</v>
      </c>
      <c r="B4693" s="3">
        <v>45570</v>
      </c>
      <c r="C4693" s="2" t="s">
        <v>4250</v>
      </c>
      <c r="D4693" s="2" t="s">
        <v>5447</v>
      </c>
      <c r="E4693" s="2" t="s">
        <v>36</v>
      </c>
      <c r="F4693" s="2" t="s">
        <v>37</v>
      </c>
      <c r="G4693" s="2" t="s">
        <v>81</v>
      </c>
      <c r="H4693" s="2" t="s">
        <v>82</v>
      </c>
      <c r="I4693" s="2" t="s">
        <v>24</v>
      </c>
      <c r="J4693" s="2">
        <v>2</v>
      </c>
      <c r="K4693" s="2">
        <v>8514</v>
      </c>
      <c r="L4693" s="2">
        <v>17028</v>
      </c>
      <c r="M4693" s="2">
        <v>13576.16</v>
      </c>
      <c r="N4693" s="2">
        <v>3451.84</v>
      </c>
      <c r="O4693" s="2">
        <v>391</v>
      </c>
      <c r="P4693" s="2">
        <v>41</v>
      </c>
      <c r="Q4693" s="2" t="s">
        <v>42</v>
      </c>
      <c r="R4693" s="2">
        <v>0</v>
      </c>
      <c r="S4693" s="5">
        <f>IFERROR(Table1[[#This Row],[Profit]]/Table1[[#This Row],[Sales]],0)</f>
        <v>0.20271552736669016</v>
      </c>
      <c r="T4693" s="2" t="str">
        <f t="shared" si="73"/>
        <v>Reorder Needed</v>
      </c>
    </row>
    <row r="4694" spans="1:20" x14ac:dyDescent="0.3">
      <c r="A4694" s="2">
        <v>5693</v>
      </c>
      <c r="B4694" s="3">
        <v>45644</v>
      </c>
      <c r="C4694" s="2" t="s">
        <v>2890</v>
      </c>
      <c r="D4694" s="2" t="s">
        <v>5448</v>
      </c>
      <c r="E4694" s="2" t="s">
        <v>20</v>
      </c>
      <c r="F4694" s="2" t="s">
        <v>21</v>
      </c>
      <c r="G4694" s="2" t="s">
        <v>60</v>
      </c>
      <c r="H4694" s="2" t="s">
        <v>61</v>
      </c>
      <c r="I4694" s="2" t="s">
        <v>32</v>
      </c>
      <c r="J4694" s="2">
        <v>5</v>
      </c>
      <c r="K4694" s="2">
        <v>33526</v>
      </c>
      <c r="L4694" s="2">
        <v>167630</v>
      </c>
      <c r="M4694" s="2">
        <v>132468.14000000001</v>
      </c>
      <c r="N4694" s="2">
        <v>35161.86</v>
      </c>
      <c r="O4694" s="2">
        <v>476</v>
      </c>
      <c r="P4694" s="2">
        <v>48</v>
      </c>
      <c r="Q4694" s="2" t="s">
        <v>62</v>
      </c>
      <c r="R4694" s="2">
        <v>0</v>
      </c>
      <c r="S4694" s="5">
        <f>IFERROR(Table1[[#This Row],[Profit]]/Table1[[#This Row],[Sales]],0)</f>
        <v>0.20975875439957048</v>
      </c>
      <c r="T4694" s="2" t="str">
        <f t="shared" si="73"/>
        <v>Reorder Needed</v>
      </c>
    </row>
    <row r="4695" spans="1:20" x14ac:dyDescent="0.3">
      <c r="A4695" s="2">
        <v>5694</v>
      </c>
      <c r="B4695" s="3">
        <v>45451</v>
      </c>
      <c r="C4695" s="2" t="s">
        <v>348</v>
      </c>
      <c r="D4695" s="2" t="s">
        <v>5449</v>
      </c>
      <c r="E4695" s="2" t="s">
        <v>28</v>
      </c>
      <c r="F4695" s="2" t="s">
        <v>29</v>
      </c>
      <c r="G4695" s="2" t="s">
        <v>67</v>
      </c>
      <c r="H4695" s="2" t="s">
        <v>68</v>
      </c>
      <c r="I4695" s="2" t="s">
        <v>24</v>
      </c>
      <c r="J4695" s="2">
        <v>3</v>
      </c>
      <c r="K4695" s="2">
        <v>56403</v>
      </c>
      <c r="L4695" s="2">
        <v>169209</v>
      </c>
      <c r="M4695" s="2">
        <v>106909.36</v>
      </c>
      <c r="N4695" s="2">
        <v>62299.64</v>
      </c>
      <c r="O4695" s="2">
        <v>112</v>
      </c>
      <c r="P4695" s="2">
        <v>10</v>
      </c>
      <c r="Q4695" s="2" t="s">
        <v>42</v>
      </c>
      <c r="R4695" s="2">
        <v>15</v>
      </c>
      <c r="S4695" s="5">
        <f>IFERROR(Table1[[#This Row],[Profit]]/Table1[[#This Row],[Sales]],0)</f>
        <v>0.36818159790554877</v>
      </c>
      <c r="T4695" s="2" t="str">
        <f t="shared" si="73"/>
        <v>Reorder Needed</v>
      </c>
    </row>
    <row r="4696" spans="1:20" x14ac:dyDescent="0.3">
      <c r="A4696" s="2">
        <v>5695</v>
      </c>
      <c r="B4696" s="3">
        <v>45515</v>
      </c>
      <c r="C4696" s="2" t="s">
        <v>850</v>
      </c>
      <c r="D4696" s="2" t="s">
        <v>5450</v>
      </c>
      <c r="E4696" s="2" t="s">
        <v>28</v>
      </c>
      <c r="F4696" s="2" t="s">
        <v>29</v>
      </c>
      <c r="G4696" s="2" t="s">
        <v>67</v>
      </c>
      <c r="H4696" s="2" t="s">
        <v>68</v>
      </c>
      <c r="I4696" s="2" t="s">
        <v>24</v>
      </c>
      <c r="J4696" s="2">
        <v>7</v>
      </c>
      <c r="K4696" s="2">
        <v>12039</v>
      </c>
      <c r="L4696" s="2">
        <v>84273</v>
      </c>
      <c r="M4696" s="2">
        <v>75302.350000000006</v>
      </c>
      <c r="N4696" s="2">
        <v>8970.65</v>
      </c>
      <c r="O4696" s="2">
        <v>251</v>
      </c>
      <c r="P4696" s="2">
        <v>65</v>
      </c>
      <c r="Q4696" s="2" t="s">
        <v>42</v>
      </c>
      <c r="R4696" s="2">
        <v>10</v>
      </c>
      <c r="S4696" s="5">
        <f>IFERROR(Table1[[#This Row],[Profit]]/Table1[[#This Row],[Sales]],0)</f>
        <v>0.10644749801241203</v>
      </c>
      <c r="T4696" s="2" t="str">
        <f t="shared" si="73"/>
        <v>Reorder Needed</v>
      </c>
    </row>
    <row r="4697" spans="1:20" x14ac:dyDescent="0.3">
      <c r="A4697" s="2">
        <v>5696</v>
      </c>
      <c r="B4697" s="3">
        <v>45450</v>
      </c>
      <c r="C4697" s="2" t="s">
        <v>1159</v>
      </c>
      <c r="D4697" s="2" t="s">
        <v>5451</v>
      </c>
      <c r="E4697" s="2" t="s">
        <v>36</v>
      </c>
      <c r="F4697" s="2" t="s">
        <v>37</v>
      </c>
      <c r="G4697" s="2" t="s">
        <v>22</v>
      </c>
      <c r="H4697" s="2" t="s">
        <v>23</v>
      </c>
      <c r="I4697" s="2" t="s">
        <v>24</v>
      </c>
      <c r="J4697" s="2">
        <v>7</v>
      </c>
      <c r="K4697" s="2">
        <v>28172</v>
      </c>
      <c r="L4697" s="2">
        <v>197204</v>
      </c>
      <c r="M4697" s="2">
        <v>164079.94</v>
      </c>
      <c r="N4697" s="2">
        <v>33124.06</v>
      </c>
      <c r="O4697" s="2">
        <v>185</v>
      </c>
      <c r="P4697" s="2">
        <v>51</v>
      </c>
      <c r="Q4697" s="2" t="s">
        <v>25</v>
      </c>
      <c r="R4697" s="2">
        <v>0</v>
      </c>
      <c r="S4697" s="5">
        <f>IFERROR(Table1[[#This Row],[Profit]]/Table1[[#This Row],[Sales]],0)</f>
        <v>0.16796849962475405</v>
      </c>
      <c r="T4697" s="2" t="str">
        <f t="shared" si="73"/>
        <v>Reorder Needed</v>
      </c>
    </row>
    <row r="4698" spans="1:20" x14ac:dyDescent="0.3">
      <c r="A4698" s="2">
        <v>5697</v>
      </c>
      <c r="B4698" s="3">
        <v>45496</v>
      </c>
      <c r="C4698" s="2" t="s">
        <v>2032</v>
      </c>
      <c r="D4698" s="2" t="s">
        <v>5452</v>
      </c>
      <c r="E4698" s="2" t="s">
        <v>28</v>
      </c>
      <c r="F4698" s="2" t="s">
        <v>29</v>
      </c>
      <c r="G4698" s="2" t="s">
        <v>60</v>
      </c>
      <c r="H4698" s="2" t="s">
        <v>61</v>
      </c>
      <c r="I4698" s="2" t="s">
        <v>32</v>
      </c>
      <c r="J4698" s="2">
        <v>1</v>
      </c>
      <c r="K4698" s="2">
        <v>22998</v>
      </c>
      <c r="L4698" s="2">
        <v>22998</v>
      </c>
      <c r="M4698" s="2">
        <v>17295.740000000002</v>
      </c>
      <c r="N4698" s="2">
        <v>5702.26</v>
      </c>
      <c r="O4698" s="2">
        <v>82</v>
      </c>
      <c r="P4698" s="2">
        <v>19</v>
      </c>
      <c r="Q4698" s="2" t="s">
        <v>62</v>
      </c>
      <c r="R4698" s="2">
        <v>20</v>
      </c>
      <c r="S4698" s="5">
        <f>IFERROR(Table1[[#This Row],[Profit]]/Table1[[#This Row],[Sales]],0)</f>
        <v>0.24794590833985564</v>
      </c>
      <c r="T4698" s="2" t="str">
        <f t="shared" si="73"/>
        <v>Reorder Needed</v>
      </c>
    </row>
    <row r="4699" spans="1:20" x14ac:dyDescent="0.3">
      <c r="A4699" s="2">
        <v>5698</v>
      </c>
      <c r="B4699" s="3">
        <v>45402</v>
      </c>
      <c r="C4699" s="2" t="s">
        <v>2727</v>
      </c>
      <c r="D4699" s="2" t="s">
        <v>5453</v>
      </c>
      <c r="E4699" s="2" t="s">
        <v>28</v>
      </c>
      <c r="F4699" s="2" t="s">
        <v>29</v>
      </c>
      <c r="G4699" s="2" t="s">
        <v>97</v>
      </c>
      <c r="H4699" s="2" t="s">
        <v>98</v>
      </c>
      <c r="I4699" s="2" t="s">
        <v>32</v>
      </c>
      <c r="J4699" s="2">
        <v>3</v>
      </c>
      <c r="K4699" s="2">
        <v>16160</v>
      </c>
      <c r="L4699" s="2">
        <v>48480</v>
      </c>
      <c r="M4699" s="2">
        <v>42493.07</v>
      </c>
      <c r="N4699" s="2">
        <v>5986.93</v>
      </c>
      <c r="O4699" s="2">
        <v>203</v>
      </c>
      <c r="P4699" s="2">
        <v>87</v>
      </c>
      <c r="Q4699" s="2" t="s">
        <v>99</v>
      </c>
      <c r="R4699" s="2">
        <v>0</v>
      </c>
      <c r="S4699" s="5">
        <f>IFERROR(Table1[[#This Row],[Profit]]/Table1[[#This Row],[Sales]],0)</f>
        <v>0.12349278052805281</v>
      </c>
      <c r="T4699" s="2" t="str">
        <f t="shared" si="73"/>
        <v>Reorder Needed</v>
      </c>
    </row>
    <row r="4700" spans="1:20" x14ac:dyDescent="0.3">
      <c r="A4700" s="2">
        <v>5699</v>
      </c>
      <c r="B4700" s="3">
        <v>45405</v>
      </c>
      <c r="C4700" s="2" t="s">
        <v>2725</v>
      </c>
      <c r="D4700" s="2" t="s">
        <v>5454</v>
      </c>
      <c r="E4700" s="2" t="s">
        <v>36</v>
      </c>
      <c r="F4700" s="2" t="s">
        <v>37</v>
      </c>
      <c r="G4700" s="2" t="s">
        <v>97</v>
      </c>
      <c r="H4700" s="2" t="s">
        <v>98</v>
      </c>
      <c r="I4700" s="2" t="s">
        <v>32</v>
      </c>
      <c r="J4700" s="2">
        <v>7</v>
      </c>
      <c r="K4700" s="2">
        <v>47284</v>
      </c>
      <c r="L4700" s="2">
        <v>330988</v>
      </c>
      <c r="M4700" s="2">
        <v>227535.85</v>
      </c>
      <c r="N4700" s="2">
        <v>103452.15</v>
      </c>
      <c r="O4700" s="2">
        <v>217</v>
      </c>
      <c r="P4700" s="2">
        <v>63</v>
      </c>
      <c r="Q4700" s="2" t="s">
        <v>99</v>
      </c>
      <c r="R4700" s="2">
        <v>10</v>
      </c>
      <c r="S4700" s="5">
        <f>IFERROR(Table1[[#This Row],[Profit]]/Table1[[#This Row],[Sales]],0)</f>
        <v>0.3125555911392558</v>
      </c>
      <c r="T4700" s="2" t="str">
        <f t="shared" si="73"/>
        <v>Reorder Needed</v>
      </c>
    </row>
    <row r="4701" spans="1:20" x14ac:dyDescent="0.3">
      <c r="A4701" s="2">
        <v>5700</v>
      </c>
      <c r="B4701" s="3">
        <v>45477</v>
      </c>
      <c r="C4701" s="2" t="s">
        <v>466</v>
      </c>
      <c r="D4701" s="2" t="s">
        <v>5455</v>
      </c>
      <c r="E4701" s="2" t="s">
        <v>36</v>
      </c>
      <c r="F4701" s="2" t="s">
        <v>37</v>
      </c>
      <c r="G4701" s="2" t="s">
        <v>60</v>
      </c>
      <c r="H4701" s="2" t="s">
        <v>61</v>
      </c>
      <c r="I4701" s="2" t="s">
        <v>32</v>
      </c>
      <c r="J4701" s="2">
        <v>7</v>
      </c>
      <c r="K4701" s="2">
        <v>52807</v>
      </c>
      <c r="L4701" s="2">
        <v>369649</v>
      </c>
      <c r="M4701" s="2">
        <v>232411.93</v>
      </c>
      <c r="N4701" s="2">
        <v>137237.07</v>
      </c>
      <c r="O4701" s="2">
        <v>18</v>
      </c>
      <c r="P4701" s="2">
        <v>22</v>
      </c>
      <c r="Q4701" s="2" t="s">
        <v>62</v>
      </c>
      <c r="R4701" s="2">
        <v>0</v>
      </c>
      <c r="S4701" s="5">
        <f>IFERROR(Table1[[#This Row],[Profit]]/Table1[[#This Row],[Sales]],0)</f>
        <v>0.37126319833139004</v>
      </c>
      <c r="T4701" s="2" t="str">
        <f t="shared" si="73"/>
        <v>Sufficient</v>
      </c>
    </row>
    <row r="4702" spans="1:20" x14ac:dyDescent="0.3">
      <c r="A4702" s="2">
        <v>5701</v>
      </c>
      <c r="B4702" s="3">
        <v>45602</v>
      </c>
      <c r="C4702" s="2" t="s">
        <v>1904</v>
      </c>
      <c r="D4702" s="2" t="s">
        <v>5456</v>
      </c>
      <c r="E4702" s="2" t="s">
        <v>36</v>
      </c>
      <c r="F4702" s="2" t="s">
        <v>37</v>
      </c>
      <c r="G4702" s="2" t="s">
        <v>22</v>
      </c>
      <c r="H4702" s="2" t="s">
        <v>23</v>
      </c>
      <c r="I4702" s="2" t="s">
        <v>24</v>
      </c>
      <c r="J4702" s="2">
        <v>4</v>
      </c>
      <c r="K4702" s="2">
        <v>11852</v>
      </c>
      <c r="L4702" s="2">
        <v>47408</v>
      </c>
      <c r="M4702" s="2">
        <v>30607.33</v>
      </c>
      <c r="N4702" s="2">
        <v>16800.669999999998</v>
      </c>
      <c r="O4702" s="2">
        <v>246</v>
      </c>
      <c r="P4702" s="2">
        <v>75</v>
      </c>
      <c r="Q4702" s="2" t="s">
        <v>25</v>
      </c>
      <c r="R4702" s="2">
        <v>5</v>
      </c>
      <c r="S4702" s="5">
        <f>IFERROR(Table1[[#This Row],[Profit]]/Table1[[#This Row],[Sales]],0)</f>
        <v>0.35438470300371244</v>
      </c>
      <c r="T4702" s="2" t="str">
        <f t="shared" si="73"/>
        <v>Reorder Needed</v>
      </c>
    </row>
    <row r="4703" spans="1:20" x14ac:dyDescent="0.3">
      <c r="A4703" s="2">
        <v>5702</v>
      </c>
      <c r="B4703" s="3">
        <v>45311</v>
      </c>
      <c r="C4703" s="2" t="s">
        <v>2883</v>
      </c>
      <c r="D4703" s="2" t="s">
        <v>5457</v>
      </c>
      <c r="E4703" s="2" t="s">
        <v>20</v>
      </c>
      <c r="F4703" s="2" t="s">
        <v>21</v>
      </c>
      <c r="G4703" s="2" t="s">
        <v>60</v>
      </c>
      <c r="H4703" s="2" t="s">
        <v>61</v>
      </c>
      <c r="I4703" s="2" t="s">
        <v>32</v>
      </c>
      <c r="J4703" s="2">
        <v>7</v>
      </c>
      <c r="K4703" s="2">
        <v>44762</v>
      </c>
      <c r="L4703" s="2">
        <v>313334</v>
      </c>
      <c r="M4703" s="2">
        <v>211576.09</v>
      </c>
      <c r="N4703" s="2">
        <v>101757.91</v>
      </c>
      <c r="O4703" s="2">
        <v>85</v>
      </c>
      <c r="P4703" s="2">
        <v>71</v>
      </c>
      <c r="Q4703" s="2" t="s">
        <v>62</v>
      </c>
      <c r="R4703" s="2">
        <v>0</v>
      </c>
      <c r="S4703" s="5">
        <f>IFERROR(Table1[[#This Row],[Profit]]/Table1[[#This Row],[Sales]],0)</f>
        <v>0.32475859625830583</v>
      </c>
      <c r="T4703" s="2" t="str">
        <f t="shared" si="73"/>
        <v>Reorder Needed</v>
      </c>
    </row>
    <row r="4704" spans="1:20" x14ac:dyDescent="0.3">
      <c r="A4704" s="2">
        <v>5703</v>
      </c>
      <c r="B4704" s="3">
        <v>45328</v>
      </c>
      <c r="C4704" s="2" t="s">
        <v>239</v>
      </c>
      <c r="D4704" s="2" t="s">
        <v>5458</v>
      </c>
      <c r="E4704" s="2" t="s">
        <v>36</v>
      </c>
      <c r="F4704" s="2" t="s">
        <v>37</v>
      </c>
      <c r="G4704" s="2" t="s">
        <v>67</v>
      </c>
      <c r="H4704" s="2" t="s">
        <v>68</v>
      </c>
      <c r="I4704" s="2" t="s">
        <v>24</v>
      </c>
      <c r="J4704" s="2">
        <v>8</v>
      </c>
      <c r="K4704" s="2">
        <v>58271</v>
      </c>
      <c r="L4704" s="2">
        <v>466168</v>
      </c>
      <c r="M4704" s="2">
        <v>300764.14</v>
      </c>
      <c r="N4704" s="2">
        <v>165403.85999999999</v>
      </c>
      <c r="O4704" s="2">
        <v>128</v>
      </c>
      <c r="P4704" s="2">
        <v>54</v>
      </c>
      <c r="Q4704" s="2" t="s">
        <v>42</v>
      </c>
      <c r="R4704" s="2">
        <v>20</v>
      </c>
      <c r="S4704" s="5">
        <f>IFERROR(Table1[[#This Row],[Profit]]/Table1[[#This Row],[Sales]],0)</f>
        <v>0.3548159890854799</v>
      </c>
      <c r="T4704" s="2" t="str">
        <f t="shared" si="73"/>
        <v>Reorder Needed</v>
      </c>
    </row>
    <row r="4705" spans="1:20" x14ac:dyDescent="0.3">
      <c r="A4705" s="2">
        <v>5704</v>
      </c>
      <c r="B4705" s="3">
        <v>45445</v>
      </c>
      <c r="C4705" s="2" t="s">
        <v>2390</v>
      </c>
      <c r="D4705" s="2" t="s">
        <v>5459</v>
      </c>
      <c r="E4705" s="2" t="s">
        <v>20</v>
      </c>
      <c r="F4705" s="2" t="s">
        <v>21</v>
      </c>
      <c r="G4705" s="2" t="s">
        <v>22</v>
      </c>
      <c r="H4705" s="2" t="s">
        <v>23</v>
      </c>
      <c r="I4705" s="2" t="s">
        <v>24</v>
      </c>
      <c r="J4705" s="2">
        <v>1</v>
      </c>
      <c r="K4705" s="2">
        <v>56809</v>
      </c>
      <c r="L4705" s="2">
        <v>56809</v>
      </c>
      <c r="M4705" s="2">
        <v>42662.23</v>
      </c>
      <c r="N4705" s="2">
        <v>14146.77</v>
      </c>
      <c r="O4705" s="2">
        <v>34</v>
      </c>
      <c r="P4705" s="2">
        <v>98</v>
      </c>
      <c r="Q4705" s="2" t="s">
        <v>25</v>
      </c>
      <c r="R4705" s="2">
        <v>0</v>
      </c>
      <c r="S4705" s="5">
        <f>IFERROR(Table1[[#This Row],[Profit]]/Table1[[#This Row],[Sales]],0)</f>
        <v>0.24902339418049957</v>
      </c>
      <c r="T4705" s="2" t="str">
        <f t="shared" si="73"/>
        <v>Sufficient</v>
      </c>
    </row>
    <row r="4706" spans="1:20" x14ac:dyDescent="0.3">
      <c r="A4706" s="2">
        <v>5705</v>
      </c>
      <c r="B4706" s="3">
        <v>45444</v>
      </c>
      <c r="C4706" s="2" t="s">
        <v>1314</v>
      </c>
      <c r="D4706" s="2" t="s">
        <v>1983</v>
      </c>
      <c r="E4706" s="2" t="s">
        <v>28</v>
      </c>
      <c r="F4706" s="2" t="s">
        <v>29</v>
      </c>
      <c r="G4706" s="2" t="s">
        <v>55</v>
      </c>
      <c r="H4706" s="2" t="s">
        <v>56</v>
      </c>
      <c r="I4706" s="2" t="s">
        <v>32</v>
      </c>
      <c r="J4706" s="2">
        <v>8</v>
      </c>
      <c r="K4706" s="2">
        <v>23326</v>
      </c>
      <c r="L4706" s="2">
        <v>186608</v>
      </c>
      <c r="M4706" s="2">
        <v>122519.86</v>
      </c>
      <c r="N4706" s="2">
        <v>64088.14</v>
      </c>
      <c r="O4706" s="2">
        <v>122</v>
      </c>
      <c r="P4706" s="2">
        <v>100</v>
      </c>
      <c r="Q4706" s="2" t="s">
        <v>57</v>
      </c>
      <c r="R4706" s="2">
        <v>15</v>
      </c>
      <c r="S4706" s="5">
        <f>IFERROR(Table1[[#This Row],[Profit]]/Table1[[#This Row],[Sales]],0)</f>
        <v>0.34343725885278231</v>
      </c>
      <c r="T4706" s="2" t="str">
        <f t="shared" si="73"/>
        <v>Reorder Needed</v>
      </c>
    </row>
    <row r="4707" spans="1:20" x14ac:dyDescent="0.3">
      <c r="A4707" s="2">
        <v>5706</v>
      </c>
      <c r="B4707" s="3">
        <v>45402</v>
      </c>
      <c r="C4707" s="2" t="s">
        <v>444</v>
      </c>
      <c r="D4707" s="2" t="s">
        <v>5460</v>
      </c>
      <c r="E4707" s="2" t="s">
        <v>28</v>
      </c>
      <c r="F4707" s="2" t="s">
        <v>29</v>
      </c>
      <c r="G4707" s="2" t="s">
        <v>75</v>
      </c>
      <c r="H4707" s="2" t="s">
        <v>76</v>
      </c>
      <c r="I4707" s="2" t="s">
        <v>77</v>
      </c>
      <c r="J4707" s="2">
        <v>8</v>
      </c>
      <c r="K4707" s="2">
        <v>2215</v>
      </c>
      <c r="L4707" s="2">
        <v>17720</v>
      </c>
      <c r="M4707" s="2">
        <v>15624.93</v>
      </c>
      <c r="N4707" s="2">
        <v>2095.0700000000002</v>
      </c>
      <c r="O4707" s="2">
        <v>362</v>
      </c>
      <c r="P4707" s="2">
        <v>41</v>
      </c>
      <c r="Q4707" s="2" t="s">
        <v>78</v>
      </c>
      <c r="R4707" s="2">
        <v>5</v>
      </c>
      <c r="S4707" s="5">
        <f>IFERROR(Table1[[#This Row],[Profit]]/Table1[[#This Row],[Sales]],0)</f>
        <v>0.11823194130925509</v>
      </c>
      <c r="T4707" s="2" t="str">
        <f t="shared" si="73"/>
        <v>Reorder Needed</v>
      </c>
    </row>
    <row r="4708" spans="1:20" x14ac:dyDescent="0.3">
      <c r="A4708" s="2">
        <v>5707</v>
      </c>
      <c r="B4708" s="3">
        <v>45560</v>
      </c>
      <c r="C4708" s="2" t="s">
        <v>1241</v>
      </c>
      <c r="D4708" s="2" t="s">
        <v>5461</v>
      </c>
      <c r="E4708" s="2" t="s">
        <v>28</v>
      </c>
      <c r="F4708" s="2" t="s">
        <v>29</v>
      </c>
      <c r="G4708" s="2" t="s">
        <v>40</v>
      </c>
      <c r="H4708" s="2" t="s">
        <v>41</v>
      </c>
      <c r="I4708" s="2" t="s">
        <v>24</v>
      </c>
      <c r="J4708" s="2">
        <v>3</v>
      </c>
      <c r="K4708" s="2">
        <v>5813</v>
      </c>
      <c r="L4708" s="2">
        <v>17439</v>
      </c>
      <c r="M4708" s="2">
        <v>12613.71</v>
      </c>
      <c r="N4708" s="2">
        <v>4825.29</v>
      </c>
      <c r="O4708" s="2">
        <v>448</v>
      </c>
      <c r="P4708" s="2">
        <v>63</v>
      </c>
      <c r="Q4708" s="2" t="s">
        <v>42</v>
      </c>
      <c r="R4708" s="2">
        <v>15</v>
      </c>
      <c r="S4708" s="5">
        <f>IFERROR(Table1[[#This Row],[Profit]]/Table1[[#This Row],[Sales]],0)</f>
        <v>0.27669533803543783</v>
      </c>
      <c r="T4708" s="2" t="str">
        <f t="shared" si="73"/>
        <v>Reorder Needed</v>
      </c>
    </row>
    <row r="4709" spans="1:20" x14ac:dyDescent="0.3">
      <c r="A4709" s="2">
        <v>5708</v>
      </c>
      <c r="B4709" s="3">
        <v>45369</v>
      </c>
      <c r="C4709" s="2" t="s">
        <v>2709</v>
      </c>
      <c r="D4709" s="2" t="s">
        <v>5462</v>
      </c>
      <c r="E4709" s="2" t="s">
        <v>20</v>
      </c>
      <c r="F4709" s="2" t="s">
        <v>21</v>
      </c>
      <c r="G4709" s="2" t="s">
        <v>22</v>
      </c>
      <c r="H4709" s="2" t="s">
        <v>23</v>
      </c>
      <c r="I4709" s="2" t="s">
        <v>24</v>
      </c>
      <c r="J4709" s="2">
        <v>7</v>
      </c>
      <c r="K4709" s="2">
        <v>42020</v>
      </c>
      <c r="L4709" s="2">
        <v>294140</v>
      </c>
      <c r="M4709" s="2">
        <v>191746.15</v>
      </c>
      <c r="N4709" s="2">
        <v>102393.85</v>
      </c>
      <c r="O4709" s="2">
        <v>124</v>
      </c>
      <c r="P4709" s="2">
        <v>45</v>
      </c>
      <c r="Q4709" s="2" t="s">
        <v>25</v>
      </c>
      <c r="R4709" s="2">
        <v>10</v>
      </c>
      <c r="S4709" s="5">
        <f>IFERROR(Table1[[#This Row],[Profit]]/Table1[[#This Row],[Sales]],0)</f>
        <v>0.3481126334398586</v>
      </c>
      <c r="T4709" s="2" t="str">
        <f t="shared" si="73"/>
        <v>Reorder Needed</v>
      </c>
    </row>
    <row r="4710" spans="1:20" x14ac:dyDescent="0.3">
      <c r="A4710" s="2">
        <v>5709</v>
      </c>
      <c r="B4710" s="3">
        <v>45557</v>
      </c>
      <c r="C4710" s="2" t="s">
        <v>795</v>
      </c>
      <c r="D4710" s="2" t="s">
        <v>5463</v>
      </c>
      <c r="E4710" s="2" t="s">
        <v>28</v>
      </c>
      <c r="F4710" s="2" t="s">
        <v>29</v>
      </c>
      <c r="G4710" s="2" t="s">
        <v>40</v>
      </c>
      <c r="H4710" s="2" t="s">
        <v>41</v>
      </c>
      <c r="I4710" s="2" t="s">
        <v>24</v>
      </c>
      <c r="J4710" s="2">
        <v>10</v>
      </c>
      <c r="K4710" s="2">
        <v>47360</v>
      </c>
      <c r="L4710" s="2">
        <v>473600</v>
      </c>
      <c r="M4710" s="2">
        <v>340616.17</v>
      </c>
      <c r="N4710" s="2">
        <v>132983.82999999999</v>
      </c>
      <c r="O4710" s="2">
        <v>383</v>
      </c>
      <c r="P4710" s="2">
        <v>55</v>
      </c>
      <c r="Q4710" s="2" t="s">
        <v>42</v>
      </c>
      <c r="R4710" s="2">
        <v>15</v>
      </c>
      <c r="S4710" s="5">
        <f>IFERROR(Table1[[#This Row],[Profit]]/Table1[[#This Row],[Sales]],0)</f>
        <v>0.28079355996621619</v>
      </c>
      <c r="T4710" s="2" t="str">
        <f t="shared" si="73"/>
        <v>Reorder Needed</v>
      </c>
    </row>
    <row r="4711" spans="1:20" x14ac:dyDescent="0.3">
      <c r="A4711" s="2">
        <v>5710</v>
      </c>
      <c r="B4711" s="3">
        <v>45453</v>
      </c>
      <c r="C4711" s="2" t="s">
        <v>353</v>
      </c>
      <c r="D4711" s="2" t="s">
        <v>5464</v>
      </c>
      <c r="E4711" s="2" t="s">
        <v>45</v>
      </c>
      <c r="F4711" s="2" t="s">
        <v>46</v>
      </c>
      <c r="G4711" s="2" t="s">
        <v>55</v>
      </c>
      <c r="H4711" s="2" t="s">
        <v>56</v>
      </c>
      <c r="I4711" s="2" t="s">
        <v>32</v>
      </c>
      <c r="J4711" s="2">
        <v>2</v>
      </c>
      <c r="K4711" s="2">
        <v>4474</v>
      </c>
      <c r="L4711" s="2">
        <v>8948</v>
      </c>
      <c r="M4711" s="2">
        <v>6390.24</v>
      </c>
      <c r="N4711" s="2">
        <v>2557.7600000000002</v>
      </c>
      <c r="O4711" s="2">
        <v>36</v>
      </c>
      <c r="P4711" s="2">
        <v>29</v>
      </c>
      <c r="Q4711" s="2" t="s">
        <v>57</v>
      </c>
      <c r="R4711" s="2">
        <v>15</v>
      </c>
      <c r="S4711" s="5">
        <f>IFERROR(Table1[[#This Row],[Profit]]/Table1[[#This Row],[Sales]],0)</f>
        <v>0.28584711667411716</v>
      </c>
      <c r="T4711" s="2" t="str">
        <f t="shared" si="73"/>
        <v>Reorder Needed</v>
      </c>
    </row>
    <row r="4712" spans="1:20" x14ac:dyDescent="0.3">
      <c r="A4712" s="2">
        <v>5711</v>
      </c>
      <c r="B4712" s="3">
        <v>45629</v>
      </c>
      <c r="C4712" s="2" t="s">
        <v>1515</v>
      </c>
      <c r="D4712" s="2" t="s">
        <v>5465</v>
      </c>
      <c r="E4712" s="2" t="s">
        <v>45</v>
      </c>
      <c r="F4712" s="2" t="s">
        <v>46</v>
      </c>
      <c r="G4712" s="2" t="s">
        <v>67</v>
      </c>
      <c r="H4712" s="2" t="s">
        <v>68</v>
      </c>
      <c r="I4712" s="2" t="s">
        <v>24</v>
      </c>
      <c r="J4712" s="2">
        <v>5</v>
      </c>
      <c r="K4712" s="2">
        <v>11935</v>
      </c>
      <c r="L4712" s="2">
        <v>59675</v>
      </c>
      <c r="M4712" s="2">
        <v>38783.129999999997</v>
      </c>
      <c r="N4712" s="2">
        <v>20891.87</v>
      </c>
      <c r="O4712" s="2">
        <v>108</v>
      </c>
      <c r="P4712" s="2">
        <v>77</v>
      </c>
      <c r="Q4712" s="2" t="s">
        <v>42</v>
      </c>
      <c r="R4712" s="2">
        <v>5</v>
      </c>
      <c r="S4712" s="5">
        <f>IFERROR(Table1[[#This Row],[Profit]]/Table1[[#This Row],[Sales]],0)</f>
        <v>0.35009417679095095</v>
      </c>
      <c r="T4712" s="2" t="str">
        <f t="shared" si="73"/>
        <v>Reorder Needed</v>
      </c>
    </row>
    <row r="4713" spans="1:20" x14ac:dyDescent="0.3">
      <c r="A4713" s="2">
        <v>5712</v>
      </c>
      <c r="B4713" s="3">
        <v>45370</v>
      </c>
      <c r="C4713" s="2" t="s">
        <v>1267</v>
      </c>
      <c r="D4713" s="2" t="s">
        <v>5466</v>
      </c>
      <c r="E4713" s="2" t="s">
        <v>20</v>
      </c>
      <c r="F4713" s="2" t="s">
        <v>21</v>
      </c>
      <c r="G4713" s="2" t="s">
        <v>49</v>
      </c>
      <c r="H4713" s="2" t="s">
        <v>50</v>
      </c>
      <c r="I4713" s="2" t="s">
        <v>51</v>
      </c>
      <c r="J4713" s="2">
        <v>4</v>
      </c>
      <c r="K4713" s="2">
        <v>18830</v>
      </c>
      <c r="L4713" s="2">
        <v>75320</v>
      </c>
      <c r="M4713" s="2">
        <v>64538.080000000002</v>
      </c>
      <c r="N4713" s="2">
        <v>10781.92</v>
      </c>
      <c r="O4713" s="2">
        <v>63</v>
      </c>
      <c r="P4713" s="2">
        <v>23</v>
      </c>
      <c r="Q4713" s="2" t="s">
        <v>52</v>
      </c>
      <c r="R4713" s="2">
        <v>20</v>
      </c>
      <c r="S4713" s="5">
        <f>IFERROR(Table1[[#This Row],[Profit]]/Table1[[#This Row],[Sales]],0)</f>
        <v>0.14314816781731279</v>
      </c>
      <c r="T4713" s="2" t="str">
        <f t="shared" si="73"/>
        <v>Reorder Needed</v>
      </c>
    </row>
    <row r="4714" spans="1:20" x14ac:dyDescent="0.3">
      <c r="A4714" s="2">
        <v>5713</v>
      </c>
      <c r="B4714" s="3">
        <v>45612</v>
      </c>
      <c r="C4714" s="2" t="s">
        <v>3766</v>
      </c>
      <c r="D4714" s="2" t="s">
        <v>5467</v>
      </c>
      <c r="E4714" s="2" t="s">
        <v>45</v>
      </c>
      <c r="F4714" s="2" t="s">
        <v>46</v>
      </c>
      <c r="G4714" s="2" t="s">
        <v>22</v>
      </c>
      <c r="H4714" s="2" t="s">
        <v>23</v>
      </c>
      <c r="I4714" s="2" t="s">
        <v>24</v>
      </c>
      <c r="J4714" s="2">
        <v>5</v>
      </c>
      <c r="K4714" s="2">
        <v>46418</v>
      </c>
      <c r="L4714" s="2">
        <v>232090</v>
      </c>
      <c r="M4714" s="2">
        <v>143377.32</v>
      </c>
      <c r="N4714" s="2">
        <v>88712.68</v>
      </c>
      <c r="O4714" s="2">
        <v>75</v>
      </c>
      <c r="P4714" s="2">
        <v>36</v>
      </c>
      <c r="Q4714" s="2" t="s">
        <v>25</v>
      </c>
      <c r="R4714" s="2">
        <v>0</v>
      </c>
      <c r="S4714" s="5">
        <f>IFERROR(Table1[[#This Row],[Profit]]/Table1[[#This Row],[Sales]],0)</f>
        <v>0.38223396096341933</v>
      </c>
      <c r="T4714" s="2" t="str">
        <f t="shared" si="73"/>
        <v>Reorder Needed</v>
      </c>
    </row>
    <row r="4715" spans="1:20" x14ac:dyDescent="0.3">
      <c r="A4715" s="2">
        <v>5714</v>
      </c>
      <c r="B4715" s="3">
        <v>45551</v>
      </c>
      <c r="C4715" s="2" t="s">
        <v>493</v>
      </c>
      <c r="D4715" s="2" t="s">
        <v>2388</v>
      </c>
      <c r="E4715" s="2" t="s">
        <v>45</v>
      </c>
      <c r="F4715" s="2" t="s">
        <v>46</v>
      </c>
      <c r="G4715" s="2" t="s">
        <v>22</v>
      </c>
      <c r="H4715" s="2" t="s">
        <v>23</v>
      </c>
      <c r="I4715" s="2" t="s">
        <v>24</v>
      </c>
      <c r="J4715" s="2">
        <v>5</v>
      </c>
      <c r="K4715" s="2">
        <v>35257</v>
      </c>
      <c r="L4715" s="2">
        <v>176285</v>
      </c>
      <c r="M4715" s="2">
        <v>111545.63</v>
      </c>
      <c r="N4715" s="2">
        <v>64739.37</v>
      </c>
      <c r="O4715" s="2">
        <v>285</v>
      </c>
      <c r="P4715" s="2">
        <v>91</v>
      </c>
      <c r="Q4715" s="2" t="s">
        <v>25</v>
      </c>
      <c r="R4715" s="2">
        <v>0</v>
      </c>
      <c r="S4715" s="5">
        <f>IFERROR(Table1[[#This Row],[Profit]]/Table1[[#This Row],[Sales]],0)</f>
        <v>0.36724264685027086</v>
      </c>
      <c r="T4715" s="2" t="str">
        <f t="shared" si="73"/>
        <v>Reorder Needed</v>
      </c>
    </row>
    <row r="4716" spans="1:20" x14ac:dyDescent="0.3">
      <c r="A4716" s="2">
        <v>5715</v>
      </c>
      <c r="B4716" s="3">
        <v>45468</v>
      </c>
      <c r="C4716" s="2" t="s">
        <v>5468</v>
      </c>
      <c r="D4716" s="2" t="s">
        <v>5469</v>
      </c>
      <c r="E4716" s="2" t="s">
        <v>28</v>
      </c>
      <c r="F4716" s="2" t="s">
        <v>29</v>
      </c>
      <c r="G4716" s="2" t="s">
        <v>30</v>
      </c>
      <c r="H4716" s="2" t="s">
        <v>31</v>
      </c>
      <c r="I4716" s="2" t="s">
        <v>32</v>
      </c>
      <c r="J4716" s="2">
        <v>4</v>
      </c>
      <c r="K4716" s="2">
        <v>32979</v>
      </c>
      <c r="L4716" s="2">
        <v>131916</v>
      </c>
      <c r="M4716" s="2">
        <v>115518.73</v>
      </c>
      <c r="N4716" s="2">
        <v>16397.27</v>
      </c>
      <c r="O4716" s="2">
        <v>288</v>
      </c>
      <c r="P4716" s="2">
        <v>53</v>
      </c>
      <c r="Q4716" s="2" t="s">
        <v>33</v>
      </c>
      <c r="R4716" s="2">
        <v>15</v>
      </c>
      <c r="S4716" s="5">
        <f>IFERROR(Table1[[#This Row],[Profit]]/Table1[[#This Row],[Sales]],0)</f>
        <v>0.12430084296067194</v>
      </c>
      <c r="T4716" s="2" t="str">
        <f t="shared" si="73"/>
        <v>Reorder Needed</v>
      </c>
    </row>
    <row r="4717" spans="1:20" x14ac:dyDescent="0.3">
      <c r="A4717" s="2">
        <v>5716</v>
      </c>
      <c r="B4717" s="3">
        <v>45505</v>
      </c>
      <c r="C4717" s="2" t="s">
        <v>2226</v>
      </c>
      <c r="D4717" s="2" t="s">
        <v>3455</v>
      </c>
      <c r="E4717" s="2" t="s">
        <v>36</v>
      </c>
      <c r="F4717" s="2" t="s">
        <v>37</v>
      </c>
      <c r="G4717" s="2" t="s">
        <v>40</v>
      </c>
      <c r="H4717" s="2" t="s">
        <v>41</v>
      </c>
      <c r="I4717" s="2" t="s">
        <v>24</v>
      </c>
      <c r="J4717" s="2">
        <v>2</v>
      </c>
      <c r="K4717" s="2">
        <v>51922</v>
      </c>
      <c r="L4717" s="2">
        <v>103844</v>
      </c>
      <c r="M4717" s="2">
        <v>70954.37</v>
      </c>
      <c r="N4717" s="2">
        <v>32889.629999999997</v>
      </c>
      <c r="O4717" s="2">
        <v>326</v>
      </c>
      <c r="P4717" s="2">
        <v>21</v>
      </c>
      <c r="Q4717" s="2" t="s">
        <v>42</v>
      </c>
      <c r="R4717" s="2">
        <v>10</v>
      </c>
      <c r="S4717" s="5">
        <f>IFERROR(Table1[[#This Row],[Profit]]/Table1[[#This Row],[Sales]],0)</f>
        <v>0.31672152459458414</v>
      </c>
      <c r="T4717" s="2" t="str">
        <f t="shared" si="73"/>
        <v>Reorder Needed</v>
      </c>
    </row>
    <row r="4718" spans="1:20" x14ac:dyDescent="0.3">
      <c r="A4718" s="2">
        <v>5717</v>
      </c>
      <c r="B4718" s="3">
        <v>45582</v>
      </c>
      <c r="C4718" s="2" t="s">
        <v>288</v>
      </c>
      <c r="D4718" s="2" t="s">
        <v>5470</v>
      </c>
      <c r="E4718" s="2" t="s">
        <v>36</v>
      </c>
      <c r="F4718" s="2" t="s">
        <v>37</v>
      </c>
      <c r="G4718" s="2" t="s">
        <v>49</v>
      </c>
      <c r="H4718" s="2" t="s">
        <v>50</v>
      </c>
      <c r="I4718" s="2" t="s">
        <v>51</v>
      </c>
      <c r="J4718" s="2">
        <v>4</v>
      </c>
      <c r="K4718" s="2">
        <v>56734</v>
      </c>
      <c r="L4718" s="2">
        <v>226936</v>
      </c>
      <c r="M4718" s="2">
        <v>160351.64000000001</v>
      </c>
      <c r="N4718" s="2">
        <v>66584.36</v>
      </c>
      <c r="O4718" s="2">
        <v>426</v>
      </c>
      <c r="P4718" s="2">
        <v>47</v>
      </c>
      <c r="Q4718" s="2" t="s">
        <v>52</v>
      </c>
      <c r="R4718" s="2">
        <v>10</v>
      </c>
      <c r="S4718" s="5">
        <f>IFERROR(Table1[[#This Row],[Profit]]/Table1[[#This Row],[Sales]],0)</f>
        <v>0.29340589417280644</v>
      </c>
      <c r="T4718" s="2" t="str">
        <f t="shared" si="73"/>
        <v>Reorder Needed</v>
      </c>
    </row>
    <row r="4719" spans="1:20" x14ac:dyDescent="0.3">
      <c r="A4719" s="2">
        <v>5718</v>
      </c>
      <c r="B4719" s="3">
        <v>45420</v>
      </c>
      <c r="C4719" s="2" t="s">
        <v>1582</v>
      </c>
      <c r="D4719" s="2" t="s">
        <v>5471</v>
      </c>
      <c r="E4719" s="2" t="s">
        <v>20</v>
      </c>
      <c r="F4719" s="2" t="s">
        <v>21</v>
      </c>
      <c r="G4719" s="2" t="s">
        <v>55</v>
      </c>
      <c r="H4719" s="2" t="s">
        <v>56</v>
      </c>
      <c r="I4719" s="2" t="s">
        <v>32</v>
      </c>
      <c r="J4719" s="2">
        <v>4</v>
      </c>
      <c r="K4719" s="2">
        <v>41746</v>
      </c>
      <c r="L4719" s="2">
        <v>166984</v>
      </c>
      <c r="M4719" s="2">
        <v>111000.25</v>
      </c>
      <c r="N4719" s="2">
        <v>55983.75</v>
      </c>
      <c r="O4719" s="2">
        <v>186</v>
      </c>
      <c r="P4719" s="2">
        <v>75</v>
      </c>
      <c r="Q4719" s="2" t="s">
        <v>57</v>
      </c>
      <c r="R4719" s="2">
        <v>20</v>
      </c>
      <c r="S4719" s="5">
        <f>IFERROR(Table1[[#This Row],[Profit]]/Table1[[#This Row],[Sales]],0)</f>
        <v>0.33526415704498636</v>
      </c>
      <c r="T4719" s="2" t="str">
        <f t="shared" si="73"/>
        <v>Reorder Needed</v>
      </c>
    </row>
    <row r="4720" spans="1:20" x14ac:dyDescent="0.3">
      <c r="A4720" s="2">
        <v>5719</v>
      </c>
      <c r="B4720" s="3">
        <v>45528</v>
      </c>
      <c r="C4720" s="2" t="s">
        <v>184</v>
      </c>
      <c r="D4720" s="2" t="s">
        <v>5472</v>
      </c>
      <c r="E4720" s="2" t="s">
        <v>28</v>
      </c>
      <c r="F4720" s="2" t="s">
        <v>29</v>
      </c>
      <c r="G4720" s="2" t="s">
        <v>75</v>
      </c>
      <c r="H4720" s="2" t="s">
        <v>76</v>
      </c>
      <c r="I4720" s="2" t="s">
        <v>77</v>
      </c>
      <c r="J4720" s="2">
        <v>8</v>
      </c>
      <c r="K4720" s="2">
        <v>49122</v>
      </c>
      <c r="L4720" s="2">
        <v>392976</v>
      </c>
      <c r="M4720" s="2">
        <v>339926.71</v>
      </c>
      <c r="N4720" s="2">
        <v>53049.29</v>
      </c>
      <c r="O4720" s="2">
        <v>437</v>
      </c>
      <c r="P4720" s="2">
        <v>88</v>
      </c>
      <c r="Q4720" s="2" t="s">
        <v>78</v>
      </c>
      <c r="R4720" s="2">
        <v>5</v>
      </c>
      <c r="S4720" s="5">
        <f>IFERROR(Table1[[#This Row],[Profit]]/Table1[[#This Row],[Sales]],0)</f>
        <v>0.13499371462888318</v>
      </c>
      <c r="T4720" s="2" t="str">
        <f t="shared" si="73"/>
        <v>Reorder Needed</v>
      </c>
    </row>
    <row r="4721" spans="1:20" x14ac:dyDescent="0.3">
      <c r="A4721" s="2">
        <v>5720</v>
      </c>
      <c r="B4721" s="3">
        <v>45341</v>
      </c>
      <c r="C4721" s="2" t="s">
        <v>1323</v>
      </c>
      <c r="D4721" s="2" t="s">
        <v>5473</v>
      </c>
      <c r="E4721" s="2" t="s">
        <v>20</v>
      </c>
      <c r="F4721" s="2" t="s">
        <v>21</v>
      </c>
      <c r="G4721" s="2" t="s">
        <v>60</v>
      </c>
      <c r="H4721" s="2" t="s">
        <v>61</v>
      </c>
      <c r="I4721" s="2" t="s">
        <v>32</v>
      </c>
      <c r="J4721" s="2">
        <v>6</v>
      </c>
      <c r="K4721" s="2">
        <v>59418</v>
      </c>
      <c r="L4721" s="2">
        <v>356508</v>
      </c>
      <c r="M4721" s="2">
        <v>315582.98</v>
      </c>
      <c r="N4721" s="2">
        <v>40925.019999999997</v>
      </c>
      <c r="O4721" s="2">
        <v>271</v>
      </c>
      <c r="P4721" s="2">
        <v>56</v>
      </c>
      <c r="Q4721" s="2" t="s">
        <v>62</v>
      </c>
      <c r="R4721" s="2">
        <v>20</v>
      </c>
      <c r="S4721" s="5">
        <f>IFERROR(Table1[[#This Row],[Profit]]/Table1[[#This Row],[Sales]],0)</f>
        <v>0.11479411401707675</v>
      </c>
      <c r="T4721" s="2" t="str">
        <f t="shared" si="73"/>
        <v>Reorder Needed</v>
      </c>
    </row>
    <row r="4722" spans="1:20" x14ac:dyDescent="0.3">
      <c r="A4722" s="2">
        <v>5721</v>
      </c>
      <c r="B4722" s="3">
        <v>45345</v>
      </c>
      <c r="C4722" s="2" t="s">
        <v>1816</v>
      </c>
      <c r="D4722" s="2" t="s">
        <v>5474</v>
      </c>
      <c r="E4722" s="2" t="s">
        <v>20</v>
      </c>
      <c r="F4722" s="2" t="s">
        <v>21</v>
      </c>
      <c r="G4722" s="2" t="s">
        <v>67</v>
      </c>
      <c r="H4722" s="2" t="s">
        <v>68</v>
      </c>
      <c r="I4722" s="2" t="s">
        <v>24</v>
      </c>
      <c r="J4722" s="2">
        <v>10</v>
      </c>
      <c r="K4722" s="2">
        <v>50197</v>
      </c>
      <c r="L4722" s="2">
        <v>501970</v>
      </c>
      <c r="M4722" s="2">
        <v>323089.55</v>
      </c>
      <c r="N4722" s="2">
        <v>178880.45</v>
      </c>
      <c r="O4722" s="2">
        <v>113</v>
      </c>
      <c r="P4722" s="2">
        <v>20</v>
      </c>
      <c r="Q4722" s="2" t="s">
        <v>42</v>
      </c>
      <c r="R4722" s="2">
        <v>20</v>
      </c>
      <c r="S4722" s="5">
        <f>IFERROR(Table1[[#This Row],[Profit]]/Table1[[#This Row],[Sales]],0)</f>
        <v>0.35635685399525868</v>
      </c>
      <c r="T4722" s="2" t="str">
        <f t="shared" si="73"/>
        <v>Reorder Needed</v>
      </c>
    </row>
    <row r="4723" spans="1:20" x14ac:dyDescent="0.3">
      <c r="A4723" s="2">
        <v>5722</v>
      </c>
      <c r="B4723" s="3">
        <v>45563</v>
      </c>
      <c r="C4723" s="2" t="s">
        <v>1605</v>
      </c>
      <c r="D4723" s="2" t="s">
        <v>5475</v>
      </c>
      <c r="E4723" s="2" t="s">
        <v>20</v>
      </c>
      <c r="F4723" s="2" t="s">
        <v>21</v>
      </c>
      <c r="G4723" s="2" t="s">
        <v>97</v>
      </c>
      <c r="H4723" s="2" t="s">
        <v>98</v>
      </c>
      <c r="I4723" s="2" t="s">
        <v>32</v>
      </c>
      <c r="J4723" s="2">
        <v>6</v>
      </c>
      <c r="K4723" s="2">
        <v>25366</v>
      </c>
      <c r="L4723" s="2">
        <v>152196</v>
      </c>
      <c r="M4723" s="2">
        <v>127017.02</v>
      </c>
      <c r="N4723" s="2">
        <v>25178.98</v>
      </c>
      <c r="O4723" s="2">
        <v>439</v>
      </c>
      <c r="P4723" s="2">
        <v>14</v>
      </c>
      <c r="Q4723" s="2" t="s">
        <v>99</v>
      </c>
      <c r="R4723" s="2">
        <v>5</v>
      </c>
      <c r="S4723" s="5">
        <f>IFERROR(Table1[[#This Row],[Profit]]/Table1[[#This Row],[Sales]],0)</f>
        <v>0.16543785644826409</v>
      </c>
      <c r="T4723" s="2" t="str">
        <f t="shared" si="73"/>
        <v>Reorder Needed</v>
      </c>
    </row>
    <row r="4724" spans="1:20" x14ac:dyDescent="0.3">
      <c r="A4724" s="2">
        <v>5723</v>
      </c>
      <c r="B4724" s="3">
        <v>45351</v>
      </c>
      <c r="C4724" s="2" t="s">
        <v>1358</v>
      </c>
      <c r="D4724" s="2" t="s">
        <v>5476</v>
      </c>
      <c r="E4724" s="2" t="s">
        <v>28</v>
      </c>
      <c r="F4724" s="2" t="s">
        <v>29</v>
      </c>
      <c r="G4724" s="2" t="s">
        <v>22</v>
      </c>
      <c r="H4724" s="2" t="s">
        <v>23</v>
      </c>
      <c r="I4724" s="2" t="s">
        <v>24</v>
      </c>
      <c r="J4724" s="2">
        <v>7</v>
      </c>
      <c r="K4724" s="2">
        <v>15433</v>
      </c>
      <c r="L4724" s="2">
        <v>108031</v>
      </c>
      <c r="M4724" s="2">
        <v>89108.42</v>
      </c>
      <c r="N4724" s="2">
        <v>18922.580000000002</v>
      </c>
      <c r="O4724" s="2">
        <v>241</v>
      </c>
      <c r="P4724" s="2">
        <v>66</v>
      </c>
      <c r="Q4724" s="2" t="s">
        <v>25</v>
      </c>
      <c r="R4724" s="2">
        <v>0</v>
      </c>
      <c r="S4724" s="5">
        <f>IFERROR(Table1[[#This Row],[Profit]]/Table1[[#This Row],[Sales]],0)</f>
        <v>0.17515879701196879</v>
      </c>
      <c r="T4724" s="2" t="str">
        <f t="shared" si="73"/>
        <v>Reorder Needed</v>
      </c>
    </row>
    <row r="4725" spans="1:20" x14ac:dyDescent="0.3">
      <c r="A4725" s="2">
        <v>5724</v>
      </c>
      <c r="B4725" s="3">
        <v>45499</v>
      </c>
      <c r="C4725" s="2" t="s">
        <v>2772</v>
      </c>
      <c r="D4725" s="2" t="s">
        <v>5477</v>
      </c>
      <c r="E4725" s="2" t="s">
        <v>28</v>
      </c>
      <c r="F4725" s="2" t="s">
        <v>29</v>
      </c>
      <c r="G4725" s="2" t="s">
        <v>81</v>
      </c>
      <c r="H4725" s="2" t="s">
        <v>82</v>
      </c>
      <c r="I4725" s="2" t="s">
        <v>24</v>
      </c>
      <c r="J4725" s="2">
        <v>6</v>
      </c>
      <c r="K4725" s="2">
        <v>55059</v>
      </c>
      <c r="L4725" s="2">
        <v>330354</v>
      </c>
      <c r="M4725" s="2">
        <v>286423.08</v>
      </c>
      <c r="N4725" s="2">
        <v>43930.92</v>
      </c>
      <c r="O4725" s="2">
        <v>228</v>
      </c>
      <c r="P4725" s="2">
        <v>55</v>
      </c>
      <c r="Q4725" s="2" t="s">
        <v>42</v>
      </c>
      <c r="R4725" s="2">
        <v>5</v>
      </c>
      <c r="S4725" s="5">
        <f>IFERROR(Table1[[#This Row],[Profit]]/Table1[[#This Row],[Sales]],0)</f>
        <v>0.13298134728200656</v>
      </c>
      <c r="T4725" s="2" t="str">
        <f t="shared" si="73"/>
        <v>Reorder Needed</v>
      </c>
    </row>
    <row r="4726" spans="1:20" x14ac:dyDescent="0.3">
      <c r="A4726" s="2">
        <v>5725</v>
      </c>
      <c r="B4726" s="3">
        <v>45577</v>
      </c>
      <c r="C4726" s="2" t="s">
        <v>1835</v>
      </c>
      <c r="D4726" s="2" t="s">
        <v>5478</v>
      </c>
      <c r="E4726" s="2" t="s">
        <v>20</v>
      </c>
      <c r="F4726" s="2" t="s">
        <v>21</v>
      </c>
      <c r="G4726" s="2" t="s">
        <v>81</v>
      </c>
      <c r="H4726" s="2" t="s">
        <v>82</v>
      </c>
      <c r="I4726" s="2" t="s">
        <v>24</v>
      </c>
      <c r="J4726" s="2">
        <v>4</v>
      </c>
      <c r="K4726" s="2">
        <v>39928</v>
      </c>
      <c r="L4726" s="2">
        <v>159712</v>
      </c>
      <c r="M4726" s="2">
        <v>107335.39</v>
      </c>
      <c r="N4726" s="2">
        <v>52376.61</v>
      </c>
      <c r="O4726" s="2">
        <v>475</v>
      </c>
      <c r="P4726" s="2">
        <v>25</v>
      </c>
      <c r="Q4726" s="2" t="s">
        <v>42</v>
      </c>
      <c r="R4726" s="2">
        <v>15</v>
      </c>
      <c r="S4726" s="5">
        <f>IFERROR(Table1[[#This Row],[Profit]]/Table1[[#This Row],[Sales]],0)</f>
        <v>0.32794411190142259</v>
      </c>
      <c r="T4726" s="2" t="str">
        <f t="shared" si="73"/>
        <v>Reorder Needed</v>
      </c>
    </row>
    <row r="4727" spans="1:20" x14ac:dyDescent="0.3">
      <c r="A4727" s="2">
        <v>5726</v>
      </c>
      <c r="B4727" s="3">
        <v>45342</v>
      </c>
      <c r="C4727" s="2" t="s">
        <v>365</v>
      </c>
      <c r="D4727" s="2" t="s">
        <v>5479</v>
      </c>
      <c r="E4727" s="2" t="s">
        <v>20</v>
      </c>
      <c r="F4727" s="2" t="s">
        <v>21</v>
      </c>
      <c r="G4727" s="2" t="s">
        <v>81</v>
      </c>
      <c r="H4727" s="2" t="s">
        <v>82</v>
      </c>
      <c r="I4727" s="2" t="s">
        <v>24</v>
      </c>
      <c r="J4727" s="2">
        <v>4</v>
      </c>
      <c r="K4727" s="2">
        <v>6218</v>
      </c>
      <c r="L4727" s="2">
        <v>24872</v>
      </c>
      <c r="M4727" s="2">
        <v>18119.810000000001</v>
      </c>
      <c r="N4727" s="2">
        <v>6752.19</v>
      </c>
      <c r="O4727" s="2">
        <v>396</v>
      </c>
      <c r="P4727" s="2">
        <v>34</v>
      </c>
      <c r="Q4727" s="2" t="s">
        <v>42</v>
      </c>
      <c r="R4727" s="2">
        <v>10</v>
      </c>
      <c r="S4727" s="5">
        <f>IFERROR(Table1[[#This Row],[Profit]]/Table1[[#This Row],[Sales]],0)</f>
        <v>0.27147756513348342</v>
      </c>
      <c r="T4727" s="2" t="str">
        <f t="shared" si="73"/>
        <v>Reorder Needed</v>
      </c>
    </row>
    <row r="4728" spans="1:20" x14ac:dyDescent="0.3">
      <c r="A4728" s="2">
        <v>5727</v>
      </c>
      <c r="B4728" s="3">
        <v>45654</v>
      </c>
      <c r="C4728" s="2" t="s">
        <v>2075</v>
      </c>
      <c r="D4728" s="2" t="s">
        <v>5480</v>
      </c>
      <c r="E4728" s="2" t="s">
        <v>36</v>
      </c>
      <c r="F4728" s="2" t="s">
        <v>37</v>
      </c>
      <c r="G4728" s="2" t="s">
        <v>67</v>
      </c>
      <c r="H4728" s="2" t="s">
        <v>68</v>
      </c>
      <c r="I4728" s="2" t="s">
        <v>24</v>
      </c>
      <c r="J4728" s="2">
        <v>3</v>
      </c>
      <c r="K4728" s="2">
        <v>4336</v>
      </c>
      <c r="L4728" s="2">
        <v>13008</v>
      </c>
      <c r="M4728" s="2">
        <v>11049.58</v>
      </c>
      <c r="N4728" s="2">
        <v>1958.42</v>
      </c>
      <c r="O4728" s="2">
        <v>330</v>
      </c>
      <c r="P4728" s="2">
        <v>58</v>
      </c>
      <c r="Q4728" s="2" t="s">
        <v>42</v>
      </c>
      <c r="R4728" s="2">
        <v>20</v>
      </c>
      <c r="S4728" s="5">
        <f>IFERROR(Table1[[#This Row],[Profit]]/Table1[[#This Row],[Sales]],0)</f>
        <v>0.15055504305043052</v>
      </c>
      <c r="T4728" s="2" t="str">
        <f t="shared" si="73"/>
        <v>Reorder Needed</v>
      </c>
    </row>
    <row r="4729" spans="1:20" x14ac:dyDescent="0.3">
      <c r="A4729" s="2">
        <v>5728</v>
      </c>
      <c r="B4729" s="3">
        <v>45360</v>
      </c>
      <c r="C4729" s="2" t="s">
        <v>1196</v>
      </c>
      <c r="D4729" s="2" t="s">
        <v>5481</v>
      </c>
      <c r="E4729" s="2" t="s">
        <v>36</v>
      </c>
      <c r="F4729" s="2" t="s">
        <v>37</v>
      </c>
      <c r="G4729" s="2" t="s">
        <v>49</v>
      </c>
      <c r="H4729" s="2" t="s">
        <v>50</v>
      </c>
      <c r="I4729" s="2" t="s">
        <v>51</v>
      </c>
      <c r="J4729" s="2">
        <v>6</v>
      </c>
      <c r="K4729" s="2">
        <v>57703</v>
      </c>
      <c r="L4729" s="2">
        <v>346218</v>
      </c>
      <c r="M4729" s="2">
        <v>208038.73</v>
      </c>
      <c r="N4729" s="2">
        <v>138179.26999999999</v>
      </c>
      <c r="O4729" s="2">
        <v>418</v>
      </c>
      <c r="P4729" s="2">
        <v>85</v>
      </c>
      <c r="Q4729" s="2" t="s">
        <v>52</v>
      </c>
      <c r="R4729" s="2">
        <v>15</v>
      </c>
      <c r="S4729" s="5">
        <f>IFERROR(Table1[[#This Row],[Profit]]/Table1[[#This Row],[Sales]],0)</f>
        <v>0.39911058928189752</v>
      </c>
      <c r="T4729" s="2" t="str">
        <f t="shared" si="73"/>
        <v>Reorder Needed</v>
      </c>
    </row>
    <row r="4730" spans="1:20" x14ac:dyDescent="0.3">
      <c r="A4730" s="2">
        <v>5729</v>
      </c>
      <c r="B4730" s="3">
        <v>45530</v>
      </c>
      <c r="C4730" s="2" t="s">
        <v>2241</v>
      </c>
      <c r="D4730" s="2" t="s">
        <v>5482</v>
      </c>
      <c r="E4730" s="2" t="s">
        <v>36</v>
      </c>
      <c r="F4730" s="2" t="s">
        <v>37</v>
      </c>
      <c r="G4730" s="2" t="s">
        <v>60</v>
      </c>
      <c r="H4730" s="2" t="s">
        <v>61</v>
      </c>
      <c r="I4730" s="2" t="s">
        <v>32</v>
      </c>
      <c r="J4730" s="2">
        <v>5</v>
      </c>
      <c r="K4730" s="2">
        <v>3520</v>
      </c>
      <c r="L4730" s="2">
        <v>17600</v>
      </c>
      <c r="M4730" s="2">
        <v>12557.08</v>
      </c>
      <c r="N4730" s="2">
        <v>5042.92</v>
      </c>
      <c r="O4730" s="2">
        <v>117</v>
      </c>
      <c r="P4730" s="2">
        <v>88</v>
      </c>
      <c r="Q4730" s="2" t="s">
        <v>62</v>
      </c>
      <c r="R4730" s="2">
        <v>0</v>
      </c>
      <c r="S4730" s="5">
        <f>IFERROR(Table1[[#This Row],[Profit]]/Table1[[#This Row],[Sales]],0)</f>
        <v>0.28652954545454545</v>
      </c>
      <c r="T4730" s="2" t="str">
        <f t="shared" si="73"/>
        <v>Reorder Needed</v>
      </c>
    </row>
    <row r="4731" spans="1:20" x14ac:dyDescent="0.3">
      <c r="A4731" s="2">
        <v>5730</v>
      </c>
      <c r="B4731" s="3">
        <v>45542</v>
      </c>
      <c r="C4731" s="2" t="s">
        <v>3152</v>
      </c>
      <c r="D4731" s="2" t="s">
        <v>5483</v>
      </c>
      <c r="E4731" s="2" t="s">
        <v>20</v>
      </c>
      <c r="F4731" s="2" t="s">
        <v>21</v>
      </c>
      <c r="G4731" s="2" t="s">
        <v>75</v>
      </c>
      <c r="H4731" s="2" t="s">
        <v>76</v>
      </c>
      <c r="I4731" s="2" t="s">
        <v>77</v>
      </c>
      <c r="J4731" s="2">
        <v>3</v>
      </c>
      <c r="K4731" s="2">
        <v>29232</v>
      </c>
      <c r="L4731" s="2">
        <v>87696</v>
      </c>
      <c r="M4731" s="2">
        <v>71228.570000000007</v>
      </c>
      <c r="N4731" s="2">
        <v>16467.43</v>
      </c>
      <c r="O4731" s="2">
        <v>113</v>
      </c>
      <c r="P4731" s="2">
        <v>93</v>
      </c>
      <c r="Q4731" s="2" t="s">
        <v>78</v>
      </c>
      <c r="R4731" s="2">
        <v>0</v>
      </c>
      <c r="S4731" s="5">
        <f>IFERROR(Table1[[#This Row],[Profit]]/Table1[[#This Row],[Sales]],0)</f>
        <v>0.1877785759897829</v>
      </c>
      <c r="T4731" s="2" t="str">
        <f t="shared" si="73"/>
        <v>Reorder Needed</v>
      </c>
    </row>
    <row r="4732" spans="1:20" x14ac:dyDescent="0.3">
      <c r="A4732" s="2">
        <v>5731</v>
      </c>
      <c r="B4732" s="3">
        <v>45322</v>
      </c>
      <c r="C4732" s="2" t="s">
        <v>2267</v>
      </c>
      <c r="D4732" s="2" t="s">
        <v>5484</v>
      </c>
      <c r="E4732" s="2" t="s">
        <v>45</v>
      </c>
      <c r="F4732" s="2" t="s">
        <v>46</v>
      </c>
      <c r="G4732" s="2" t="s">
        <v>60</v>
      </c>
      <c r="H4732" s="2" t="s">
        <v>61</v>
      </c>
      <c r="I4732" s="2" t="s">
        <v>32</v>
      </c>
      <c r="J4732" s="2">
        <v>5</v>
      </c>
      <c r="K4732" s="2">
        <v>22681</v>
      </c>
      <c r="L4732" s="2">
        <v>113405</v>
      </c>
      <c r="M4732" s="2">
        <v>83191.100000000006</v>
      </c>
      <c r="N4732" s="2">
        <v>30213.9</v>
      </c>
      <c r="O4732" s="2">
        <v>387</v>
      </c>
      <c r="P4732" s="2">
        <v>24</v>
      </c>
      <c r="Q4732" s="2" t="s">
        <v>62</v>
      </c>
      <c r="R4732" s="2">
        <v>5</v>
      </c>
      <c r="S4732" s="5">
        <f>IFERROR(Table1[[#This Row],[Profit]]/Table1[[#This Row],[Sales]],0)</f>
        <v>0.2664247608130153</v>
      </c>
      <c r="T4732" s="2" t="str">
        <f t="shared" si="73"/>
        <v>Reorder Needed</v>
      </c>
    </row>
    <row r="4733" spans="1:20" x14ac:dyDescent="0.3">
      <c r="A4733" s="2">
        <v>5732</v>
      </c>
      <c r="B4733" s="3">
        <v>45456</v>
      </c>
      <c r="C4733" s="2" t="s">
        <v>481</v>
      </c>
      <c r="D4733" s="2" t="s">
        <v>5485</v>
      </c>
      <c r="E4733" s="2" t="s">
        <v>28</v>
      </c>
      <c r="F4733" s="2" t="s">
        <v>29</v>
      </c>
      <c r="G4733" s="2" t="s">
        <v>30</v>
      </c>
      <c r="H4733" s="2" t="s">
        <v>31</v>
      </c>
      <c r="I4733" s="2" t="s">
        <v>32</v>
      </c>
      <c r="J4733" s="2">
        <v>1</v>
      </c>
      <c r="K4733" s="2">
        <v>16802</v>
      </c>
      <c r="L4733" s="2">
        <v>16802</v>
      </c>
      <c r="M4733" s="2">
        <v>14306.17</v>
      </c>
      <c r="N4733" s="2">
        <v>2495.83</v>
      </c>
      <c r="O4733" s="2">
        <v>400</v>
      </c>
      <c r="P4733" s="2">
        <v>91</v>
      </c>
      <c r="Q4733" s="2" t="s">
        <v>33</v>
      </c>
      <c r="R4733" s="2">
        <v>20</v>
      </c>
      <c r="S4733" s="5">
        <f>IFERROR(Table1[[#This Row],[Profit]]/Table1[[#This Row],[Sales]],0)</f>
        <v>0.14854362575883823</v>
      </c>
      <c r="T4733" s="2" t="str">
        <f t="shared" si="73"/>
        <v>Reorder Needed</v>
      </c>
    </row>
    <row r="4734" spans="1:20" x14ac:dyDescent="0.3">
      <c r="A4734" s="2">
        <v>5733</v>
      </c>
      <c r="B4734" s="3">
        <v>45497</v>
      </c>
      <c r="C4734" s="2" t="s">
        <v>4336</v>
      </c>
      <c r="D4734" s="2" t="s">
        <v>5486</v>
      </c>
      <c r="E4734" s="2" t="s">
        <v>20</v>
      </c>
      <c r="F4734" s="2" t="s">
        <v>21</v>
      </c>
      <c r="G4734" s="2" t="s">
        <v>55</v>
      </c>
      <c r="H4734" s="2" t="s">
        <v>56</v>
      </c>
      <c r="I4734" s="2" t="s">
        <v>32</v>
      </c>
      <c r="J4734" s="2">
        <v>10</v>
      </c>
      <c r="K4734" s="2">
        <v>6410</v>
      </c>
      <c r="L4734" s="2">
        <v>64100</v>
      </c>
      <c r="M4734" s="2">
        <v>56682.07</v>
      </c>
      <c r="N4734" s="2">
        <v>7417.93</v>
      </c>
      <c r="O4734" s="2">
        <v>255</v>
      </c>
      <c r="P4734" s="2">
        <v>32</v>
      </c>
      <c r="Q4734" s="2" t="s">
        <v>57</v>
      </c>
      <c r="R4734" s="2">
        <v>20</v>
      </c>
      <c r="S4734" s="5">
        <f>IFERROR(Table1[[#This Row],[Profit]]/Table1[[#This Row],[Sales]],0)</f>
        <v>0.11572433697347895</v>
      </c>
      <c r="T4734" s="2" t="str">
        <f t="shared" si="73"/>
        <v>Reorder Needed</v>
      </c>
    </row>
    <row r="4735" spans="1:20" x14ac:dyDescent="0.3">
      <c r="A4735" s="2">
        <v>5734</v>
      </c>
      <c r="B4735" s="3">
        <v>45534</v>
      </c>
      <c r="C4735" s="2" t="s">
        <v>1605</v>
      </c>
      <c r="D4735" s="2" t="s">
        <v>5487</v>
      </c>
      <c r="E4735" s="2" t="s">
        <v>20</v>
      </c>
      <c r="F4735" s="2" t="s">
        <v>21</v>
      </c>
      <c r="G4735" s="2" t="s">
        <v>49</v>
      </c>
      <c r="H4735" s="2" t="s">
        <v>50</v>
      </c>
      <c r="I4735" s="2" t="s">
        <v>51</v>
      </c>
      <c r="J4735" s="2">
        <v>6</v>
      </c>
      <c r="K4735" s="2">
        <v>56020</v>
      </c>
      <c r="L4735" s="2">
        <v>336120</v>
      </c>
      <c r="M4735" s="2">
        <v>288061.02</v>
      </c>
      <c r="N4735" s="2">
        <v>48058.98</v>
      </c>
      <c r="O4735" s="2">
        <v>321</v>
      </c>
      <c r="P4735" s="2">
        <v>99</v>
      </c>
      <c r="Q4735" s="2" t="s">
        <v>52</v>
      </c>
      <c r="R4735" s="2">
        <v>20</v>
      </c>
      <c r="S4735" s="5">
        <f>IFERROR(Table1[[#This Row],[Profit]]/Table1[[#This Row],[Sales]],0)</f>
        <v>0.14298161370938953</v>
      </c>
      <c r="T4735" s="2" t="str">
        <f t="shared" si="73"/>
        <v>Reorder Needed</v>
      </c>
    </row>
    <row r="4736" spans="1:20" x14ac:dyDescent="0.3">
      <c r="A4736" s="2">
        <v>5735</v>
      </c>
      <c r="B4736" s="3">
        <v>45316</v>
      </c>
      <c r="C4736" s="2" t="s">
        <v>1491</v>
      </c>
      <c r="D4736" s="2" t="s">
        <v>5488</v>
      </c>
      <c r="E4736" s="2" t="s">
        <v>20</v>
      </c>
      <c r="F4736" s="2" t="s">
        <v>21</v>
      </c>
      <c r="G4736" s="2" t="s">
        <v>67</v>
      </c>
      <c r="H4736" s="2" t="s">
        <v>68</v>
      </c>
      <c r="I4736" s="2" t="s">
        <v>24</v>
      </c>
      <c r="J4736" s="2">
        <v>9</v>
      </c>
      <c r="K4736" s="2">
        <v>4130</v>
      </c>
      <c r="L4736" s="2">
        <v>37170</v>
      </c>
      <c r="M4736" s="2">
        <v>23872.28</v>
      </c>
      <c r="N4736" s="2">
        <v>13297.72</v>
      </c>
      <c r="O4736" s="2">
        <v>380</v>
      </c>
      <c r="P4736" s="2">
        <v>82</v>
      </c>
      <c r="Q4736" s="2" t="s">
        <v>42</v>
      </c>
      <c r="R4736" s="2">
        <v>15</v>
      </c>
      <c r="S4736" s="5">
        <f>IFERROR(Table1[[#This Row],[Profit]]/Table1[[#This Row],[Sales]],0)</f>
        <v>0.35775410277105191</v>
      </c>
      <c r="T4736" s="2" t="str">
        <f t="shared" si="73"/>
        <v>Reorder Needed</v>
      </c>
    </row>
    <row r="4737" spans="1:20" x14ac:dyDescent="0.3">
      <c r="A4737" s="2">
        <v>5736</v>
      </c>
      <c r="B4737" s="3">
        <v>45595</v>
      </c>
      <c r="C4737" s="2" t="s">
        <v>811</v>
      </c>
      <c r="D4737" s="2" t="s">
        <v>5489</v>
      </c>
      <c r="E4737" s="2" t="s">
        <v>45</v>
      </c>
      <c r="F4737" s="2" t="s">
        <v>46</v>
      </c>
      <c r="G4737" s="2" t="s">
        <v>75</v>
      </c>
      <c r="H4737" s="2" t="s">
        <v>76</v>
      </c>
      <c r="I4737" s="2" t="s">
        <v>77</v>
      </c>
      <c r="J4737" s="2">
        <v>6</v>
      </c>
      <c r="K4737" s="2">
        <v>24887</v>
      </c>
      <c r="L4737" s="2">
        <v>149322</v>
      </c>
      <c r="M4737" s="2">
        <v>120624.15</v>
      </c>
      <c r="N4737" s="2">
        <v>28697.85</v>
      </c>
      <c r="O4737" s="2">
        <v>12</v>
      </c>
      <c r="P4737" s="2">
        <v>74</v>
      </c>
      <c r="Q4737" s="2" t="s">
        <v>78</v>
      </c>
      <c r="R4737" s="2">
        <v>5</v>
      </c>
      <c r="S4737" s="5">
        <f>IFERROR(Table1[[#This Row],[Profit]]/Table1[[#This Row],[Sales]],0)</f>
        <v>0.19218768835134808</v>
      </c>
      <c r="T4737" s="2" t="str">
        <f t="shared" si="73"/>
        <v>Sufficient</v>
      </c>
    </row>
    <row r="4738" spans="1:20" x14ac:dyDescent="0.3">
      <c r="A4738" s="2">
        <v>5737</v>
      </c>
      <c r="B4738" s="3">
        <v>45308</v>
      </c>
      <c r="C4738" s="2" t="s">
        <v>1354</v>
      </c>
      <c r="D4738" s="2" t="s">
        <v>5490</v>
      </c>
      <c r="E4738" s="2" t="s">
        <v>20</v>
      </c>
      <c r="F4738" s="2" t="s">
        <v>21</v>
      </c>
      <c r="G4738" s="2" t="s">
        <v>60</v>
      </c>
      <c r="H4738" s="2" t="s">
        <v>61</v>
      </c>
      <c r="I4738" s="2" t="s">
        <v>32</v>
      </c>
      <c r="J4738" s="2">
        <v>5</v>
      </c>
      <c r="K4738" s="2">
        <v>48101</v>
      </c>
      <c r="L4738" s="2">
        <v>240505</v>
      </c>
      <c r="M4738" s="2">
        <v>197189.08</v>
      </c>
      <c r="N4738" s="2">
        <v>43315.92</v>
      </c>
      <c r="O4738" s="2">
        <v>180</v>
      </c>
      <c r="P4738" s="2">
        <v>99</v>
      </c>
      <c r="Q4738" s="2" t="s">
        <v>62</v>
      </c>
      <c r="R4738" s="2">
        <v>5</v>
      </c>
      <c r="S4738" s="5">
        <f>IFERROR(Table1[[#This Row],[Profit]]/Table1[[#This Row],[Sales]],0)</f>
        <v>0.1801040311012245</v>
      </c>
      <c r="T4738" s="2" t="str">
        <f t="shared" ref="T4738:T4801" si="74">IF(O4738&gt;P4738,"Reorder Needed","Sufficient")</f>
        <v>Reorder Needed</v>
      </c>
    </row>
    <row r="4739" spans="1:20" x14ac:dyDescent="0.3">
      <c r="A4739" s="2">
        <v>5738</v>
      </c>
      <c r="B4739" s="3">
        <v>45513</v>
      </c>
      <c r="C4739" s="2" t="s">
        <v>3590</v>
      </c>
      <c r="D4739" s="2" t="s">
        <v>5491</v>
      </c>
      <c r="E4739" s="2" t="s">
        <v>45</v>
      </c>
      <c r="F4739" s="2" t="s">
        <v>46</v>
      </c>
      <c r="G4739" s="2" t="s">
        <v>75</v>
      </c>
      <c r="H4739" s="2" t="s">
        <v>76</v>
      </c>
      <c r="I4739" s="2" t="s">
        <v>77</v>
      </c>
      <c r="J4739" s="2">
        <v>9</v>
      </c>
      <c r="K4739" s="2">
        <v>10142</v>
      </c>
      <c r="L4739" s="2">
        <v>91278</v>
      </c>
      <c r="M4739" s="2">
        <v>63991.74</v>
      </c>
      <c r="N4739" s="2">
        <v>27286.26</v>
      </c>
      <c r="O4739" s="2">
        <v>383</v>
      </c>
      <c r="P4739" s="2">
        <v>43</v>
      </c>
      <c r="Q4739" s="2" t="s">
        <v>78</v>
      </c>
      <c r="R4739" s="2">
        <v>15</v>
      </c>
      <c r="S4739" s="5">
        <f>IFERROR(Table1[[#This Row],[Profit]]/Table1[[#This Row],[Sales]],0)</f>
        <v>0.29893577861039899</v>
      </c>
      <c r="T4739" s="2" t="str">
        <f t="shared" si="74"/>
        <v>Reorder Needed</v>
      </c>
    </row>
    <row r="4740" spans="1:20" x14ac:dyDescent="0.3">
      <c r="A4740" s="2">
        <v>5739</v>
      </c>
      <c r="B4740" s="3">
        <v>45565</v>
      </c>
      <c r="C4740" s="2" t="s">
        <v>1709</v>
      </c>
      <c r="D4740" s="2" t="s">
        <v>4017</v>
      </c>
      <c r="E4740" s="2" t="s">
        <v>20</v>
      </c>
      <c r="F4740" s="2" t="s">
        <v>21</v>
      </c>
      <c r="G4740" s="2" t="s">
        <v>67</v>
      </c>
      <c r="H4740" s="2" t="s">
        <v>68</v>
      </c>
      <c r="I4740" s="2" t="s">
        <v>24</v>
      </c>
      <c r="J4740" s="2">
        <v>10</v>
      </c>
      <c r="K4740" s="2">
        <v>37600</v>
      </c>
      <c r="L4740" s="2">
        <v>376000</v>
      </c>
      <c r="M4740" s="2">
        <v>338305.52</v>
      </c>
      <c r="N4740" s="2">
        <v>37694.480000000003</v>
      </c>
      <c r="O4740" s="2">
        <v>40</v>
      </c>
      <c r="P4740" s="2">
        <v>87</v>
      </c>
      <c r="Q4740" s="2" t="s">
        <v>42</v>
      </c>
      <c r="R4740" s="2">
        <v>0</v>
      </c>
      <c r="S4740" s="5">
        <f>IFERROR(Table1[[#This Row],[Profit]]/Table1[[#This Row],[Sales]],0)</f>
        <v>0.10025127659574469</v>
      </c>
      <c r="T4740" s="2" t="str">
        <f t="shared" si="74"/>
        <v>Sufficient</v>
      </c>
    </row>
    <row r="4741" spans="1:20" x14ac:dyDescent="0.3">
      <c r="A4741" s="2">
        <v>5740</v>
      </c>
      <c r="B4741" s="3">
        <v>45519</v>
      </c>
      <c r="C4741" s="2" t="s">
        <v>375</v>
      </c>
      <c r="D4741" s="2" t="s">
        <v>1743</v>
      </c>
      <c r="E4741" s="2" t="s">
        <v>20</v>
      </c>
      <c r="F4741" s="2" t="s">
        <v>21</v>
      </c>
      <c r="G4741" s="2" t="s">
        <v>75</v>
      </c>
      <c r="H4741" s="2" t="s">
        <v>76</v>
      </c>
      <c r="I4741" s="2" t="s">
        <v>77</v>
      </c>
      <c r="J4741" s="2">
        <v>10</v>
      </c>
      <c r="K4741" s="2">
        <v>50675</v>
      </c>
      <c r="L4741" s="2">
        <v>506750</v>
      </c>
      <c r="M4741" s="2">
        <v>386734.3</v>
      </c>
      <c r="N4741" s="2">
        <v>120015.7</v>
      </c>
      <c r="O4741" s="2">
        <v>185</v>
      </c>
      <c r="P4741" s="2">
        <v>99</v>
      </c>
      <c r="Q4741" s="2" t="s">
        <v>78</v>
      </c>
      <c r="R4741" s="2">
        <v>20</v>
      </c>
      <c r="S4741" s="5">
        <f>IFERROR(Table1[[#This Row],[Profit]]/Table1[[#This Row],[Sales]],0)</f>
        <v>0.23683413912185494</v>
      </c>
      <c r="T4741" s="2" t="str">
        <f t="shared" si="74"/>
        <v>Reorder Needed</v>
      </c>
    </row>
    <row r="4742" spans="1:20" x14ac:dyDescent="0.3">
      <c r="A4742" s="2">
        <v>5741</v>
      </c>
      <c r="B4742" s="3">
        <v>45549</v>
      </c>
      <c r="C4742" s="2" t="s">
        <v>690</v>
      </c>
      <c r="D4742" s="2" t="s">
        <v>5492</v>
      </c>
      <c r="E4742" s="2" t="s">
        <v>45</v>
      </c>
      <c r="F4742" s="2" t="s">
        <v>46</v>
      </c>
      <c r="G4742" s="2" t="s">
        <v>67</v>
      </c>
      <c r="H4742" s="2" t="s">
        <v>68</v>
      </c>
      <c r="I4742" s="2" t="s">
        <v>24</v>
      </c>
      <c r="J4742" s="2">
        <v>7</v>
      </c>
      <c r="K4742" s="2">
        <v>41481</v>
      </c>
      <c r="L4742" s="2">
        <v>290367</v>
      </c>
      <c r="M4742" s="2">
        <v>180066.26</v>
      </c>
      <c r="N4742" s="2">
        <v>110300.74</v>
      </c>
      <c r="O4742" s="2">
        <v>193</v>
      </c>
      <c r="P4742" s="2">
        <v>76</v>
      </c>
      <c r="Q4742" s="2" t="s">
        <v>42</v>
      </c>
      <c r="R4742" s="2">
        <v>20</v>
      </c>
      <c r="S4742" s="5">
        <f>IFERROR(Table1[[#This Row],[Profit]]/Table1[[#This Row],[Sales]],0)</f>
        <v>0.37986665151342958</v>
      </c>
      <c r="T4742" s="2" t="str">
        <f t="shared" si="74"/>
        <v>Reorder Needed</v>
      </c>
    </row>
    <row r="4743" spans="1:20" x14ac:dyDescent="0.3">
      <c r="A4743" s="2">
        <v>5742</v>
      </c>
      <c r="B4743" s="3">
        <v>45349</v>
      </c>
      <c r="C4743" s="2" t="s">
        <v>971</v>
      </c>
      <c r="D4743" s="2" t="s">
        <v>5493</v>
      </c>
      <c r="E4743" s="2" t="s">
        <v>36</v>
      </c>
      <c r="F4743" s="2" t="s">
        <v>37</v>
      </c>
      <c r="G4743" s="2" t="s">
        <v>30</v>
      </c>
      <c r="H4743" s="2" t="s">
        <v>31</v>
      </c>
      <c r="I4743" s="2" t="s">
        <v>32</v>
      </c>
      <c r="J4743" s="2">
        <v>2</v>
      </c>
      <c r="K4743" s="2">
        <v>17766</v>
      </c>
      <c r="L4743" s="2">
        <v>35532</v>
      </c>
      <c r="M4743" s="2">
        <v>25676.92</v>
      </c>
      <c r="N4743" s="2">
        <v>9855.08</v>
      </c>
      <c r="O4743" s="2">
        <v>442</v>
      </c>
      <c r="P4743" s="2">
        <v>89</v>
      </c>
      <c r="Q4743" s="2" t="s">
        <v>33</v>
      </c>
      <c r="R4743" s="2">
        <v>10</v>
      </c>
      <c r="S4743" s="5">
        <f>IFERROR(Table1[[#This Row],[Profit]]/Table1[[#This Row],[Sales]],0)</f>
        <v>0.27735787459191713</v>
      </c>
      <c r="T4743" s="2" t="str">
        <f t="shared" si="74"/>
        <v>Reorder Needed</v>
      </c>
    </row>
    <row r="4744" spans="1:20" x14ac:dyDescent="0.3">
      <c r="A4744" s="2">
        <v>5743</v>
      </c>
      <c r="B4744" s="3">
        <v>45371</v>
      </c>
      <c r="C4744" s="2" t="s">
        <v>896</v>
      </c>
      <c r="D4744" s="2" t="s">
        <v>5494</v>
      </c>
      <c r="E4744" s="2" t="s">
        <v>20</v>
      </c>
      <c r="F4744" s="2" t="s">
        <v>21</v>
      </c>
      <c r="G4744" s="2" t="s">
        <v>30</v>
      </c>
      <c r="H4744" s="2" t="s">
        <v>31</v>
      </c>
      <c r="I4744" s="2" t="s">
        <v>32</v>
      </c>
      <c r="J4744" s="2">
        <v>8</v>
      </c>
      <c r="K4744" s="2">
        <v>39480</v>
      </c>
      <c r="L4744" s="2">
        <v>315840</v>
      </c>
      <c r="M4744" s="2">
        <v>196267.35</v>
      </c>
      <c r="N4744" s="2">
        <v>119572.65</v>
      </c>
      <c r="O4744" s="2">
        <v>409</v>
      </c>
      <c r="P4744" s="2">
        <v>59</v>
      </c>
      <c r="Q4744" s="2" t="s">
        <v>33</v>
      </c>
      <c r="R4744" s="2">
        <v>15</v>
      </c>
      <c r="S4744" s="5">
        <f>IFERROR(Table1[[#This Row],[Profit]]/Table1[[#This Row],[Sales]],0)</f>
        <v>0.37858615121580547</v>
      </c>
      <c r="T4744" s="2" t="str">
        <f t="shared" si="74"/>
        <v>Reorder Needed</v>
      </c>
    </row>
    <row r="4745" spans="1:20" x14ac:dyDescent="0.3">
      <c r="A4745" s="2">
        <v>5744</v>
      </c>
      <c r="B4745" s="3">
        <v>45295</v>
      </c>
      <c r="C4745" s="2" t="s">
        <v>926</v>
      </c>
      <c r="D4745" s="2" t="s">
        <v>5495</v>
      </c>
      <c r="E4745" s="2" t="s">
        <v>45</v>
      </c>
      <c r="F4745" s="2" t="s">
        <v>46</v>
      </c>
      <c r="G4745" s="2" t="s">
        <v>67</v>
      </c>
      <c r="H4745" s="2" t="s">
        <v>68</v>
      </c>
      <c r="I4745" s="2" t="s">
        <v>24</v>
      </c>
      <c r="J4745" s="2">
        <v>3</v>
      </c>
      <c r="K4745" s="2">
        <v>51908</v>
      </c>
      <c r="L4745" s="2">
        <v>155724</v>
      </c>
      <c r="M4745" s="2">
        <v>130076.66</v>
      </c>
      <c r="N4745" s="2">
        <v>25647.34</v>
      </c>
      <c r="O4745" s="2">
        <v>288</v>
      </c>
      <c r="P4745" s="2">
        <v>64</v>
      </c>
      <c r="Q4745" s="2" t="s">
        <v>42</v>
      </c>
      <c r="R4745" s="2">
        <v>20</v>
      </c>
      <c r="S4745" s="5">
        <f>IFERROR(Table1[[#This Row],[Profit]]/Table1[[#This Row],[Sales]],0)</f>
        <v>0.16469741337237678</v>
      </c>
      <c r="T4745" s="2" t="str">
        <f t="shared" si="74"/>
        <v>Reorder Needed</v>
      </c>
    </row>
    <row r="4746" spans="1:20" x14ac:dyDescent="0.3">
      <c r="A4746" s="2">
        <v>5745</v>
      </c>
      <c r="B4746" s="3">
        <v>45559</v>
      </c>
      <c r="C4746" s="2" t="s">
        <v>1170</v>
      </c>
      <c r="D4746" s="2" t="s">
        <v>5496</v>
      </c>
      <c r="E4746" s="2" t="s">
        <v>45</v>
      </c>
      <c r="F4746" s="2" t="s">
        <v>46</v>
      </c>
      <c r="G4746" s="2" t="s">
        <v>75</v>
      </c>
      <c r="H4746" s="2" t="s">
        <v>76</v>
      </c>
      <c r="I4746" s="2" t="s">
        <v>77</v>
      </c>
      <c r="J4746" s="2">
        <v>6</v>
      </c>
      <c r="K4746" s="2">
        <v>22956</v>
      </c>
      <c r="L4746" s="2">
        <v>137736</v>
      </c>
      <c r="M4746" s="2">
        <v>116813.52</v>
      </c>
      <c r="N4746" s="2">
        <v>20922.48</v>
      </c>
      <c r="O4746" s="2">
        <v>339</v>
      </c>
      <c r="P4746" s="2">
        <v>27</v>
      </c>
      <c r="Q4746" s="2" t="s">
        <v>78</v>
      </c>
      <c r="R4746" s="2">
        <v>10</v>
      </c>
      <c r="S4746" s="5">
        <f>IFERROR(Table1[[#This Row],[Profit]]/Table1[[#This Row],[Sales]],0)</f>
        <v>0.15190277051751175</v>
      </c>
      <c r="T4746" s="2" t="str">
        <f t="shared" si="74"/>
        <v>Reorder Needed</v>
      </c>
    </row>
    <row r="4747" spans="1:20" x14ac:dyDescent="0.3">
      <c r="A4747" s="2">
        <v>5746</v>
      </c>
      <c r="B4747" s="3">
        <v>45304</v>
      </c>
      <c r="C4747" s="2" t="s">
        <v>696</v>
      </c>
      <c r="D4747" s="2" t="s">
        <v>5497</v>
      </c>
      <c r="E4747" s="2" t="s">
        <v>28</v>
      </c>
      <c r="F4747" s="2" t="s">
        <v>29</v>
      </c>
      <c r="G4747" s="2" t="s">
        <v>55</v>
      </c>
      <c r="H4747" s="2" t="s">
        <v>56</v>
      </c>
      <c r="I4747" s="2" t="s">
        <v>32</v>
      </c>
      <c r="J4747" s="2">
        <v>6</v>
      </c>
      <c r="K4747" s="2">
        <v>24637</v>
      </c>
      <c r="L4747" s="2">
        <v>147822</v>
      </c>
      <c r="M4747" s="2">
        <v>99577.98</v>
      </c>
      <c r="N4747" s="2">
        <v>48244.02</v>
      </c>
      <c r="O4747" s="2">
        <v>384</v>
      </c>
      <c r="P4747" s="2">
        <v>78</v>
      </c>
      <c r="Q4747" s="2" t="s">
        <v>57</v>
      </c>
      <c r="R4747" s="2">
        <v>20</v>
      </c>
      <c r="S4747" s="5">
        <f>IFERROR(Table1[[#This Row],[Profit]]/Table1[[#This Row],[Sales]],0)</f>
        <v>0.32636562893209398</v>
      </c>
      <c r="T4747" s="2" t="str">
        <f t="shared" si="74"/>
        <v>Reorder Needed</v>
      </c>
    </row>
    <row r="4748" spans="1:20" x14ac:dyDescent="0.3">
      <c r="A4748" s="2">
        <v>5747</v>
      </c>
      <c r="B4748" s="3">
        <v>45512</v>
      </c>
      <c r="C4748" s="2" t="s">
        <v>609</v>
      </c>
      <c r="D4748" s="2" t="s">
        <v>3598</v>
      </c>
      <c r="E4748" s="2" t="s">
        <v>20</v>
      </c>
      <c r="F4748" s="2" t="s">
        <v>21</v>
      </c>
      <c r="G4748" s="2" t="s">
        <v>55</v>
      </c>
      <c r="H4748" s="2" t="s">
        <v>56</v>
      </c>
      <c r="I4748" s="2" t="s">
        <v>32</v>
      </c>
      <c r="J4748" s="2">
        <v>10</v>
      </c>
      <c r="K4748" s="2">
        <v>43114</v>
      </c>
      <c r="L4748" s="2">
        <v>431140</v>
      </c>
      <c r="M4748" s="2">
        <v>358141.85</v>
      </c>
      <c r="N4748" s="2">
        <v>72998.149999999994</v>
      </c>
      <c r="O4748" s="2">
        <v>292</v>
      </c>
      <c r="P4748" s="2">
        <v>15</v>
      </c>
      <c r="Q4748" s="2" t="s">
        <v>57</v>
      </c>
      <c r="R4748" s="2">
        <v>5</v>
      </c>
      <c r="S4748" s="5">
        <f>IFERROR(Table1[[#This Row],[Profit]]/Table1[[#This Row],[Sales]],0)</f>
        <v>0.169314259869184</v>
      </c>
      <c r="T4748" s="2" t="str">
        <f t="shared" si="74"/>
        <v>Reorder Needed</v>
      </c>
    </row>
    <row r="4749" spans="1:20" x14ac:dyDescent="0.3">
      <c r="A4749" s="2">
        <v>5748</v>
      </c>
      <c r="B4749" s="3">
        <v>45446</v>
      </c>
      <c r="C4749" s="2" t="s">
        <v>438</v>
      </c>
      <c r="D4749" s="2" t="s">
        <v>5498</v>
      </c>
      <c r="E4749" s="2" t="s">
        <v>28</v>
      </c>
      <c r="F4749" s="2" t="s">
        <v>29</v>
      </c>
      <c r="G4749" s="2" t="s">
        <v>97</v>
      </c>
      <c r="H4749" s="2" t="s">
        <v>98</v>
      </c>
      <c r="I4749" s="2" t="s">
        <v>32</v>
      </c>
      <c r="J4749" s="2">
        <v>7</v>
      </c>
      <c r="K4749" s="2">
        <v>9003</v>
      </c>
      <c r="L4749" s="2">
        <v>63021</v>
      </c>
      <c r="M4749" s="2">
        <v>40668.32</v>
      </c>
      <c r="N4749" s="2">
        <v>22352.68</v>
      </c>
      <c r="O4749" s="2">
        <v>141</v>
      </c>
      <c r="P4749" s="2">
        <v>58</v>
      </c>
      <c r="Q4749" s="2" t="s">
        <v>99</v>
      </c>
      <c r="R4749" s="2">
        <v>0</v>
      </c>
      <c r="S4749" s="5">
        <f>IFERROR(Table1[[#This Row],[Profit]]/Table1[[#This Row],[Sales]],0)</f>
        <v>0.35468621570587583</v>
      </c>
      <c r="T4749" s="2" t="str">
        <f t="shared" si="74"/>
        <v>Reorder Needed</v>
      </c>
    </row>
    <row r="4750" spans="1:20" x14ac:dyDescent="0.3">
      <c r="A4750" s="2">
        <v>5749</v>
      </c>
      <c r="B4750" s="3">
        <v>45480</v>
      </c>
      <c r="C4750" s="2" t="s">
        <v>623</v>
      </c>
      <c r="D4750" s="2" t="s">
        <v>5499</v>
      </c>
      <c r="E4750" s="2" t="s">
        <v>20</v>
      </c>
      <c r="F4750" s="2" t="s">
        <v>21</v>
      </c>
      <c r="G4750" s="2" t="s">
        <v>97</v>
      </c>
      <c r="H4750" s="2" t="s">
        <v>98</v>
      </c>
      <c r="I4750" s="2" t="s">
        <v>32</v>
      </c>
      <c r="J4750" s="2">
        <v>2</v>
      </c>
      <c r="K4750" s="2">
        <v>57550</v>
      </c>
      <c r="L4750" s="2">
        <v>115100</v>
      </c>
      <c r="M4750" s="2">
        <v>76376.67</v>
      </c>
      <c r="N4750" s="2">
        <v>38723.33</v>
      </c>
      <c r="O4750" s="2">
        <v>39</v>
      </c>
      <c r="P4750" s="2">
        <v>17</v>
      </c>
      <c r="Q4750" s="2" t="s">
        <v>99</v>
      </c>
      <c r="R4750" s="2">
        <v>20</v>
      </c>
      <c r="S4750" s="5">
        <f>IFERROR(Table1[[#This Row],[Profit]]/Table1[[#This Row],[Sales]],0)</f>
        <v>0.33643205907906171</v>
      </c>
      <c r="T4750" s="2" t="str">
        <f t="shared" si="74"/>
        <v>Reorder Needed</v>
      </c>
    </row>
    <row r="4751" spans="1:20" x14ac:dyDescent="0.3">
      <c r="A4751" s="2">
        <v>5750</v>
      </c>
      <c r="B4751" s="3">
        <v>45409</v>
      </c>
      <c r="C4751" s="2" t="s">
        <v>825</v>
      </c>
      <c r="D4751" s="2" t="s">
        <v>5500</v>
      </c>
      <c r="E4751" s="2" t="s">
        <v>45</v>
      </c>
      <c r="F4751" s="2" t="s">
        <v>46</v>
      </c>
      <c r="G4751" s="2" t="s">
        <v>40</v>
      </c>
      <c r="H4751" s="2" t="s">
        <v>41</v>
      </c>
      <c r="I4751" s="2" t="s">
        <v>24</v>
      </c>
      <c r="J4751" s="2">
        <v>1</v>
      </c>
      <c r="K4751" s="2">
        <v>27166</v>
      </c>
      <c r="L4751" s="2">
        <v>27166</v>
      </c>
      <c r="M4751" s="2">
        <v>18737.400000000001</v>
      </c>
      <c r="N4751" s="2">
        <v>8428.6</v>
      </c>
      <c r="O4751" s="2">
        <v>98</v>
      </c>
      <c r="P4751" s="2">
        <v>15</v>
      </c>
      <c r="Q4751" s="2" t="s">
        <v>42</v>
      </c>
      <c r="R4751" s="2">
        <v>5</v>
      </c>
      <c r="S4751" s="5">
        <f>IFERROR(Table1[[#This Row],[Profit]]/Table1[[#This Row],[Sales]],0)</f>
        <v>0.31026282853566961</v>
      </c>
      <c r="T4751" s="2" t="str">
        <f t="shared" si="74"/>
        <v>Reorder Needed</v>
      </c>
    </row>
    <row r="4752" spans="1:20" x14ac:dyDescent="0.3">
      <c r="A4752" s="2">
        <v>5751</v>
      </c>
      <c r="B4752" s="3">
        <v>45300</v>
      </c>
      <c r="C4752" s="2" t="s">
        <v>190</v>
      </c>
      <c r="D4752" s="2" t="s">
        <v>5501</v>
      </c>
      <c r="E4752" s="2" t="s">
        <v>36</v>
      </c>
      <c r="F4752" s="2" t="s">
        <v>37</v>
      </c>
      <c r="G4752" s="2" t="s">
        <v>49</v>
      </c>
      <c r="H4752" s="2" t="s">
        <v>50</v>
      </c>
      <c r="I4752" s="2" t="s">
        <v>51</v>
      </c>
      <c r="J4752" s="2">
        <v>6</v>
      </c>
      <c r="K4752" s="2">
        <v>21346</v>
      </c>
      <c r="L4752" s="2">
        <v>128076</v>
      </c>
      <c r="M4752" s="2">
        <v>94836.95</v>
      </c>
      <c r="N4752" s="2">
        <v>33239.050000000003</v>
      </c>
      <c r="O4752" s="2">
        <v>359</v>
      </c>
      <c r="P4752" s="2">
        <v>27</v>
      </c>
      <c r="Q4752" s="2" t="s">
        <v>52</v>
      </c>
      <c r="R4752" s="2">
        <v>10</v>
      </c>
      <c r="S4752" s="5">
        <f>IFERROR(Table1[[#This Row],[Profit]]/Table1[[#This Row],[Sales]],0)</f>
        <v>0.2595259845716606</v>
      </c>
      <c r="T4752" s="2" t="str">
        <f t="shared" si="74"/>
        <v>Reorder Needed</v>
      </c>
    </row>
    <row r="4753" spans="1:20" x14ac:dyDescent="0.3">
      <c r="A4753" s="2">
        <v>5752</v>
      </c>
      <c r="B4753" s="3">
        <v>45430</v>
      </c>
      <c r="C4753" s="2" t="s">
        <v>1055</v>
      </c>
      <c r="D4753" s="2" t="s">
        <v>5502</v>
      </c>
      <c r="E4753" s="2" t="s">
        <v>20</v>
      </c>
      <c r="F4753" s="2" t="s">
        <v>21</v>
      </c>
      <c r="G4753" s="2" t="s">
        <v>30</v>
      </c>
      <c r="H4753" s="2" t="s">
        <v>31</v>
      </c>
      <c r="I4753" s="2" t="s">
        <v>32</v>
      </c>
      <c r="J4753" s="2">
        <v>10</v>
      </c>
      <c r="K4753" s="2">
        <v>12665</v>
      </c>
      <c r="L4753" s="2">
        <v>126650</v>
      </c>
      <c r="M4753" s="2">
        <v>93865.5</v>
      </c>
      <c r="N4753" s="2">
        <v>32784.5</v>
      </c>
      <c r="O4753" s="2">
        <v>445</v>
      </c>
      <c r="P4753" s="2">
        <v>32</v>
      </c>
      <c r="Q4753" s="2" t="s">
        <v>33</v>
      </c>
      <c r="R4753" s="2">
        <v>5</v>
      </c>
      <c r="S4753" s="5">
        <f>IFERROR(Table1[[#This Row],[Profit]]/Table1[[#This Row],[Sales]],0)</f>
        <v>0.25885906040268458</v>
      </c>
      <c r="T4753" s="2" t="str">
        <f t="shared" si="74"/>
        <v>Reorder Needed</v>
      </c>
    </row>
    <row r="4754" spans="1:20" x14ac:dyDescent="0.3">
      <c r="A4754" s="2">
        <v>5753</v>
      </c>
      <c r="B4754" s="3">
        <v>45404</v>
      </c>
      <c r="C4754" s="2" t="s">
        <v>990</v>
      </c>
      <c r="D4754" s="2" t="s">
        <v>5503</v>
      </c>
      <c r="E4754" s="2" t="s">
        <v>28</v>
      </c>
      <c r="F4754" s="2" t="s">
        <v>29</v>
      </c>
      <c r="G4754" s="2" t="s">
        <v>97</v>
      </c>
      <c r="H4754" s="2" t="s">
        <v>98</v>
      </c>
      <c r="I4754" s="2" t="s">
        <v>32</v>
      </c>
      <c r="J4754" s="2">
        <v>6</v>
      </c>
      <c r="K4754" s="2">
        <v>20493</v>
      </c>
      <c r="L4754" s="2">
        <v>122958</v>
      </c>
      <c r="M4754" s="2">
        <v>91325.62</v>
      </c>
      <c r="N4754" s="2">
        <v>31632.38</v>
      </c>
      <c r="O4754" s="2">
        <v>401</v>
      </c>
      <c r="P4754" s="2">
        <v>71</v>
      </c>
      <c r="Q4754" s="2" t="s">
        <v>99</v>
      </c>
      <c r="R4754" s="2">
        <v>0</v>
      </c>
      <c r="S4754" s="5">
        <f>IFERROR(Table1[[#This Row],[Profit]]/Table1[[#This Row],[Sales]],0)</f>
        <v>0.25726166658533811</v>
      </c>
      <c r="T4754" s="2" t="str">
        <f t="shared" si="74"/>
        <v>Reorder Needed</v>
      </c>
    </row>
    <row r="4755" spans="1:20" x14ac:dyDescent="0.3">
      <c r="A4755" s="2">
        <v>5754</v>
      </c>
      <c r="B4755" s="3">
        <v>45305</v>
      </c>
      <c r="C4755" s="2" t="s">
        <v>929</v>
      </c>
      <c r="D4755" s="2" t="s">
        <v>5504</v>
      </c>
      <c r="E4755" s="2" t="s">
        <v>28</v>
      </c>
      <c r="F4755" s="2" t="s">
        <v>29</v>
      </c>
      <c r="G4755" s="2" t="s">
        <v>81</v>
      </c>
      <c r="H4755" s="2" t="s">
        <v>82</v>
      </c>
      <c r="I4755" s="2" t="s">
        <v>24</v>
      </c>
      <c r="J4755" s="2">
        <v>5</v>
      </c>
      <c r="K4755" s="2">
        <v>34907</v>
      </c>
      <c r="L4755" s="2">
        <v>174535</v>
      </c>
      <c r="M4755" s="2">
        <v>152176.53</v>
      </c>
      <c r="N4755" s="2">
        <v>22358.47</v>
      </c>
      <c r="O4755" s="2">
        <v>498</v>
      </c>
      <c r="P4755" s="2">
        <v>14</v>
      </c>
      <c r="Q4755" s="2" t="s">
        <v>42</v>
      </c>
      <c r="R4755" s="2">
        <v>15</v>
      </c>
      <c r="S4755" s="5">
        <f>IFERROR(Table1[[#This Row],[Profit]]/Table1[[#This Row],[Sales]],0)</f>
        <v>0.12810307388202941</v>
      </c>
      <c r="T4755" s="2" t="str">
        <f t="shared" si="74"/>
        <v>Reorder Needed</v>
      </c>
    </row>
    <row r="4756" spans="1:20" x14ac:dyDescent="0.3">
      <c r="A4756" s="2">
        <v>5755</v>
      </c>
      <c r="B4756" s="3">
        <v>45514</v>
      </c>
      <c r="C4756" s="2" t="s">
        <v>601</v>
      </c>
      <c r="D4756" s="2" t="s">
        <v>5505</v>
      </c>
      <c r="E4756" s="2" t="s">
        <v>20</v>
      </c>
      <c r="F4756" s="2" t="s">
        <v>21</v>
      </c>
      <c r="G4756" s="2" t="s">
        <v>97</v>
      </c>
      <c r="H4756" s="2" t="s">
        <v>98</v>
      </c>
      <c r="I4756" s="2" t="s">
        <v>32</v>
      </c>
      <c r="J4756" s="2">
        <v>7</v>
      </c>
      <c r="K4756" s="2">
        <v>7731</v>
      </c>
      <c r="L4756" s="2">
        <v>54117</v>
      </c>
      <c r="M4756" s="2">
        <v>43648.91</v>
      </c>
      <c r="N4756" s="2">
        <v>10468.09</v>
      </c>
      <c r="O4756" s="2">
        <v>49</v>
      </c>
      <c r="P4756" s="2">
        <v>11</v>
      </c>
      <c r="Q4756" s="2" t="s">
        <v>99</v>
      </c>
      <c r="R4756" s="2">
        <v>0</v>
      </c>
      <c r="S4756" s="5">
        <f>IFERROR(Table1[[#This Row],[Profit]]/Table1[[#This Row],[Sales]],0)</f>
        <v>0.19343441062882274</v>
      </c>
      <c r="T4756" s="2" t="str">
        <f t="shared" si="74"/>
        <v>Reorder Needed</v>
      </c>
    </row>
    <row r="4757" spans="1:20" x14ac:dyDescent="0.3">
      <c r="A4757" s="2">
        <v>5756</v>
      </c>
      <c r="B4757" s="3">
        <v>45422</v>
      </c>
      <c r="C4757" s="2" t="s">
        <v>1374</v>
      </c>
      <c r="D4757" s="2" t="s">
        <v>5506</v>
      </c>
      <c r="E4757" s="2" t="s">
        <v>36</v>
      </c>
      <c r="F4757" s="2" t="s">
        <v>37</v>
      </c>
      <c r="G4757" s="2" t="s">
        <v>49</v>
      </c>
      <c r="H4757" s="2" t="s">
        <v>50</v>
      </c>
      <c r="I4757" s="2" t="s">
        <v>51</v>
      </c>
      <c r="J4757" s="2">
        <v>10</v>
      </c>
      <c r="K4757" s="2">
        <v>56870</v>
      </c>
      <c r="L4757" s="2">
        <v>568700</v>
      </c>
      <c r="M4757" s="2">
        <v>363441.68</v>
      </c>
      <c r="N4757" s="2">
        <v>205258.32</v>
      </c>
      <c r="O4757" s="2">
        <v>409</v>
      </c>
      <c r="P4757" s="2">
        <v>57</v>
      </c>
      <c r="Q4757" s="2" t="s">
        <v>52</v>
      </c>
      <c r="R4757" s="2">
        <v>20</v>
      </c>
      <c r="S4757" s="5">
        <f>IFERROR(Table1[[#This Row],[Profit]]/Table1[[#This Row],[Sales]],0)</f>
        <v>0.36092547916300333</v>
      </c>
      <c r="T4757" s="2" t="str">
        <f t="shared" si="74"/>
        <v>Reorder Needed</v>
      </c>
    </row>
    <row r="4758" spans="1:20" x14ac:dyDescent="0.3">
      <c r="A4758" s="2">
        <v>5757</v>
      </c>
      <c r="B4758" s="3">
        <v>45529</v>
      </c>
      <c r="C4758" s="2" t="s">
        <v>201</v>
      </c>
      <c r="D4758" s="2" t="s">
        <v>5507</v>
      </c>
      <c r="E4758" s="2" t="s">
        <v>20</v>
      </c>
      <c r="F4758" s="2" t="s">
        <v>21</v>
      </c>
      <c r="G4758" s="2" t="s">
        <v>30</v>
      </c>
      <c r="H4758" s="2" t="s">
        <v>31</v>
      </c>
      <c r="I4758" s="2" t="s">
        <v>32</v>
      </c>
      <c r="J4758" s="2">
        <v>7</v>
      </c>
      <c r="K4758" s="2">
        <v>2383</v>
      </c>
      <c r="L4758" s="2">
        <v>16681</v>
      </c>
      <c r="M4758" s="2">
        <v>12494.13</v>
      </c>
      <c r="N4758" s="2">
        <v>4186.87</v>
      </c>
      <c r="O4758" s="2">
        <v>140</v>
      </c>
      <c r="P4758" s="2">
        <v>54</v>
      </c>
      <c r="Q4758" s="2" t="s">
        <v>33</v>
      </c>
      <c r="R4758" s="2">
        <v>20</v>
      </c>
      <c r="S4758" s="5">
        <f>IFERROR(Table1[[#This Row],[Profit]]/Table1[[#This Row],[Sales]],0)</f>
        <v>0.25099634314489538</v>
      </c>
      <c r="T4758" s="2" t="str">
        <f t="shared" si="74"/>
        <v>Reorder Needed</v>
      </c>
    </row>
    <row r="4759" spans="1:20" x14ac:dyDescent="0.3">
      <c r="A4759" s="2">
        <v>5758</v>
      </c>
      <c r="B4759" s="3">
        <v>45356</v>
      </c>
      <c r="C4759" s="2" t="s">
        <v>427</v>
      </c>
      <c r="D4759" s="2" t="s">
        <v>5508</v>
      </c>
      <c r="E4759" s="2" t="s">
        <v>36</v>
      </c>
      <c r="F4759" s="2" t="s">
        <v>37</v>
      </c>
      <c r="G4759" s="2" t="s">
        <v>75</v>
      </c>
      <c r="H4759" s="2" t="s">
        <v>76</v>
      </c>
      <c r="I4759" s="2" t="s">
        <v>77</v>
      </c>
      <c r="J4759" s="2">
        <v>2</v>
      </c>
      <c r="K4759" s="2">
        <v>1430</v>
      </c>
      <c r="L4759" s="2">
        <v>2860</v>
      </c>
      <c r="M4759" s="2">
        <v>2203.35</v>
      </c>
      <c r="N4759" s="2">
        <v>656.65</v>
      </c>
      <c r="O4759" s="2">
        <v>206</v>
      </c>
      <c r="P4759" s="2">
        <v>76</v>
      </c>
      <c r="Q4759" s="2" t="s">
        <v>78</v>
      </c>
      <c r="R4759" s="2">
        <v>5</v>
      </c>
      <c r="S4759" s="5">
        <f>IFERROR(Table1[[#This Row],[Profit]]/Table1[[#This Row],[Sales]],0)</f>
        <v>0.2295979020979021</v>
      </c>
      <c r="T4759" s="2" t="str">
        <f t="shared" si="74"/>
        <v>Reorder Needed</v>
      </c>
    </row>
    <row r="4760" spans="1:20" x14ac:dyDescent="0.3">
      <c r="A4760" s="2">
        <v>5759</v>
      </c>
      <c r="B4760" s="3">
        <v>45531</v>
      </c>
      <c r="C4760" s="2" t="s">
        <v>1553</v>
      </c>
      <c r="D4760" s="2" t="s">
        <v>5509</v>
      </c>
      <c r="E4760" s="2" t="s">
        <v>45</v>
      </c>
      <c r="F4760" s="2" t="s">
        <v>46</v>
      </c>
      <c r="G4760" s="2" t="s">
        <v>81</v>
      </c>
      <c r="H4760" s="2" t="s">
        <v>82</v>
      </c>
      <c r="I4760" s="2" t="s">
        <v>24</v>
      </c>
      <c r="J4760" s="2">
        <v>8</v>
      </c>
      <c r="K4760" s="2">
        <v>57098</v>
      </c>
      <c r="L4760" s="2">
        <v>456784</v>
      </c>
      <c r="M4760" s="2">
        <v>349309.74</v>
      </c>
      <c r="N4760" s="2">
        <v>107474.26</v>
      </c>
      <c r="O4760" s="2">
        <v>150</v>
      </c>
      <c r="P4760" s="2">
        <v>66</v>
      </c>
      <c r="Q4760" s="2" t="s">
        <v>42</v>
      </c>
      <c r="R4760" s="2">
        <v>0</v>
      </c>
      <c r="S4760" s="5">
        <f>IFERROR(Table1[[#This Row],[Profit]]/Table1[[#This Row],[Sales]],0)</f>
        <v>0.23528464219412237</v>
      </c>
      <c r="T4760" s="2" t="str">
        <f t="shared" si="74"/>
        <v>Reorder Needed</v>
      </c>
    </row>
    <row r="4761" spans="1:20" x14ac:dyDescent="0.3">
      <c r="A4761" s="2">
        <v>5760</v>
      </c>
      <c r="B4761" s="3">
        <v>45402</v>
      </c>
      <c r="C4761" s="2" t="s">
        <v>1589</v>
      </c>
      <c r="D4761" s="2" t="s">
        <v>5510</v>
      </c>
      <c r="E4761" s="2" t="s">
        <v>20</v>
      </c>
      <c r="F4761" s="2" t="s">
        <v>21</v>
      </c>
      <c r="G4761" s="2" t="s">
        <v>49</v>
      </c>
      <c r="H4761" s="2" t="s">
        <v>50</v>
      </c>
      <c r="I4761" s="2" t="s">
        <v>51</v>
      </c>
      <c r="J4761" s="2">
        <v>2</v>
      </c>
      <c r="K4761" s="2">
        <v>33099</v>
      </c>
      <c r="L4761" s="2">
        <v>66198</v>
      </c>
      <c r="M4761" s="2">
        <v>43729.120000000003</v>
      </c>
      <c r="N4761" s="2">
        <v>22468.880000000001</v>
      </c>
      <c r="O4761" s="2">
        <v>365</v>
      </c>
      <c r="P4761" s="2">
        <v>91</v>
      </c>
      <c r="Q4761" s="2" t="s">
        <v>52</v>
      </c>
      <c r="R4761" s="2">
        <v>20</v>
      </c>
      <c r="S4761" s="5">
        <f>IFERROR(Table1[[#This Row],[Profit]]/Table1[[#This Row],[Sales]],0)</f>
        <v>0.33941931780416329</v>
      </c>
      <c r="T4761" s="2" t="str">
        <f t="shared" si="74"/>
        <v>Reorder Needed</v>
      </c>
    </row>
    <row r="4762" spans="1:20" x14ac:dyDescent="0.3">
      <c r="A4762" s="2">
        <v>5761</v>
      </c>
      <c r="B4762" s="3">
        <v>45340</v>
      </c>
      <c r="C4762" s="2" t="s">
        <v>1904</v>
      </c>
      <c r="D4762" s="2" t="s">
        <v>5511</v>
      </c>
      <c r="E4762" s="2" t="s">
        <v>28</v>
      </c>
      <c r="F4762" s="2" t="s">
        <v>29</v>
      </c>
      <c r="G4762" s="2" t="s">
        <v>75</v>
      </c>
      <c r="H4762" s="2" t="s">
        <v>76</v>
      </c>
      <c r="I4762" s="2" t="s">
        <v>77</v>
      </c>
      <c r="J4762" s="2">
        <v>1</v>
      </c>
      <c r="K4762" s="2">
        <v>5098</v>
      </c>
      <c r="L4762" s="2">
        <v>5098</v>
      </c>
      <c r="M4762" s="2">
        <v>3315.35</v>
      </c>
      <c r="N4762" s="2">
        <v>1782.65</v>
      </c>
      <c r="O4762" s="2">
        <v>339</v>
      </c>
      <c r="P4762" s="2">
        <v>15</v>
      </c>
      <c r="Q4762" s="2" t="s">
        <v>78</v>
      </c>
      <c r="R4762" s="2">
        <v>20</v>
      </c>
      <c r="S4762" s="5">
        <f>IFERROR(Table1[[#This Row],[Profit]]/Table1[[#This Row],[Sales]],0)</f>
        <v>0.34967634366418204</v>
      </c>
      <c r="T4762" s="2" t="str">
        <f t="shared" si="74"/>
        <v>Reorder Needed</v>
      </c>
    </row>
    <row r="4763" spans="1:20" x14ac:dyDescent="0.3">
      <c r="A4763" s="2">
        <v>5762</v>
      </c>
      <c r="B4763" s="3">
        <v>45349</v>
      </c>
      <c r="C4763" s="2" t="s">
        <v>511</v>
      </c>
      <c r="D4763" s="2" t="s">
        <v>5512</v>
      </c>
      <c r="E4763" s="2" t="s">
        <v>28</v>
      </c>
      <c r="F4763" s="2" t="s">
        <v>29</v>
      </c>
      <c r="G4763" s="2" t="s">
        <v>60</v>
      </c>
      <c r="H4763" s="2" t="s">
        <v>61</v>
      </c>
      <c r="I4763" s="2" t="s">
        <v>32</v>
      </c>
      <c r="J4763" s="2">
        <v>3</v>
      </c>
      <c r="K4763" s="2">
        <v>29164</v>
      </c>
      <c r="L4763" s="2">
        <v>87492</v>
      </c>
      <c r="M4763" s="2">
        <v>72773.37</v>
      </c>
      <c r="N4763" s="2">
        <v>14718.63</v>
      </c>
      <c r="O4763" s="2">
        <v>360</v>
      </c>
      <c r="P4763" s="2">
        <v>73</v>
      </c>
      <c r="Q4763" s="2" t="s">
        <v>62</v>
      </c>
      <c r="R4763" s="2">
        <v>10</v>
      </c>
      <c r="S4763" s="5">
        <f>IFERROR(Table1[[#This Row],[Profit]]/Table1[[#This Row],[Sales]],0)</f>
        <v>0.16822829515841448</v>
      </c>
      <c r="T4763" s="2" t="str">
        <f t="shared" si="74"/>
        <v>Reorder Needed</v>
      </c>
    </row>
    <row r="4764" spans="1:20" x14ac:dyDescent="0.3">
      <c r="A4764" s="2">
        <v>5763</v>
      </c>
      <c r="B4764" s="3">
        <v>45613</v>
      </c>
      <c r="C4764" s="2" t="s">
        <v>702</v>
      </c>
      <c r="D4764" s="2" t="s">
        <v>5513</v>
      </c>
      <c r="E4764" s="2" t="s">
        <v>28</v>
      </c>
      <c r="F4764" s="2" t="s">
        <v>29</v>
      </c>
      <c r="G4764" s="2" t="s">
        <v>75</v>
      </c>
      <c r="H4764" s="2" t="s">
        <v>76</v>
      </c>
      <c r="I4764" s="2" t="s">
        <v>77</v>
      </c>
      <c r="J4764" s="2">
        <v>2</v>
      </c>
      <c r="K4764" s="2">
        <v>15875</v>
      </c>
      <c r="L4764" s="2">
        <v>31750</v>
      </c>
      <c r="M4764" s="2">
        <v>26650.74</v>
      </c>
      <c r="N4764" s="2">
        <v>5099.26</v>
      </c>
      <c r="O4764" s="2">
        <v>191</v>
      </c>
      <c r="P4764" s="2">
        <v>73</v>
      </c>
      <c r="Q4764" s="2" t="s">
        <v>78</v>
      </c>
      <c r="R4764" s="2">
        <v>5</v>
      </c>
      <c r="S4764" s="5">
        <f>IFERROR(Table1[[#This Row],[Profit]]/Table1[[#This Row],[Sales]],0)</f>
        <v>0.16060661417322836</v>
      </c>
      <c r="T4764" s="2" t="str">
        <f t="shared" si="74"/>
        <v>Reorder Needed</v>
      </c>
    </row>
    <row r="4765" spans="1:20" x14ac:dyDescent="0.3">
      <c r="A4765" s="2">
        <v>5764</v>
      </c>
      <c r="B4765" s="3">
        <v>45511</v>
      </c>
      <c r="C4765" s="2" t="s">
        <v>1166</v>
      </c>
      <c r="D4765" s="2" t="s">
        <v>5514</v>
      </c>
      <c r="E4765" s="2" t="s">
        <v>45</v>
      </c>
      <c r="F4765" s="2" t="s">
        <v>46</v>
      </c>
      <c r="G4765" s="2" t="s">
        <v>30</v>
      </c>
      <c r="H4765" s="2" t="s">
        <v>31</v>
      </c>
      <c r="I4765" s="2" t="s">
        <v>32</v>
      </c>
      <c r="J4765" s="2">
        <v>2</v>
      </c>
      <c r="K4765" s="2">
        <v>55581</v>
      </c>
      <c r="L4765" s="2">
        <v>111162</v>
      </c>
      <c r="M4765" s="2">
        <v>95048.55</v>
      </c>
      <c r="N4765" s="2">
        <v>16113.45</v>
      </c>
      <c r="O4765" s="2">
        <v>228</v>
      </c>
      <c r="P4765" s="2">
        <v>24</v>
      </c>
      <c r="Q4765" s="2" t="s">
        <v>33</v>
      </c>
      <c r="R4765" s="2">
        <v>5</v>
      </c>
      <c r="S4765" s="5">
        <f>IFERROR(Table1[[#This Row],[Profit]]/Table1[[#This Row],[Sales]],0)</f>
        <v>0.14495466076536948</v>
      </c>
      <c r="T4765" s="2" t="str">
        <f t="shared" si="74"/>
        <v>Reorder Needed</v>
      </c>
    </row>
    <row r="4766" spans="1:20" x14ac:dyDescent="0.3">
      <c r="A4766" s="2">
        <v>5765</v>
      </c>
      <c r="B4766" s="3">
        <v>45564</v>
      </c>
      <c r="C4766" s="2" t="s">
        <v>1374</v>
      </c>
      <c r="D4766" s="2" t="s">
        <v>5515</v>
      </c>
      <c r="E4766" s="2" t="s">
        <v>20</v>
      </c>
      <c r="F4766" s="2" t="s">
        <v>21</v>
      </c>
      <c r="G4766" s="2" t="s">
        <v>60</v>
      </c>
      <c r="H4766" s="2" t="s">
        <v>61</v>
      </c>
      <c r="I4766" s="2" t="s">
        <v>32</v>
      </c>
      <c r="J4766" s="2">
        <v>7</v>
      </c>
      <c r="K4766" s="2">
        <v>24139</v>
      </c>
      <c r="L4766" s="2">
        <v>168973</v>
      </c>
      <c r="M4766" s="2">
        <v>148386.88</v>
      </c>
      <c r="N4766" s="2">
        <v>20586.12</v>
      </c>
      <c r="O4766" s="2">
        <v>170</v>
      </c>
      <c r="P4766" s="2">
        <v>62</v>
      </c>
      <c r="Q4766" s="2" t="s">
        <v>62</v>
      </c>
      <c r="R4766" s="2">
        <v>5</v>
      </c>
      <c r="S4766" s="5">
        <f>IFERROR(Table1[[#This Row],[Profit]]/Table1[[#This Row],[Sales]],0)</f>
        <v>0.1218308250430542</v>
      </c>
      <c r="T4766" s="2" t="str">
        <f t="shared" si="74"/>
        <v>Reorder Needed</v>
      </c>
    </row>
    <row r="4767" spans="1:20" x14ac:dyDescent="0.3">
      <c r="A4767" s="2">
        <v>5766</v>
      </c>
      <c r="B4767" s="3">
        <v>45502</v>
      </c>
      <c r="C4767" s="2" t="s">
        <v>1835</v>
      </c>
      <c r="D4767" s="2" t="s">
        <v>5516</v>
      </c>
      <c r="E4767" s="2" t="s">
        <v>20</v>
      </c>
      <c r="F4767" s="2" t="s">
        <v>21</v>
      </c>
      <c r="G4767" s="2" t="s">
        <v>55</v>
      </c>
      <c r="H4767" s="2" t="s">
        <v>56</v>
      </c>
      <c r="I4767" s="2" t="s">
        <v>32</v>
      </c>
      <c r="J4767" s="2">
        <v>1</v>
      </c>
      <c r="K4767" s="2">
        <v>35087</v>
      </c>
      <c r="L4767" s="2">
        <v>35087</v>
      </c>
      <c r="M4767" s="2">
        <v>30096.95</v>
      </c>
      <c r="N4767" s="2">
        <v>4990.05</v>
      </c>
      <c r="O4767" s="2">
        <v>440</v>
      </c>
      <c r="P4767" s="2">
        <v>16</v>
      </c>
      <c r="Q4767" s="2" t="s">
        <v>57</v>
      </c>
      <c r="R4767" s="2">
        <v>0</v>
      </c>
      <c r="S4767" s="5">
        <f>IFERROR(Table1[[#This Row],[Profit]]/Table1[[#This Row],[Sales]],0)</f>
        <v>0.14221934049648019</v>
      </c>
      <c r="T4767" s="2" t="str">
        <f t="shared" si="74"/>
        <v>Reorder Needed</v>
      </c>
    </row>
    <row r="4768" spans="1:20" x14ac:dyDescent="0.3">
      <c r="A4768" s="2">
        <v>5767</v>
      </c>
      <c r="B4768" s="3">
        <v>45476</v>
      </c>
      <c r="C4768" s="2" t="s">
        <v>795</v>
      </c>
      <c r="D4768" s="2" t="s">
        <v>5517</v>
      </c>
      <c r="E4768" s="2" t="s">
        <v>20</v>
      </c>
      <c r="F4768" s="2" t="s">
        <v>21</v>
      </c>
      <c r="G4768" s="2" t="s">
        <v>30</v>
      </c>
      <c r="H4768" s="2" t="s">
        <v>31</v>
      </c>
      <c r="I4768" s="2" t="s">
        <v>32</v>
      </c>
      <c r="J4768" s="2">
        <v>9</v>
      </c>
      <c r="K4768" s="2">
        <v>40162</v>
      </c>
      <c r="L4768" s="2">
        <v>361458</v>
      </c>
      <c r="M4768" s="2">
        <v>250753.32</v>
      </c>
      <c r="N4768" s="2">
        <v>110704.68</v>
      </c>
      <c r="O4768" s="2">
        <v>162</v>
      </c>
      <c r="P4768" s="2">
        <v>56</v>
      </c>
      <c r="Q4768" s="2" t="s">
        <v>33</v>
      </c>
      <c r="R4768" s="2">
        <v>20</v>
      </c>
      <c r="S4768" s="5">
        <f>IFERROR(Table1[[#This Row],[Profit]]/Table1[[#This Row],[Sales]],0)</f>
        <v>0.30627259598625567</v>
      </c>
      <c r="T4768" s="2" t="str">
        <f t="shared" si="74"/>
        <v>Reorder Needed</v>
      </c>
    </row>
    <row r="4769" spans="1:20" x14ac:dyDescent="0.3">
      <c r="A4769" s="2">
        <v>5768</v>
      </c>
      <c r="B4769" s="3">
        <v>45533</v>
      </c>
      <c r="C4769" s="2" t="s">
        <v>2695</v>
      </c>
      <c r="D4769" s="2" t="s">
        <v>5518</v>
      </c>
      <c r="E4769" s="2" t="s">
        <v>36</v>
      </c>
      <c r="F4769" s="2" t="s">
        <v>37</v>
      </c>
      <c r="G4769" s="2" t="s">
        <v>81</v>
      </c>
      <c r="H4769" s="2" t="s">
        <v>82</v>
      </c>
      <c r="I4769" s="2" t="s">
        <v>24</v>
      </c>
      <c r="J4769" s="2">
        <v>9</v>
      </c>
      <c r="K4769" s="2">
        <v>12635</v>
      </c>
      <c r="L4769" s="2">
        <v>113715</v>
      </c>
      <c r="M4769" s="2">
        <v>99621.33</v>
      </c>
      <c r="N4769" s="2">
        <v>14093.67</v>
      </c>
      <c r="O4769" s="2">
        <v>320</v>
      </c>
      <c r="P4769" s="2">
        <v>58</v>
      </c>
      <c r="Q4769" s="2" t="s">
        <v>42</v>
      </c>
      <c r="R4769" s="2">
        <v>15</v>
      </c>
      <c r="S4769" s="5">
        <f>IFERROR(Table1[[#This Row],[Profit]]/Table1[[#This Row],[Sales]],0)</f>
        <v>0.12393853053686849</v>
      </c>
      <c r="T4769" s="2" t="str">
        <f t="shared" si="74"/>
        <v>Reorder Needed</v>
      </c>
    </row>
    <row r="4770" spans="1:20" x14ac:dyDescent="0.3">
      <c r="A4770" s="2">
        <v>5769</v>
      </c>
      <c r="B4770" s="3">
        <v>45652</v>
      </c>
      <c r="C4770" s="2" t="s">
        <v>34</v>
      </c>
      <c r="D4770" s="2" t="s">
        <v>5519</v>
      </c>
      <c r="E4770" s="2" t="s">
        <v>20</v>
      </c>
      <c r="F4770" s="2" t="s">
        <v>21</v>
      </c>
      <c r="G4770" s="2" t="s">
        <v>40</v>
      </c>
      <c r="H4770" s="2" t="s">
        <v>41</v>
      </c>
      <c r="I4770" s="2" t="s">
        <v>24</v>
      </c>
      <c r="J4770" s="2">
        <v>10</v>
      </c>
      <c r="K4770" s="2">
        <v>51482</v>
      </c>
      <c r="L4770" s="2">
        <v>514820</v>
      </c>
      <c r="M4770" s="2">
        <v>410532.39</v>
      </c>
      <c r="N4770" s="2">
        <v>104287.61</v>
      </c>
      <c r="O4770" s="2">
        <v>13</v>
      </c>
      <c r="P4770" s="2">
        <v>32</v>
      </c>
      <c r="Q4770" s="2" t="s">
        <v>42</v>
      </c>
      <c r="R4770" s="2">
        <v>0</v>
      </c>
      <c r="S4770" s="5">
        <f>IFERROR(Table1[[#This Row],[Profit]]/Table1[[#This Row],[Sales]],0)</f>
        <v>0.20257101511207801</v>
      </c>
      <c r="T4770" s="2" t="str">
        <f t="shared" si="74"/>
        <v>Sufficient</v>
      </c>
    </row>
    <row r="4771" spans="1:20" x14ac:dyDescent="0.3">
      <c r="A4771" s="2">
        <v>5770</v>
      </c>
      <c r="B4771" s="3">
        <v>45326</v>
      </c>
      <c r="C4771" s="2" t="s">
        <v>150</v>
      </c>
      <c r="D4771" s="2" t="s">
        <v>5520</v>
      </c>
      <c r="E4771" s="2" t="s">
        <v>45</v>
      </c>
      <c r="F4771" s="2" t="s">
        <v>46</v>
      </c>
      <c r="G4771" s="2" t="s">
        <v>60</v>
      </c>
      <c r="H4771" s="2" t="s">
        <v>61</v>
      </c>
      <c r="I4771" s="2" t="s">
        <v>32</v>
      </c>
      <c r="J4771" s="2">
        <v>10</v>
      </c>
      <c r="K4771" s="2">
        <v>16858</v>
      </c>
      <c r="L4771" s="2">
        <v>168580</v>
      </c>
      <c r="M4771" s="2">
        <v>139505</v>
      </c>
      <c r="N4771" s="2">
        <v>29075</v>
      </c>
      <c r="O4771" s="2">
        <v>393</v>
      </c>
      <c r="P4771" s="2">
        <v>62</v>
      </c>
      <c r="Q4771" s="2" t="s">
        <v>62</v>
      </c>
      <c r="R4771" s="2">
        <v>20</v>
      </c>
      <c r="S4771" s="5">
        <f>IFERROR(Table1[[#This Row],[Profit]]/Table1[[#This Row],[Sales]],0)</f>
        <v>0.17247004389607309</v>
      </c>
      <c r="T4771" s="2" t="str">
        <f t="shared" si="74"/>
        <v>Reorder Needed</v>
      </c>
    </row>
    <row r="4772" spans="1:20" x14ac:dyDescent="0.3">
      <c r="A4772" s="2">
        <v>5771</v>
      </c>
      <c r="B4772" s="3">
        <v>45554</v>
      </c>
      <c r="C4772" s="2" t="s">
        <v>363</v>
      </c>
      <c r="D4772" s="2" t="s">
        <v>646</v>
      </c>
      <c r="E4772" s="2" t="s">
        <v>28</v>
      </c>
      <c r="F4772" s="2" t="s">
        <v>29</v>
      </c>
      <c r="G4772" s="2" t="s">
        <v>49</v>
      </c>
      <c r="H4772" s="2" t="s">
        <v>50</v>
      </c>
      <c r="I4772" s="2" t="s">
        <v>51</v>
      </c>
      <c r="J4772" s="2">
        <v>10</v>
      </c>
      <c r="K4772" s="2">
        <v>11229</v>
      </c>
      <c r="L4772" s="2">
        <v>112290</v>
      </c>
      <c r="M4772" s="2">
        <v>69109.91</v>
      </c>
      <c r="N4772" s="2">
        <v>43180.09</v>
      </c>
      <c r="O4772" s="2">
        <v>449</v>
      </c>
      <c r="P4772" s="2">
        <v>26</v>
      </c>
      <c r="Q4772" s="2" t="s">
        <v>52</v>
      </c>
      <c r="R4772" s="2">
        <v>5</v>
      </c>
      <c r="S4772" s="5">
        <f>IFERROR(Table1[[#This Row],[Profit]]/Table1[[#This Row],[Sales]],0)</f>
        <v>0.38454083177486859</v>
      </c>
      <c r="T4772" s="2" t="str">
        <f t="shared" si="74"/>
        <v>Reorder Needed</v>
      </c>
    </row>
    <row r="4773" spans="1:20" x14ac:dyDescent="0.3">
      <c r="A4773" s="2">
        <v>5772</v>
      </c>
      <c r="B4773" s="3">
        <v>45485</v>
      </c>
      <c r="C4773" s="2" t="s">
        <v>902</v>
      </c>
      <c r="D4773" s="2" t="s">
        <v>5521</v>
      </c>
      <c r="E4773" s="2" t="s">
        <v>28</v>
      </c>
      <c r="F4773" s="2" t="s">
        <v>29</v>
      </c>
      <c r="G4773" s="2" t="s">
        <v>55</v>
      </c>
      <c r="H4773" s="2" t="s">
        <v>56</v>
      </c>
      <c r="I4773" s="2" t="s">
        <v>32</v>
      </c>
      <c r="J4773" s="2">
        <v>5</v>
      </c>
      <c r="K4773" s="2">
        <v>3890</v>
      </c>
      <c r="L4773" s="2">
        <v>19450</v>
      </c>
      <c r="M4773" s="2">
        <v>14191.34</v>
      </c>
      <c r="N4773" s="2">
        <v>5258.66</v>
      </c>
      <c r="O4773" s="2">
        <v>79</v>
      </c>
      <c r="P4773" s="2">
        <v>52</v>
      </c>
      <c r="Q4773" s="2" t="s">
        <v>57</v>
      </c>
      <c r="R4773" s="2">
        <v>0</v>
      </c>
      <c r="S4773" s="5">
        <f>IFERROR(Table1[[#This Row],[Profit]]/Table1[[#This Row],[Sales]],0)</f>
        <v>0.27036812339331617</v>
      </c>
      <c r="T4773" s="2" t="str">
        <f t="shared" si="74"/>
        <v>Reorder Needed</v>
      </c>
    </row>
    <row r="4774" spans="1:20" x14ac:dyDescent="0.3">
      <c r="A4774" s="2">
        <v>5773</v>
      </c>
      <c r="B4774" s="3">
        <v>45482</v>
      </c>
      <c r="C4774" s="2" t="s">
        <v>1288</v>
      </c>
      <c r="D4774" s="2" t="s">
        <v>5522</v>
      </c>
      <c r="E4774" s="2" t="s">
        <v>28</v>
      </c>
      <c r="F4774" s="2" t="s">
        <v>29</v>
      </c>
      <c r="G4774" s="2" t="s">
        <v>30</v>
      </c>
      <c r="H4774" s="2" t="s">
        <v>31</v>
      </c>
      <c r="I4774" s="2" t="s">
        <v>32</v>
      </c>
      <c r="J4774" s="2">
        <v>8</v>
      </c>
      <c r="K4774" s="2">
        <v>32513</v>
      </c>
      <c r="L4774" s="2">
        <v>260104</v>
      </c>
      <c r="M4774" s="2">
        <v>190680.15</v>
      </c>
      <c r="N4774" s="2">
        <v>69423.850000000006</v>
      </c>
      <c r="O4774" s="2">
        <v>72</v>
      </c>
      <c r="P4774" s="2">
        <v>37</v>
      </c>
      <c r="Q4774" s="2" t="s">
        <v>33</v>
      </c>
      <c r="R4774" s="2">
        <v>15</v>
      </c>
      <c r="S4774" s="5">
        <f>IFERROR(Table1[[#This Row],[Profit]]/Table1[[#This Row],[Sales]],0)</f>
        <v>0.26690804447451788</v>
      </c>
      <c r="T4774" s="2" t="str">
        <f t="shared" si="74"/>
        <v>Reorder Needed</v>
      </c>
    </row>
    <row r="4775" spans="1:20" x14ac:dyDescent="0.3">
      <c r="A4775" s="2">
        <v>5774</v>
      </c>
      <c r="B4775" s="3">
        <v>45595</v>
      </c>
      <c r="C4775" s="2" t="s">
        <v>1003</v>
      </c>
      <c r="D4775" s="2" t="s">
        <v>5523</v>
      </c>
      <c r="E4775" s="2" t="s">
        <v>28</v>
      </c>
      <c r="F4775" s="2" t="s">
        <v>29</v>
      </c>
      <c r="G4775" s="2" t="s">
        <v>40</v>
      </c>
      <c r="H4775" s="2" t="s">
        <v>41</v>
      </c>
      <c r="I4775" s="2" t="s">
        <v>24</v>
      </c>
      <c r="J4775" s="2">
        <v>10</v>
      </c>
      <c r="K4775" s="2">
        <v>31524</v>
      </c>
      <c r="L4775" s="2">
        <v>315240</v>
      </c>
      <c r="M4775" s="2">
        <v>270970.83</v>
      </c>
      <c r="N4775" s="2">
        <v>44269.17</v>
      </c>
      <c r="O4775" s="2">
        <v>300</v>
      </c>
      <c r="P4775" s="2">
        <v>85</v>
      </c>
      <c r="Q4775" s="2" t="s">
        <v>42</v>
      </c>
      <c r="R4775" s="2">
        <v>5</v>
      </c>
      <c r="S4775" s="5">
        <f>IFERROR(Table1[[#This Row],[Profit]]/Table1[[#This Row],[Sales]],0)</f>
        <v>0.14043005329272934</v>
      </c>
      <c r="T4775" s="2" t="str">
        <f t="shared" si="74"/>
        <v>Reorder Needed</v>
      </c>
    </row>
    <row r="4776" spans="1:20" x14ac:dyDescent="0.3">
      <c r="A4776" s="2">
        <v>5775</v>
      </c>
      <c r="B4776" s="3">
        <v>45606</v>
      </c>
      <c r="C4776" s="2" t="s">
        <v>1262</v>
      </c>
      <c r="D4776" s="2" t="s">
        <v>5524</v>
      </c>
      <c r="E4776" s="2" t="s">
        <v>45</v>
      </c>
      <c r="F4776" s="2" t="s">
        <v>46</v>
      </c>
      <c r="G4776" s="2" t="s">
        <v>60</v>
      </c>
      <c r="H4776" s="2" t="s">
        <v>61</v>
      </c>
      <c r="I4776" s="2" t="s">
        <v>32</v>
      </c>
      <c r="J4776" s="2">
        <v>6</v>
      </c>
      <c r="K4776" s="2">
        <v>731</v>
      </c>
      <c r="L4776" s="2">
        <v>4386</v>
      </c>
      <c r="M4776" s="2">
        <v>3749.01</v>
      </c>
      <c r="N4776" s="2">
        <v>636.99</v>
      </c>
      <c r="O4776" s="2">
        <v>284</v>
      </c>
      <c r="P4776" s="2">
        <v>34</v>
      </c>
      <c r="Q4776" s="2" t="s">
        <v>62</v>
      </c>
      <c r="R4776" s="2">
        <v>5</v>
      </c>
      <c r="S4776" s="5">
        <f>IFERROR(Table1[[#This Row],[Profit]]/Table1[[#This Row],[Sales]],0)</f>
        <v>0.1452325581395349</v>
      </c>
      <c r="T4776" s="2" t="str">
        <f t="shared" si="74"/>
        <v>Reorder Needed</v>
      </c>
    </row>
    <row r="4777" spans="1:20" x14ac:dyDescent="0.3">
      <c r="A4777" s="2">
        <v>5776</v>
      </c>
      <c r="B4777" s="3">
        <v>45490</v>
      </c>
      <c r="C4777" s="2" t="s">
        <v>2281</v>
      </c>
      <c r="D4777" s="2" t="s">
        <v>5525</v>
      </c>
      <c r="E4777" s="2" t="s">
        <v>28</v>
      </c>
      <c r="F4777" s="2" t="s">
        <v>29</v>
      </c>
      <c r="G4777" s="2" t="s">
        <v>97</v>
      </c>
      <c r="H4777" s="2" t="s">
        <v>98</v>
      </c>
      <c r="I4777" s="2" t="s">
        <v>32</v>
      </c>
      <c r="J4777" s="2">
        <v>10</v>
      </c>
      <c r="K4777" s="2">
        <v>14732</v>
      </c>
      <c r="L4777" s="2">
        <v>147320</v>
      </c>
      <c r="M4777" s="2">
        <v>112626.3</v>
      </c>
      <c r="N4777" s="2">
        <v>34693.699999999997</v>
      </c>
      <c r="O4777" s="2">
        <v>358</v>
      </c>
      <c r="P4777" s="2">
        <v>80</v>
      </c>
      <c r="Q4777" s="2" t="s">
        <v>99</v>
      </c>
      <c r="R4777" s="2">
        <v>15</v>
      </c>
      <c r="S4777" s="5">
        <f>IFERROR(Table1[[#This Row],[Profit]]/Table1[[#This Row],[Sales]],0)</f>
        <v>0.23549891392886232</v>
      </c>
      <c r="T4777" s="2" t="str">
        <f t="shared" si="74"/>
        <v>Reorder Needed</v>
      </c>
    </row>
    <row r="4778" spans="1:20" x14ac:dyDescent="0.3">
      <c r="A4778" s="2">
        <v>5777</v>
      </c>
      <c r="B4778" s="3">
        <v>45432</v>
      </c>
      <c r="C4778" s="2" t="s">
        <v>2200</v>
      </c>
      <c r="D4778" s="2" t="s">
        <v>5526</v>
      </c>
      <c r="E4778" s="2" t="s">
        <v>20</v>
      </c>
      <c r="F4778" s="2" t="s">
        <v>21</v>
      </c>
      <c r="G4778" s="2" t="s">
        <v>22</v>
      </c>
      <c r="H4778" s="2" t="s">
        <v>23</v>
      </c>
      <c r="I4778" s="2" t="s">
        <v>24</v>
      </c>
      <c r="J4778" s="2">
        <v>1</v>
      </c>
      <c r="K4778" s="2">
        <v>54284</v>
      </c>
      <c r="L4778" s="2">
        <v>54284</v>
      </c>
      <c r="M4778" s="2">
        <v>34346.92</v>
      </c>
      <c r="N4778" s="2">
        <v>19937.080000000002</v>
      </c>
      <c r="O4778" s="2">
        <v>260</v>
      </c>
      <c r="P4778" s="2">
        <v>71</v>
      </c>
      <c r="Q4778" s="2" t="s">
        <v>25</v>
      </c>
      <c r="R4778" s="2">
        <v>15</v>
      </c>
      <c r="S4778" s="5">
        <f>IFERROR(Table1[[#This Row],[Profit]]/Table1[[#This Row],[Sales]],0)</f>
        <v>0.3672735981136247</v>
      </c>
      <c r="T4778" s="2" t="str">
        <f t="shared" si="74"/>
        <v>Reorder Needed</v>
      </c>
    </row>
    <row r="4779" spans="1:20" x14ac:dyDescent="0.3">
      <c r="A4779" s="2">
        <v>5778</v>
      </c>
      <c r="B4779" s="3">
        <v>45392</v>
      </c>
      <c r="C4779" s="2" t="s">
        <v>2163</v>
      </c>
      <c r="D4779" s="2" t="s">
        <v>5527</v>
      </c>
      <c r="E4779" s="2" t="s">
        <v>36</v>
      </c>
      <c r="F4779" s="2" t="s">
        <v>37</v>
      </c>
      <c r="G4779" s="2" t="s">
        <v>67</v>
      </c>
      <c r="H4779" s="2" t="s">
        <v>68</v>
      </c>
      <c r="I4779" s="2" t="s">
        <v>24</v>
      </c>
      <c r="J4779" s="2">
        <v>5</v>
      </c>
      <c r="K4779" s="2">
        <v>11956</v>
      </c>
      <c r="L4779" s="2">
        <v>59780</v>
      </c>
      <c r="M4779" s="2">
        <v>38133.57</v>
      </c>
      <c r="N4779" s="2">
        <v>21646.43</v>
      </c>
      <c r="O4779" s="2">
        <v>340</v>
      </c>
      <c r="P4779" s="2">
        <v>27</v>
      </c>
      <c r="Q4779" s="2" t="s">
        <v>42</v>
      </c>
      <c r="R4779" s="2">
        <v>15</v>
      </c>
      <c r="S4779" s="5">
        <f>IFERROR(Table1[[#This Row],[Profit]]/Table1[[#This Row],[Sales]],0)</f>
        <v>0.36210153897624625</v>
      </c>
      <c r="T4779" s="2" t="str">
        <f t="shared" si="74"/>
        <v>Reorder Needed</v>
      </c>
    </row>
    <row r="4780" spans="1:20" x14ac:dyDescent="0.3">
      <c r="A4780" s="2">
        <v>5779</v>
      </c>
      <c r="B4780" s="3">
        <v>45557</v>
      </c>
      <c r="C4780" s="2" t="s">
        <v>523</v>
      </c>
      <c r="D4780" s="2" t="s">
        <v>5528</v>
      </c>
      <c r="E4780" s="2" t="s">
        <v>45</v>
      </c>
      <c r="F4780" s="2" t="s">
        <v>46</v>
      </c>
      <c r="G4780" s="2" t="s">
        <v>75</v>
      </c>
      <c r="H4780" s="2" t="s">
        <v>76</v>
      </c>
      <c r="I4780" s="2" t="s">
        <v>77</v>
      </c>
      <c r="J4780" s="2">
        <v>9</v>
      </c>
      <c r="K4780" s="2">
        <v>15593</v>
      </c>
      <c r="L4780" s="2">
        <v>140337</v>
      </c>
      <c r="M4780" s="2">
        <v>93381.88</v>
      </c>
      <c r="N4780" s="2">
        <v>46955.12</v>
      </c>
      <c r="O4780" s="2">
        <v>269</v>
      </c>
      <c r="P4780" s="2">
        <v>90</v>
      </c>
      <c r="Q4780" s="2" t="s">
        <v>78</v>
      </c>
      <c r="R4780" s="2">
        <v>5</v>
      </c>
      <c r="S4780" s="5">
        <f>IFERROR(Table1[[#This Row],[Profit]]/Table1[[#This Row],[Sales]],0)</f>
        <v>0.33458831241939047</v>
      </c>
      <c r="T4780" s="2" t="str">
        <f t="shared" si="74"/>
        <v>Reorder Needed</v>
      </c>
    </row>
    <row r="4781" spans="1:20" x14ac:dyDescent="0.3">
      <c r="A4781" s="2">
        <v>5780</v>
      </c>
      <c r="B4781" s="3">
        <v>45313</v>
      </c>
      <c r="C4781" s="2" t="s">
        <v>1752</v>
      </c>
      <c r="D4781" s="2" t="s">
        <v>5529</v>
      </c>
      <c r="E4781" s="2" t="s">
        <v>36</v>
      </c>
      <c r="F4781" s="2" t="s">
        <v>37</v>
      </c>
      <c r="G4781" s="2" t="s">
        <v>81</v>
      </c>
      <c r="H4781" s="2" t="s">
        <v>82</v>
      </c>
      <c r="I4781" s="2" t="s">
        <v>24</v>
      </c>
      <c r="J4781" s="2">
        <v>5</v>
      </c>
      <c r="K4781" s="2">
        <v>3042</v>
      </c>
      <c r="L4781" s="2">
        <v>15210</v>
      </c>
      <c r="M4781" s="2">
        <v>12320.82</v>
      </c>
      <c r="N4781" s="2">
        <v>2889.18</v>
      </c>
      <c r="O4781" s="2">
        <v>182</v>
      </c>
      <c r="P4781" s="2">
        <v>45</v>
      </c>
      <c r="Q4781" s="2" t="s">
        <v>42</v>
      </c>
      <c r="R4781" s="2">
        <v>0</v>
      </c>
      <c r="S4781" s="5">
        <f>IFERROR(Table1[[#This Row],[Profit]]/Table1[[#This Row],[Sales]],0)</f>
        <v>0.18995266272189348</v>
      </c>
      <c r="T4781" s="2" t="str">
        <f t="shared" si="74"/>
        <v>Reorder Needed</v>
      </c>
    </row>
    <row r="4782" spans="1:20" x14ac:dyDescent="0.3">
      <c r="A4782" s="2">
        <v>5781</v>
      </c>
      <c r="B4782" s="3">
        <v>45516</v>
      </c>
      <c r="C4782" s="2" t="s">
        <v>1003</v>
      </c>
      <c r="D4782" s="2" t="s">
        <v>5530</v>
      </c>
      <c r="E4782" s="2" t="s">
        <v>20</v>
      </c>
      <c r="F4782" s="2" t="s">
        <v>21</v>
      </c>
      <c r="G4782" s="2" t="s">
        <v>55</v>
      </c>
      <c r="H4782" s="2" t="s">
        <v>56</v>
      </c>
      <c r="I4782" s="2" t="s">
        <v>32</v>
      </c>
      <c r="J4782" s="2">
        <v>1</v>
      </c>
      <c r="K4782" s="2">
        <v>41344</v>
      </c>
      <c r="L4782" s="2">
        <v>41344</v>
      </c>
      <c r="M4782" s="2">
        <v>30102.45</v>
      </c>
      <c r="N4782" s="2">
        <v>11241.55</v>
      </c>
      <c r="O4782" s="2">
        <v>408</v>
      </c>
      <c r="P4782" s="2">
        <v>97</v>
      </c>
      <c r="Q4782" s="2" t="s">
        <v>57</v>
      </c>
      <c r="R4782" s="2">
        <v>0</v>
      </c>
      <c r="S4782" s="5">
        <f>IFERROR(Table1[[#This Row],[Profit]]/Table1[[#This Row],[Sales]],0)</f>
        <v>0.27190281540247674</v>
      </c>
      <c r="T4782" s="2" t="str">
        <f t="shared" si="74"/>
        <v>Reorder Needed</v>
      </c>
    </row>
    <row r="4783" spans="1:20" x14ac:dyDescent="0.3">
      <c r="A4783" s="2">
        <v>5782</v>
      </c>
      <c r="B4783" s="3">
        <v>45499</v>
      </c>
      <c r="C4783" s="2" t="s">
        <v>1186</v>
      </c>
      <c r="D4783" s="2" t="s">
        <v>5531</v>
      </c>
      <c r="E4783" s="2" t="s">
        <v>36</v>
      </c>
      <c r="F4783" s="2" t="s">
        <v>37</v>
      </c>
      <c r="G4783" s="2" t="s">
        <v>22</v>
      </c>
      <c r="H4783" s="2" t="s">
        <v>23</v>
      </c>
      <c r="I4783" s="2" t="s">
        <v>24</v>
      </c>
      <c r="J4783" s="2">
        <v>8</v>
      </c>
      <c r="K4783" s="2">
        <v>27357</v>
      </c>
      <c r="L4783" s="2">
        <v>218856</v>
      </c>
      <c r="M4783" s="2">
        <v>153632.06</v>
      </c>
      <c r="N4783" s="2">
        <v>65223.94</v>
      </c>
      <c r="O4783" s="2">
        <v>191</v>
      </c>
      <c r="P4783" s="2">
        <v>18</v>
      </c>
      <c r="Q4783" s="2" t="s">
        <v>25</v>
      </c>
      <c r="R4783" s="2">
        <v>5</v>
      </c>
      <c r="S4783" s="5">
        <f>IFERROR(Table1[[#This Row],[Profit]]/Table1[[#This Row],[Sales]],0)</f>
        <v>0.29802216982856311</v>
      </c>
      <c r="T4783" s="2" t="str">
        <f t="shared" si="74"/>
        <v>Reorder Needed</v>
      </c>
    </row>
    <row r="4784" spans="1:20" x14ac:dyDescent="0.3">
      <c r="A4784" s="2">
        <v>5783</v>
      </c>
      <c r="B4784" s="3">
        <v>45477</v>
      </c>
      <c r="C4784" s="2" t="s">
        <v>2406</v>
      </c>
      <c r="D4784" s="2" t="s">
        <v>5532</v>
      </c>
      <c r="E4784" s="2" t="s">
        <v>28</v>
      </c>
      <c r="F4784" s="2" t="s">
        <v>29</v>
      </c>
      <c r="G4784" s="2" t="s">
        <v>55</v>
      </c>
      <c r="H4784" s="2" t="s">
        <v>56</v>
      </c>
      <c r="I4784" s="2" t="s">
        <v>32</v>
      </c>
      <c r="J4784" s="2">
        <v>1</v>
      </c>
      <c r="K4784" s="2">
        <v>31104</v>
      </c>
      <c r="L4784" s="2">
        <v>31104</v>
      </c>
      <c r="M4784" s="2">
        <v>19822.099999999999</v>
      </c>
      <c r="N4784" s="2">
        <v>11281.9</v>
      </c>
      <c r="O4784" s="2">
        <v>213</v>
      </c>
      <c r="P4784" s="2">
        <v>26</v>
      </c>
      <c r="Q4784" s="2" t="s">
        <v>57</v>
      </c>
      <c r="R4784" s="2">
        <v>20</v>
      </c>
      <c r="S4784" s="5">
        <f>IFERROR(Table1[[#This Row],[Profit]]/Table1[[#This Row],[Sales]],0)</f>
        <v>0.36271540637860084</v>
      </c>
      <c r="T4784" s="2" t="str">
        <f t="shared" si="74"/>
        <v>Reorder Needed</v>
      </c>
    </row>
    <row r="4785" spans="1:20" x14ac:dyDescent="0.3">
      <c r="A4785" s="2">
        <v>5784</v>
      </c>
      <c r="B4785" s="3">
        <v>45387</v>
      </c>
      <c r="C4785" s="2" t="s">
        <v>1111</v>
      </c>
      <c r="D4785" s="2" t="s">
        <v>5533</v>
      </c>
      <c r="E4785" s="2" t="s">
        <v>20</v>
      </c>
      <c r="F4785" s="2" t="s">
        <v>21</v>
      </c>
      <c r="G4785" s="2" t="s">
        <v>75</v>
      </c>
      <c r="H4785" s="2" t="s">
        <v>76</v>
      </c>
      <c r="I4785" s="2" t="s">
        <v>77</v>
      </c>
      <c r="J4785" s="2">
        <v>7</v>
      </c>
      <c r="K4785" s="2">
        <v>11830</v>
      </c>
      <c r="L4785" s="2">
        <v>82810</v>
      </c>
      <c r="M4785" s="2">
        <v>68817.03</v>
      </c>
      <c r="N4785" s="2">
        <v>13992.97</v>
      </c>
      <c r="O4785" s="2">
        <v>434</v>
      </c>
      <c r="P4785" s="2">
        <v>52</v>
      </c>
      <c r="Q4785" s="2" t="s">
        <v>78</v>
      </c>
      <c r="R4785" s="2">
        <v>15</v>
      </c>
      <c r="S4785" s="5">
        <f>IFERROR(Table1[[#This Row],[Profit]]/Table1[[#This Row],[Sales]],0)</f>
        <v>0.1689768143943968</v>
      </c>
      <c r="T4785" s="2" t="str">
        <f t="shared" si="74"/>
        <v>Reorder Needed</v>
      </c>
    </row>
    <row r="4786" spans="1:20" x14ac:dyDescent="0.3">
      <c r="A4786" s="2">
        <v>5785</v>
      </c>
      <c r="B4786" s="3">
        <v>45653</v>
      </c>
      <c r="C4786" s="2" t="s">
        <v>415</v>
      </c>
      <c r="D4786" s="2" t="s">
        <v>5534</v>
      </c>
      <c r="E4786" s="2" t="s">
        <v>45</v>
      </c>
      <c r="F4786" s="2" t="s">
        <v>46</v>
      </c>
      <c r="G4786" s="2" t="s">
        <v>40</v>
      </c>
      <c r="H4786" s="2" t="s">
        <v>41</v>
      </c>
      <c r="I4786" s="2" t="s">
        <v>24</v>
      </c>
      <c r="J4786" s="2">
        <v>6</v>
      </c>
      <c r="K4786" s="2">
        <v>54164</v>
      </c>
      <c r="L4786" s="2">
        <v>324984</v>
      </c>
      <c r="M4786" s="2">
        <v>211915.61</v>
      </c>
      <c r="N4786" s="2">
        <v>113068.39</v>
      </c>
      <c r="O4786" s="2">
        <v>205</v>
      </c>
      <c r="P4786" s="2">
        <v>74</v>
      </c>
      <c r="Q4786" s="2" t="s">
        <v>42</v>
      </c>
      <c r="R4786" s="2">
        <v>10</v>
      </c>
      <c r="S4786" s="5">
        <f>IFERROR(Table1[[#This Row],[Profit]]/Table1[[#This Row],[Sales]],0)</f>
        <v>0.34791986682421289</v>
      </c>
      <c r="T4786" s="2" t="str">
        <f t="shared" si="74"/>
        <v>Reorder Needed</v>
      </c>
    </row>
    <row r="4787" spans="1:20" x14ac:dyDescent="0.3">
      <c r="A4787" s="2">
        <v>5786</v>
      </c>
      <c r="B4787" s="3">
        <v>45454</v>
      </c>
      <c r="C4787" s="2" t="s">
        <v>290</v>
      </c>
      <c r="D4787" s="2" t="s">
        <v>5535</v>
      </c>
      <c r="E4787" s="2" t="s">
        <v>20</v>
      </c>
      <c r="F4787" s="2" t="s">
        <v>21</v>
      </c>
      <c r="G4787" s="2" t="s">
        <v>30</v>
      </c>
      <c r="H4787" s="2" t="s">
        <v>31</v>
      </c>
      <c r="I4787" s="2" t="s">
        <v>32</v>
      </c>
      <c r="J4787" s="2">
        <v>10</v>
      </c>
      <c r="K4787" s="2">
        <v>31711</v>
      </c>
      <c r="L4787" s="2">
        <v>317110</v>
      </c>
      <c r="M4787" s="2">
        <v>247970.44</v>
      </c>
      <c r="N4787" s="2">
        <v>69139.56</v>
      </c>
      <c r="O4787" s="2">
        <v>290</v>
      </c>
      <c r="P4787" s="2">
        <v>44</v>
      </c>
      <c r="Q4787" s="2" t="s">
        <v>33</v>
      </c>
      <c r="R4787" s="2">
        <v>5</v>
      </c>
      <c r="S4787" s="5">
        <f>IFERROR(Table1[[#This Row],[Profit]]/Table1[[#This Row],[Sales]],0)</f>
        <v>0.21803021033710698</v>
      </c>
      <c r="T4787" s="2" t="str">
        <f t="shared" si="74"/>
        <v>Reorder Needed</v>
      </c>
    </row>
    <row r="4788" spans="1:20" x14ac:dyDescent="0.3">
      <c r="A4788" s="2">
        <v>5787</v>
      </c>
      <c r="B4788" s="3">
        <v>45359</v>
      </c>
      <c r="C4788" s="2" t="s">
        <v>3271</v>
      </c>
      <c r="D4788" s="2" t="s">
        <v>5536</v>
      </c>
      <c r="E4788" s="2" t="s">
        <v>28</v>
      </c>
      <c r="F4788" s="2" t="s">
        <v>29</v>
      </c>
      <c r="G4788" s="2" t="s">
        <v>60</v>
      </c>
      <c r="H4788" s="2" t="s">
        <v>61</v>
      </c>
      <c r="I4788" s="2" t="s">
        <v>32</v>
      </c>
      <c r="J4788" s="2">
        <v>8</v>
      </c>
      <c r="K4788" s="2">
        <v>14479</v>
      </c>
      <c r="L4788" s="2">
        <v>115832</v>
      </c>
      <c r="M4788" s="2">
        <v>70984.490000000005</v>
      </c>
      <c r="N4788" s="2">
        <v>44847.51</v>
      </c>
      <c r="O4788" s="2">
        <v>315</v>
      </c>
      <c r="P4788" s="2">
        <v>93</v>
      </c>
      <c r="Q4788" s="2" t="s">
        <v>62</v>
      </c>
      <c r="R4788" s="2">
        <v>0</v>
      </c>
      <c r="S4788" s="5">
        <f>IFERROR(Table1[[#This Row],[Profit]]/Table1[[#This Row],[Sales]],0)</f>
        <v>0.38717720491746671</v>
      </c>
      <c r="T4788" s="2" t="str">
        <f t="shared" si="74"/>
        <v>Reorder Needed</v>
      </c>
    </row>
    <row r="4789" spans="1:20" x14ac:dyDescent="0.3">
      <c r="A4789" s="2">
        <v>5788</v>
      </c>
      <c r="B4789" s="3">
        <v>45487</v>
      </c>
      <c r="C4789" s="2" t="s">
        <v>1018</v>
      </c>
      <c r="D4789" s="2" t="s">
        <v>5537</v>
      </c>
      <c r="E4789" s="2" t="s">
        <v>28</v>
      </c>
      <c r="F4789" s="2" t="s">
        <v>29</v>
      </c>
      <c r="G4789" s="2" t="s">
        <v>22</v>
      </c>
      <c r="H4789" s="2" t="s">
        <v>23</v>
      </c>
      <c r="I4789" s="2" t="s">
        <v>24</v>
      </c>
      <c r="J4789" s="2">
        <v>7</v>
      </c>
      <c r="K4789" s="2">
        <v>22569</v>
      </c>
      <c r="L4789" s="2">
        <v>157983</v>
      </c>
      <c r="M4789" s="2">
        <v>114892.83</v>
      </c>
      <c r="N4789" s="2">
        <v>43090.17</v>
      </c>
      <c r="O4789" s="2">
        <v>433</v>
      </c>
      <c r="P4789" s="2">
        <v>68</v>
      </c>
      <c r="Q4789" s="2" t="s">
        <v>25</v>
      </c>
      <c r="R4789" s="2">
        <v>0</v>
      </c>
      <c r="S4789" s="5">
        <f>IFERROR(Table1[[#This Row],[Profit]]/Table1[[#This Row],[Sales]],0)</f>
        <v>0.27275194166460948</v>
      </c>
      <c r="T4789" s="2" t="str">
        <f t="shared" si="74"/>
        <v>Reorder Needed</v>
      </c>
    </row>
    <row r="4790" spans="1:20" x14ac:dyDescent="0.3">
      <c r="A4790" s="2">
        <v>5789</v>
      </c>
      <c r="B4790" s="3">
        <v>45564</v>
      </c>
      <c r="C4790" s="2" t="s">
        <v>2647</v>
      </c>
      <c r="D4790" s="2" t="s">
        <v>5538</v>
      </c>
      <c r="E4790" s="2" t="s">
        <v>36</v>
      </c>
      <c r="F4790" s="2" t="s">
        <v>37</v>
      </c>
      <c r="G4790" s="2" t="s">
        <v>97</v>
      </c>
      <c r="H4790" s="2" t="s">
        <v>98</v>
      </c>
      <c r="I4790" s="2" t="s">
        <v>32</v>
      </c>
      <c r="J4790" s="2">
        <v>6</v>
      </c>
      <c r="K4790" s="2">
        <v>3270</v>
      </c>
      <c r="L4790" s="2">
        <v>19620</v>
      </c>
      <c r="M4790" s="2">
        <v>15988.95</v>
      </c>
      <c r="N4790" s="2">
        <v>3631.05</v>
      </c>
      <c r="O4790" s="2">
        <v>75</v>
      </c>
      <c r="P4790" s="2">
        <v>67</v>
      </c>
      <c r="Q4790" s="2" t="s">
        <v>99</v>
      </c>
      <c r="R4790" s="2">
        <v>5</v>
      </c>
      <c r="S4790" s="5">
        <f>IFERROR(Table1[[#This Row],[Profit]]/Table1[[#This Row],[Sales]],0)</f>
        <v>0.18506880733944955</v>
      </c>
      <c r="T4790" s="2" t="str">
        <f t="shared" si="74"/>
        <v>Reorder Needed</v>
      </c>
    </row>
    <row r="4791" spans="1:20" x14ac:dyDescent="0.3">
      <c r="A4791" s="2">
        <v>5790</v>
      </c>
      <c r="B4791" s="3">
        <v>45433</v>
      </c>
      <c r="C4791" s="2" t="s">
        <v>840</v>
      </c>
      <c r="D4791" s="2" t="s">
        <v>5539</v>
      </c>
      <c r="E4791" s="2" t="s">
        <v>28</v>
      </c>
      <c r="F4791" s="2" t="s">
        <v>29</v>
      </c>
      <c r="G4791" s="2" t="s">
        <v>40</v>
      </c>
      <c r="H4791" s="2" t="s">
        <v>41</v>
      </c>
      <c r="I4791" s="2" t="s">
        <v>24</v>
      </c>
      <c r="J4791" s="2">
        <v>7</v>
      </c>
      <c r="K4791" s="2">
        <v>44647</v>
      </c>
      <c r="L4791" s="2">
        <v>312529</v>
      </c>
      <c r="M4791" s="2">
        <v>228585.98</v>
      </c>
      <c r="N4791" s="2">
        <v>83943.02</v>
      </c>
      <c r="O4791" s="2">
        <v>11</v>
      </c>
      <c r="P4791" s="2">
        <v>95</v>
      </c>
      <c r="Q4791" s="2" t="s">
        <v>42</v>
      </c>
      <c r="R4791" s="2">
        <v>20</v>
      </c>
      <c r="S4791" s="5">
        <f>IFERROR(Table1[[#This Row],[Profit]]/Table1[[#This Row],[Sales]],0)</f>
        <v>0.26859273859385852</v>
      </c>
      <c r="T4791" s="2" t="str">
        <f t="shared" si="74"/>
        <v>Sufficient</v>
      </c>
    </row>
    <row r="4792" spans="1:20" x14ac:dyDescent="0.3">
      <c r="A4792" s="2">
        <v>5791</v>
      </c>
      <c r="B4792" s="3">
        <v>45446</v>
      </c>
      <c r="C4792" s="2" t="s">
        <v>889</v>
      </c>
      <c r="D4792" s="2" t="s">
        <v>5540</v>
      </c>
      <c r="E4792" s="2" t="s">
        <v>45</v>
      </c>
      <c r="F4792" s="2" t="s">
        <v>46</v>
      </c>
      <c r="G4792" s="2" t="s">
        <v>30</v>
      </c>
      <c r="H4792" s="2" t="s">
        <v>31</v>
      </c>
      <c r="I4792" s="2" t="s">
        <v>32</v>
      </c>
      <c r="J4792" s="2">
        <v>1</v>
      </c>
      <c r="K4792" s="2">
        <v>42783</v>
      </c>
      <c r="L4792" s="2">
        <v>42783</v>
      </c>
      <c r="M4792" s="2">
        <v>37203.769999999997</v>
      </c>
      <c r="N4792" s="2">
        <v>5579.23</v>
      </c>
      <c r="O4792" s="2">
        <v>486</v>
      </c>
      <c r="P4792" s="2">
        <v>85</v>
      </c>
      <c r="Q4792" s="2" t="s">
        <v>33</v>
      </c>
      <c r="R4792" s="2">
        <v>5</v>
      </c>
      <c r="S4792" s="5">
        <f>IFERROR(Table1[[#This Row],[Profit]]/Table1[[#This Row],[Sales]],0)</f>
        <v>0.1304076385480214</v>
      </c>
      <c r="T4792" s="2" t="str">
        <f t="shared" si="74"/>
        <v>Reorder Needed</v>
      </c>
    </row>
    <row r="4793" spans="1:20" x14ac:dyDescent="0.3">
      <c r="A4793" s="2">
        <v>5792</v>
      </c>
      <c r="B4793" s="3">
        <v>45612</v>
      </c>
      <c r="C4793" s="2" t="s">
        <v>452</v>
      </c>
      <c r="D4793" s="2" t="s">
        <v>3260</v>
      </c>
      <c r="E4793" s="2" t="s">
        <v>45</v>
      </c>
      <c r="F4793" s="2" t="s">
        <v>46</v>
      </c>
      <c r="G4793" s="2" t="s">
        <v>22</v>
      </c>
      <c r="H4793" s="2" t="s">
        <v>23</v>
      </c>
      <c r="I4793" s="2" t="s">
        <v>24</v>
      </c>
      <c r="J4793" s="2">
        <v>4</v>
      </c>
      <c r="K4793" s="2">
        <v>16273</v>
      </c>
      <c r="L4793" s="2">
        <v>65092</v>
      </c>
      <c r="M4793" s="2">
        <v>45092.15</v>
      </c>
      <c r="N4793" s="2">
        <v>19999.849999999999</v>
      </c>
      <c r="O4793" s="2">
        <v>113</v>
      </c>
      <c r="P4793" s="2">
        <v>27</v>
      </c>
      <c r="Q4793" s="2" t="s">
        <v>25</v>
      </c>
      <c r="R4793" s="2">
        <v>0</v>
      </c>
      <c r="S4793" s="5">
        <f>IFERROR(Table1[[#This Row],[Profit]]/Table1[[#This Row],[Sales]],0)</f>
        <v>0.30725511583604742</v>
      </c>
      <c r="T4793" s="2" t="str">
        <f t="shared" si="74"/>
        <v>Reorder Needed</v>
      </c>
    </row>
    <row r="4794" spans="1:20" x14ac:dyDescent="0.3">
      <c r="A4794" s="2">
        <v>5793</v>
      </c>
      <c r="B4794" s="3">
        <v>45417</v>
      </c>
      <c r="C4794" s="2" t="s">
        <v>53</v>
      </c>
      <c r="D4794" s="2" t="s">
        <v>5541</v>
      </c>
      <c r="E4794" s="2" t="s">
        <v>36</v>
      </c>
      <c r="F4794" s="2" t="s">
        <v>37</v>
      </c>
      <c r="G4794" s="2" t="s">
        <v>40</v>
      </c>
      <c r="H4794" s="2" t="s">
        <v>41</v>
      </c>
      <c r="I4794" s="2" t="s">
        <v>24</v>
      </c>
      <c r="J4794" s="2">
        <v>7</v>
      </c>
      <c r="K4794" s="2">
        <v>19741</v>
      </c>
      <c r="L4794" s="2">
        <v>138187</v>
      </c>
      <c r="M4794" s="2">
        <v>91325.51</v>
      </c>
      <c r="N4794" s="2">
        <v>46861.49</v>
      </c>
      <c r="O4794" s="2">
        <v>170</v>
      </c>
      <c r="P4794" s="2">
        <v>63</v>
      </c>
      <c r="Q4794" s="2" t="s">
        <v>42</v>
      </c>
      <c r="R4794" s="2">
        <v>5</v>
      </c>
      <c r="S4794" s="5">
        <f>IFERROR(Table1[[#This Row],[Profit]]/Table1[[#This Row],[Sales]],0)</f>
        <v>0.33911648707910291</v>
      </c>
      <c r="T4794" s="2" t="str">
        <f t="shared" si="74"/>
        <v>Reorder Needed</v>
      </c>
    </row>
    <row r="4795" spans="1:20" x14ac:dyDescent="0.3">
      <c r="A4795" s="2">
        <v>5794</v>
      </c>
      <c r="B4795" s="3">
        <v>45324</v>
      </c>
      <c r="C4795" s="2" t="s">
        <v>913</v>
      </c>
      <c r="D4795" s="2" t="s">
        <v>5542</v>
      </c>
      <c r="E4795" s="2" t="s">
        <v>45</v>
      </c>
      <c r="F4795" s="2" t="s">
        <v>46</v>
      </c>
      <c r="G4795" s="2" t="s">
        <v>97</v>
      </c>
      <c r="H4795" s="2" t="s">
        <v>98</v>
      </c>
      <c r="I4795" s="2" t="s">
        <v>32</v>
      </c>
      <c r="J4795" s="2">
        <v>7</v>
      </c>
      <c r="K4795" s="2">
        <v>59489</v>
      </c>
      <c r="L4795" s="2">
        <v>416423</v>
      </c>
      <c r="M4795" s="2">
        <v>373292.13</v>
      </c>
      <c r="N4795" s="2">
        <v>43130.87</v>
      </c>
      <c r="O4795" s="2">
        <v>68</v>
      </c>
      <c r="P4795" s="2">
        <v>24</v>
      </c>
      <c r="Q4795" s="2" t="s">
        <v>99</v>
      </c>
      <c r="R4795" s="2">
        <v>15</v>
      </c>
      <c r="S4795" s="5">
        <f>IFERROR(Table1[[#This Row],[Profit]]/Table1[[#This Row],[Sales]],0)</f>
        <v>0.10357465846026757</v>
      </c>
      <c r="T4795" s="2" t="str">
        <f t="shared" si="74"/>
        <v>Reorder Needed</v>
      </c>
    </row>
    <row r="4796" spans="1:20" x14ac:dyDescent="0.3">
      <c r="A4796" s="2">
        <v>5795</v>
      </c>
      <c r="B4796" s="3">
        <v>45591</v>
      </c>
      <c r="C4796" s="2" t="s">
        <v>863</v>
      </c>
      <c r="D4796" s="2" t="s">
        <v>5543</v>
      </c>
      <c r="E4796" s="2" t="s">
        <v>36</v>
      </c>
      <c r="F4796" s="2" t="s">
        <v>37</v>
      </c>
      <c r="G4796" s="2" t="s">
        <v>49</v>
      </c>
      <c r="H4796" s="2" t="s">
        <v>50</v>
      </c>
      <c r="I4796" s="2" t="s">
        <v>51</v>
      </c>
      <c r="J4796" s="2">
        <v>9</v>
      </c>
      <c r="K4796" s="2">
        <v>54822</v>
      </c>
      <c r="L4796" s="2">
        <v>493398</v>
      </c>
      <c r="M4796" s="2">
        <v>412219.57</v>
      </c>
      <c r="N4796" s="2">
        <v>81178.429999999993</v>
      </c>
      <c r="O4796" s="2">
        <v>242</v>
      </c>
      <c r="P4796" s="2">
        <v>31</v>
      </c>
      <c r="Q4796" s="2" t="s">
        <v>52</v>
      </c>
      <c r="R4796" s="2">
        <v>15</v>
      </c>
      <c r="S4796" s="5">
        <f>IFERROR(Table1[[#This Row],[Profit]]/Table1[[#This Row],[Sales]],0)</f>
        <v>0.16452930494246024</v>
      </c>
      <c r="T4796" s="2" t="str">
        <f t="shared" si="74"/>
        <v>Reorder Needed</v>
      </c>
    </row>
    <row r="4797" spans="1:20" x14ac:dyDescent="0.3">
      <c r="A4797" s="2">
        <v>5796</v>
      </c>
      <c r="B4797" s="3">
        <v>45544</v>
      </c>
      <c r="C4797" s="2" t="s">
        <v>1802</v>
      </c>
      <c r="D4797" s="2" t="s">
        <v>5544</v>
      </c>
      <c r="E4797" s="2" t="s">
        <v>45</v>
      </c>
      <c r="F4797" s="2" t="s">
        <v>46</v>
      </c>
      <c r="G4797" s="2" t="s">
        <v>81</v>
      </c>
      <c r="H4797" s="2" t="s">
        <v>82</v>
      </c>
      <c r="I4797" s="2" t="s">
        <v>24</v>
      </c>
      <c r="J4797" s="2">
        <v>8</v>
      </c>
      <c r="K4797" s="2">
        <v>42955</v>
      </c>
      <c r="L4797" s="2">
        <v>343640</v>
      </c>
      <c r="M4797" s="2">
        <v>229209.3</v>
      </c>
      <c r="N4797" s="2">
        <v>114430.7</v>
      </c>
      <c r="O4797" s="2">
        <v>366</v>
      </c>
      <c r="P4797" s="2">
        <v>61</v>
      </c>
      <c r="Q4797" s="2" t="s">
        <v>42</v>
      </c>
      <c r="R4797" s="2">
        <v>20</v>
      </c>
      <c r="S4797" s="5">
        <f>IFERROR(Table1[[#This Row],[Profit]]/Table1[[#This Row],[Sales]],0)</f>
        <v>0.33299586776859502</v>
      </c>
      <c r="T4797" s="2" t="str">
        <f t="shared" si="74"/>
        <v>Reorder Needed</v>
      </c>
    </row>
    <row r="4798" spans="1:20" x14ac:dyDescent="0.3">
      <c r="A4798" s="2">
        <v>5797</v>
      </c>
      <c r="B4798" s="3">
        <v>45381</v>
      </c>
      <c r="C4798" s="2" t="s">
        <v>3828</v>
      </c>
      <c r="D4798" s="2" t="s">
        <v>5545</v>
      </c>
      <c r="E4798" s="2" t="s">
        <v>36</v>
      </c>
      <c r="F4798" s="2" t="s">
        <v>37</v>
      </c>
      <c r="G4798" s="2" t="s">
        <v>55</v>
      </c>
      <c r="H4798" s="2" t="s">
        <v>56</v>
      </c>
      <c r="I4798" s="2" t="s">
        <v>32</v>
      </c>
      <c r="J4798" s="2">
        <v>2</v>
      </c>
      <c r="K4798" s="2">
        <v>33429</v>
      </c>
      <c r="L4798" s="2">
        <v>66858</v>
      </c>
      <c r="M4798" s="2">
        <v>47285.3</v>
      </c>
      <c r="N4798" s="2">
        <v>19572.7</v>
      </c>
      <c r="O4798" s="2">
        <v>246</v>
      </c>
      <c r="P4798" s="2">
        <v>64</v>
      </c>
      <c r="Q4798" s="2" t="s">
        <v>57</v>
      </c>
      <c r="R4798" s="2">
        <v>10</v>
      </c>
      <c r="S4798" s="5">
        <f>IFERROR(Table1[[#This Row],[Profit]]/Table1[[#This Row],[Sales]],0)</f>
        <v>0.29275030662000062</v>
      </c>
      <c r="T4798" s="2" t="str">
        <f t="shared" si="74"/>
        <v>Reorder Needed</v>
      </c>
    </row>
    <row r="4799" spans="1:20" x14ac:dyDescent="0.3">
      <c r="A4799" s="2">
        <v>5798</v>
      </c>
      <c r="B4799" s="3">
        <v>45306</v>
      </c>
      <c r="C4799" s="2" t="s">
        <v>495</v>
      </c>
      <c r="D4799" s="2" t="s">
        <v>5546</v>
      </c>
      <c r="E4799" s="2" t="s">
        <v>36</v>
      </c>
      <c r="F4799" s="2" t="s">
        <v>37</v>
      </c>
      <c r="G4799" s="2" t="s">
        <v>40</v>
      </c>
      <c r="H4799" s="2" t="s">
        <v>41</v>
      </c>
      <c r="I4799" s="2" t="s">
        <v>24</v>
      </c>
      <c r="J4799" s="2">
        <v>9</v>
      </c>
      <c r="K4799" s="2">
        <v>20093</v>
      </c>
      <c r="L4799" s="2">
        <v>180837</v>
      </c>
      <c r="M4799" s="2">
        <v>158600.45000000001</v>
      </c>
      <c r="N4799" s="2">
        <v>22236.55</v>
      </c>
      <c r="O4799" s="2">
        <v>476</v>
      </c>
      <c r="P4799" s="2">
        <v>57</v>
      </c>
      <c r="Q4799" s="2" t="s">
        <v>42</v>
      </c>
      <c r="R4799" s="2">
        <v>15</v>
      </c>
      <c r="S4799" s="5">
        <f>IFERROR(Table1[[#This Row],[Profit]]/Table1[[#This Row],[Sales]],0)</f>
        <v>0.12296460348269436</v>
      </c>
      <c r="T4799" s="2" t="str">
        <f t="shared" si="74"/>
        <v>Reorder Needed</v>
      </c>
    </row>
    <row r="4800" spans="1:20" x14ac:dyDescent="0.3">
      <c r="A4800" s="2">
        <v>5799</v>
      </c>
      <c r="B4800" s="3">
        <v>45393</v>
      </c>
      <c r="C4800" s="2" t="s">
        <v>150</v>
      </c>
      <c r="D4800" s="2" t="s">
        <v>5547</v>
      </c>
      <c r="E4800" s="2" t="s">
        <v>20</v>
      </c>
      <c r="F4800" s="2" t="s">
        <v>21</v>
      </c>
      <c r="G4800" s="2" t="s">
        <v>67</v>
      </c>
      <c r="H4800" s="2" t="s">
        <v>68</v>
      </c>
      <c r="I4800" s="2" t="s">
        <v>24</v>
      </c>
      <c r="J4800" s="2">
        <v>4</v>
      </c>
      <c r="K4800" s="2">
        <v>28141</v>
      </c>
      <c r="L4800" s="2">
        <v>112564</v>
      </c>
      <c r="M4800" s="2">
        <v>67910.52</v>
      </c>
      <c r="N4800" s="2">
        <v>44653.48</v>
      </c>
      <c r="O4800" s="2">
        <v>216</v>
      </c>
      <c r="P4800" s="2">
        <v>90</v>
      </c>
      <c r="Q4800" s="2" t="s">
        <v>42</v>
      </c>
      <c r="R4800" s="2">
        <v>0</v>
      </c>
      <c r="S4800" s="5">
        <f>IFERROR(Table1[[#This Row],[Profit]]/Table1[[#This Row],[Sales]],0)</f>
        <v>0.39669414732951924</v>
      </c>
      <c r="T4800" s="2" t="str">
        <f t="shared" si="74"/>
        <v>Reorder Needed</v>
      </c>
    </row>
    <row r="4801" spans="1:20" x14ac:dyDescent="0.3">
      <c r="A4801" s="2">
        <v>5800</v>
      </c>
      <c r="B4801" s="3">
        <v>45608</v>
      </c>
      <c r="C4801" s="2" t="s">
        <v>444</v>
      </c>
      <c r="D4801" s="2" t="s">
        <v>5548</v>
      </c>
      <c r="E4801" s="2" t="s">
        <v>20</v>
      </c>
      <c r="F4801" s="2" t="s">
        <v>21</v>
      </c>
      <c r="G4801" s="2" t="s">
        <v>81</v>
      </c>
      <c r="H4801" s="2" t="s">
        <v>82</v>
      </c>
      <c r="I4801" s="2" t="s">
        <v>24</v>
      </c>
      <c r="J4801" s="2">
        <v>1</v>
      </c>
      <c r="K4801" s="2">
        <v>30396</v>
      </c>
      <c r="L4801" s="2">
        <v>30396</v>
      </c>
      <c r="M4801" s="2">
        <v>23076.51</v>
      </c>
      <c r="N4801" s="2">
        <v>7319.49</v>
      </c>
      <c r="O4801" s="2">
        <v>211</v>
      </c>
      <c r="P4801" s="2">
        <v>38</v>
      </c>
      <c r="Q4801" s="2" t="s">
        <v>42</v>
      </c>
      <c r="R4801" s="2">
        <v>15</v>
      </c>
      <c r="S4801" s="5">
        <f>IFERROR(Table1[[#This Row],[Profit]]/Table1[[#This Row],[Sales]],0)</f>
        <v>0.24080438215554678</v>
      </c>
      <c r="T4801" s="2" t="str">
        <f t="shared" si="74"/>
        <v>Reorder Needed</v>
      </c>
    </row>
    <row r="4802" spans="1:20" x14ac:dyDescent="0.3">
      <c r="A4802" s="2">
        <v>5801</v>
      </c>
      <c r="B4802" s="3">
        <v>45437</v>
      </c>
      <c r="C4802" s="2" t="s">
        <v>311</v>
      </c>
      <c r="D4802" s="2" t="s">
        <v>5549</v>
      </c>
      <c r="E4802" s="2" t="s">
        <v>45</v>
      </c>
      <c r="F4802" s="2" t="s">
        <v>46</v>
      </c>
      <c r="G4802" s="2" t="s">
        <v>60</v>
      </c>
      <c r="H4802" s="2" t="s">
        <v>61</v>
      </c>
      <c r="I4802" s="2" t="s">
        <v>32</v>
      </c>
      <c r="J4802" s="2">
        <v>4</v>
      </c>
      <c r="K4802" s="2">
        <v>27167</v>
      </c>
      <c r="L4802" s="2">
        <v>108668</v>
      </c>
      <c r="M4802" s="2">
        <v>72168.88</v>
      </c>
      <c r="N4802" s="2">
        <v>36499.120000000003</v>
      </c>
      <c r="O4802" s="2">
        <v>377</v>
      </c>
      <c r="P4802" s="2">
        <v>89</v>
      </c>
      <c r="Q4802" s="2" t="s">
        <v>62</v>
      </c>
      <c r="R4802" s="2">
        <v>10</v>
      </c>
      <c r="S4802" s="5">
        <f>IFERROR(Table1[[#This Row],[Profit]]/Table1[[#This Row],[Sales]],0)</f>
        <v>0.33587735119814482</v>
      </c>
      <c r="T4802" s="2" t="str">
        <f t="shared" ref="T4802:T4865" si="75">IF(O4802&gt;P4802,"Reorder Needed","Sufficient")</f>
        <v>Reorder Needed</v>
      </c>
    </row>
    <row r="4803" spans="1:20" x14ac:dyDescent="0.3">
      <c r="A4803" s="2">
        <v>5802</v>
      </c>
      <c r="B4803" s="3">
        <v>45383</v>
      </c>
      <c r="C4803" s="2" t="s">
        <v>2475</v>
      </c>
      <c r="D4803" s="2" t="s">
        <v>5550</v>
      </c>
      <c r="E4803" s="2" t="s">
        <v>36</v>
      </c>
      <c r="F4803" s="2" t="s">
        <v>37</v>
      </c>
      <c r="G4803" s="2" t="s">
        <v>67</v>
      </c>
      <c r="H4803" s="2" t="s">
        <v>68</v>
      </c>
      <c r="I4803" s="2" t="s">
        <v>24</v>
      </c>
      <c r="J4803" s="2">
        <v>5</v>
      </c>
      <c r="K4803" s="2">
        <v>51199</v>
      </c>
      <c r="L4803" s="2">
        <v>255995</v>
      </c>
      <c r="M4803" s="2">
        <v>196408.76</v>
      </c>
      <c r="N4803" s="2">
        <v>59586.239999999998</v>
      </c>
      <c r="O4803" s="2">
        <v>131</v>
      </c>
      <c r="P4803" s="2">
        <v>64</v>
      </c>
      <c r="Q4803" s="2" t="s">
        <v>42</v>
      </c>
      <c r="R4803" s="2">
        <v>15</v>
      </c>
      <c r="S4803" s="5">
        <f>IFERROR(Table1[[#This Row],[Profit]]/Table1[[#This Row],[Sales]],0)</f>
        <v>0.23276329615812807</v>
      </c>
      <c r="T4803" s="2" t="str">
        <f t="shared" si="75"/>
        <v>Reorder Needed</v>
      </c>
    </row>
    <row r="4804" spans="1:20" x14ac:dyDescent="0.3">
      <c r="A4804" s="2">
        <v>5803</v>
      </c>
      <c r="B4804" s="3">
        <v>45394</v>
      </c>
      <c r="C4804" s="2" t="s">
        <v>1091</v>
      </c>
      <c r="D4804" s="2" t="s">
        <v>5551</v>
      </c>
      <c r="E4804" s="2" t="s">
        <v>36</v>
      </c>
      <c r="F4804" s="2" t="s">
        <v>37</v>
      </c>
      <c r="G4804" s="2" t="s">
        <v>22</v>
      </c>
      <c r="H4804" s="2" t="s">
        <v>23</v>
      </c>
      <c r="I4804" s="2" t="s">
        <v>24</v>
      </c>
      <c r="J4804" s="2">
        <v>4</v>
      </c>
      <c r="K4804" s="2">
        <v>2869</v>
      </c>
      <c r="L4804" s="2">
        <v>11476</v>
      </c>
      <c r="M4804" s="2">
        <v>7336.91</v>
      </c>
      <c r="N4804" s="2">
        <v>4139.09</v>
      </c>
      <c r="O4804" s="2">
        <v>74</v>
      </c>
      <c r="P4804" s="2">
        <v>61</v>
      </c>
      <c r="Q4804" s="2" t="s">
        <v>25</v>
      </c>
      <c r="R4804" s="2">
        <v>15</v>
      </c>
      <c r="S4804" s="5">
        <f>IFERROR(Table1[[#This Row],[Profit]]/Table1[[#This Row],[Sales]],0)</f>
        <v>0.36067357964447544</v>
      </c>
      <c r="T4804" s="2" t="str">
        <f t="shared" si="75"/>
        <v>Reorder Needed</v>
      </c>
    </row>
    <row r="4805" spans="1:20" x14ac:dyDescent="0.3">
      <c r="A4805" s="2">
        <v>5804</v>
      </c>
      <c r="B4805" s="3">
        <v>45430</v>
      </c>
      <c r="C4805" s="2" t="s">
        <v>1795</v>
      </c>
      <c r="D4805" s="2" t="s">
        <v>5552</v>
      </c>
      <c r="E4805" s="2" t="s">
        <v>36</v>
      </c>
      <c r="F4805" s="2" t="s">
        <v>37</v>
      </c>
      <c r="G4805" s="2" t="s">
        <v>40</v>
      </c>
      <c r="H4805" s="2" t="s">
        <v>41</v>
      </c>
      <c r="I4805" s="2" t="s">
        <v>24</v>
      </c>
      <c r="J4805" s="2">
        <v>6</v>
      </c>
      <c r="K4805" s="2">
        <v>52096</v>
      </c>
      <c r="L4805" s="2">
        <v>312576</v>
      </c>
      <c r="M4805" s="2">
        <v>239541.21</v>
      </c>
      <c r="N4805" s="2">
        <v>73034.789999999994</v>
      </c>
      <c r="O4805" s="2">
        <v>492</v>
      </c>
      <c r="P4805" s="2">
        <v>24</v>
      </c>
      <c r="Q4805" s="2" t="s">
        <v>42</v>
      </c>
      <c r="R4805" s="2">
        <v>20</v>
      </c>
      <c r="S4805" s="5">
        <f>IFERROR(Table1[[#This Row],[Profit]]/Table1[[#This Row],[Sales]],0)</f>
        <v>0.23365450322481571</v>
      </c>
      <c r="T4805" s="2" t="str">
        <f t="shared" si="75"/>
        <v>Reorder Needed</v>
      </c>
    </row>
    <row r="4806" spans="1:20" x14ac:dyDescent="0.3">
      <c r="A4806" s="2">
        <v>5805</v>
      </c>
      <c r="B4806" s="3">
        <v>45440</v>
      </c>
      <c r="C4806" s="2" t="s">
        <v>2741</v>
      </c>
      <c r="D4806" s="2" t="s">
        <v>5553</v>
      </c>
      <c r="E4806" s="2" t="s">
        <v>36</v>
      </c>
      <c r="F4806" s="2" t="s">
        <v>37</v>
      </c>
      <c r="G4806" s="2" t="s">
        <v>67</v>
      </c>
      <c r="H4806" s="2" t="s">
        <v>68</v>
      </c>
      <c r="I4806" s="2" t="s">
        <v>24</v>
      </c>
      <c r="J4806" s="2">
        <v>7</v>
      </c>
      <c r="K4806" s="2">
        <v>48160</v>
      </c>
      <c r="L4806" s="2">
        <v>337120</v>
      </c>
      <c r="M4806" s="2">
        <v>268357.24</v>
      </c>
      <c r="N4806" s="2">
        <v>68762.759999999995</v>
      </c>
      <c r="O4806" s="2">
        <v>383</v>
      </c>
      <c r="P4806" s="2">
        <v>29</v>
      </c>
      <c r="Q4806" s="2" t="s">
        <v>42</v>
      </c>
      <c r="R4806" s="2">
        <v>5</v>
      </c>
      <c r="S4806" s="5">
        <f>IFERROR(Table1[[#This Row],[Profit]]/Table1[[#This Row],[Sales]],0)</f>
        <v>0.20397116753678213</v>
      </c>
      <c r="T4806" s="2" t="str">
        <f t="shared" si="75"/>
        <v>Reorder Needed</v>
      </c>
    </row>
    <row r="4807" spans="1:20" x14ac:dyDescent="0.3">
      <c r="A4807" s="2">
        <v>5806</v>
      </c>
      <c r="B4807" s="3">
        <v>45490</v>
      </c>
      <c r="C4807" s="2" t="s">
        <v>2344</v>
      </c>
      <c r="D4807" s="2" t="s">
        <v>5554</v>
      </c>
      <c r="E4807" s="2" t="s">
        <v>20</v>
      </c>
      <c r="F4807" s="2" t="s">
        <v>21</v>
      </c>
      <c r="G4807" s="2" t="s">
        <v>55</v>
      </c>
      <c r="H4807" s="2" t="s">
        <v>56</v>
      </c>
      <c r="I4807" s="2" t="s">
        <v>32</v>
      </c>
      <c r="J4807" s="2">
        <v>1</v>
      </c>
      <c r="K4807" s="2">
        <v>57523</v>
      </c>
      <c r="L4807" s="2">
        <v>57523</v>
      </c>
      <c r="M4807" s="2">
        <v>39586.54</v>
      </c>
      <c r="N4807" s="2">
        <v>17936.46</v>
      </c>
      <c r="O4807" s="2">
        <v>365</v>
      </c>
      <c r="P4807" s="2">
        <v>85</v>
      </c>
      <c r="Q4807" s="2" t="s">
        <v>57</v>
      </c>
      <c r="R4807" s="2">
        <v>10</v>
      </c>
      <c r="S4807" s="5">
        <f>IFERROR(Table1[[#This Row],[Profit]]/Table1[[#This Row],[Sales]],0)</f>
        <v>0.31181370929888913</v>
      </c>
      <c r="T4807" s="2" t="str">
        <f t="shared" si="75"/>
        <v>Reorder Needed</v>
      </c>
    </row>
    <row r="4808" spans="1:20" x14ac:dyDescent="0.3">
      <c r="A4808" s="2">
        <v>5807</v>
      </c>
      <c r="B4808" s="3">
        <v>45315</v>
      </c>
      <c r="C4808" s="2" t="s">
        <v>1421</v>
      </c>
      <c r="D4808" s="2" t="s">
        <v>5555</v>
      </c>
      <c r="E4808" s="2" t="s">
        <v>45</v>
      </c>
      <c r="F4808" s="2" t="s">
        <v>46</v>
      </c>
      <c r="G4808" s="2" t="s">
        <v>30</v>
      </c>
      <c r="H4808" s="2" t="s">
        <v>31</v>
      </c>
      <c r="I4808" s="2" t="s">
        <v>32</v>
      </c>
      <c r="J4808" s="2">
        <v>9</v>
      </c>
      <c r="K4808" s="2">
        <v>35757</v>
      </c>
      <c r="L4808" s="2">
        <v>321813</v>
      </c>
      <c r="M4808" s="2">
        <v>220712.72</v>
      </c>
      <c r="N4808" s="2">
        <v>101100.28</v>
      </c>
      <c r="O4808" s="2">
        <v>73</v>
      </c>
      <c r="P4808" s="2">
        <v>29</v>
      </c>
      <c r="Q4808" s="2" t="s">
        <v>33</v>
      </c>
      <c r="R4808" s="2">
        <v>0</v>
      </c>
      <c r="S4808" s="5">
        <f>IFERROR(Table1[[#This Row],[Profit]]/Table1[[#This Row],[Sales]],0)</f>
        <v>0.31415847091323224</v>
      </c>
      <c r="T4808" s="2" t="str">
        <f t="shared" si="75"/>
        <v>Reorder Needed</v>
      </c>
    </row>
    <row r="4809" spans="1:20" x14ac:dyDescent="0.3">
      <c r="A4809" s="2">
        <v>5808</v>
      </c>
      <c r="B4809" s="3">
        <v>45636</v>
      </c>
      <c r="C4809" s="2" t="s">
        <v>2565</v>
      </c>
      <c r="D4809" s="2" t="s">
        <v>693</v>
      </c>
      <c r="E4809" s="2" t="s">
        <v>45</v>
      </c>
      <c r="F4809" s="2" t="s">
        <v>46</v>
      </c>
      <c r="G4809" s="2" t="s">
        <v>97</v>
      </c>
      <c r="H4809" s="2" t="s">
        <v>98</v>
      </c>
      <c r="I4809" s="2" t="s">
        <v>32</v>
      </c>
      <c r="J4809" s="2">
        <v>9</v>
      </c>
      <c r="K4809" s="2">
        <v>11754</v>
      </c>
      <c r="L4809" s="2">
        <v>105786</v>
      </c>
      <c r="M4809" s="2">
        <v>90693.59</v>
      </c>
      <c r="N4809" s="2">
        <v>15092.41</v>
      </c>
      <c r="O4809" s="2">
        <v>491</v>
      </c>
      <c r="P4809" s="2">
        <v>39</v>
      </c>
      <c r="Q4809" s="2" t="s">
        <v>99</v>
      </c>
      <c r="R4809" s="2">
        <v>15</v>
      </c>
      <c r="S4809" s="5">
        <f>IFERROR(Table1[[#This Row],[Profit]]/Table1[[#This Row],[Sales]],0)</f>
        <v>0.14266925680146711</v>
      </c>
      <c r="T4809" s="2" t="str">
        <f t="shared" si="75"/>
        <v>Reorder Needed</v>
      </c>
    </row>
    <row r="4810" spans="1:20" x14ac:dyDescent="0.3">
      <c r="A4810" s="2">
        <v>5809</v>
      </c>
      <c r="B4810" s="3">
        <v>45575</v>
      </c>
      <c r="C4810" s="2" t="s">
        <v>266</v>
      </c>
      <c r="D4810" s="2" t="s">
        <v>5556</v>
      </c>
      <c r="E4810" s="2" t="s">
        <v>28</v>
      </c>
      <c r="F4810" s="2" t="s">
        <v>29</v>
      </c>
      <c r="G4810" s="2" t="s">
        <v>60</v>
      </c>
      <c r="H4810" s="2" t="s">
        <v>61</v>
      </c>
      <c r="I4810" s="2" t="s">
        <v>32</v>
      </c>
      <c r="J4810" s="2">
        <v>4</v>
      </c>
      <c r="K4810" s="2">
        <v>48435</v>
      </c>
      <c r="L4810" s="2">
        <v>193740</v>
      </c>
      <c r="M4810" s="2">
        <v>170468.69</v>
      </c>
      <c r="N4810" s="2">
        <v>23271.31</v>
      </c>
      <c r="O4810" s="2">
        <v>366</v>
      </c>
      <c r="P4810" s="2">
        <v>82</v>
      </c>
      <c r="Q4810" s="2" t="s">
        <v>62</v>
      </c>
      <c r="R4810" s="2">
        <v>10</v>
      </c>
      <c r="S4810" s="5">
        <f>IFERROR(Table1[[#This Row],[Profit]]/Table1[[#This Row],[Sales]],0)</f>
        <v>0.12011618664189121</v>
      </c>
      <c r="T4810" s="2" t="str">
        <f t="shared" si="75"/>
        <v>Reorder Needed</v>
      </c>
    </row>
    <row r="4811" spans="1:20" x14ac:dyDescent="0.3">
      <c r="A4811" s="2">
        <v>5810</v>
      </c>
      <c r="B4811" s="3">
        <v>45586</v>
      </c>
      <c r="C4811" s="2" t="s">
        <v>2166</v>
      </c>
      <c r="D4811" s="2" t="s">
        <v>5557</v>
      </c>
      <c r="E4811" s="2" t="s">
        <v>20</v>
      </c>
      <c r="F4811" s="2" t="s">
        <v>21</v>
      </c>
      <c r="G4811" s="2" t="s">
        <v>49</v>
      </c>
      <c r="H4811" s="2" t="s">
        <v>50</v>
      </c>
      <c r="I4811" s="2" t="s">
        <v>51</v>
      </c>
      <c r="J4811" s="2">
        <v>2</v>
      </c>
      <c r="K4811" s="2">
        <v>54787</v>
      </c>
      <c r="L4811" s="2">
        <v>109574</v>
      </c>
      <c r="M4811" s="2">
        <v>78667.320000000007</v>
      </c>
      <c r="N4811" s="2">
        <v>30906.68</v>
      </c>
      <c r="O4811" s="2">
        <v>251</v>
      </c>
      <c r="P4811" s="2">
        <v>74</v>
      </c>
      <c r="Q4811" s="2" t="s">
        <v>52</v>
      </c>
      <c r="R4811" s="2">
        <v>20</v>
      </c>
      <c r="S4811" s="5">
        <f>IFERROR(Table1[[#This Row],[Profit]]/Table1[[#This Row],[Sales]],0)</f>
        <v>0.28206216803256245</v>
      </c>
      <c r="T4811" s="2" t="str">
        <f t="shared" si="75"/>
        <v>Reorder Needed</v>
      </c>
    </row>
    <row r="4812" spans="1:20" x14ac:dyDescent="0.3">
      <c r="A4812" s="2">
        <v>5811</v>
      </c>
      <c r="B4812" s="3">
        <v>45361</v>
      </c>
      <c r="C4812" s="2" t="s">
        <v>696</v>
      </c>
      <c r="D4812" s="2" t="s">
        <v>5558</v>
      </c>
      <c r="E4812" s="2" t="s">
        <v>28</v>
      </c>
      <c r="F4812" s="2" t="s">
        <v>29</v>
      </c>
      <c r="G4812" s="2" t="s">
        <v>49</v>
      </c>
      <c r="H4812" s="2" t="s">
        <v>50</v>
      </c>
      <c r="I4812" s="2" t="s">
        <v>51</v>
      </c>
      <c r="J4812" s="2">
        <v>5</v>
      </c>
      <c r="K4812" s="2">
        <v>29152</v>
      </c>
      <c r="L4812" s="2">
        <v>145760</v>
      </c>
      <c r="M4812" s="2">
        <v>89643.1</v>
      </c>
      <c r="N4812" s="2">
        <v>56116.9</v>
      </c>
      <c r="O4812" s="2">
        <v>432</v>
      </c>
      <c r="P4812" s="2">
        <v>34</v>
      </c>
      <c r="Q4812" s="2" t="s">
        <v>52</v>
      </c>
      <c r="R4812" s="2">
        <v>0</v>
      </c>
      <c r="S4812" s="5">
        <f>IFERROR(Table1[[#This Row],[Profit]]/Table1[[#This Row],[Sales]],0)</f>
        <v>0.38499519758507134</v>
      </c>
      <c r="T4812" s="2" t="str">
        <f t="shared" si="75"/>
        <v>Reorder Needed</v>
      </c>
    </row>
    <row r="4813" spans="1:20" x14ac:dyDescent="0.3">
      <c r="A4813" s="2">
        <v>5812</v>
      </c>
      <c r="B4813" s="3">
        <v>45623</v>
      </c>
      <c r="C4813" s="2" t="s">
        <v>1904</v>
      </c>
      <c r="D4813" s="2" t="s">
        <v>5559</v>
      </c>
      <c r="E4813" s="2" t="s">
        <v>20</v>
      </c>
      <c r="F4813" s="2" t="s">
        <v>21</v>
      </c>
      <c r="G4813" s="2" t="s">
        <v>97</v>
      </c>
      <c r="H4813" s="2" t="s">
        <v>98</v>
      </c>
      <c r="I4813" s="2" t="s">
        <v>32</v>
      </c>
      <c r="J4813" s="2">
        <v>6</v>
      </c>
      <c r="K4813" s="2">
        <v>31060</v>
      </c>
      <c r="L4813" s="2">
        <v>186360</v>
      </c>
      <c r="M4813" s="2">
        <v>142852.45000000001</v>
      </c>
      <c r="N4813" s="2">
        <v>43507.55</v>
      </c>
      <c r="O4813" s="2">
        <v>116</v>
      </c>
      <c r="P4813" s="2">
        <v>71</v>
      </c>
      <c r="Q4813" s="2" t="s">
        <v>99</v>
      </c>
      <c r="R4813" s="2">
        <v>5</v>
      </c>
      <c r="S4813" s="5">
        <f>IFERROR(Table1[[#This Row],[Profit]]/Table1[[#This Row],[Sales]],0)</f>
        <v>0.23345970165271518</v>
      </c>
      <c r="T4813" s="2" t="str">
        <f t="shared" si="75"/>
        <v>Reorder Needed</v>
      </c>
    </row>
    <row r="4814" spans="1:20" x14ac:dyDescent="0.3">
      <c r="A4814" s="2">
        <v>5813</v>
      </c>
      <c r="B4814" s="3">
        <v>45642</v>
      </c>
      <c r="C4814" s="2" t="s">
        <v>123</v>
      </c>
      <c r="D4814" s="2" t="s">
        <v>5560</v>
      </c>
      <c r="E4814" s="2" t="s">
        <v>28</v>
      </c>
      <c r="F4814" s="2" t="s">
        <v>29</v>
      </c>
      <c r="G4814" s="2" t="s">
        <v>49</v>
      </c>
      <c r="H4814" s="2" t="s">
        <v>50</v>
      </c>
      <c r="I4814" s="2" t="s">
        <v>51</v>
      </c>
      <c r="J4814" s="2">
        <v>8</v>
      </c>
      <c r="K4814" s="2">
        <v>35593</v>
      </c>
      <c r="L4814" s="2">
        <v>284744</v>
      </c>
      <c r="M4814" s="2">
        <v>210623.72</v>
      </c>
      <c r="N4814" s="2">
        <v>74120.28</v>
      </c>
      <c r="O4814" s="2">
        <v>379</v>
      </c>
      <c r="P4814" s="2">
        <v>14</v>
      </c>
      <c r="Q4814" s="2" t="s">
        <v>52</v>
      </c>
      <c r="R4814" s="2">
        <v>0</v>
      </c>
      <c r="S4814" s="5">
        <f>IFERROR(Table1[[#This Row],[Profit]]/Table1[[#This Row],[Sales]],0)</f>
        <v>0.26030497569746858</v>
      </c>
      <c r="T4814" s="2" t="str">
        <f t="shared" si="75"/>
        <v>Reorder Needed</v>
      </c>
    </row>
    <row r="4815" spans="1:20" x14ac:dyDescent="0.3">
      <c r="A4815" s="2">
        <v>5814</v>
      </c>
      <c r="B4815" s="3">
        <v>45396</v>
      </c>
      <c r="C4815" s="2" t="s">
        <v>2244</v>
      </c>
      <c r="D4815" s="2" t="s">
        <v>5561</v>
      </c>
      <c r="E4815" s="2" t="s">
        <v>20</v>
      </c>
      <c r="F4815" s="2" t="s">
        <v>21</v>
      </c>
      <c r="G4815" s="2" t="s">
        <v>30</v>
      </c>
      <c r="H4815" s="2" t="s">
        <v>31</v>
      </c>
      <c r="I4815" s="2" t="s">
        <v>32</v>
      </c>
      <c r="J4815" s="2">
        <v>10</v>
      </c>
      <c r="K4815" s="2">
        <v>48143</v>
      </c>
      <c r="L4815" s="2">
        <v>481430</v>
      </c>
      <c r="M4815" s="2">
        <v>356103.13</v>
      </c>
      <c r="N4815" s="2">
        <v>125326.87</v>
      </c>
      <c r="O4815" s="2">
        <v>265</v>
      </c>
      <c r="P4815" s="2">
        <v>92</v>
      </c>
      <c r="Q4815" s="2" t="s">
        <v>33</v>
      </c>
      <c r="R4815" s="2">
        <v>5</v>
      </c>
      <c r="S4815" s="5">
        <f>IFERROR(Table1[[#This Row],[Profit]]/Table1[[#This Row],[Sales]],0)</f>
        <v>0.26032210290177177</v>
      </c>
      <c r="T4815" s="2" t="str">
        <f t="shared" si="75"/>
        <v>Reorder Needed</v>
      </c>
    </row>
    <row r="4816" spans="1:20" x14ac:dyDescent="0.3">
      <c r="A4816" s="2">
        <v>5815</v>
      </c>
      <c r="B4816" s="3">
        <v>45420</v>
      </c>
      <c r="C4816" s="2" t="s">
        <v>93</v>
      </c>
      <c r="D4816" s="2" t="s">
        <v>5562</v>
      </c>
      <c r="E4816" s="2" t="s">
        <v>20</v>
      </c>
      <c r="F4816" s="2" t="s">
        <v>21</v>
      </c>
      <c r="G4816" s="2" t="s">
        <v>40</v>
      </c>
      <c r="H4816" s="2" t="s">
        <v>41</v>
      </c>
      <c r="I4816" s="2" t="s">
        <v>24</v>
      </c>
      <c r="J4816" s="2">
        <v>1</v>
      </c>
      <c r="K4816" s="2">
        <v>24639</v>
      </c>
      <c r="L4816" s="2">
        <v>24639</v>
      </c>
      <c r="M4816" s="2">
        <v>19818.14</v>
      </c>
      <c r="N4816" s="2">
        <v>4820.8599999999997</v>
      </c>
      <c r="O4816" s="2">
        <v>387</v>
      </c>
      <c r="P4816" s="2">
        <v>44</v>
      </c>
      <c r="Q4816" s="2" t="s">
        <v>42</v>
      </c>
      <c r="R4816" s="2">
        <v>5</v>
      </c>
      <c r="S4816" s="5">
        <f>IFERROR(Table1[[#This Row],[Profit]]/Table1[[#This Row],[Sales]],0)</f>
        <v>0.19565972644993707</v>
      </c>
      <c r="T4816" s="2" t="str">
        <f t="shared" si="75"/>
        <v>Reorder Needed</v>
      </c>
    </row>
    <row r="4817" spans="1:20" x14ac:dyDescent="0.3">
      <c r="A4817" s="2">
        <v>5816</v>
      </c>
      <c r="B4817" s="3">
        <v>45431</v>
      </c>
      <c r="C4817" s="2" t="s">
        <v>1199</v>
      </c>
      <c r="D4817" s="2" t="s">
        <v>2580</v>
      </c>
      <c r="E4817" s="2" t="s">
        <v>28</v>
      </c>
      <c r="F4817" s="2" t="s">
        <v>29</v>
      </c>
      <c r="G4817" s="2" t="s">
        <v>97</v>
      </c>
      <c r="H4817" s="2" t="s">
        <v>98</v>
      </c>
      <c r="I4817" s="2" t="s">
        <v>32</v>
      </c>
      <c r="J4817" s="2">
        <v>9</v>
      </c>
      <c r="K4817" s="2">
        <v>4703</v>
      </c>
      <c r="L4817" s="2">
        <v>42327</v>
      </c>
      <c r="M4817" s="2">
        <v>33613.46</v>
      </c>
      <c r="N4817" s="2">
        <v>8713.5400000000009</v>
      </c>
      <c r="O4817" s="2">
        <v>248</v>
      </c>
      <c r="P4817" s="2">
        <v>84</v>
      </c>
      <c r="Q4817" s="2" t="s">
        <v>99</v>
      </c>
      <c r="R4817" s="2">
        <v>20</v>
      </c>
      <c r="S4817" s="5">
        <f>IFERROR(Table1[[#This Row],[Profit]]/Table1[[#This Row],[Sales]],0)</f>
        <v>0.20586245186287713</v>
      </c>
      <c r="T4817" s="2" t="str">
        <f t="shared" si="75"/>
        <v>Reorder Needed</v>
      </c>
    </row>
    <row r="4818" spans="1:20" x14ac:dyDescent="0.3">
      <c r="A4818" s="2">
        <v>5817</v>
      </c>
      <c r="B4818" s="3">
        <v>45461</v>
      </c>
      <c r="C4818" s="2" t="s">
        <v>2557</v>
      </c>
      <c r="D4818" s="2" t="s">
        <v>3506</v>
      </c>
      <c r="E4818" s="2" t="s">
        <v>28</v>
      </c>
      <c r="F4818" s="2" t="s">
        <v>29</v>
      </c>
      <c r="G4818" s="2" t="s">
        <v>60</v>
      </c>
      <c r="H4818" s="2" t="s">
        <v>61</v>
      </c>
      <c r="I4818" s="2" t="s">
        <v>32</v>
      </c>
      <c r="J4818" s="2">
        <v>6</v>
      </c>
      <c r="K4818" s="2">
        <v>27429</v>
      </c>
      <c r="L4818" s="2">
        <v>164574</v>
      </c>
      <c r="M4818" s="2">
        <v>126788.21</v>
      </c>
      <c r="N4818" s="2">
        <v>37785.79</v>
      </c>
      <c r="O4818" s="2">
        <v>464</v>
      </c>
      <c r="P4818" s="2">
        <v>38</v>
      </c>
      <c r="Q4818" s="2" t="s">
        <v>62</v>
      </c>
      <c r="R4818" s="2">
        <v>10</v>
      </c>
      <c r="S4818" s="5">
        <f>IFERROR(Table1[[#This Row],[Profit]]/Table1[[#This Row],[Sales]],0)</f>
        <v>0.22959756705190371</v>
      </c>
      <c r="T4818" s="2" t="str">
        <f t="shared" si="75"/>
        <v>Reorder Needed</v>
      </c>
    </row>
    <row r="4819" spans="1:20" x14ac:dyDescent="0.3">
      <c r="A4819" s="2">
        <v>5818</v>
      </c>
      <c r="B4819" s="3">
        <v>45540</v>
      </c>
      <c r="C4819" s="2" t="s">
        <v>1292</v>
      </c>
      <c r="D4819" s="2" t="s">
        <v>5563</v>
      </c>
      <c r="E4819" s="2" t="s">
        <v>36</v>
      </c>
      <c r="F4819" s="2" t="s">
        <v>37</v>
      </c>
      <c r="G4819" s="2" t="s">
        <v>67</v>
      </c>
      <c r="H4819" s="2" t="s">
        <v>68</v>
      </c>
      <c r="I4819" s="2" t="s">
        <v>24</v>
      </c>
      <c r="J4819" s="2">
        <v>3</v>
      </c>
      <c r="K4819" s="2">
        <v>52898</v>
      </c>
      <c r="L4819" s="2">
        <v>158694</v>
      </c>
      <c r="M4819" s="2">
        <v>142480.20000000001</v>
      </c>
      <c r="N4819" s="2">
        <v>16213.8</v>
      </c>
      <c r="O4819" s="2">
        <v>357</v>
      </c>
      <c r="P4819" s="2">
        <v>18</v>
      </c>
      <c r="Q4819" s="2" t="s">
        <v>42</v>
      </c>
      <c r="R4819" s="2">
        <v>20</v>
      </c>
      <c r="S4819" s="5">
        <f>IFERROR(Table1[[#This Row],[Profit]]/Table1[[#This Row],[Sales]],0)</f>
        <v>0.10217021437483459</v>
      </c>
      <c r="T4819" s="2" t="str">
        <f t="shared" si="75"/>
        <v>Reorder Needed</v>
      </c>
    </row>
    <row r="4820" spans="1:20" x14ac:dyDescent="0.3">
      <c r="A4820" s="2">
        <v>5819</v>
      </c>
      <c r="B4820" s="3">
        <v>45478</v>
      </c>
      <c r="C4820" s="2" t="s">
        <v>34</v>
      </c>
      <c r="D4820" s="2" t="s">
        <v>5564</v>
      </c>
      <c r="E4820" s="2" t="s">
        <v>28</v>
      </c>
      <c r="F4820" s="2" t="s">
        <v>29</v>
      </c>
      <c r="G4820" s="2" t="s">
        <v>60</v>
      </c>
      <c r="H4820" s="2" t="s">
        <v>61</v>
      </c>
      <c r="I4820" s="2" t="s">
        <v>32</v>
      </c>
      <c r="J4820" s="2">
        <v>2</v>
      </c>
      <c r="K4820" s="2">
        <v>33704</v>
      </c>
      <c r="L4820" s="2">
        <v>67408</v>
      </c>
      <c r="M4820" s="2">
        <v>47448.42</v>
      </c>
      <c r="N4820" s="2">
        <v>19959.580000000002</v>
      </c>
      <c r="O4820" s="2">
        <v>133</v>
      </c>
      <c r="P4820" s="2">
        <v>76</v>
      </c>
      <c r="Q4820" s="2" t="s">
        <v>62</v>
      </c>
      <c r="R4820" s="2">
        <v>20</v>
      </c>
      <c r="S4820" s="5">
        <f>IFERROR(Table1[[#This Row],[Profit]]/Table1[[#This Row],[Sales]],0)</f>
        <v>0.29610105625445055</v>
      </c>
      <c r="T4820" s="2" t="str">
        <f t="shared" si="75"/>
        <v>Reorder Needed</v>
      </c>
    </row>
    <row r="4821" spans="1:20" x14ac:dyDescent="0.3">
      <c r="A4821" s="2">
        <v>5820</v>
      </c>
      <c r="B4821" s="3">
        <v>45486</v>
      </c>
      <c r="C4821" s="2" t="s">
        <v>555</v>
      </c>
      <c r="D4821" s="2" t="s">
        <v>5565</v>
      </c>
      <c r="E4821" s="2" t="s">
        <v>28</v>
      </c>
      <c r="F4821" s="2" t="s">
        <v>29</v>
      </c>
      <c r="G4821" s="2" t="s">
        <v>60</v>
      </c>
      <c r="H4821" s="2" t="s">
        <v>61</v>
      </c>
      <c r="I4821" s="2" t="s">
        <v>32</v>
      </c>
      <c r="J4821" s="2">
        <v>1</v>
      </c>
      <c r="K4821" s="2">
        <v>43265</v>
      </c>
      <c r="L4821" s="2">
        <v>43265</v>
      </c>
      <c r="M4821" s="2">
        <v>35054.25</v>
      </c>
      <c r="N4821" s="2">
        <v>8210.75</v>
      </c>
      <c r="O4821" s="2">
        <v>272</v>
      </c>
      <c r="P4821" s="2">
        <v>84</v>
      </c>
      <c r="Q4821" s="2" t="s">
        <v>62</v>
      </c>
      <c r="R4821" s="2">
        <v>15</v>
      </c>
      <c r="S4821" s="5">
        <f>IFERROR(Table1[[#This Row],[Profit]]/Table1[[#This Row],[Sales]],0)</f>
        <v>0.18977811163758235</v>
      </c>
      <c r="T4821" s="2" t="str">
        <f t="shared" si="75"/>
        <v>Reorder Needed</v>
      </c>
    </row>
    <row r="4822" spans="1:20" x14ac:dyDescent="0.3">
      <c r="A4822" s="2">
        <v>5821</v>
      </c>
      <c r="B4822" s="3">
        <v>45527</v>
      </c>
      <c r="C4822" s="2" t="s">
        <v>3475</v>
      </c>
      <c r="D4822" s="2" t="s">
        <v>5566</v>
      </c>
      <c r="E4822" s="2" t="s">
        <v>20</v>
      </c>
      <c r="F4822" s="2" t="s">
        <v>21</v>
      </c>
      <c r="G4822" s="2" t="s">
        <v>60</v>
      </c>
      <c r="H4822" s="2" t="s">
        <v>61</v>
      </c>
      <c r="I4822" s="2" t="s">
        <v>32</v>
      </c>
      <c r="J4822" s="2">
        <v>5</v>
      </c>
      <c r="K4822" s="2">
        <v>12425</v>
      </c>
      <c r="L4822" s="2">
        <v>62125</v>
      </c>
      <c r="M4822" s="2">
        <v>52148.14</v>
      </c>
      <c r="N4822" s="2">
        <v>9976.86</v>
      </c>
      <c r="O4822" s="2">
        <v>373</v>
      </c>
      <c r="P4822" s="2">
        <v>23</v>
      </c>
      <c r="Q4822" s="2" t="s">
        <v>62</v>
      </c>
      <c r="R4822" s="2">
        <v>10</v>
      </c>
      <c r="S4822" s="5">
        <f>IFERROR(Table1[[#This Row],[Profit]]/Table1[[#This Row],[Sales]],0)</f>
        <v>0.16059331991951711</v>
      </c>
      <c r="T4822" s="2" t="str">
        <f t="shared" si="75"/>
        <v>Reorder Needed</v>
      </c>
    </row>
    <row r="4823" spans="1:20" x14ac:dyDescent="0.3">
      <c r="A4823" s="2">
        <v>5822</v>
      </c>
      <c r="B4823" s="3">
        <v>45509</v>
      </c>
      <c r="C4823" s="2" t="s">
        <v>2403</v>
      </c>
      <c r="D4823" s="2" t="s">
        <v>5567</v>
      </c>
      <c r="E4823" s="2" t="s">
        <v>36</v>
      </c>
      <c r="F4823" s="2" t="s">
        <v>37</v>
      </c>
      <c r="G4823" s="2" t="s">
        <v>75</v>
      </c>
      <c r="H4823" s="2" t="s">
        <v>76</v>
      </c>
      <c r="I4823" s="2" t="s">
        <v>77</v>
      </c>
      <c r="J4823" s="2">
        <v>1</v>
      </c>
      <c r="K4823" s="2">
        <v>10632</v>
      </c>
      <c r="L4823" s="2">
        <v>10632</v>
      </c>
      <c r="M4823" s="2">
        <v>7994.62</v>
      </c>
      <c r="N4823" s="2">
        <v>2637.38</v>
      </c>
      <c r="O4823" s="2">
        <v>24</v>
      </c>
      <c r="P4823" s="2">
        <v>83</v>
      </c>
      <c r="Q4823" s="2" t="s">
        <v>78</v>
      </c>
      <c r="R4823" s="2">
        <v>10</v>
      </c>
      <c r="S4823" s="5">
        <f>IFERROR(Table1[[#This Row],[Profit]]/Table1[[#This Row],[Sales]],0)</f>
        <v>0.24806057185854027</v>
      </c>
      <c r="T4823" s="2" t="str">
        <f t="shared" si="75"/>
        <v>Sufficient</v>
      </c>
    </row>
    <row r="4824" spans="1:20" x14ac:dyDescent="0.3">
      <c r="A4824" s="2">
        <v>5823</v>
      </c>
      <c r="B4824" s="3">
        <v>45578</v>
      </c>
      <c r="C4824" s="2" t="s">
        <v>2125</v>
      </c>
      <c r="D4824" s="2" t="s">
        <v>5568</v>
      </c>
      <c r="E4824" s="2" t="s">
        <v>20</v>
      </c>
      <c r="F4824" s="2" t="s">
        <v>21</v>
      </c>
      <c r="G4824" s="2" t="s">
        <v>55</v>
      </c>
      <c r="H4824" s="2" t="s">
        <v>56</v>
      </c>
      <c r="I4824" s="2" t="s">
        <v>32</v>
      </c>
      <c r="J4824" s="2">
        <v>8</v>
      </c>
      <c r="K4824" s="2">
        <v>54528</v>
      </c>
      <c r="L4824" s="2">
        <v>436224</v>
      </c>
      <c r="M4824" s="2">
        <v>276104.21000000002</v>
      </c>
      <c r="N4824" s="2">
        <v>160119.79</v>
      </c>
      <c r="O4824" s="2">
        <v>221</v>
      </c>
      <c r="P4824" s="2">
        <v>94</v>
      </c>
      <c r="Q4824" s="2" t="s">
        <v>57</v>
      </c>
      <c r="R4824" s="2">
        <v>15</v>
      </c>
      <c r="S4824" s="5">
        <f>IFERROR(Table1[[#This Row],[Profit]]/Table1[[#This Row],[Sales]],0)</f>
        <v>0.3670586441828052</v>
      </c>
      <c r="T4824" s="2" t="str">
        <f t="shared" si="75"/>
        <v>Reorder Needed</v>
      </c>
    </row>
    <row r="4825" spans="1:20" x14ac:dyDescent="0.3">
      <c r="A4825" s="2">
        <v>5824</v>
      </c>
      <c r="B4825" s="3">
        <v>45320</v>
      </c>
      <c r="C4825" s="2" t="s">
        <v>1003</v>
      </c>
      <c r="D4825" s="2" t="s">
        <v>5569</v>
      </c>
      <c r="E4825" s="2" t="s">
        <v>28</v>
      </c>
      <c r="F4825" s="2" t="s">
        <v>29</v>
      </c>
      <c r="G4825" s="2" t="s">
        <v>40</v>
      </c>
      <c r="H4825" s="2" t="s">
        <v>41</v>
      </c>
      <c r="I4825" s="2" t="s">
        <v>24</v>
      </c>
      <c r="J4825" s="2">
        <v>5</v>
      </c>
      <c r="K4825" s="2">
        <v>23008</v>
      </c>
      <c r="L4825" s="2">
        <v>115040</v>
      </c>
      <c r="M4825" s="2">
        <v>75744.77</v>
      </c>
      <c r="N4825" s="2">
        <v>39295.230000000003</v>
      </c>
      <c r="O4825" s="2">
        <v>91</v>
      </c>
      <c r="P4825" s="2">
        <v>49</v>
      </c>
      <c r="Q4825" s="2" t="s">
        <v>42</v>
      </c>
      <c r="R4825" s="2">
        <v>0</v>
      </c>
      <c r="S4825" s="5">
        <f>IFERROR(Table1[[#This Row],[Profit]]/Table1[[#This Row],[Sales]],0)</f>
        <v>0.34157884214186374</v>
      </c>
      <c r="T4825" s="2" t="str">
        <f t="shared" si="75"/>
        <v>Reorder Needed</v>
      </c>
    </row>
    <row r="4826" spans="1:20" x14ac:dyDescent="0.3">
      <c r="A4826" s="2">
        <v>5825</v>
      </c>
      <c r="B4826" s="3">
        <v>45348</v>
      </c>
      <c r="C4826" s="2" t="s">
        <v>1698</v>
      </c>
      <c r="D4826" s="2" t="s">
        <v>5570</v>
      </c>
      <c r="E4826" s="2" t="s">
        <v>20</v>
      </c>
      <c r="F4826" s="2" t="s">
        <v>21</v>
      </c>
      <c r="G4826" s="2" t="s">
        <v>55</v>
      </c>
      <c r="H4826" s="2" t="s">
        <v>56</v>
      </c>
      <c r="I4826" s="2" t="s">
        <v>32</v>
      </c>
      <c r="J4826" s="2">
        <v>10</v>
      </c>
      <c r="K4826" s="2">
        <v>36024</v>
      </c>
      <c r="L4826" s="2">
        <v>360240</v>
      </c>
      <c r="M4826" s="2">
        <v>229949.31</v>
      </c>
      <c r="N4826" s="2">
        <v>130290.69</v>
      </c>
      <c r="O4826" s="2">
        <v>332</v>
      </c>
      <c r="P4826" s="2">
        <v>84</v>
      </c>
      <c r="Q4826" s="2" t="s">
        <v>57</v>
      </c>
      <c r="R4826" s="2">
        <v>20</v>
      </c>
      <c r="S4826" s="5">
        <f>IFERROR(Table1[[#This Row],[Profit]]/Table1[[#This Row],[Sales]],0)</f>
        <v>0.36167746502331777</v>
      </c>
      <c r="T4826" s="2" t="str">
        <f t="shared" si="75"/>
        <v>Reorder Needed</v>
      </c>
    </row>
    <row r="4827" spans="1:20" x14ac:dyDescent="0.3">
      <c r="A4827" s="2">
        <v>5826</v>
      </c>
      <c r="B4827" s="3">
        <v>45350</v>
      </c>
      <c r="C4827" s="2" t="s">
        <v>298</v>
      </c>
      <c r="D4827" s="2" t="s">
        <v>1510</v>
      </c>
      <c r="E4827" s="2" t="s">
        <v>20</v>
      </c>
      <c r="F4827" s="2" t="s">
        <v>21</v>
      </c>
      <c r="G4827" s="2" t="s">
        <v>40</v>
      </c>
      <c r="H4827" s="2" t="s">
        <v>41</v>
      </c>
      <c r="I4827" s="2" t="s">
        <v>24</v>
      </c>
      <c r="J4827" s="2">
        <v>6</v>
      </c>
      <c r="K4827" s="2">
        <v>54959</v>
      </c>
      <c r="L4827" s="2">
        <v>329754</v>
      </c>
      <c r="M4827" s="2">
        <v>294104.95</v>
      </c>
      <c r="N4827" s="2">
        <v>35649.050000000003</v>
      </c>
      <c r="O4827" s="2">
        <v>342</v>
      </c>
      <c r="P4827" s="2">
        <v>27</v>
      </c>
      <c r="Q4827" s="2" t="s">
        <v>42</v>
      </c>
      <c r="R4827" s="2">
        <v>20</v>
      </c>
      <c r="S4827" s="5">
        <f>IFERROR(Table1[[#This Row],[Profit]]/Table1[[#This Row],[Sales]],0)</f>
        <v>0.10810801385275084</v>
      </c>
      <c r="T4827" s="2" t="str">
        <f t="shared" si="75"/>
        <v>Reorder Needed</v>
      </c>
    </row>
    <row r="4828" spans="1:20" x14ac:dyDescent="0.3">
      <c r="A4828" s="2">
        <v>5827</v>
      </c>
      <c r="B4828" s="3">
        <v>45579</v>
      </c>
      <c r="C4828" s="2" t="s">
        <v>963</v>
      </c>
      <c r="D4828" s="2" t="s">
        <v>5571</v>
      </c>
      <c r="E4828" s="2" t="s">
        <v>45</v>
      </c>
      <c r="F4828" s="2" t="s">
        <v>46</v>
      </c>
      <c r="G4828" s="2" t="s">
        <v>81</v>
      </c>
      <c r="H4828" s="2" t="s">
        <v>82</v>
      </c>
      <c r="I4828" s="2" t="s">
        <v>24</v>
      </c>
      <c r="J4828" s="2">
        <v>9</v>
      </c>
      <c r="K4828" s="2">
        <v>24544</v>
      </c>
      <c r="L4828" s="2">
        <v>220896</v>
      </c>
      <c r="M4828" s="2">
        <v>171831.59</v>
      </c>
      <c r="N4828" s="2">
        <v>49064.41</v>
      </c>
      <c r="O4828" s="2">
        <v>482</v>
      </c>
      <c r="P4828" s="2">
        <v>70</v>
      </c>
      <c r="Q4828" s="2" t="s">
        <v>42</v>
      </c>
      <c r="R4828" s="2">
        <v>20</v>
      </c>
      <c r="S4828" s="5">
        <f>IFERROR(Table1[[#This Row],[Profit]]/Table1[[#This Row],[Sales]],0)</f>
        <v>0.22211542988555702</v>
      </c>
      <c r="T4828" s="2" t="str">
        <f t="shared" si="75"/>
        <v>Reorder Needed</v>
      </c>
    </row>
    <row r="4829" spans="1:20" x14ac:dyDescent="0.3">
      <c r="A4829" s="2">
        <v>5828</v>
      </c>
      <c r="B4829" s="3">
        <v>45506</v>
      </c>
      <c r="C4829" s="2" t="s">
        <v>513</v>
      </c>
      <c r="D4829" s="2" t="s">
        <v>5572</v>
      </c>
      <c r="E4829" s="2" t="s">
        <v>36</v>
      </c>
      <c r="F4829" s="2" t="s">
        <v>37</v>
      </c>
      <c r="G4829" s="2" t="s">
        <v>30</v>
      </c>
      <c r="H4829" s="2" t="s">
        <v>31</v>
      </c>
      <c r="I4829" s="2" t="s">
        <v>32</v>
      </c>
      <c r="J4829" s="2">
        <v>6</v>
      </c>
      <c r="K4829" s="2">
        <v>4615</v>
      </c>
      <c r="L4829" s="2">
        <v>27690</v>
      </c>
      <c r="M4829" s="2">
        <v>24672.25</v>
      </c>
      <c r="N4829" s="2">
        <v>3017.75</v>
      </c>
      <c r="O4829" s="2">
        <v>449</v>
      </c>
      <c r="P4829" s="2">
        <v>22</v>
      </c>
      <c r="Q4829" s="2" t="s">
        <v>33</v>
      </c>
      <c r="R4829" s="2">
        <v>5</v>
      </c>
      <c r="S4829" s="5">
        <f>IFERROR(Table1[[#This Row],[Profit]]/Table1[[#This Row],[Sales]],0)</f>
        <v>0.10898338750451426</v>
      </c>
      <c r="T4829" s="2" t="str">
        <f t="shared" si="75"/>
        <v>Reorder Needed</v>
      </c>
    </row>
    <row r="4830" spans="1:20" x14ac:dyDescent="0.3">
      <c r="A4830" s="2">
        <v>5829</v>
      </c>
      <c r="B4830" s="3">
        <v>45580</v>
      </c>
      <c r="C4830" s="2" t="s">
        <v>2239</v>
      </c>
      <c r="D4830" s="2" t="s">
        <v>5573</v>
      </c>
      <c r="E4830" s="2" t="s">
        <v>45</v>
      </c>
      <c r="F4830" s="2" t="s">
        <v>46</v>
      </c>
      <c r="G4830" s="2" t="s">
        <v>75</v>
      </c>
      <c r="H4830" s="2" t="s">
        <v>76</v>
      </c>
      <c r="I4830" s="2" t="s">
        <v>77</v>
      </c>
      <c r="J4830" s="2">
        <v>7</v>
      </c>
      <c r="K4830" s="2">
        <v>24182</v>
      </c>
      <c r="L4830" s="2">
        <v>169274</v>
      </c>
      <c r="M4830" s="2">
        <v>123615.31</v>
      </c>
      <c r="N4830" s="2">
        <v>45658.69</v>
      </c>
      <c r="O4830" s="2">
        <v>328</v>
      </c>
      <c r="P4830" s="2">
        <v>14</v>
      </c>
      <c r="Q4830" s="2" t="s">
        <v>78</v>
      </c>
      <c r="R4830" s="2">
        <v>20</v>
      </c>
      <c r="S4830" s="5">
        <f>IFERROR(Table1[[#This Row],[Profit]]/Table1[[#This Row],[Sales]],0)</f>
        <v>0.26973244562070964</v>
      </c>
      <c r="T4830" s="2" t="str">
        <f t="shared" si="75"/>
        <v>Reorder Needed</v>
      </c>
    </row>
    <row r="4831" spans="1:20" x14ac:dyDescent="0.3">
      <c r="A4831" s="2">
        <v>5830</v>
      </c>
      <c r="B4831" s="3">
        <v>45344</v>
      </c>
      <c r="C4831" s="2" t="s">
        <v>184</v>
      </c>
      <c r="D4831" s="2" t="s">
        <v>5574</v>
      </c>
      <c r="E4831" s="2" t="s">
        <v>20</v>
      </c>
      <c r="F4831" s="2" t="s">
        <v>21</v>
      </c>
      <c r="G4831" s="2" t="s">
        <v>97</v>
      </c>
      <c r="H4831" s="2" t="s">
        <v>98</v>
      </c>
      <c r="I4831" s="2" t="s">
        <v>32</v>
      </c>
      <c r="J4831" s="2">
        <v>8</v>
      </c>
      <c r="K4831" s="2">
        <v>18743</v>
      </c>
      <c r="L4831" s="2">
        <v>149944</v>
      </c>
      <c r="M4831" s="2">
        <v>120394.83</v>
      </c>
      <c r="N4831" s="2">
        <v>29549.17</v>
      </c>
      <c r="O4831" s="2">
        <v>201</v>
      </c>
      <c r="P4831" s="2">
        <v>50</v>
      </c>
      <c r="Q4831" s="2" t="s">
        <v>99</v>
      </c>
      <c r="R4831" s="2">
        <v>5</v>
      </c>
      <c r="S4831" s="5">
        <f>IFERROR(Table1[[#This Row],[Profit]]/Table1[[#This Row],[Sales]],0)</f>
        <v>0.19706803873446085</v>
      </c>
      <c r="T4831" s="2" t="str">
        <f t="shared" si="75"/>
        <v>Reorder Needed</v>
      </c>
    </row>
    <row r="4832" spans="1:20" x14ac:dyDescent="0.3">
      <c r="A4832" s="2">
        <v>5831</v>
      </c>
      <c r="B4832" s="3">
        <v>45314</v>
      </c>
      <c r="C4832" s="2" t="s">
        <v>1651</v>
      </c>
      <c r="D4832" s="2" t="s">
        <v>5575</v>
      </c>
      <c r="E4832" s="2" t="s">
        <v>45</v>
      </c>
      <c r="F4832" s="2" t="s">
        <v>46</v>
      </c>
      <c r="G4832" s="2" t="s">
        <v>22</v>
      </c>
      <c r="H4832" s="2" t="s">
        <v>23</v>
      </c>
      <c r="I4832" s="2" t="s">
        <v>24</v>
      </c>
      <c r="J4832" s="2">
        <v>9</v>
      </c>
      <c r="K4832" s="2">
        <v>27063</v>
      </c>
      <c r="L4832" s="2">
        <v>243567</v>
      </c>
      <c r="M4832" s="2">
        <v>217231.82</v>
      </c>
      <c r="N4832" s="2">
        <v>26335.18</v>
      </c>
      <c r="O4832" s="2">
        <v>205</v>
      </c>
      <c r="P4832" s="2">
        <v>86</v>
      </c>
      <c r="Q4832" s="2" t="s">
        <v>25</v>
      </c>
      <c r="R4832" s="2">
        <v>5</v>
      </c>
      <c r="S4832" s="5">
        <f>IFERROR(Table1[[#This Row],[Profit]]/Table1[[#This Row],[Sales]],0)</f>
        <v>0.10812293947866501</v>
      </c>
      <c r="T4832" s="2" t="str">
        <f t="shared" si="75"/>
        <v>Reorder Needed</v>
      </c>
    </row>
    <row r="4833" spans="1:20" x14ac:dyDescent="0.3">
      <c r="A4833" s="2">
        <v>5832</v>
      </c>
      <c r="B4833" s="3">
        <v>45544</v>
      </c>
      <c r="C4833" s="2" t="s">
        <v>1637</v>
      </c>
      <c r="D4833" s="2" t="s">
        <v>5576</v>
      </c>
      <c r="E4833" s="2" t="s">
        <v>36</v>
      </c>
      <c r="F4833" s="2" t="s">
        <v>37</v>
      </c>
      <c r="G4833" s="2" t="s">
        <v>22</v>
      </c>
      <c r="H4833" s="2" t="s">
        <v>23</v>
      </c>
      <c r="I4833" s="2" t="s">
        <v>24</v>
      </c>
      <c r="J4833" s="2">
        <v>4</v>
      </c>
      <c r="K4833" s="2">
        <v>3632</v>
      </c>
      <c r="L4833" s="2">
        <v>14528</v>
      </c>
      <c r="M4833" s="2">
        <v>11086.88</v>
      </c>
      <c r="N4833" s="2">
        <v>3441.12</v>
      </c>
      <c r="O4833" s="2">
        <v>83</v>
      </c>
      <c r="P4833" s="2">
        <v>35</v>
      </c>
      <c r="Q4833" s="2" t="s">
        <v>25</v>
      </c>
      <c r="R4833" s="2">
        <v>0</v>
      </c>
      <c r="S4833" s="5">
        <f>IFERROR(Table1[[#This Row],[Profit]]/Table1[[#This Row],[Sales]],0)</f>
        <v>0.23686123348017621</v>
      </c>
      <c r="T4833" s="2" t="str">
        <f t="shared" si="75"/>
        <v>Reorder Needed</v>
      </c>
    </row>
    <row r="4834" spans="1:20" x14ac:dyDescent="0.3">
      <c r="A4834" s="2">
        <v>5833</v>
      </c>
      <c r="B4834" s="3">
        <v>45380</v>
      </c>
      <c r="C4834" s="2" t="s">
        <v>194</v>
      </c>
      <c r="D4834" s="2" t="s">
        <v>5577</v>
      </c>
      <c r="E4834" s="2" t="s">
        <v>45</v>
      </c>
      <c r="F4834" s="2" t="s">
        <v>46</v>
      </c>
      <c r="G4834" s="2" t="s">
        <v>40</v>
      </c>
      <c r="H4834" s="2" t="s">
        <v>41</v>
      </c>
      <c r="I4834" s="2" t="s">
        <v>24</v>
      </c>
      <c r="J4834" s="2">
        <v>3</v>
      </c>
      <c r="K4834" s="2">
        <v>28925</v>
      </c>
      <c r="L4834" s="2">
        <v>86775</v>
      </c>
      <c r="M4834" s="2">
        <v>64148.07</v>
      </c>
      <c r="N4834" s="2">
        <v>22626.93</v>
      </c>
      <c r="O4834" s="2">
        <v>381</v>
      </c>
      <c r="P4834" s="2">
        <v>28</v>
      </c>
      <c r="Q4834" s="2" t="s">
        <v>42</v>
      </c>
      <c r="R4834" s="2">
        <v>20</v>
      </c>
      <c r="S4834" s="5">
        <f>IFERROR(Table1[[#This Row],[Profit]]/Table1[[#This Row],[Sales]],0)</f>
        <v>0.26075401901469319</v>
      </c>
      <c r="T4834" s="2" t="str">
        <f t="shared" si="75"/>
        <v>Reorder Needed</v>
      </c>
    </row>
    <row r="4835" spans="1:20" x14ac:dyDescent="0.3">
      <c r="A4835" s="2">
        <v>5834</v>
      </c>
      <c r="B4835" s="3">
        <v>45455</v>
      </c>
      <c r="C4835" s="2" t="s">
        <v>2585</v>
      </c>
      <c r="D4835" s="2" t="s">
        <v>5578</v>
      </c>
      <c r="E4835" s="2" t="s">
        <v>28</v>
      </c>
      <c r="F4835" s="2" t="s">
        <v>29</v>
      </c>
      <c r="G4835" s="2" t="s">
        <v>60</v>
      </c>
      <c r="H4835" s="2" t="s">
        <v>61</v>
      </c>
      <c r="I4835" s="2" t="s">
        <v>32</v>
      </c>
      <c r="J4835" s="2">
        <v>6</v>
      </c>
      <c r="K4835" s="2">
        <v>41672</v>
      </c>
      <c r="L4835" s="2">
        <v>250032</v>
      </c>
      <c r="M4835" s="2">
        <v>219299.72</v>
      </c>
      <c r="N4835" s="2">
        <v>30732.28</v>
      </c>
      <c r="O4835" s="2">
        <v>142</v>
      </c>
      <c r="P4835" s="2">
        <v>26</v>
      </c>
      <c r="Q4835" s="2" t="s">
        <v>62</v>
      </c>
      <c r="R4835" s="2">
        <v>15</v>
      </c>
      <c r="S4835" s="5">
        <f>IFERROR(Table1[[#This Row],[Profit]]/Table1[[#This Row],[Sales]],0)</f>
        <v>0.12291338708645293</v>
      </c>
      <c r="T4835" s="2" t="str">
        <f t="shared" si="75"/>
        <v>Reorder Needed</v>
      </c>
    </row>
    <row r="4836" spans="1:20" x14ac:dyDescent="0.3">
      <c r="A4836" s="2">
        <v>5835</v>
      </c>
      <c r="B4836" s="3">
        <v>45640</v>
      </c>
      <c r="C4836" s="2" t="s">
        <v>373</v>
      </c>
      <c r="D4836" s="2" t="s">
        <v>5579</v>
      </c>
      <c r="E4836" s="2" t="s">
        <v>20</v>
      </c>
      <c r="F4836" s="2" t="s">
        <v>21</v>
      </c>
      <c r="G4836" s="2" t="s">
        <v>30</v>
      </c>
      <c r="H4836" s="2" t="s">
        <v>31</v>
      </c>
      <c r="I4836" s="2" t="s">
        <v>32</v>
      </c>
      <c r="J4836" s="2">
        <v>7</v>
      </c>
      <c r="K4836" s="2">
        <v>9764</v>
      </c>
      <c r="L4836" s="2">
        <v>68348</v>
      </c>
      <c r="M4836" s="2">
        <v>50450.91</v>
      </c>
      <c r="N4836" s="2">
        <v>17897.09</v>
      </c>
      <c r="O4836" s="2">
        <v>133</v>
      </c>
      <c r="P4836" s="2">
        <v>35</v>
      </c>
      <c r="Q4836" s="2" t="s">
        <v>33</v>
      </c>
      <c r="R4836" s="2">
        <v>20</v>
      </c>
      <c r="S4836" s="5">
        <f>IFERROR(Table1[[#This Row],[Profit]]/Table1[[#This Row],[Sales]],0)</f>
        <v>0.26185243167320182</v>
      </c>
      <c r="T4836" s="2" t="str">
        <f t="shared" si="75"/>
        <v>Reorder Needed</v>
      </c>
    </row>
    <row r="4837" spans="1:20" x14ac:dyDescent="0.3">
      <c r="A4837" s="2">
        <v>5836</v>
      </c>
      <c r="B4837" s="3">
        <v>45629</v>
      </c>
      <c r="C4837" s="2" t="s">
        <v>1163</v>
      </c>
      <c r="D4837" s="2" t="s">
        <v>5580</v>
      </c>
      <c r="E4837" s="2" t="s">
        <v>20</v>
      </c>
      <c r="F4837" s="2" t="s">
        <v>21</v>
      </c>
      <c r="G4837" s="2" t="s">
        <v>22</v>
      </c>
      <c r="H4837" s="2" t="s">
        <v>23</v>
      </c>
      <c r="I4837" s="2" t="s">
        <v>24</v>
      </c>
      <c r="J4837" s="2">
        <v>9</v>
      </c>
      <c r="K4837" s="2">
        <v>33462</v>
      </c>
      <c r="L4837" s="2">
        <v>301158</v>
      </c>
      <c r="M4837" s="2">
        <v>238349.03</v>
      </c>
      <c r="N4837" s="2">
        <v>62808.97</v>
      </c>
      <c r="O4837" s="2">
        <v>400</v>
      </c>
      <c r="P4837" s="2">
        <v>37</v>
      </c>
      <c r="Q4837" s="2" t="s">
        <v>25</v>
      </c>
      <c r="R4837" s="2">
        <v>20</v>
      </c>
      <c r="S4837" s="5">
        <f>IFERROR(Table1[[#This Row],[Profit]]/Table1[[#This Row],[Sales]],0)</f>
        <v>0.20855819868640382</v>
      </c>
      <c r="T4837" s="2" t="str">
        <f t="shared" si="75"/>
        <v>Reorder Needed</v>
      </c>
    </row>
    <row r="4838" spans="1:20" x14ac:dyDescent="0.3">
      <c r="A4838" s="2">
        <v>5837</v>
      </c>
      <c r="B4838" s="3">
        <v>45588</v>
      </c>
      <c r="C4838" s="2" t="s">
        <v>2239</v>
      </c>
      <c r="D4838" s="2" t="s">
        <v>5581</v>
      </c>
      <c r="E4838" s="2" t="s">
        <v>20</v>
      </c>
      <c r="F4838" s="2" t="s">
        <v>21</v>
      </c>
      <c r="G4838" s="2" t="s">
        <v>97</v>
      </c>
      <c r="H4838" s="2" t="s">
        <v>98</v>
      </c>
      <c r="I4838" s="2" t="s">
        <v>32</v>
      </c>
      <c r="J4838" s="2">
        <v>8</v>
      </c>
      <c r="K4838" s="2">
        <v>52867</v>
      </c>
      <c r="L4838" s="2">
        <v>422936</v>
      </c>
      <c r="M4838" s="2">
        <v>277570.28000000003</v>
      </c>
      <c r="N4838" s="2">
        <v>145365.72</v>
      </c>
      <c r="O4838" s="2">
        <v>68</v>
      </c>
      <c r="P4838" s="2">
        <v>34</v>
      </c>
      <c r="Q4838" s="2" t="s">
        <v>99</v>
      </c>
      <c r="R4838" s="2">
        <v>5</v>
      </c>
      <c r="S4838" s="5">
        <f>IFERROR(Table1[[#This Row],[Profit]]/Table1[[#This Row],[Sales]],0)</f>
        <v>0.3437061872245446</v>
      </c>
      <c r="T4838" s="2" t="str">
        <f t="shared" si="75"/>
        <v>Reorder Needed</v>
      </c>
    </row>
    <row r="4839" spans="1:20" x14ac:dyDescent="0.3">
      <c r="A4839" s="2">
        <v>5838</v>
      </c>
      <c r="B4839" s="3">
        <v>45521</v>
      </c>
      <c r="C4839" s="2" t="s">
        <v>1706</v>
      </c>
      <c r="D4839" s="2" t="s">
        <v>5582</v>
      </c>
      <c r="E4839" s="2" t="s">
        <v>45</v>
      </c>
      <c r="F4839" s="2" t="s">
        <v>46</v>
      </c>
      <c r="G4839" s="2" t="s">
        <v>49</v>
      </c>
      <c r="H4839" s="2" t="s">
        <v>50</v>
      </c>
      <c r="I4839" s="2" t="s">
        <v>51</v>
      </c>
      <c r="J4839" s="2">
        <v>9</v>
      </c>
      <c r="K4839" s="2">
        <v>19938</v>
      </c>
      <c r="L4839" s="2">
        <v>179442</v>
      </c>
      <c r="M4839" s="2">
        <v>124217.99</v>
      </c>
      <c r="N4839" s="2">
        <v>55224.01</v>
      </c>
      <c r="O4839" s="2">
        <v>229</v>
      </c>
      <c r="P4839" s="2">
        <v>90</v>
      </c>
      <c r="Q4839" s="2" t="s">
        <v>52</v>
      </c>
      <c r="R4839" s="2">
        <v>20</v>
      </c>
      <c r="S4839" s="5">
        <f>IFERROR(Table1[[#This Row],[Profit]]/Table1[[#This Row],[Sales]],0)</f>
        <v>0.30775409324461389</v>
      </c>
      <c r="T4839" s="2" t="str">
        <f t="shared" si="75"/>
        <v>Reorder Needed</v>
      </c>
    </row>
    <row r="4840" spans="1:20" x14ac:dyDescent="0.3">
      <c r="A4840" s="2">
        <v>5839</v>
      </c>
      <c r="B4840" s="3">
        <v>45294</v>
      </c>
      <c r="C4840" s="2" t="s">
        <v>373</v>
      </c>
      <c r="D4840" s="2" t="s">
        <v>5583</v>
      </c>
      <c r="E4840" s="2" t="s">
        <v>20</v>
      </c>
      <c r="F4840" s="2" t="s">
        <v>21</v>
      </c>
      <c r="G4840" s="2" t="s">
        <v>40</v>
      </c>
      <c r="H4840" s="2" t="s">
        <v>41</v>
      </c>
      <c r="I4840" s="2" t="s">
        <v>24</v>
      </c>
      <c r="J4840" s="2">
        <v>4</v>
      </c>
      <c r="K4840" s="2">
        <v>25821</v>
      </c>
      <c r="L4840" s="2">
        <v>103284</v>
      </c>
      <c r="M4840" s="2">
        <v>63974.080000000002</v>
      </c>
      <c r="N4840" s="2">
        <v>39309.919999999998</v>
      </c>
      <c r="O4840" s="2">
        <v>82</v>
      </c>
      <c r="P4840" s="2">
        <v>41</v>
      </c>
      <c r="Q4840" s="2" t="s">
        <v>42</v>
      </c>
      <c r="R4840" s="2">
        <v>5</v>
      </c>
      <c r="S4840" s="5">
        <f>IFERROR(Table1[[#This Row],[Profit]]/Table1[[#This Row],[Sales]],0)</f>
        <v>0.38060028658843575</v>
      </c>
      <c r="T4840" s="2" t="str">
        <f t="shared" si="75"/>
        <v>Reorder Needed</v>
      </c>
    </row>
    <row r="4841" spans="1:20" x14ac:dyDescent="0.3">
      <c r="A4841" s="2">
        <v>5840</v>
      </c>
      <c r="B4841" s="3">
        <v>45416</v>
      </c>
      <c r="C4841" s="2" t="s">
        <v>244</v>
      </c>
      <c r="D4841" s="2" t="s">
        <v>5584</v>
      </c>
      <c r="E4841" s="2" t="s">
        <v>45</v>
      </c>
      <c r="F4841" s="2" t="s">
        <v>46</v>
      </c>
      <c r="G4841" s="2" t="s">
        <v>40</v>
      </c>
      <c r="H4841" s="2" t="s">
        <v>41</v>
      </c>
      <c r="I4841" s="2" t="s">
        <v>24</v>
      </c>
      <c r="J4841" s="2">
        <v>10</v>
      </c>
      <c r="K4841" s="2">
        <v>50031</v>
      </c>
      <c r="L4841" s="2">
        <v>500310</v>
      </c>
      <c r="M4841" s="2">
        <v>427751.19</v>
      </c>
      <c r="N4841" s="2">
        <v>72558.81</v>
      </c>
      <c r="O4841" s="2">
        <v>111</v>
      </c>
      <c r="P4841" s="2">
        <v>74</v>
      </c>
      <c r="Q4841" s="2" t="s">
        <v>42</v>
      </c>
      <c r="R4841" s="2">
        <v>0</v>
      </c>
      <c r="S4841" s="5">
        <f>IFERROR(Table1[[#This Row],[Profit]]/Table1[[#This Row],[Sales]],0)</f>
        <v>0.14502770282424896</v>
      </c>
      <c r="T4841" s="2" t="str">
        <f t="shared" si="75"/>
        <v>Reorder Needed</v>
      </c>
    </row>
    <row r="4842" spans="1:20" x14ac:dyDescent="0.3">
      <c r="A4842" s="2">
        <v>5841</v>
      </c>
      <c r="B4842" s="3">
        <v>45423</v>
      </c>
      <c r="C4842" s="2" t="s">
        <v>1912</v>
      </c>
      <c r="D4842" s="2" t="s">
        <v>5585</v>
      </c>
      <c r="E4842" s="2" t="s">
        <v>28</v>
      </c>
      <c r="F4842" s="2" t="s">
        <v>29</v>
      </c>
      <c r="G4842" s="2" t="s">
        <v>55</v>
      </c>
      <c r="H4842" s="2" t="s">
        <v>56</v>
      </c>
      <c r="I4842" s="2" t="s">
        <v>32</v>
      </c>
      <c r="J4842" s="2">
        <v>4</v>
      </c>
      <c r="K4842" s="2">
        <v>54006</v>
      </c>
      <c r="L4842" s="2">
        <v>216024</v>
      </c>
      <c r="M4842" s="2">
        <v>135427.92000000001</v>
      </c>
      <c r="N4842" s="2">
        <v>80596.08</v>
      </c>
      <c r="O4842" s="2">
        <v>68</v>
      </c>
      <c r="P4842" s="2">
        <v>48</v>
      </c>
      <c r="Q4842" s="2" t="s">
        <v>57</v>
      </c>
      <c r="R4842" s="2">
        <v>15</v>
      </c>
      <c r="S4842" s="5">
        <f>IFERROR(Table1[[#This Row],[Profit]]/Table1[[#This Row],[Sales]],0)</f>
        <v>0.37308854571714256</v>
      </c>
      <c r="T4842" s="2" t="str">
        <f t="shared" si="75"/>
        <v>Reorder Needed</v>
      </c>
    </row>
    <row r="4843" spans="1:20" x14ac:dyDescent="0.3">
      <c r="A4843" s="2">
        <v>5842</v>
      </c>
      <c r="B4843" s="3">
        <v>45601</v>
      </c>
      <c r="C4843" s="2" t="s">
        <v>784</v>
      </c>
      <c r="D4843" s="2" t="s">
        <v>5586</v>
      </c>
      <c r="E4843" s="2" t="s">
        <v>20</v>
      </c>
      <c r="F4843" s="2" t="s">
        <v>21</v>
      </c>
      <c r="G4843" s="2" t="s">
        <v>75</v>
      </c>
      <c r="H4843" s="2" t="s">
        <v>76</v>
      </c>
      <c r="I4843" s="2" t="s">
        <v>77</v>
      </c>
      <c r="J4843" s="2">
        <v>4</v>
      </c>
      <c r="K4843" s="2">
        <v>44019</v>
      </c>
      <c r="L4843" s="2">
        <v>176076</v>
      </c>
      <c r="M4843" s="2">
        <v>135379.31</v>
      </c>
      <c r="N4843" s="2">
        <v>40696.69</v>
      </c>
      <c r="O4843" s="2">
        <v>75</v>
      </c>
      <c r="P4843" s="2">
        <v>34</v>
      </c>
      <c r="Q4843" s="2" t="s">
        <v>78</v>
      </c>
      <c r="R4843" s="2">
        <v>5</v>
      </c>
      <c r="S4843" s="5">
        <f>IFERROR(Table1[[#This Row],[Profit]]/Table1[[#This Row],[Sales]],0)</f>
        <v>0.23113138644676165</v>
      </c>
      <c r="T4843" s="2" t="str">
        <f t="shared" si="75"/>
        <v>Reorder Needed</v>
      </c>
    </row>
    <row r="4844" spans="1:20" x14ac:dyDescent="0.3">
      <c r="A4844" s="2">
        <v>5843</v>
      </c>
      <c r="B4844" s="3">
        <v>45520</v>
      </c>
      <c r="C4844" s="2" t="s">
        <v>140</v>
      </c>
      <c r="D4844" s="2" t="s">
        <v>5587</v>
      </c>
      <c r="E4844" s="2" t="s">
        <v>20</v>
      </c>
      <c r="F4844" s="2" t="s">
        <v>21</v>
      </c>
      <c r="G4844" s="2" t="s">
        <v>75</v>
      </c>
      <c r="H4844" s="2" t="s">
        <v>76</v>
      </c>
      <c r="I4844" s="2" t="s">
        <v>77</v>
      </c>
      <c r="J4844" s="2">
        <v>6</v>
      </c>
      <c r="K4844" s="2">
        <v>56868</v>
      </c>
      <c r="L4844" s="2">
        <v>341208</v>
      </c>
      <c r="M4844" s="2">
        <v>264786.96000000002</v>
      </c>
      <c r="N4844" s="2">
        <v>76421.039999999994</v>
      </c>
      <c r="O4844" s="2">
        <v>42</v>
      </c>
      <c r="P4844" s="2">
        <v>92</v>
      </c>
      <c r="Q4844" s="2" t="s">
        <v>78</v>
      </c>
      <c r="R4844" s="2">
        <v>0</v>
      </c>
      <c r="S4844" s="5">
        <f>IFERROR(Table1[[#This Row],[Profit]]/Table1[[#This Row],[Sales]],0)</f>
        <v>0.22397200534571285</v>
      </c>
      <c r="T4844" s="2" t="str">
        <f t="shared" si="75"/>
        <v>Sufficient</v>
      </c>
    </row>
    <row r="4845" spans="1:20" x14ac:dyDescent="0.3">
      <c r="A4845" s="2">
        <v>5844</v>
      </c>
      <c r="B4845" s="3">
        <v>45463</v>
      </c>
      <c r="C4845" s="2" t="s">
        <v>1309</v>
      </c>
      <c r="D4845" s="2" t="s">
        <v>5588</v>
      </c>
      <c r="E4845" s="2" t="s">
        <v>45</v>
      </c>
      <c r="F4845" s="2" t="s">
        <v>46</v>
      </c>
      <c r="G4845" s="2" t="s">
        <v>81</v>
      </c>
      <c r="H4845" s="2" t="s">
        <v>82</v>
      </c>
      <c r="I4845" s="2" t="s">
        <v>24</v>
      </c>
      <c r="J4845" s="2">
        <v>9</v>
      </c>
      <c r="K4845" s="2">
        <v>20051</v>
      </c>
      <c r="L4845" s="2">
        <v>180459</v>
      </c>
      <c r="M4845" s="2">
        <v>141823.99</v>
      </c>
      <c r="N4845" s="2">
        <v>38635.01</v>
      </c>
      <c r="O4845" s="2">
        <v>299</v>
      </c>
      <c r="P4845" s="2">
        <v>91</v>
      </c>
      <c r="Q4845" s="2" t="s">
        <v>42</v>
      </c>
      <c r="R4845" s="2">
        <v>5</v>
      </c>
      <c r="S4845" s="5">
        <f>IFERROR(Table1[[#This Row],[Profit]]/Table1[[#This Row],[Sales]],0)</f>
        <v>0.21409300727589092</v>
      </c>
      <c r="T4845" s="2" t="str">
        <f t="shared" si="75"/>
        <v>Reorder Needed</v>
      </c>
    </row>
    <row r="4846" spans="1:20" x14ac:dyDescent="0.3">
      <c r="A4846" s="2">
        <v>5845</v>
      </c>
      <c r="B4846" s="3">
        <v>45596</v>
      </c>
      <c r="C4846" s="2" t="s">
        <v>544</v>
      </c>
      <c r="D4846" s="2" t="s">
        <v>5589</v>
      </c>
      <c r="E4846" s="2" t="s">
        <v>36</v>
      </c>
      <c r="F4846" s="2" t="s">
        <v>37</v>
      </c>
      <c r="G4846" s="2" t="s">
        <v>81</v>
      </c>
      <c r="H4846" s="2" t="s">
        <v>82</v>
      </c>
      <c r="I4846" s="2" t="s">
        <v>24</v>
      </c>
      <c r="J4846" s="2">
        <v>7</v>
      </c>
      <c r="K4846" s="2">
        <v>55705</v>
      </c>
      <c r="L4846" s="2">
        <v>389935</v>
      </c>
      <c r="M4846" s="2">
        <v>330117.62</v>
      </c>
      <c r="N4846" s="2">
        <v>59817.38</v>
      </c>
      <c r="O4846" s="2">
        <v>330</v>
      </c>
      <c r="P4846" s="2">
        <v>37</v>
      </c>
      <c r="Q4846" s="2" t="s">
        <v>42</v>
      </c>
      <c r="R4846" s="2">
        <v>10</v>
      </c>
      <c r="S4846" s="5">
        <f>IFERROR(Table1[[#This Row],[Profit]]/Table1[[#This Row],[Sales]],0)</f>
        <v>0.15340346468001076</v>
      </c>
      <c r="T4846" s="2" t="str">
        <f t="shared" si="75"/>
        <v>Reorder Needed</v>
      </c>
    </row>
    <row r="4847" spans="1:20" x14ac:dyDescent="0.3">
      <c r="A4847" s="2">
        <v>5846</v>
      </c>
      <c r="B4847" s="3">
        <v>45644</v>
      </c>
      <c r="C4847" s="2" t="s">
        <v>377</v>
      </c>
      <c r="D4847" s="2" t="s">
        <v>5590</v>
      </c>
      <c r="E4847" s="2" t="s">
        <v>36</v>
      </c>
      <c r="F4847" s="2" t="s">
        <v>37</v>
      </c>
      <c r="G4847" s="2" t="s">
        <v>55</v>
      </c>
      <c r="H4847" s="2" t="s">
        <v>56</v>
      </c>
      <c r="I4847" s="2" t="s">
        <v>32</v>
      </c>
      <c r="J4847" s="2">
        <v>7</v>
      </c>
      <c r="K4847" s="2">
        <v>13808</v>
      </c>
      <c r="L4847" s="2">
        <v>96656</v>
      </c>
      <c r="M4847" s="2">
        <v>64740.95</v>
      </c>
      <c r="N4847" s="2">
        <v>31915.05</v>
      </c>
      <c r="O4847" s="2">
        <v>200</v>
      </c>
      <c r="P4847" s="2">
        <v>62</v>
      </c>
      <c r="Q4847" s="2" t="s">
        <v>57</v>
      </c>
      <c r="R4847" s="2">
        <v>15</v>
      </c>
      <c r="S4847" s="5">
        <f>IFERROR(Table1[[#This Row],[Profit]]/Table1[[#This Row],[Sales]],0)</f>
        <v>0.33019212464823705</v>
      </c>
      <c r="T4847" s="2" t="str">
        <f t="shared" si="75"/>
        <v>Reorder Needed</v>
      </c>
    </row>
    <row r="4848" spans="1:20" x14ac:dyDescent="0.3">
      <c r="A4848" s="2">
        <v>5847</v>
      </c>
      <c r="B4848" s="3">
        <v>45656</v>
      </c>
      <c r="C4848" s="2" t="s">
        <v>2177</v>
      </c>
      <c r="D4848" s="2" t="s">
        <v>5591</v>
      </c>
      <c r="E4848" s="2" t="s">
        <v>28</v>
      </c>
      <c r="F4848" s="2" t="s">
        <v>29</v>
      </c>
      <c r="G4848" s="2" t="s">
        <v>97</v>
      </c>
      <c r="H4848" s="2" t="s">
        <v>98</v>
      </c>
      <c r="I4848" s="2" t="s">
        <v>32</v>
      </c>
      <c r="J4848" s="2">
        <v>9</v>
      </c>
      <c r="K4848" s="2">
        <v>7933</v>
      </c>
      <c r="L4848" s="2">
        <v>71397</v>
      </c>
      <c r="M4848" s="2">
        <v>50635.55</v>
      </c>
      <c r="N4848" s="2">
        <v>20761.45</v>
      </c>
      <c r="O4848" s="2">
        <v>403</v>
      </c>
      <c r="P4848" s="2">
        <v>11</v>
      </c>
      <c r="Q4848" s="2" t="s">
        <v>99</v>
      </c>
      <c r="R4848" s="2">
        <v>0</v>
      </c>
      <c r="S4848" s="5">
        <f>IFERROR(Table1[[#This Row],[Profit]]/Table1[[#This Row],[Sales]],0)</f>
        <v>0.29078882866226874</v>
      </c>
      <c r="T4848" s="2" t="str">
        <f t="shared" si="75"/>
        <v>Reorder Needed</v>
      </c>
    </row>
    <row r="4849" spans="1:20" x14ac:dyDescent="0.3">
      <c r="A4849" s="2">
        <v>5848</v>
      </c>
      <c r="B4849" s="3">
        <v>45504</v>
      </c>
      <c r="C4849" s="2" t="s">
        <v>1507</v>
      </c>
      <c r="D4849" s="2" t="s">
        <v>5592</v>
      </c>
      <c r="E4849" s="2" t="s">
        <v>20</v>
      </c>
      <c r="F4849" s="2" t="s">
        <v>21</v>
      </c>
      <c r="G4849" s="2" t="s">
        <v>40</v>
      </c>
      <c r="H4849" s="2" t="s">
        <v>41</v>
      </c>
      <c r="I4849" s="2" t="s">
        <v>24</v>
      </c>
      <c r="J4849" s="2">
        <v>7</v>
      </c>
      <c r="K4849" s="2">
        <v>29062</v>
      </c>
      <c r="L4849" s="2">
        <v>203434</v>
      </c>
      <c r="M4849" s="2">
        <v>148554.32999999999</v>
      </c>
      <c r="N4849" s="2">
        <v>54879.67</v>
      </c>
      <c r="O4849" s="2">
        <v>116</v>
      </c>
      <c r="P4849" s="2">
        <v>62</v>
      </c>
      <c r="Q4849" s="2" t="s">
        <v>42</v>
      </c>
      <c r="R4849" s="2">
        <v>10</v>
      </c>
      <c r="S4849" s="5">
        <f>IFERROR(Table1[[#This Row],[Profit]]/Table1[[#This Row],[Sales]],0)</f>
        <v>0.26976645988379522</v>
      </c>
      <c r="T4849" s="2" t="str">
        <f t="shared" si="75"/>
        <v>Reorder Needed</v>
      </c>
    </row>
    <row r="4850" spans="1:20" x14ac:dyDescent="0.3">
      <c r="A4850" s="2">
        <v>5849</v>
      </c>
      <c r="B4850" s="3">
        <v>45348</v>
      </c>
      <c r="C4850" s="2" t="s">
        <v>2330</v>
      </c>
      <c r="D4850" s="2" t="s">
        <v>5593</v>
      </c>
      <c r="E4850" s="2" t="s">
        <v>20</v>
      </c>
      <c r="F4850" s="2" t="s">
        <v>21</v>
      </c>
      <c r="G4850" s="2" t="s">
        <v>97</v>
      </c>
      <c r="H4850" s="2" t="s">
        <v>98</v>
      </c>
      <c r="I4850" s="2" t="s">
        <v>32</v>
      </c>
      <c r="J4850" s="2">
        <v>10</v>
      </c>
      <c r="K4850" s="2">
        <v>14991</v>
      </c>
      <c r="L4850" s="2">
        <v>149910</v>
      </c>
      <c r="M4850" s="2">
        <v>118952.48</v>
      </c>
      <c r="N4850" s="2">
        <v>30957.52</v>
      </c>
      <c r="O4850" s="2">
        <v>245</v>
      </c>
      <c r="P4850" s="2">
        <v>46</v>
      </c>
      <c r="Q4850" s="2" t="s">
        <v>99</v>
      </c>
      <c r="R4850" s="2">
        <v>10</v>
      </c>
      <c r="S4850" s="5">
        <f>IFERROR(Table1[[#This Row],[Profit]]/Table1[[#This Row],[Sales]],0)</f>
        <v>0.20650737108932027</v>
      </c>
      <c r="T4850" s="2" t="str">
        <f t="shared" si="75"/>
        <v>Reorder Needed</v>
      </c>
    </row>
    <row r="4851" spans="1:20" x14ac:dyDescent="0.3">
      <c r="A4851" s="2">
        <v>5850</v>
      </c>
      <c r="B4851" s="3">
        <v>45519</v>
      </c>
      <c r="C4851" s="2" t="s">
        <v>3192</v>
      </c>
      <c r="D4851" s="2" t="s">
        <v>5594</v>
      </c>
      <c r="E4851" s="2" t="s">
        <v>36</v>
      </c>
      <c r="F4851" s="2" t="s">
        <v>37</v>
      </c>
      <c r="G4851" s="2" t="s">
        <v>22</v>
      </c>
      <c r="H4851" s="2" t="s">
        <v>23</v>
      </c>
      <c r="I4851" s="2" t="s">
        <v>24</v>
      </c>
      <c r="J4851" s="2">
        <v>7</v>
      </c>
      <c r="K4851" s="2">
        <v>12613</v>
      </c>
      <c r="L4851" s="2">
        <v>88291</v>
      </c>
      <c r="M4851" s="2">
        <v>78093.83</v>
      </c>
      <c r="N4851" s="2">
        <v>10197.17</v>
      </c>
      <c r="O4851" s="2">
        <v>84</v>
      </c>
      <c r="P4851" s="2">
        <v>43</v>
      </c>
      <c r="Q4851" s="2" t="s">
        <v>25</v>
      </c>
      <c r="R4851" s="2">
        <v>5</v>
      </c>
      <c r="S4851" s="5">
        <f>IFERROR(Table1[[#This Row],[Profit]]/Table1[[#This Row],[Sales]],0)</f>
        <v>0.11549501081650451</v>
      </c>
      <c r="T4851" s="2" t="str">
        <f t="shared" si="75"/>
        <v>Reorder Needed</v>
      </c>
    </row>
    <row r="4852" spans="1:20" x14ac:dyDescent="0.3">
      <c r="A4852" s="2">
        <v>5851</v>
      </c>
      <c r="B4852" s="3">
        <v>45598</v>
      </c>
      <c r="C4852" s="2" t="s">
        <v>1550</v>
      </c>
      <c r="D4852" s="2" t="s">
        <v>5595</v>
      </c>
      <c r="E4852" s="2" t="s">
        <v>28</v>
      </c>
      <c r="F4852" s="2" t="s">
        <v>29</v>
      </c>
      <c r="G4852" s="2" t="s">
        <v>40</v>
      </c>
      <c r="H4852" s="2" t="s">
        <v>41</v>
      </c>
      <c r="I4852" s="2" t="s">
        <v>24</v>
      </c>
      <c r="J4852" s="2">
        <v>7</v>
      </c>
      <c r="K4852" s="2">
        <v>15255</v>
      </c>
      <c r="L4852" s="2">
        <v>106785</v>
      </c>
      <c r="M4852" s="2">
        <v>95452.1</v>
      </c>
      <c r="N4852" s="2">
        <v>11332.9</v>
      </c>
      <c r="O4852" s="2">
        <v>287</v>
      </c>
      <c r="P4852" s="2">
        <v>49</v>
      </c>
      <c r="Q4852" s="2" t="s">
        <v>42</v>
      </c>
      <c r="R4852" s="2">
        <v>20</v>
      </c>
      <c r="S4852" s="5">
        <f>IFERROR(Table1[[#This Row],[Profit]]/Table1[[#This Row],[Sales]],0)</f>
        <v>0.10612820152643161</v>
      </c>
      <c r="T4852" s="2" t="str">
        <f t="shared" si="75"/>
        <v>Reorder Needed</v>
      </c>
    </row>
    <row r="4853" spans="1:20" x14ac:dyDescent="0.3">
      <c r="A4853" s="2">
        <v>5852</v>
      </c>
      <c r="B4853" s="3">
        <v>45654</v>
      </c>
      <c r="C4853" s="2" t="s">
        <v>582</v>
      </c>
      <c r="D4853" s="2" t="s">
        <v>5596</v>
      </c>
      <c r="E4853" s="2" t="s">
        <v>45</v>
      </c>
      <c r="F4853" s="2" t="s">
        <v>46</v>
      </c>
      <c r="G4853" s="2" t="s">
        <v>97</v>
      </c>
      <c r="H4853" s="2" t="s">
        <v>98</v>
      </c>
      <c r="I4853" s="2" t="s">
        <v>32</v>
      </c>
      <c r="J4853" s="2">
        <v>5</v>
      </c>
      <c r="K4853" s="2">
        <v>6435</v>
      </c>
      <c r="L4853" s="2">
        <v>32175</v>
      </c>
      <c r="M4853" s="2">
        <v>20158.38</v>
      </c>
      <c r="N4853" s="2">
        <v>12016.62</v>
      </c>
      <c r="O4853" s="2">
        <v>204</v>
      </c>
      <c r="P4853" s="2">
        <v>53</v>
      </c>
      <c r="Q4853" s="2" t="s">
        <v>99</v>
      </c>
      <c r="R4853" s="2">
        <v>20</v>
      </c>
      <c r="S4853" s="5">
        <f>IFERROR(Table1[[#This Row],[Profit]]/Table1[[#This Row],[Sales]],0)</f>
        <v>0.3734769230769231</v>
      </c>
      <c r="T4853" s="2" t="str">
        <f t="shared" si="75"/>
        <v>Reorder Needed</v>
      </c>
    </row>
    <row r="4854" spans="1:20" x14ac:dyDescent="0.3">
      <c r="A4854" s="2">
        <v>5853</v>
      </c>
      <c r="B4854" s="3">
        <v>45478</v>
      </c>
      <c r="C4854" s="2" t="s">
        <v>1712</v>
      </c>
      <c r="D4854" s="2" t="s">
        <v>5597</v>
      </c>
      <c r="E4854" s="2" t="s">
        <v>45</v>
      </c>
      <c r="F4854" s="2" t="s">
        <v>46</v>
      </c>
      <c r="G4854" s="2" t="s">
        <v>30</v>
      </c>
      <c r="H4854" s="2" t="s">
        <v>31</v>
      </c>
      <c r="I4854" s="2" t="s">
        <v>32</v>
      </c>
      <c r="J4854" s="2">
        <v>4</v>
      </c>
      <c r="K4854" s="2">
        <v>23119</v>
      </c>
      <c r="L4854" s="2">
        <v>92476</v>
      </c>
      <c r="M4854" s="2">
        <v>66517.5</v>
      </c>
      <c r="N4854" s="2">
        <v>25958.5</v>
      </c>
      <c r="O4854" s="2">
        <v>98</v>
      </c>
      <c r="P4854" s="2">
        <v>55</v>
      </c>
      <c r="Q4854" s="2" t="s">
        <v>33</v>
      </c>
      <c r="R4854" s="2">
        <v>20</v>
      </c>
      <c r="S4854" s="5">
        <f>IFERROR(Table1[[#This Row],[Profit]]/Table1[[#This Row],[Sales]],0)</f>
        <v>0.28070526406851509</v>
      </c>
      <c r="T4854" s="2" t="str">
        <f t="shared" si="75"/>
        <v>Reorder Needed</v>
      </c>
    </row>
    <row r="4855" spans="1:20" x14ac:dyDescent="0.3">
      <c r="A4855" s="2">
        <v>5854</v>
      </c>
      <c r="B4855" s="3">
        <v>45656</v>
      </c>
      <c r="C4855" s="2" t="s">
        <v>825</v>
      </c>
      <c r="D4855" s="2" t="s">
        <v>5598</v>
      </c>
      <c r="E4855" s="2" t="s">
        <v>20</v>
      </c>
      <c r="F4855" s="2" t="s">
        <v>21</v>
      </c>
      <c r="G4855" s="2" t="s">
        <v>60</v>
      </c>
      <c r="H4855" s="2" t="s">
        <v>61</v>
      </c>
      <c r="I4855" s="2" t="s">
        <v>32</v>
      </c>
      <c r="J4855" s="2">
        <v>10</v>
      </c>
      <c r="K4855" s="2">
        <v>8207</v>
      </c>
      <c r="L4855" s="2">
        <v>82070</v>
      </c>
      <c r="M4855" s="2">
        <v>66118.94</v>
      </c>
      <c r="N4855" s="2">
        <v>15951.06</v>
      </c>
      <c r="O4855" s="2">
        <v>462</v>
      </c>
      <c r="P4855" s="2">
        <v>99</v>
      </c>
      <c r="Q4855" s="2" t="s">
        <v>62</v>
      </c>
      <c r="R4855" s="2">
        <v>10</v>
      </c>
      <c r="S4855" s="5">
        <f>IFERROR(Table1[[#This Row],[Profit]]/Table1[[#This Row],[Sales]],0)</f>
        <v>0.19435920555623248</v>
      </c>
      <c r="T4855" s="2" t="str">
        <f t="shared" si="75"/>
        <v>Reorder Needed</v>
      </c>
    </row>
    <row r="4856" spans="1:20" x14ac:dyDescent="0.3">
      <c r="A4856" s="2">
        <v>5855</v>
      </c>
      <c r="B4856" s="3">
        <v>45415</v>
      </c>
      <c r="C4856" s="2" t="s">
        <v>1073</v>
      </c>
      <c r="D4856" s="2" t="s">
        <v>5599</v>
      </c>
      <c r="E4856" s="2" t="s">
        <v>20</v>
      </c>
      <c r="F4856" s="2" t="s">
        <v>21</v>
      </c>
      <c r="G4856" s="2" t="s">
        <v>81</v>
      </c>
      <c r="H4856" s="2" t="s">
        <v>82</v>
      </c>
      <c r="I4856" s="2" t="s">
        <v>24</v>
      </c>
      <c r="J4856" s="2">
        <v>10</v>
      </c>
      <c r="K4856" s="2">
        <v>33139</v>
      </c>
      <c r="L4856" s="2">
        <v>331390</v>
      </c>
      <c r="M4856" s="2">
        <v>222430.04</v>
      </c>
      <c r="N4856" s="2">
        <v>108959.96</v>
      </c>
      <c r="O4856" s="2">
        <v>276</v>
      </c>
      <c r="P4856" s="2">
        <v>23</v>
      </c>
      <c r="Q4856" s="2" t="s">
        <v>42</v>
      </c>
      <c r="R4856" s="2">
        <v>10</v>
      </c>
      <c r="S4856" s="5">
        <f>IFERROR(Table1[[#This Row],[Profit]]/Table1[[#This Row],[Sales]],0)</f>
        <v>0.32879676514077072</v>
      </c>
      <c r="T4856" s="2" t="str">
        <f t="shared" si="75"/>
        <v>Reorder Needed</v>
      </c>
    </row>
    <row r="4857" spans="1:20" x14ac:dyDescent="0.3">
      <c r="A4857" s="2">
        <v>5856</v>
      </c>
      <c r="B4857" s="3">
        <v>45467</v>
      </c>
      <c r="C4857" s="2" t="s">
        <v>1044</v>
      </c>
      <c r="D4857" s="2" t="s">
        <v>5600</v>
      </c>
      <c r="E4857" s="2" t="s">
        <v>20</v>
      </c>
      <c r="F4857" s="2" t="s">
        <v>21</v>
      </c>
      <c r="G4857" s="2" t="s">
        <v>40</v>
      </c>
      <c r="H4857" s="2" t="s">
        <v>41</v>
      </c>
      <c r="I4857" s="2" t="s">
        <v>24</v>
      </c>
      <c r="J4857" s="2">
        <v>6</v>
      </c>
      <c r="K4857" s="2">
        <v>28121</v>
      </c>
      <c r="L4857" s="2">
        <v>168726</v>
      </c>
      <c r="M4857" s="2">
        <v>150323.54999999999</v>
      </c>
      <c r="N4857" s="2">
        <v>18402.45</v>
      </c>
      <c r="O4857" s="2">
        <v>448</v>
      </c>
      <c r="P4857" s="2">
        <v>45</v>
      </c>
      <c r="Q4857" s="2" t="s">
        <v>42</v>
      </c>
      <c r="R4857" s="2">
        <v>10</v>
      </c>
      <c r="S4857" s="5">
        <f>IFERROR(Table1[[#This Row],[Profit]]/Table1[[#This Row],[Sales]],0)</f>
        <v>0.10906706731624054</v>
      </c>
      <c r="T4857" s="2" t="str">
        <f t="shared" si="75"/>
        <v>Reorder Needed</v>
      </c>
    </row>
    <row r="4858" spans="1:20" x14ac:dyDescent="0.3">
      <c r="A4858" s="2">
        <v>5857</v>
      </c>
      <c r="B4858" s="3">
        <v>45478</v>
      </c>
      <c r="C4858" s="2" t="s">
        <v>2488</v>
      </c>
      <c r="D4858" s="2" t="s">
        <v>5601</v>
      </c>
      <c r="E4858" s="2" t="s">
        <v>20</v>
      </c>
      <c r="F4858" s="2" t="s">
        <v>21</v>
      </c>
      <c r="G4858" s="2" t="s">
        <v>55</v>
      </c>
      <c r="H4858" s="2" t="s">
        <v>56</v>
      </c>
      <c r="I4858" s="2" t="s">
        <v>32</v>
      </c>
      <c r="J4858" s="2">
        <v>5</v>
      </c>
      <c r="K4858" s="2">
        <v>28410</v>
      </c>
      <c r="L4858" s="2">
        <v>142050</v>
      </c>
      <c r="M4858" s="2">
        <v>127320.97</v>
      </c>
      <c r="N4858" s="2">
        <v>14729.03</v>
      </c>
      <c r="O4858" s="2">
        <v>318</v>
      </c>
      <c r="P4858" s="2">
        <v>59</v>
      </c>
      <c r="Q4858" s="2" t="s">
        <v>57</v>
      </c>
      <c r="R4858" s="2">
        <v>5</v>
      </c>
      <c r="S4858" s="5">
        <f>IFERROR(Table1[[#This Row],[Profit]]/Table1[[#This Row],[Sales]],0)</f>
        <v>0.10368905315029919</v>
      </c>
      <c r="T4858" s="2" t="str">
        <f t="shared" si="75"/>
        <v>Reorder Needed</v>
      </c>
    </row>
    <row r="4859" spans="1:20" x14ac:dyDescent="0.3">
      <c r="A4859" s="2">
        <v>5858</v>
      </c>
      <c r="B4859" s="3">
        <v>45361</v>
      </c>
      <c r="C4859" s="2" t="s">
        <v>815</v>
      </c>
      <c r="D4859" s="2" t="s">
        <v>5602</v>
      </c>
      <c r="E4859" s="2" t="s">
        <v>36</v>
      </c>
      <c r="F4859" s="2" t="s">
        <v>37</v>
      </c>
      <c r="G4859" s="2" t="s">
        <v>81</v>
      </c>
      <c r="H4859" s="2" t="s">
        <v>82</v>
      </c>
      <c r="I4859" s="2" t="s">
        <v>24</v>
      </c>
      <c r="J4859" s="2">
        <v>7</v>
      </c>
      <c r="K4859" s="2">
        <v>38218</v>
      </c>
      <c r="L4859" s="2">
        <v>267526</v>
      </c>
      <c r="M4859" s="2">
        <v>167847.28</v>
      </c>
      <c r="N4859" s="2">
        <v>99678.720000000001</v>
      </c>
      <c r="O4859" s="2">
        <v>161</v>
      </c>
      <c r="P4859" s="2">
        <v>75</v>
      </c>
      <c r="Q4859" s="2" t="s">
        <v>42</v>
      </c>
      <c r="R4859" s="2">
        <v>10</v>
      </c>
      <c r="S4859" s="5">
        <f>IFERROR(Table1[[#This Row],[Profit]]/Table1[[#This Row],[Sales]],0)</f>
        <v>0.37259451417806122</v>
      </c>
      <c r="T4859" s="2" t="str">
        <f t="shared" si="75"/>
        <v>Reorder Needed</v>
      </c>
    </row>
    <row r="4860" spans="1:20" x14ac:dyDescent="0.3">
      <c r="A4860" s="2">
        <v>5859</v>
      </c>
      <c r="B4860" s="3">
        <v>45473</v>
      </c>
      <c r="C4860" s="2" t="s">
        <v>2473</v>
      </c>
      <c r="D4860" s="2" t="s">
        <v>5603</v>
      </c>
      <c r="E4860" s="2" t="s">
        <v>28</v>
      </c>
      <c r="F4860" s="2" t="s">
        <v>29</v>
      </c>
      <c r="G4860" s="2" t="s">
        <v>49</v>
      </c>
      <c r="H4860" s="2" t="s">
        <v>50</v>
      </c>
      <c r="I4860" s="2" t="s">
        <v>51</v>
      </c>
      <c r="J4860" s="2">
        <v>4</v>
      </c>
      <c r="K4860" s="2">
        <v>37905</v>
      </c>
      <c r="L4860" s="2">
        <v>151620</v>
      </c>
      <c r="M4860" s="2">
        <v>124183.83</v>
      </c>
      <c r="N4860" s="2">
        <v>27436.17</v>
      </c>
      <c r="O4860" s="2">
        <v>143</v>
      </c>
      <c r="P4860" s="2">
        <v>80</v>
      </c>
      <c r="Q4860" s="2" t="s">
        <v>52</v>
      </c>
      <c r="R4860" s="2">
        <v>15</v>
      </c>
      <c r="S4860" s="5">
        <f>IFERROR(Table1[[#This Row],[Profit]]/Table1[[#This Row],[Sales]],0)</f>
        <v>0.18095350217649386</v>
      </c>
      <c r="T4860" s="2" t="str">
        <f t="shared" si="75"/>
        <v>Reorder Needed</v>
      </c>
    </row>
    <row r="4861" spans="1:20" x14ac:dyDescent="0.3">
      <c r="A4861" s="2">
        <v>5860</v>
      </c>
      <c r="B4861" s="3">
        <v>45398</v>
      </c>
      <c r="C4861" s="2" t="s">
        <v>4107</v>
      </c>
      <c r="D4861" s="2" t="s">
        <v>5604</v>
      </c>
      <c r="E4861" s="2" t="s">
        <v>28</v>
      </c>
      <c r="F4861" s="2" t="s">
        <v>29</v>
      </c>
      <c r="G4861" s="2" t="s">
        <v>55</v>
      </c>
      <c r="H4861" s="2" t="s">
        <v>56</v>
      </c>
      <c r="I4861" s="2" t="s">
        <v>32</v>
      </c>
      <c r="J4861" s="2">
        <v>7</v>
      </c>
      <c r="K4861" s="2">
        <v>37544</v>
      </c>
      <c r="L4861" s="2">
        <v>262808</v>
      </c>
      <c r="M4861" s="2">
        <v>200385.1</v>
      </c>
      <c r="N4861" s="2">
        <v>62422.9</v>
      </c>
      <c r="O4861" s="2">
        <v>276</v>
      </c>
      <c r="P4861" s="2">
        <v>23</v>
      </c>
      <c r="Q4861" s="2" t="s">
        <v>57</v>
      </c>
      <c r="R4861" s="2">
        <v>15</v>
      </c>
      <c r="S4861" s="5">
        <f>IFERROR(Table1[[#This Row],[Profit]]/Table1[[#This Row],[Sales]],0)</f>
        <v>0.23752283035524033</v>
      </c>
      <c r="T4861" s="2" t="str">
        <f t="shared" si="75"/>
        <v>Reorder Needed</v>
      </c>
    </row>
    <row r="4862" spans="1:20" x14ac:dyDescent="0.3">
      <c r="A4862" s="2">
        <v>5861</v>
      </c>
      <c r="B4862" s="3">
        <v>45610</v>
      </c>
      <c r="C4862" s="2" t="s">
        <v>2880</v>
      </c>
      <c r="D4862" s="2" t="s">
        <v>5605</v>
      </c>
      <c r="E4862" s="2" t="s">
        <v>20</v>
      </c>
      <c r="F4862" s="2" t="s">
        <v>21</v>
      </c>
      <c r="G4862" s="2" t="s">
        <v>55</v>
      </c>
      <c r="H4862" s="2" t="s">
        <v>56</v>
      </c>
      <c r="I4862" s="2" t="s">
        <v>32</v>
      </c>
      <c r="J4862" s="2">
        <v>5</v>
      </c>
      <c r="K4862" s="2">
        <v>10344</v>
      </c>
      <c r="L4862" s="2">
        <v>51720</v>
      </c>
      <c r="M4862" s="2">
        <v>39602.93</v>
      </c>
      <c r="N4862" s="2">
        <v>12117.07</v>
      </c>
      <c r="O4862" s="2">
        <v>242</v>
      </c>
      <c r="P4862" s="2">
        <v>81</v>
      </c>
      <c r="Q4862" s="2" t="s">
        <v>57</v>
      </c>
      <c r="R4862" s="2">
        <v>15</v>
      </c>
      <c r="S4862" s="5">
        <f>IFERROR(Table1[[#This Row],[Profit]]/Table1[[#This Row],[Sales]],0)</f>
        <v>0.2342820959010054</v>
      </c>
      <c r="T4862" s="2" t="str">
        <f t="shared" si="75"/>
        <v>Reorder Needed</v>
      </c>
    </row>
    <row r="4863" spans="1:20" x14ac:dyDescent="0.3">
      <c r="A4863" s="2">
        <v>5862</v>
      </c>
      <c r="B4863" s="3">
        <v>45528</v>
      </c>
      <c r="C4863" s="2" t="s">
        <v>1431</v>
      </c>
      <c r="D4863" s="2" t="s">
        <v>5606</v>
      </c>
      <c r="E4863" s="2" t="s">
        <v>28</v>
      </c>
      <c r="F4863" s="2" t="s">
        <v>29</v>
      </c>
      <c r="G4863" s="2" t="s">
        <v>55</v>
      </c>
      <c r="H4863" s="2" t="s">
        <v>56</v>
      </c>
      <c r="I4863" s="2" t="s">
        <v>32</v>
      </c>
      <c r="J4863" s="2">
        <v>1</v>
      </c>
      <c r="K4863" s="2">
        <v>8085</v>
      </c>
      <c r="L4863" s="2">
        <v>8085</v>
      </c>
      <c r="M4863" s="2">
        <v>6678.44</v>
      </c>
      <c r="N4863" s="2">
        <v>1406.56</v>
      </c>
      <c r="O4863" s="2">
        <v>22</v>
      </c>
      <c r="P4863" s="2">
        <v>63</v>
      </c>
      <c r="Q4863" s="2" t="s">
        <v>57</v>
      </c>
      <c r="R4863" s="2">
        <v>5</v>
      </c>
      <c r="S4863" s="5">
        <f>IFERROR(Table1[[#This Row],[Profit]]/Table1[[#This Row],[Sales]],0)</f>
        <v>0.17397155225726654</v>
      </c>
      <c r="T4863" s="2" t="str">
        <f t="shared" si="75"/>
        <v>Sufficient</v>
      </c>
    </row>
    <row r="4864" spans="1:20" x14ac:dyDescent="0.3">
      <c r="A4864" s="2">
        <v>5863</v>
      </c>
      <c r="B4864" s="3">
        <v>45516</v>
      </c>
      <c r="C4864" s="2" t="s">
        <v>1062</v>
      </c>
      <c r="D4864" s="2" t="s">
        <v>5607</v>
      </c>
      <c r="E4864" s="2" t="s">
        <v>45</v>
      </c>
      <c r="F4864" s="2" t="s">
        <v>46</v>
      </c>
      <c r="G4864" s="2" t="s">
        <v>67</v>
      </c>
      <c r="H4864" s="2" t="s">
        <v>68</v>
      </c>
      <c r="I4864" s="2" t="s">
        <v>24</v>
      </c>
      <c r="J4864" s="2">
        <v>5</v>
      </c>
      <c r="K4864" s="2">
        <v>26516</v>
      </c>
      <c r="L4864" s="2">
        <v>132580</v>
      </c>
      <c r="M4864" s="2">
        <v>109905.02</v>
      </c>
      <c r="N4864" s="2">
        <v>22674.98</v>
      </c>
      <c r="O4864" s="2">
        <v>171</v>
      </c>
      <c r="P4864" s="2">
        <v>22</v>
      </c>
      <c r="Q4864" s="2" t="s">
        <v>42</v>
      </c>
      <c r="R4864" s="2">
        <v>15</v>
      </c>
      <c r="S4864" s="5">
        <f>IFERROR(Table1[[#This Row],[Profit]]/Table1[[#This Row],[Sales]],0)</f>
        <v>0.17102866193996077</v>
      </c>
      <c r="T4864" s="2" t="str">
        <f t="shared" si="75"/>
        <v>Reorder Needed</v>
      </c>
    </row>
    <row r="4865" spans="1:20" x14ac:dyDescent="0.3">
      <c r="A4865" s="2">
        <v>5864</v>
      </c>
      <c r="B4865" s="3">
        <v>45457</v>
      </c>
      <c r="C4865" s="2" t="s">
        <v>208</v>
      </c>
      <c r="D4865" s="2" t="s">
        <v>5608</v>
      </c>
      <c r="E4865" s="2" t="s">
        <v>20</v>
      </c>
      <c r="F4865" s="2" t="s">
        <v>21</v>
      </c>
      <c r="G4865" s="2" t="s">
        <v>22</v>
      </c>
      <c r="H4865" s="2" t="s">
        <v>23</v>
      </c>
      <c r="I4865" s="2" t="s">
        <v>24</v>
      </c>
      <c r="J4865" s="2">
        <v>2</v>
      </c>
      <c r="K4865" s="2">
        <v>7945</v>
      </c>
      <c r="L4865" s="2">
        <v>15890</v>
      </c>
      <c r="M4865" s="2">
        <v>10614.31</v>
      </c>
      <c r="N4865" s="2">
        <v>5275.69</v>
      </c>
      <c r="O4865" s="2">
        <v>82</v>
      </c>
      <c r="P4865" s="2">
        <v>45</v>
      </c>
      <c r="Q4865" s="2" t="s">
        <v>25</v>
      </c>
      <c r="R4865" s="2">
        <v>15</v>
      </c>
      <c r="S4865" s="5">
        <f>IFERROR(Table1[[#This Row],[Profit]]/Table1[[#This Row],[Sales]],0)</f>
        <v>0.33201321585903082</v>
      </c>
      <c r="T4865" s="2" t="str">
        <f t="shared" si="75"/>
        <v>Reorder Needed</v>
      </c>
    </row>
    <row r="4866" spans="1:20" x14ac:dyDescent="0.3">
      <c r="A4866" s="2">
        <v>5865</v>
      </c>
      <c r="B4866" s="3">
        <v>45612</v>
      </c>
      <c r="C4866" s="2" t="s">
        <v>3213</v>
      </c>
      <c r="D4866" s="2" t="s">
        <v>5609</v>
      </c>
      <c r="E4866" s="2" t="s">
        <v>45</v>
      </c>
      <c r="F4866" s="2" t="s">
        <v>46</v>
      </c>
      <c r="G4866" s="2" t="s">
        <v>40</v>
      </c>
      <c r="H4866" s="2" t="s">
        <v>41</v>
      </c>
      <c r="I4866" s="2" t="s">
        <v>24</v>
      </c>
      <c r="J4866" s="2">
        <v>5</v>
      </c>
      <c r="K4866" s="2">
        <v>46015</v>
      </c>
      <c r="L4866" s="2">
        <v>230075</v>
      </c>
      <c r="M4866" s="2">
        <v>152443.51999999999</v>
      </c>
      <c r="N4866" s="2">
        <v>77631.48</v>
      </c>
      <c r="O4866" s="2">
        <v>30</v>
      </c>
      <c r="P4866" s="2">
        <v>42</v>
      </c>
      <c r="Q4866" s="2" t="s">
        <v>42</v>
      </c>
      <c r="R4866" s="2">
        <v>15</v>
      </c>
      <c r="S4866" s="5">
        <f>IFERROR(Table1[[#This Row],[Profit]]/Table1[[#This Row],[Sales]],0)</f>
        <v>0.33741814625665539</v>
      </c>
      <c r="T4866" s="2" t="str">
        <f t="shared" ref="T4866:T4929" si="76">IF(O4866&gt;P4866,"Reorder Needed","Sufficient")</f>
        <v>Sufficient</v>
      </c>
    </row>
    <row r="4867" spans="1:20" x14ac:dyDescent="0.3">
      <c r="A4867" s="2">
        <v>5866</v>
      </c>
      <c r="B4867" s="3">
        <v>45336</v>
      </c>
      <c r="C4867" s="2" t="s">
        <v>704</v>
      </c>
      <c r="D4867" s="2" t="s">
        <v>5610</v>
      </c>
      <c r="E4867" s="2" t="s">
        <v>45</v>
      </c>
      <c r="F4867" s="2" t="s">
        <v>46</v>
      </c>
      <c r="G4867" s="2" t="s">
        <v>60</v>
      </c>
      <c r="H4867" s="2" t="s">
        <v>61</v>
      </c>
      <c r="I4867" s="2" t="s">
        <v>32</v>
      </c>
      <c r="J4867" s="2">
        <v>3</v>
      </c>
      <c r="K4867" s="2">
        <v>53919</v>
      </c>
      <c r="L4867" s="2">
        <v>161757</v>
      </c>
      <c r="M4867" s="2">
        <v>129803.32</v>
      </c>
      <c r="N4867" s="2">
        <v>31953.68</v>
      </c>
      <c r="O4867" s="2">
        <v>296</v>
      </c>
      <c r="P4867" s="2">
        <v>71</v>
      </c>
      <c r="Q4867" s="2" t="s">
        <v>62</v>
      </c>
      <c r="R4867" s="2">
        <v>15</v>
      </c>
      <c r="S4867" s="5">
        <f>IFERROR(Table1[[#This Row],[Profit]]/Table1[[#This Row],[Sales]],0)</f>
        <v>0.19754125014682516</v>
      </c>
      <c r="T4867" s="2" t="str">
        <f t="shared" si="76"/>
        <v>Reorder Needed</v>
      </c>
    </row>
    <row r="4868" spans="1:20" x14ac:dyDescent="0.3">
      <c r="A4868" s="2">
        <v>5867</v>
      </c>
      <c r="B4868" s="3">
        <v>45614</v>
      </c>
      <c r="C4868" s="2" t="s">
        <v>1915</v>
      </c>
      <c r="D4868" s="2" t="s">
        <v>1946</v>
      </c>
      <c r="E4868" s="2" t="s">
        <v>45</v>
      </c>
      <c r="F4868" s="2" t="s">
        <v>46</v>
      </c>
      <c r="G4868" s="2" t="s">
        <v>67</v>
      </c>
      <c r="H4868" s="2" t="s">
        <v>68</v>
      </c>
      <c r="I4868" s="2" t="s">
        <v>24</v>
      </c>
      <c r="J4868" s="2">
        <v>6</v>
      </c>
      <c r="K4868" s="2">
        <v>58018</v>
      </c>
      <c r="L4868" s="2">
        <v>348108</v>
      </c>
      <c r="M4868" s="2">
        <v>304161.09999999998</v>
      </c>
      <c r="N4868" s="2">
        <v>43946.9</v>
      </c>
      <c r="O4868" s="2">
        <v>270</v>
      </c>
      <c r="P4868" s="2">
        <v>97</v>
      </c>
      <c r="Q4868" s="2" t="s">
        <v>42</v>
      </c>
      <c r="R4868" s="2">
        <v>10</v>
      </c>
      <c r="S4868" s="5">
        <f>IFERROR(Table1[[#This Row],[Profit]]/Table1[[#This Row],[Sales]],0)</f>
        <v>0.12624501591460122</v>
      </c>
      <c r="T4868" s="2" t="str">
        <f t="shared" si="76"/>
        <v>Reorder Needed</v>
      </c>
    </row>
    <row r="4869" spans="1:20" x14ac:dyDescent="0.3">
      <c r="A4869" s="2">
        <v>5868</v>
      </c>
      <c r="B4869" s="3">
        <v>45597</v>
      </c>
      <c r="C4869" s="2" t="s">
        <v>2613</v>
      </c>
      <c r="D4869" s="2" t="s">
        <v>5611</v>
      </c>
      <c r="E4869" s="2" t="s">
        <v>28</v>
      </c>
      <c r="F4869" s="2" t="s">
        <v>29</v>
      </c>
      <c r="G4869" s="2" t="s">
        <v>97</v>
      </c>
      <c r="H4869" s="2" t="s">
        <v>98</v>
      </c>
      <c r="I4869" s="2" t="s">
        <v>32</v>
      </c>
      <c r="J4869" s="2">
        <v>7</v>
      </c>
      <c r="K4869" s="2">
        <v>8528</v>
      </c>
      <c r="L4869" s="2">
        <v>59696</v>
      </c>
      <c r="M4869" s="2">
        <v>36084.519999999997</v>
      </c>
      <c r="N4869" s="2">
        <v>23611.48</v>
      </c>
      <c r="O4869" s="2">
        <v>104</v>
      </c>
      <c r="P4869" s="2">
        <v>19</v>
      </c>
      <c r="Q4869" s="2" t="s">
        <v>99</v>
      </c>
      <c r="R4869" s="2">
        <v>15</v>
      </c>
      <c r="S4869" s="5">
        <f>IFERROR(Table1[[#This Row],[Profit]]/Table1[[#This Row],[Sales]],0)</f>
        <v>0.39552867863843472</v>
      </c>
      <c r="T4869" s="2" t="str">
        <f t="shared" si="76"/>
        <v>Reorder Needed</v>
      </c>
    </row>
    <row r="4870" spans="1:20" x14ac:dyDescent="0.3">
      <c r="A4870" s="2">
        <v>5869</v>
      </c>
      <c r="B4870" s="3">
        <v>45640</v>
      </c>
      <c r="C4870" s="2" t="s">
        <v>1414</v>
      </c>
      <c r="D4870" s="2" t="s">
        <v>5612</v>
      </c>
      <c r="E4870" s="2" t="s">
        <v>28</v>
      </c>
      <c r="F4870" s="2" t="s">
        <v>29</v>
      </c>
      <c r="G4870" s="2" t="s">
        <v>49</v>
      </c>
      <c r="H4870" s="2" t="s">
        <v>50</v>
      </c>
      <c r="I4870" s="2" t="s">
        <v>51</v>
      </c>
      <c r="J4870" s="2">
        <v>4</v>
      </c>
      <c r="K4870" s="2">
        <v>29119</v>
      </c>
      <c r="L4870" s="2">
        <v>116476</v>
      </c>
      <c r="M4870" s="2">
        <v>98060.07</v>
      </c>
      <c r="N4870" s="2">
        <v>18415.93</v>
      </c>
      <c r="O4870" s="2">
        <v>219</v>
      </c>
      <c r="P4870" s="2">
        <v>55</v>
      </c>
      <c r="Q4870" s="2" t="s">
        <v>52</v>
      </c>
      <c r="R4870" s="2">
        <v>0</v>
      </c>
      <c r="S4870" s="5">
        <f>IFERROR(Table1[[#This Row],[Profit]]/Table1[[#This Row],[Sales]],0)</f>
        <v>0.15810922421786464</v>
      </c>
      <c r="T4870" s="2" t="str">
        <f t="shared" si="76"/>
        <v>Reorder Needed</v>
      </c>
    </row>
    <row r="4871" spans="1:20" x14ac:dyDescent="0.3">
      <c r="A4871" s="2">
        <v>5870</v>
      </c>
      <c r="B4871" s="3">
        <v>45512</v>
      </c>
      <c r="C4871" s="2" t="s">
        <v>424</v>
      </c>
      <c r="D4871" s="2" t="s">
        <v>5613</v>
      </c>
      <c r="E4871" s="2" t="s">
        <v>45</v>
      </c>
      <c r="F4871" s="2" t="s">
        <v>46</v>
      </c>
      <c r="G4871" s="2" t="s">
        <v>30</v>
      </c>
      <c r="H4871" s="2" t="s">
        <v>31</v>
      </c>
      <c r="I4871" s="2" t="s">
        <v>32</v>
      </c>
      <c r="J4871" s="2">
        <v>10</v>
      </c>
      <c r="K4871" s="2">
        <v>6710</v>
      </c>
      <c r="L4871" s="2">
        <v>67100</v>
      </c>
      <c r="M4871" s="2">
        <v>57939.63</v>
      </c>
      <c r="N4871" s="2">
        <v>9160.3700000000008</v>
      </c>
      <c r="O4871" s="2">
        <v>312</v>
      </c>
      <c r="P4871" s="2">
        <v>67</v>
      </c>
      <c r="Q4871" s="2" t="s">
        <v>33</v>
      </c>
      <c r="R4871" s="2">
        <v>10</v>
      </c>
      <c r="S4871" s="5">
        <f>IFERROR(Table1[[#This Row],[Profit]]/Table1[[#This Row],[Sales]],0)</f>
        <v>0.13651818181818182</v>
      </c>
      <c r="T4871" s="2" t="str">
        <f t="shared" si="76"/>
        <v>Reorder Needed</v>
      </c>
    </row>
    <row r="4872" spans="1:20" x14ac:dyDescent="0.3">
      <c r="A4872" s="2">
        <v>5871</v>
      </c>
      <c r="B4872" s="3">
        <v>45549</v>
      </c>
      <c r="C4872" s="2" t="s">
        <v>742</v>
      </c>
      <c r="D4872" s="2" t="s">
        <v>5614</v>
      </c>
      <c r="E4872" s="2" t="s">
        <v>45</v>
      </c>
      <c r="F4872" s="2" t="s">
        <v>46</v>
      </c>
      <c r="G4872" s="2" t="s">
        <v>49</v>
      </c>
      <c r="H4872" s="2" t="s">
        <v>50</v>
      </c>
      <c r="I4872" s="2" t="s">
        <v>51</v>
      </c>
      <c r="J4872" s="2">
        <v>10</v>
      </c>
      <c r="K4872" s="2">
        <v>32538</v>
      </c>
      <c r="L4872" s="2">
        <v>325380</v>
      </c>
      <c r="M4872" s="2">
        <v>265278.39</v>
      </c>
      <c r="N4872" s="2">
        <v>60101.61</v>
      </c>
      <c r="O4872" s="2">
        <v>396</v>
      </c>
      <c r="P4872" s="2">
        <v>30</v>
      </c>
      <c r="Q4872" s="2" t="s">
        <v>52</v>
      </c>
      <c r="R4872" s="2">
        <v>0</v>
      </c>
      <c r="S4872" s="5">
        <f>IFERROR(Table1[[#This Row],[Profit]]/Table1[[#This Row],[Sales]],0)</f>
        <v>0.18471205974552832</v>
      </c>
      <c r="T4872" s="2" t="str">
        <f t="shared" si="76"/>
        <v>Reorder Needed</v>
      </c>
    </row>
    <row r="4873" spans="1:20" x14ac:dyDescent="0.3">
      <c r="A4873" s="2">
        <v>5872</v>
      </c>
      <c r="B4873" s="3">
        <v>45446</v>
      </c>
      <c r="C4873" s="2" t="s">
        <v>1682</v>
      </c>
      <c r="D4873" s="2" t="s">
        <v>5615</v>
      </c>
      <c r="E4873" s="2" t="s">
        <v>45</v>
      </c>
      <c r="F4873" s="2" t="s">
        <v>46</v>
      </c>
      <c r="G4873" s="2" t="s">
        <v>75</v>
      </c>
      <c r="H4873" s="2" t="s">
        <v>76</v>
      </c>
      <c r="I4873" s="2" t="s">
        <v>77</v>
      </c>
      <c r="J4873" s="2">
        <v>10</v>
      </c>
      <c r="K4873" s="2">
        <v>51175</v>
      </c>
      <c r="L4873" s="2">
        <v>511750</v>
      </c>
      <c r="M4873" s="2">
        <v>415736.9</v>
      </c>
      <c r="N4873" s="2">
        <v>96013.1</v>
      </c>
      <c r="O4873" s="2">
        <v>473</v>
      </c>
      <c r="P4873" s="2">
        <v>17</v>
      </c>
      <c r="Q4873" s="2" t="s">
        <v>78</v>
      </c>
      <c r="R4873" s="2">
        <v>0</v>
      </c>
      <c r="S4873" s="5">
        <f>IFERROR(Table1[[#This Row],[Profit]]/Table1[[#This Row],[Sales]],0)</f>
        <v>0.18761719589643383</v>
      </c>
      <c r="T4873" s="2" t="str">
        <f t="shared" si="76"/>
        <v>Reorder Needed</v>
      </c>
    </row>
    <row r="4874" spans="1:20" x14ac:dyDescent="0.3">
      <c r="A4874" s="2">
        <v>5873</v>
      </c>
      <c r="B4874" s="3">
        <v>45545</v>
      </c>
      <c r="C4874" s="2" t="s">
        <v>475</v>
      </c>
      <c r="D4874" s="2" t="s">
        <v>4180</v>
      </c>
      <c r="E4874" s="2" t="s">
        <v>28</v>
      </c>
      <c r="F4874" s="2" t="s">
        <v>29</v>
      </c>
      <c r="G4874" s="2" t="s">
        <v>97</v>
      </c>
      <c r="H4874" s="2" t="s">
        <v>98</v>
      </c>
      <c r="I4874" s="2" t="s">
        <v>32</v>
      </c>
      <c r="J4874" s="2">
        <v>1</v>
      </c>
      <c r="K4874" s="2">
        <v>35924</v>
      </c>
      <c r="L4874" s="2">
        <v>35924</v>
      </c>
      <c r="M4874" s="2">
        <v>23216.65</v>
      </c>
      <c r="N4874" s="2">
        <v>12707.35</v>
      </c>
      <c r="O4874" s="2">
        <v>170</v>
      </c>
      <c r="P4874" s="2">
        <v>41</v>
      </c>
      <c r="Q4874" s="2" t="s">
        <v>99</v>
      </c>
      <c r="R4874" s="2">
        <v>15</v>
      </c>
      <c r="S4874" s="5">
        <f>IFERROR(Table1[[#This Row],[Profit]]/Table1[[#This Row],[Sales]],0)</f>
        <v>0.35372870504398174</v>
      </c>
      <c r="T4874" s="2" t="str">
        <f t="shared" si="76"/>
        <v>Reorder Needed</v>
      </c>
    </row>
    <row r="4875" spans="1:20" x14ac:dyDescent="0.3">
      <c r="A4875" s="2">
        <v>5874</v>
      </c>
      <c r="B4875" s="3">
        <v>45474</v>
      </c>
      <c r="C4875" s="2" t="s">
        <v>779</v>
      </c>
      <c r="D4875" s="2" t="s">
        <v>5616</v>
      </c>
      <c r="E4875" s="2" t="s">
        <v>36</v>
      </c>
      <c r="F4875" s="2" t="s">
        <v>37</v>
      </c>
      <c r="G4875" s="2" t="s">
        <v>49</v>
      </c>
      <c r="H4875" s="2" t="s">
        <v>50</v>
      </c>
      <c r="I4875" s="2" t="s">
        <v>51</v>
      </c>
      <c r="J4875" s="2">
        <v>9</v>
      </c>
      <c r="K4875" s="2">
        <v>2297</v>
      </c>
      <c r="L4875" s="2">
        <v>20673</v>
      </c>
      <c r="M4875" s="2">
        <v>15200</v>
      </c>
      <c r="N4875" s="2">
        <v>5473</v>
      </c>
      <c r="O4875" s="2">
        <v>448</v>
      </c>
      <c r="P4875" s="2">
        <v>94</v>
      </c>
      <c r="Q4875" s="2" t="s">
        <v>52</v>
      </c>
      <c r="R4875" s="2">
        <v>20</v>
      </c>
      <c r="S4875" s="5">
        <f>IFERROR(Table1[[#This Row],[Profit]]/Table1[[#This Row],[Sales]],0)</f>
        <v>0.26474145020074491</v>
      </c>
      <c r="T4875" s="2" t="str">
        <f t="shared" si="76"/>
        <v>Reorder Needed</v>
      </c>
    </row>
    <row r="4876" spans="1:20" x14ac:dyDescent="0.3">
      <c r="A4876" s="2">
        <v>5875</v>
      </c>
      <c r="B4876" s="3">
        <v>45612</v>
      </c>
      <c r="C4876" s="2" t="s">
        <v>840</v>
      </c>
      <c r="D4876" s="2" t="s">
        <v>5617</v>
      </c>
      <c r="E4876" s="2" t="s">
        <v>20</v>
      </c>
      <c r="F4876" s="2" t="s">
        <v>21</v>
      </c>
      <c r="G4876" s="2" t="s">
        <v>97</v>
      </c>
      <c r="H4876" s="2" t="s">
        <v>98</v>
      </c>
      <c r="I4876" s="2" t="s">
        <v>32</v>
      </c>
      <c r="J4876" s="2">
        <v>2</v>
      </c>
      <c r="K4876" s="2">
        <v>1575</v>
      </c>
      <c r="L4876" s="2">
        <v>3150</v>
      </c>
      <c r="M4876" s="2">
        <v>2059.5300000000002</v>
      </c>
      <c r="N4876" s="2">
        <v>1090.47</v>
      </c>
      <c r="O4876" s="2">
        <v>323</v>
      </c>
      <c r="P4876" s="2">
        <v>92</v>
      </c>
      <c r="Q4876" s="2" t="s">
        <v>99</v>
      </c>
      <c r="R4876" s="2">
        <v>10</v>
      </c>
      <c r="S4876" s="5">
        <f>IFERROR(Table1[[#This Row],[Profit]]/Table1[[#This Row],[Sales]],0)</f>
        <v>0.34618095238095237</v>
      </c>
      <c r="T4876" s="2" t="str">
        <f t="shared" si="76"/>
        <v>Reorder Needed</v>
      </c>
    </row>
    <row r="4877" spans="1:20" x14ac:dyDescent="0.3">
      <c r="A4877" s="2">
        <v>5876</v>
      </c>
      <c r="B4877" s="3">
        <v>45652</v>
      </c>
      <c r="C4877" s="2" t="s">
        <v>2582</v>
      </c>
      <c r="D4877" s="2" t="s">
        <v>5618</v>
      </c>
      <c r="E4877" s="2" t="s">
        <v>45</v>
      </c>
      <c r="F4877" s="2" t="s">
        <v>46</v>
      </c>
      <c r="G4877" s="2" t="s">
        <v>55</v>
      </c>
      <c r="H4877" s="2" t="s">
        <v>56</v>
      </c>
      <c r="I4877" s="2" t="s">
        <v>32</v>
      </c>
      <c r="J4877" s="2">
        <v>7</v>
      </c>
      <c r="K4877" s="2">
        <v>55613</v>
      </c>
      <c r="L4877" s="2">
        <v>389291</v>
      </c>
      <c r="M4877" s="2">
        <v>315089.21999999997</v>
      </c>
      <c r="N4877" s="2">
        <v>74201.78</v>
      </c>
      <c r="O4877" s="2">
        <v>327</v>
      </c>
      <c r="P4877" s="2">
        <v>49</v>
      </c>
      <c r="Q4877" s="2" t="s">
        <v>57</v>
      </c>
      <c r="R4877" s="2">
        <v>5</v>
      </c>
      <c r="S4877" s="5">
        <f>IFERROR(Table1[[#This Row],[Profit]]/Table1[[#This Row],[Sales]],0)</f>
        <v>0.19060748899923194</v>
      </c>
      <c r="T4877" s="2" t="str">
        <f t="shared" si="76"/>
        <v>Reorder Needed</v>
      </c>
    </row>
    <row r="4878" spans="1:20" x14ac:dyDescent="0.3">
      <c r="A4878" s="2">
        <v>5877</v>
      </c>
      <c r="B4878" s="3">
        <v>45295</v>
      </c>
      <c r="C4878" s="2" t="s">
        <v>3216</v>
      </c>
      <c r="D4878" s="2" t="s">
        <v>5619</v>
      </c>
      <c r="E4878" s="2" t="s">
        <v>20</v>
      </c>
      <c r="F4878" s="2" t="s">
        <v>21</v>
      </c>
      <c r="G4878" s="2" t="s">
        <v>67</v>
      </c>
      <c r="H4878" s="2" t="s">
        <v>68</v>
      </c>
      <c r="I4878" s="2" t="s">
        <v>24</v>
      </c>
      <c r="J4878" s="2">
        <v>2</v>
      </c>
      <c r="K4878" s="2">
        <v>1612</v>
      </c>
      <c r="L4878" s="2">
        <v>3224</v>
      </c>
      <c r="M4878" s="2">
        <v>2197.21</v>
      </c>
      <c r="N4878" s="2">
        <v>1026.79</v>
      </c>
      <c r="O4878" s="2">
        <v>341</v>
      </c>
      <c r="P4878" s="2">
        <v>22</v>
      </c>
      <c r="Q4878" s="2" t="s">
        <v>42</v>
      </c>
      <c r="R4878" s="2">
        <v>10</v>
      </c>
      <c r="S4878" s="5">
        <f>IFERROR(Table1[[#This Row],[Profit]]/Table1[[#This Row],[Sales]],0)</f>
        <v>0.31848325062034738</v>
      </c>
      <c r="T4878" s="2" t="str">
        <f t="shared" si="76"/>
        <v>Reorder Needed</v>
      </c>
    </row>
    <row r="4879" spans="1:20" x14ac:dyDescent="0.3">
      <c r="A4879" s="2">
        <v>5878</v>
      </c>
      <c r="B4879" s="3">
        <v>45539</v>
      </c>
      <c r="C4879" s="2" t="s">
        <v>123</v>
      </c>
      <c r="D4879" s="2" t="s">
        <v>5620</v>
      </c>
      <c r="E4879" s="2" t="s">
        <v>45</v>
      </c>
      <c r="F4879" s="2" t="s">
        <v>46</v>
      </c>
      <c r="G4879" s="2" t="s">
        <v>55</v>
      </c>
      <c r="H4879" s="2" t="s">
        <v>56</v>
      </c>
      <c r="I4879" s="2" t="s">
        <v>32</v>
      </c>
      <c r="J4879" s="2">
        <v>3</v>
      </c>
      <c r="K4879" s="2">
        <v>52089</v>
      </c>
      <c r="L4879" s="2">
        <v>156267</v>
      </c>
      <c r="M4879" s="2">
        <v>108221.36</v>
      </c>
      <c r="N4879" s="2">
        <v>48045.64</v>
      </c>
      <c r="O4879" s="2">
        <v>294</v>
      </c>
      <c r="P4879" s="2">
        <v>86</v>
      </c>
      <c r="Q4879" s="2" t="s">
        <v>57</v>
      </c>
      <c r="R4879" s="2">
        <v>10</v>
      </c>
      <c r="S4879" s="5">
        <f>IFERROR(Table1[[#This Row],[Profit]]/Table1[[#This Row],[Sales]],0)</f>
        <v>0.30745864449947846</v>
      </c>
      <c r="T4879" s="2" t="str">
        <f t="shared" si="76"/>
        <v>Reorder Needed</v>
      </c>
    </row>
    <row r="4880" spans="1:20" x14ac:dyDescent="0.3">
      <c r="A4880" s="2">
        <v>5879</v>
      </c>
      <c r="B4880" s="3">
        <v>45528</v>
      </c>
      <c r="C4880" s="2" t="s">
        <v>1737</v>
      </c>
      <c r="D4880" s="2" t="s">
        <v>5621</v>
      </c>
      <c r="E4880" s="2" t="s">
        <v>20</v>
      </c>
      <c r="F4880" s="2" t="s">
        <v>21</v>
      </c>
      <c r="G4880" s="2" t="s">
        <v>49</v>
      </c>
      <c r="H4880" s="2" t="s">
        <v>50</v>
      </c>
      <c r="I4880" s="2" t="s">
        <v>51</v>
      </c>
      <c r="J4880" s="2">
        <v>9</v>
      </c>
      <c r="K4880" s="2">
        <v>32221</v>
      </c>
      <c r="L4880" s="2">
        <v>289989</v>
      </c>
      <c r="M4880" s="2">
        <v>217963.94</v>
      </c>
      <c r="N4880" s="2">
        <v>72025.06</v>
      </c>
      <c r="O4880" s="2">
        <v>168</v>
      </c>
      <c r="P4880" s="2">
        <v>25</v>
      </c>
      <c r="Q4880" s="2" t="s">
        <v>52</v>
      </c>
      <c r="R4880" s="2">
        <v>5</v>
      </c>
      <c r="S4880" s="5">
        <f>IFERROR(Table1[[#This Row],[Profit]]/Table1[[#This Row],[Sales]],0)</f>
        <v>0.24837169685746699</v>
      </c>
      <c r="T4880" s="2" t="str">
        <f t="shared" si="76"/>
        <v>Reorder Needed</v>
      </c>
    </row>
    <row r="4881" spans="1:20" x14ac:dyDescent="0.3">
      <c r="A4881" s="2">
        <v>5880</v>
      </c>
      <c r="B4881" s="3">
        <v>45637</v>
      </c>
      <c r="C4881" s="2" t="s">
        <v>2160</v>
      </c>
      <c r="D4881" s="2" t="s">
        <v>5622</v>
      </c>
      <c r="E4881" s="2" t="s">
        <v>20</v>
      </c>
      <c r="F4881" s="2" t="s">
        <v>21</v>
      </c>
      <c r="G4881" s="2" t="s">
        <v>55</v>
      </c>
      <c r="H4881" s="2" t="s">
        <v>56</v>
      </c>
      <c r="I4881" s="2" t="s">
        <v>32</v>
      </c>
      <c r="J4881" s="2">
        <v>1</v>
      </c>
      <c r="K4881" s="2">
        <v>13429</v>
      </c>
      <c r="L4881" s="2">
        <v>13429</v>
      </c>
      <c r="M4881" s="2">
        <v>10216.9</v>
      </c>
      <c r="N4881" s="2">
        <v>3212.1</v>
      </c>
      <c r="O4881" s="2">
        <v>252</v>
      </c>
      <c r="P4881" s="2">
        <v>56</v>
      </c>
      <c r="Q4881" s="2" t="s">
        <v>57</v>
      </c>
      <c r="R4881" s="2">
        <v>5</v>
      </c>
      <c r="S4881" s="5">
        <f>IFERROR(Table1[[#This Row],[Profit]]/Table1[[#This Row],[Sales]],0)</f>
        <v>0.23919130240524239</v>
      </c>
      <c r="T4881" s="2" t="str">
        <f t="shared" si="76"/>
        <v>Reorder Needed</v>
      </c>
    </row>
    <row r="4882" spans="1:20" x14ac:dyDescent="0.3">
      <c r="A4882" s="2">
        <v>5881</v>
      </c>
      <c r="B4882" s="3">
        <v>45488</v>
      </c>
      <c r="C4882" s="2" t="s">
        <v>43</v>
      </c>
      <c r="D4882" s="2" t="s">
        <v>5623</v>
      </c>
      <c r="E4882" s="2" t="s">
        <v>45</v>
      </c>
      <c r="F4882" s="2" t="s">
        <v>46</v>
      </c>
      <c r="G4882" s="2" t="s">
        <v>40</v>
      </c>
      <c r="H4882" s="2" t="s">
        <v>41</v>
      </c>
      <c r="I4882" s="2" t="s">
        <v>24</v>
      </c>
      <c r="J4882" s="2">
        <v>6</v>
      </c>
      <c r="K4882" s="2">
        <v>16257</v>
      </c>
      <c r="L4882" s="2">
        <v>97542</v>
      </c>
      <c r="M4882" s="2">
        <v>71172.3</v>
      </c>
      <c r="N4882" s="2">
        <v>26369.7</v>
      </c>
      <c r="O4882" s="2">
        <v>126</v>
      </c>
      <c r="P4882" s="2">
        <v>100</v>
      </c>
      <c r="Q4882" s="2" t="s">
        <v>42</v>
      </c>
      <c r="R4882" s="2">
        <v>0</v>
      </c>
      <c r="S4882" s="5">
        <f>IFERROR(Table1[[#This Row],[Profit]]/Table1[[#This Row],[Sales]],0)</f>
        <v>0.27034200652026819</v>
      </c>
      <c r="T4882" s="2" t="str">
        <f t="shared" si="76"/>
        <v>Reorder Needed</v>
      </c>
    </row>
    <row r="4883" spans="1:20" x14ac:dyDescent="0.3">
      <c r="A4883" s="2">
        <v>5882</v>
      </c>
      <c r="B4883" s="3">
        <v>45397</v>
      </c>
      <c r="C4883" s="2" t="s">
        <v>58</v>
      </c>
      <c r="D4883" s="2" t="s">
        <v>5624</v>
      </c>
      <c r="E4883" s="2" t="s">
        <v>28</v>
      </c>
      <c r="F4883" s="2" t="s">
        <v>29</v>
      </c>
      <c r="G4883" s="2" t="s">
        <v>81</v>
      </c>
      <c r="H4883" s="2" t="s">
        <v>82</v>
      </c>
      <c r="I4883" s="2" t="s">
        <v>24</v>
      </c>
      <c r="J4883" s="2">
        <v>7</v>
      </c>
      <c r="K4883" s="2">
        <v>54575</v>
      </c>
      <c r="L4883" s="2">
        <v>382025</v>
      </c>
      <c r="M4883" s="2">
        <v>281023.46000000002</v>
      </c>
      <c r="N4883" s="2">
        <v>101001.54</v>
      </c>
      <c r="O4883" s="2">
        <v>383</v>
      </c>
      <c r="P4883" s="2">
        <v>88</v>
      </c>
      <c r="Q4883" s="2" t="s">
        <v>42</v>
      </c>
      <c r="R4883" s="2">
        <v>20</v>
      </c>
      <c r="S4883" s="5">
        <f>IFERROR(Table1[[#This Row],[Profit]]/Table1[[#This Row],[Sales]],0)</f>
        <v>0.26438463451344807</v>
      </c>
      <c r="T4883" s="2" t="str">
        <f t="shared" si="76"/>
        <v>Reorder Needed</v>
      </c>
    </row>
    <row r="4884" spans="1:20" x14ac:dyDescent="0.3">
      <c r="A4884" s="2">
        <v>5883</v>
      </c>
      <c r="B4884" s="3">
        <v>45598</v>
      </c>
      <c r="C4884" s="2" t="s">
        <v>891</v>
      </c>
      <c r="D4884" s="2" t="s">
        <v>5625</v>
      </c>
      <c r="E4884" s="2" t="s">
        <v>20</v>
      </c>
      <c r="F4884" s="2" t="s">
        <v>21</v>
      </c>
      <c r="G4884" s="2" t="s">
        <v>67</v>
      </c>
      <c r="H4884" s="2" t="s">
        <v>68</v>
      </c>
      <c r="I4884" s="2" t="s">
        <v>24</v>
      </c>
      <c r="J4884" s="2">
        <v>4</v>
      </c>
      <c r="K4884" s="2">
        <v>11394</v>
      </c>
      <c r="L4884" s="2">
        <v>45576</v>
      </c>
      <c r="M4884" s="2">
        <v>34246.99</v>
      </c>
      <c r="N4884" s="2">
        <v>11329.01</v>
      </c>
      <c r="O4884" s="2">
        <v>443</v>
      </c>
      <c r="P4884" s="2">
        <v>93</v>
      </c>
      <c r="Q4884" s="2" t="s">
        <v>42</v>
      </c>
      <c r="R4884" s="2">
        <v>5</v>
      </c>
      <c r="S4884" s="5">
        <f>IFERROR(Table1[[#This Row],[Profit]]/Table1[[#This Row],[Sales]],0)</f>
        <v>0.24857403019132879</v>
      </c>
      <c r="T4884" s="2" t="str">
        <f t="shared" si="76"/>
        <v>Reorder Needed</v>
      </c>
    </row>
    <row r="4885" spans="1:20" x14ac:dyDescent="0.3">
      <c r="A4885" s="2">
        <v>5884</v>
      </c>
      <c r="B4885" s="3">
        <v>45571</v>
      </c>
      <c r="C4885" s="2" t="s">
        <v>678</v>
      </c>
      <c r="D4885" s="2" t="s">
        <v>5626</v>
      </c>
      <c r="E4885" s="2" t="s">
        <v>28</v>
      </c>
      <c r="F4885" s="2" t="s">
        <v>29</v>
      </c>
      <c r="G4885" s="2" t="s">
        <v>49</v>
      </c>
      <c r="H4885" s="2" t="s">
        <v>50</v>
      </c>
      <c r="I4885" s="2" t="s">
        <v>51</v>
      </c>
      <c r="J4885" s="2">
        <v>4</v>
      </c>
      <c r="K4885" s="2">
        <v>36259</v>
      </c>
      <c r="L4885" s="2">
        <v>145036</v>
      </c>
      <c r="M4885" s="2">
        <v>104638.79</v>
      </c>
      <c r="N4885" s="2">
        <v>40397.21</v>
      </c>
      <c r="O4885" s="2">
        <v>424</v>
      </c>
      <c r="P4885" s="2">
        <v>37</v>
      </c>
      <c r="Q4885" s="2" t="s">
        <v>52</v>
      </c>
      <c r="R4885" s="2">
        <v>15</v>
      </c>
      <c r="S4885" s="5">
        <f>IFERROR(Table1[[#This Row],[Profit]]/Table1[[#This Row],[Sales]],0)</f>
        <v>0.27853229543010011</v>
      </c>
      <c r="T4885" s="2" t="str">
        <f t="shared" si="76"/>
        <v>Reorder Needed</v>
      </c>
    </row>
    <row r="4886" spans="1:20" x14ac:dyDescent="0.3">
      <c r="A4886" s="2">
        <v>5885</v>
      </c>
      <c r="B4886" s="3">
        <v>45384</v>
      </c>
      <c r="C4886" s="2" t="s">
        <v>1712</v>
      </c>
      <c r="D4886" s="2" t="s">
        <v>5627</v>
      </c>
      <c r="E4886" s="2" t="s">
        <v>28</v>
      </c>
      <c r="F4886" s="2" t="s">
        <v>29</v>
      </c>
      <c r="G4886" s="2" t="s">
        <v>55</v>
      </c>
      <c r="H4886" s="2" t="s">
        <v>56</v>
      </c>
      <c r="I4886" s="2" t="s">
        <v>32</v>
      </c>
      <c r="J4886" s="2">
        <v>1</v>
      </c>
      <c r="K4886" s="2">
        <v>35156</v>
      </c>
      <c r="L4886" s="2">
        <v>35156</v>
      </c>
      <c r="M4886" s="2">
        <v>24584.34</v>
      </c>
      <c r="N4886" s="2">
        <v>10571.66</v>
      </c>
      <c r="O4886" s="2">
        <v>167</v>
      </c>
      <c r="P4886" s="2">
        <v>15</v>
      </c>
      <c r="Q4886" s="2" t="s">
        <v>57</v>
      </c>
      <c r="R4886" s="2">
        <v>10</v>
      </c>
      <c r="S4886" s="5">
        <f>IFERROR(Table1[[#This Row],[Profit]]/Table1[[#This Row],[Sales]],0)</f>
        <v>0.30070713391739673</v>
      </c>
      <c r="T4886" s="2" t="str">
        <f t="shared" si="76"/>
        <v>Reorder Needed</v>
      </c>
    </row>
    <row r="4887" spans="1:20" x14ac:dyDescent="0.3">
      <c r="A4887" s="2">
        <v>5886</v>
      </c>
      <c r="B4887" s="3">
        <v>45337</v>
      </c>
      <c r="C4887" s="2" t="s">
        <v>434</v>
      </c>
      <c r="D4887" s="2" t="s">
        <v>5628</v>
      </c>
      <c r="E4887" s="2" t="s">
        <v>36</v>
      </c>
      <c r="F4887" s="2" t="s">
        <v>37</v>
      </c>
      <c r="G4887" s="2" t="s">
        <v>60</v>
      </c>
      <c r="H4887" s="2" t="s">
        <v>61</v>
      </c>
      <c r="I4887" s="2" t="s">
        <v>32</v>
      </c>
      <c r="J4887" s="2">
        <v>5</v>
      </c>
      <c r="K4887" s="2">
        <v>51803</v>
      </c>
      <c r="L4887" s="2">
        <v>259015</v>
      </c>
      <c r="M4887" s="2">
        <v>227431.15</v>
      </c>
      <c r="N4887" s="2">
        <v>31583.85</v>
      </c>
      <c r="O4887" s="2">
        <v>152</v>
      </c>
      <c r="P4887" s="2">
        <v>68</v>
      </c>
      <c r="Q4887" s="2" t="s">
        <v>62</v>
      </c>
      <c r="R4887" s="2">
        <v>15</v>
      </c>
      <c r="S4887" s="5">
        <f>IFERROR(Table1[[#This Row],[Profit]]/Table1[[#This Row],[Sales]],0)</f>
        <v>0.12193830473138621</v>
      </c>
      <c r="T4887" s="2" t="str">
        <f t="shared" si="76"/>
        <v>Reorder Needed</v>
      </c>
    </row>
    <row r="4888" spans="1:20" x14ac:dyDescent="0.3">
      <c r="A4888" s="2">
        <v>5887</v>
      </c>
      <c r="B4888" s="3">
        <v>45634</v>
      </c>
      <c r="C4888" s="2" t="s">
        <v>1687</v>
      </c>
      <c r="D4888" s="2" t="s">
        <v>5629</v>
      </c>
      <c r="E4888" s="2" t="s">
        <v>45</v>
      </c>
      <c r="F4888" s="2" t="s">
        <v>46</v>
      </c>
      <c r="G4888" s="2" t="s">
        <v>22</v>
      </c>
      <c r="H4888" s="2" t="s">
        <v>23</v>
      </c>
      <c r="I4888" s="2" t="s">
        <v>24</v>
      </c>
      <c r="J4888" s="2">
        <v>7</v>
      </c>
      <c r="K4888" s="2">
        <v>20277</v>
      </c>
      <c r="L4888" s="2">
        <v>141939</v>
      </c>
      <c r="M4888" s="2">
        <v>87901.56</v>
      </c>
      <c r="N4888" s="2">
        <v>54037.440000000002</v>
      </c>
      <c r="O4888" s="2">
        <v>135</v>
      </c>
      <c r="P4888" s="2">
        <v>47</v>
      </c>
      <c r="Q4888" s="2" t="s">
        <v>25</v>
      </c>
      <c r="R4888" s="2">
        <v>5</v>
      </c>
      <c r="S4888" s="5">
        <f>IFERROR(Table1[[#This Row],[Profit]]/Table1[[#This Row],[Sales]],0)</f>
        <v>0.38070889607507452</v>
      </c>
      <c r="T4888" s="2" t="str">
        <f t="shared" si="76"/>
        <v>Reorder Needed</v>
      </c>
    </row>
    <row r="4889" spans="1:20" x14ac:dyDescent="0.3">
      <c r="A4889" s="2">
        <v>5888</v>
      </c>
      <c r="B4889" s="3">
        <v>45355</v>
      </c>
      <c r="C4889" s="2" t="s">
        <v>2603</v>
      </c>
      <c r="D4889" s="2" t="s">
        <v>5630</v>
      </c>
      <c r="E4889" s="2" t="s">
        <v>20</v>
      </c>
      <c r="F4889" s="2" t="s">
        <v>21</v>
      </c>
      <c r="G4889" s="2" t="s">
        <v>40</v>
      </c>
      <c r="H4889" s="2" t="s">
        <v>41</v>
      </c>
      <c r="I4889" s="2" t="s">
        <v>24</v>
      </c>
      <c r="J4889" s="2">
        <v>3</v>
      </c>
      <c r="K4889" s="2">
        <v>45865</v>
      </c>
      <c r="L4889" s="2">
        <v>137595</v>
      </c>
      <c r="M4889" s="2">
        <v>87352.57</v>
      </c>
      <c r="N4889" s="2">
        <v>50242.43</v>
      </c>
      <c r="O4889" s="2">
        <v>303</v>
      </c>
      <c r="P4889" s="2">
        <v>38</v>
      </c>
      <c r="Q4889" s="2" t="s">
        <v>42</v>
      </c>
      <c r="R4889" s="2">
        <v>20</v>
      </c>
      <c r="S4889" s="5">
        <f>IFERROR(Table1[[#This Row],[Profit]]/Table1[[#This Row],[Sales]],0)</f>
        <v>0.36514720738398926</v>
      </c>
      <c r="T4889" s="2" t="str">
        <f t="shared" si="76"/>
        <v>Reorder Needed</v>
      </c>
    </row>
    <row r="4890" spans="1:20" x14ac:dyDescent="0.3">
      <c r="A4890" s="2">
        <v>5889</v>
      </c>
      <c r="B4890" s="3">
        <v>45395</v>
      </c>
      <c r="C4890" s="2" t="s">
        <v>670</v>
      </c>
      <c r="D4890" s="2" t="s">
        <v>5631</v>
      </c>
      <c r="E4890" s="2" t="s">
        <v>28</v>
      </c>
      <c r="F4890" s="2" t="s">
        <v>29</v>
      </c>
      <c r="G4890" s="2" t="s">
        <v>40</v>
      </c>
      <c r="H4890" s="2" t="s">
        <v>41</v>
      </c>
      <c r="I4890" s="2" t="s">
        <v>24</v>
      </c>
      <c r="J4890" s="2">
        <v>3</v>
      </c>
      <c r="K4890" s="2">
        <v>43630</v>
      </c>
      <c r="L4890" s="2">
        <v>130890</v>
      </c>
      <c r="M4890" s="2">
        <v>104535.65</v>
      </c>
      <c r="N4890" s="2">
        <v>26354.35</v>
      </c>
      <c r="O4890" s="2">
        <v>417</v>
      </c>
      <c r="P4890" s="2">
        <v>34</v>
      </c>
      <c r="Q4890" s="2" t="s">
        <v>42</v>
      </c>
      <c r="R4890" s="2">
        <v>15</v>
      </c>
      <c r="S4890" s="5">
        <f>IFERROR(Table1[[#This Row],[Profit]]/Table1[[#This Row],[Sales]],0)</f>
        <v>0.20134731453892579</v>
      </c>
      <c r="T4890" s="2" t="str">
        <f t="shared" si="76"/>
        <v>Reorder Needed</v>
      </c>
    </row>
    <row r="4891" spans="1:20" x14ac:dyDescent="0.3">
      <c r="A4891" s="2">
        <v>5890</v>
      </c>
      <c r="B4891" s="3">
        <v>45441</v>
      </c>
      <c r="C4891" s="2" t="s">
        <v>2289</v>
      </c>
      <c r="D4891" s="2" t="s">
        <v>5632</v>
      </c>
      <c r="E4891" s="2" t="s">
        <v>36</v>
      </c>
      <c r="F4891" s="2" t="s">
        <v>37</v>
      </c>
      <c r="G4891" s="2" t="s">
        <v>60</v>
      </c>
      <c r="H4891" s="2" t="s">
        <v>61</v>
      </c>
      <c r="I4891" s="2" t="s">
        <v>32</v>
      </c>
      <c r="J4891" s="2">
        <v>4</v>
      </c>
      <c r="K4891" s="2">
        <v>19454</v>
      </c>
      <c r="L4891" s="2">
        <v>77816</v>
      </c>
      <c r="M4891" s="2">
        <v>53177.599999999999</v>
      </c>
      <c r="N4891" s="2">
        <v>24638.400000000001</v>
      </c>
      <c r="O4891" s="2">
        <v>202</v>
      </c>
      <c r="P4891" s="2">
        <v>25</v>
      </c>
      <c r="Q4891" s="2" t="s">
        <v>62</v>
      </c>
      <c r="R4891" s="2">
        <v>20</v>
      </c>
      <c r="S4891" s="5">
        <f>IFERROR(Table1[[#This Row],[Profit]]/Table1[[#This Row],[Sales]],0)</f>
        <v>0.31662383057468901</v>
      </c>
      <c r="T4891" s="2" t="str">
        <f t="shared" si="76"/>
        <v>Reorder Needed</v>
      </c>
    </row>
    <row r="4892" spans="1:20" x14ac:dyDescent="0.3">
      <c r="A4892" s="2">
        <v>5891</v>
      </c>
      <c r="B4892" s="3">
        <v>45371</v>
      </c>
      <c r="C4892" s="2" t="s">
        <v>201</v>
      </c>
      <c r="D4892" s="2" t="s">
        <v>5633</v>
      </c>
      <c r="E4892" s="2" t="s">
        <v>36</v>
      </c>
      <c r="F4892" s="2" t="s">
        <v>37</v>
      </c>
      <c r="G4892" s="2" t="s">
        <v>40</v>
      </c>
      <c r="H4892" s="2" t="s">
        <v>41</v>
      </c>
      <c r="I4892" s="2" t="s">
        <v>24</v>
      </c>
      <c r="J4892" s="2">
        <v>9</v>
      </c>
      <c r="K4892" s="2">
        <v>43357</v>
      </c>
      <c r="L4892" s="2">
        <v>390213</v>
      </c>
      <c r="M4892" s="2">
        <v>273581.96000000002</v>
      </c>
      <c r="N4892" s="2">
        <v>116631.03999999999</v>
      </c>
      <c r="O4892" s="2">
        <v>211</v>
      </c>
      <c r="P4892" s="2">
        <v>87</v>
      </c>
      <c r="Q4892" s="2" t="s">
        <v>42</v>
      </c>
      <c r="R4892" s="2">
        <v>10</v>
      </c>
      <c r="S4892" s="5">
        <f>IFERROR(Table1[[#This Row],[Profit]]/Table1[[#This Row],[Sales]],0)</f>
        <v>0.29889070840797205</v>
      </c>
      <c r="T4892" s="2" t="str">
        <f t="shared" si="76"/>
        <v>Reorder Needed</v>
      </c>
    </row>
    <row r="4893" spans="1:20" x14ac:dyDescent="0.3">
      <c r="A4893" s="2">
        <v>5892</v>
      </c>
      <c r="B4893" s="3">
        <v>45513</v>
      </c>
      <c r="C4893" s="2" t="s">
        <v>788</v>
      </c>
      <c r="D4893" s="2" t="s">
        <v>5634</v>
      </c>
      <c r="E4893" s="2" t="s">
        <v>28</v>
      </c>
      <c r="F4893" s="2" t="s">
        <v>29</v>
      </c>
      <c r="G4893" s="2" t="s">
        <v>75</v>
      </c>
      <c r="H4893" s="2" t="s">
        <v>76</v>
      </c>
      <c r="I4893" s="2" t="s">
        <v>77</v>
      </c>
      <c r="J4893" s="2">
        <v>2</v>
      </c>
      <c r="K4893" s="2">
        <v>25280</v>
      </c>
      <c r="L4893" s="2">
        <v>50560</v>
      </c>
      <c r="M4893" s="2">
        <v>42546.18</v>
      </c>
      <c r="N4893" s="2">
        <v>8013.82</v>
      </c>
      <c r="O4893" s="2">
        <v>222</v>
      </c>
      <c r="P4893" s="2">
        <v>88</v>
      </c>
      <c r="Q4893" s="2" t="s">
        <v>78</v>
      </c>
      <c r="R4893" s="2">
        <v>15</v>
      </c>
      <c r="S4893" s="5">
        <f>IFERROR(Table1[[#This Row],[Profit]]/Table1[[#This Row],[Sales]],0)</f>
        <v>0.15850118670886076</v>
      </c>
      <c r="T4893" s="2" t="str">
        <f t="shared" si="76"/>
        <v>Reorder Needed</v>
      </c>
    </row>
    <row r="4894" spans="1:20" x14ac:dyDescent="0.3">
      <c r="A4894" s="2">
        <v>5893</v>
      </c>
      <c r="B4894" s="3">
        <v>45328</v>
      </c>
      <c r="C4894" s="2" t="s">
        <v>837</v>
      </c>
      <c r="D4894" s="2" t="s">
        <v>5635</v>
      </c>
      <c r="E4894" s="2" t="s">
        <v>20</v>
      </c>
      <c r="F4894" s="2" t="s">
        <v>21</v>
      </c>
      <c r="G4894" s="2" t="s">
        <v>81</v>
      </c>
      <c r="H4894" s="2" t="s">
        <v>82</v>
      </c>
      <c r="I4894" s="2" t="s">
        <v>24</v>
      </c>
      <c r="J4894" s="2">
        <v>1</v>
      </c>
      <c r="K4894" s="2">
        <v>5769</v>
      </c>
      <c r="L4894" s="2">
        <v>5769</v>
      </c>
      <c r="M4894" s="2">
        <v>3902.39</v>
      </c>
      <c r="N4894" s="2">
        <v>1866.61</v>
      </c>
      <c r="O4894" s="2">
        <v>352</v>
      </c>
      <c r="P4894" s="2">
        <v>78</v>
      </c>
      <c r="Q4894" s="2" t="s">
        <v>42</v>
      </c>
      <c r="R4894" s="2">
        <v>0</v>
      </c>
      <c r="S4894" s="5">
        <f>IFERROR(Table1[[#This Row],[Profit]]/Table1[[#This Row],[Sales]],0)</f>
        <v>0.32355867568036051</v>
      </c>
      <c r="T4894" s="2" t="str">
        <f t="shared" si="76"/>
        <v>Reorder Needed</v>
      </c>
    </row>
    <row r="4895" spans="1:20" x14ac:dyDescent="0.3">
      <c r="A4895" s="2">
        <v>5894</v>
      </c>
      <c r="B4895" s="3">
        <v>45501</v>
      </c>
      <c r="C4895" s="2" t="s">
        <v>749</v>
      </c>
      <c r="D4895" s="2" t="s">
        <v>5636</v>
      </c>
      <c r="E4895" s="2" t="s">
        <v>20</v>
      </c>
      <c r="F4895" s="2" t="s">
        <v>21</v>
      </c>
      <c r="G4895" s="2" t="s">
        <v>49</v>
      </c>
      <c r="H4895" s="2" t="s">
        <v>50</v>
      </c>
      <c r="I4895" s="2" t="s">
        <v>51</v>
      </c>
      <c r="J4895" s="2">
        <v>1</v>
      </c>
      <c r="K4895" s="2">
        <v>31651</v>
      </c>
      <c r="L4895" s="2">
        <v>31651</v>
      </c>
      <c r="M4895" s="2">
        <v>22645.93</v>
      </c>
      <c r="N4895" s="2">
        <v>9005.07</v>
      </c>
      <c r="O4895" s="2">
        <v>50</v>
      </c>
      <c r="P4895" s="2">
        <v>87</v>
      </c>
      <c r="Q4895" s="2" t="s">
        <v>52</v>
      </c>
      <c r="R4895" s="2">
        <v>15</v>
      </c>
      <c r="S4895" s="5">
        <f>IFERROR(Table1[[#This Row],[Profit]]/Table1[[#This Row],[Sales]],0)</f>
        <v>0.2845113898455025</v>
      </c>
      <c r="T4895" s="2" t="str">
        <f t="shared" si="76"/>
        <v>Sufficient</v>
      </c>
    </row>
    <row r="4896" spans="1:20" x14ac:dyDescent="0.3">
      <c r="A4896" s="2">
        <v>5895</v>
      </c>
      <c r="B4896" s="3">
        <v>45635</v>
      </c>
      <c r="C4896" s="2" t="s">
        <v>1556</v>
      </c>
      <c r="D4896" s="2" t="s">
        <v>5637</v>
      </c>
      <c r="E4896" s="2" t="s">
        <v>28</v>
      </c>
      <c r="F4896" s="2" t="s">
        <v>29</v>
      </c>
      <c r="G4896" s="2" t="s">
        <v>55</v>
      </c>
      <c r="H4896" s="2" t="s">
        <v>56</v>
      </c>
      <c r="I4896" s="2" t="s">
        <v>32</v>
      </c>
      <c r="J4896" s="2">
        <v>1</v>
      </c>
      <c r="K4896" s="2">
        <v>11235</v>
      </c>
      <c r="L4896" s="2">
        <v>11235</v>
      </c>
      <c r="M4896" s="2">
        <v>8162.99</v>
      </c>
      <c r="N4896" s="2">
        <v>3072.01</v>
      </c>
      <c r="O4896" s="2">
        <v>472</v>
      </c>
      <c r="P4896" s="2">
        <v>30</v>
      </c>
      <c r="Q4896" s="2" t="s">
        <v>57</v>
      </c>
      <c r="R4896" s="2">
        <v>20</v>
      </c>
      <c r="S4896" s="5">
        <f>IFERROR(Table1[[#This Row],[Profit]]/Table1[[#This Row],[Sales]],0)</f>
        <v>0.27343213173119718</v>
      </c>
      <c r="T4896" s="2" t="str">
        <f t="shared" si="76"/>
        <v>Reorder Needed</v>
      </c>
    </row>
    <row r="4897" spans="1:20" x14ac:dyDescent="0.3">
      <c r="A4897" s="2">
        <v>5896</v>
      </c>
      <c r="B4897" s="3">
        <v>45581</v>
      </c>
      <c r="C4897" s="2" t="s">
        <v>235</v>
      </c>
      <c r="D4897" s="2" t="s">
        <v>5638</v>
      </c>
      <c r="E4897" s="2" t="s">
        <v>28</v>
      </c>
      <c r="F4897" s="2" t="s">
        <v>29</v>
      </c>
      <c r="G4897" s="2" t="s">
        <v>81</v>
      </c>
      <c r="H4897" s="2" t="s">
        <v>82</v>
      </c>
      <c r="I4897" s="2" t="s">
        <v>24</v>
      </c>
      <c r="J4897" s="2">
        <v>5</v>
      </c>
      <c r="K4897" s="2">
        <v>15451</v>
      </c>
      <c r="L4897" s="2">
        <v>77255</v>
      </c>
      <c r="M4897" s="2">
        <v>50827.88</v>
      </c>
      <c r="N4897" s="2">
        <v>26427.119999999999</v>
      </c>
      <c r="O4897" s="2">
        <v>327</v>
      </c>
      <c r="P4897" s="2">
        <v>66</v>
      </c>
      <c r="Q4897" s="2" t="s">
        <v>42</v>
      </c>
      <c r="R4897" s="2">
        <v>15</v>
      </c>
      <c r="S4897" s="5">
        <f>IFERROR(Table1[[#This Row],[Profit]]/Table1[[#This Row],[Sales]],0)</f>
        <v>0.34207649990291888</v>
      </c>
      <c r="T4897" s="2" t="str">
        <f t="shared" si="76"/>
        <v>Reorder Needed</v>
      </c>
    </row>
    <row r="4898" spans="1:20" x14ac:dyDescent="0.3">
      <c r="A4898" s="2">
        <v>5897</v>
      </c>
      <c r="B4898" s="3">
        <v>45310</v>
      </c>
      <c r="C4898" s="2" t="s">
        <v>740</v>
      </c>
      <c r="D4898" s="2" t="s">
        <v>5639</v>
      </c>
      <c r="E4898" s="2" t="s">
        <v>28</v>
      </c>
      <c r="F4898" s="2" t="s">
        <v>29</v>
      </c>
      <c r="G4898" s="2" t="s">
        <v>49</v>
      </c>
      <c r="H4898" s="2" t="s">
        <v>50</v>
      </c>
      <c r="I4898" s="2" t="s">
        <v>51</v>
      </c>
      <c r="J4898" s="2">
        <v>10</v>
      </c>
      <c r="K4898" s="2">
        <v>5526</v>
      </c>
      <c r="L4898" s="2">
        <v>55260</v>
      </c>
      <c r="M4898" s="2">
        <v>40493.15</v>
      </c>
      <c r="N4898" s="2">
        <v>14766.85</v>
      </c>
      <c r="O4898" s="2">
        <v>188</v>
      </c>
      <c r="P4898" s="2">
        <v>82</v>
      </c>
      <c r="Q4898" s="2" t="s">
        <v>52</v>
      </c>
      <c r="R4898" s="2">
        <v>5</v>
      </c>
      <c r="S4898" s="5">
        <f>IFERROR(Table1[[#This Row],[Profit]]/Table1[[#This Row],[Sales]],0)</f>
        <v>0.26722493666304742</v>
      </c>
      <c r="T4898" s="2" t="str">
        <f t="shared" si="76"/>
        <v>Reorder Needed</v>
      </c>
    </row>
    <row r="4899" spans="1:20" x14ac:dyDescent="0.3">
      <c r="A4899" s="2">
        <v>5898</v>
      </c>
      <c r="B4899" s="3">
        <v>45563</v>
      </c>
      <c r="C4899" s="2" t="s">
        <v>555</v>
      </c>
      <c r="D4899" s="2" t="s">
        <v>5640</v>
      </c>
      <c r="E4899" s="2" t="s">
        <v>28</v>
      </c>
      <c r="F4899" s="2" t="s">
        <v>29</v>
      </c>
      <c r="G4899" s="2" t="s">
        <v>30</v>
      </c>
      <c r="H4899" s="2" t="s">
        <v>31</v>
      </c>
      <c r="I4899" s="2" t="s">
        <v>32</v>
      </c>
      <c r="J4899" s="2">
        <v>9</v>
      </c>
      <c r="K4899" s="2">
        <v>8216</v>
      </c>
      <c r="L4899" s="2">
        <v>73944</v>
      </c>
      <c r="M4899" s="2">
        <v>50532.43</v>
      </c>
      <c r="N4899" s="2">
        <v>23411.57</v>
      </c>
      <c r="O4899" s="2">
        <v>97</v>
      </c>
      <c r="P4899" s="2">
        <v>66</v>
      </c>
      <c r="Q4899" s="2" t="s">
        <v>33</v>
      </c>
      <c r="R4899" s="2">
        <v>0</v>
      </c>
      <c r="S4899" s="5">
        <f>IFERROR(Table1[[#This Row],[Profit]]/Table1[[#This Row],[Sales]],0)</f>
        <v>0.31661216596343178</v>
      </c>
      <c r="T4899" s="2" t="str">
        <f t="shared" si="76"/>
        <v>Reorder Needed</v>
      </c>
    </row>
    <row r="4900" spans="1:20" x14ac:dyDescent="0.3">
      <c r="A4900" s="2">
        <v>5899</v>
      </c>
      <c r="B4900" s="3">
        <v>45355</v>
      </c>
      <c r="C4900" s="2" t="s">
        <v>1267</v>
      </c>
      <c r="D4900" s="2" t="s">
        <v>5641</v>
      </c>
      <c r="E4900" s="2" t="s">
        <v>20</v>
      </c>
      <c r="F4900" s="2" t="s">
        <v>21</v>
      </c>
      <c r="G4900" s="2" t="s">
        <v>60</v>
      </c>
      <c r="H4900" s="2" t="s">
        <v>61</v>
      </c>
      <c r="I4900" s="2" t="s">
        <v>32</v>
      </c>
      <c r="J4900" s="2">
        <v>6</v>
      </c>
      <c r="K4900" s="2">
        <v>46216</v>
      </c>
      <c r="L4900" s="2">
        <v>277296</v>
      </c>
      <c r="M4900" s="2">
        <v>229032.04</v>
      </c>
      <c r="N4900" s="2">
        <v>48263.96</v>
      </c>
      <c r="O4900" s="2">
        <v>188</v>
      </c>
      <c r="P4900" s="2">
        <v>98</v>
      </c>
      <c r="Q4900" s="2" t="s">
        <v>62</v>
      </c>
      <c r="R4900" s="2">
        <v>20</v>
      </c>
      <c r="S4900" s="5">
        <f>IFERROR(Table1[[#This Row],[Profit]]/Table1[[#This Row],[Sales]],0)</f>
        <v>0.17405213201777162</v>
      </c>
      <c r="T4900" s="2" t="str">
        <f t="shared" si="76"/>
        <v>Reorder Needed</v>
      </c>
    </row>
    <row r="4901" spans="1:20" x14ac:dyDescent="0.3">
      <c r="A4901" s="2">
        <v>5900</v>
      </c>
      <c r="B4901" s="3">
        <v>45335</v>
      </c>
      <c r="C4901" s="2" t="s">
        <v>619</v>
      </c>
      <c r="D4901" s="2" t="s">
        <v>5642</v>
      </c>
      <c r="E4901" s="2" t="s">
        <v>36</v>
      </c>
      <c r="F4901" s="2" t="s">
        <v>37</v>
      </c>
      <c r="G4901" s="2" t="s">
        <v>97</v>
      </c>
      <c r="H4901" s="2" t="s">
        <v>98</v>
      </c>
      <c r="I4901" s="2" t="s">
        <v>32</v>
      </c>
      <c r="J4901" s="2">
        <v>3</v>
      </c>
      <c r="K4901" s="2">
        <v>18571</v>
      </c>
      <c r="L4901" s="2">
        <v>55713</v>
      </c>
      <c r="M4901" s="2">
        <v>44682.23</v>
      </c>
      <c r="N4901" s="2">
        <v>11030.77</v>
      </c>
      <c r="O4901" s="2">
        <v>36</v>
      </c>
      <c r="P4901" s="2">
        <v>12</v>
      </c>
      <c r="Q4901" s="2" t="s">
        <v>99</v>
      </c>
      <c r="R4901" s="2">
        <v>0</v>
      </c>
      <c r="S4901" s="5">
        <f>IFERROR(Table1[[#This Row],[Profit]]/Table1[[#This Row],[Sales]],0)</f>
        <v>0.19799274855060758</v>
      </c>
      <c r="T4901" s="2" t="str">
        <f t="shared" si="76"/>
        <v>Reorder Needed</v>
      </c>
    </row>
    <row r="4902" spans="1:20" x14ac:dyDescent="0.3">
      <c r="A4902" s="2">
        <v>5901</v>
      </c>
      <c r="B4902" s="3">
        <v>45472</v>
      </c>
      <c r="C4902" s="2" t="s">
        <v>2018</v>
      </c>
      <c r="D4902" s="2" t="s">
        <v>5643</v>
      </c>
      <c r="E4902" s="2" t="s">
        <v>45</v>
      </c>
      <c r="F4902" s="2" t="s">
        <v>46</v>
      </c>
      <c r="G4902" s="2" t="s">
        <v>75</v>
      </c>
      <c r="H4902" s="2" t="s">
        <v>76</v>
      </c>
      <c r="I4902" s="2" t="s">
        <v>77</v>
      </c>
      <c r="J4902" s="2">
        <v>3</v>
      </c>
      <c r="K4902" s="2">
        <v>12957</v>
      </c>
      <c r="L4902" s="2">
        <v>38871</v>
      </c>
      <c r="M4902" s="2">
        <v>30790.57</v>
      </c>
      <c r="N4902" s="2">
        <v>8080.43</v>
      </c>
      <c r="O4902" s="2">
        <v>385</v>
      </c>
      <c r="P4902" s="2">
        <v>97</v>
      </c>
      <c r="Q4902" s="2" t="s">
        <v>78</v>
      </c>
      <c r="R4902" s="2">
        <v>20</v>
      </c>
      <c r="S4902" s="5">
        <f>IFERROR(Table1[[#This Row],[Profit]]/Table1[[#This Row],[Sales]],0)</f>
        <v>0.20787810964472228</v>
      </c>
      <c r="T4902" s="2" t="str">
        <f t="shared" si="76"/>
        <v>Reorder Needed</v>
      </c>
    </row>
    <row r="4903" spans="1:20" x14ac:dyDescent="0.3">
      <c r="A4903" s="2">
        <v>5902</v>
      </c>
      <c r="B4903" s="3">
        <v>45531</v>
      </c>
      <c r="C4903" s="2" t="s">
        <v>1720</v>
      </c>
      <c r="D4903" s="2" t="s">
        <v>5644</v>
      </c>
      <c r="E4903" s="2" t="s">
        <v>36</v>
      </c>
      <c r="F4903" s="2" t="s">
        <v>37</v>
      </c>
      <c r="G4903" s="2" t="s">
        <v>75</v>
      </c>
      <c r="H4903" s="2" t="s">
        <v>76</v>
      </c>
      <c r="I4903" s="2" t="s">
        <v>77</v>
      </c>
      <c r="J4903" s="2">
        <v>6</v>
      </c>
      <c r="K4903" s="2">
        <v>24301</v>
      </c>
      <c r="L4903" s="2">
        <v>145806</v>
      </c>
      <c r="M4903" s="2">
        <v>129609.21</v>
      </c>
      <c r="N4903" s="2">
        <v>16196.79</v>
      </c>
      <c r="O4903" s="2">
        <v>223</v>
      </c>
      <c r="P4903" s="2">
        <v>54</v>
      </c>
      <c r="Q4903" s="2" t="s">
        <v>78</v>
      </c>
      <c r="R4903" s="2">
        <v>5</v>
      </c>
      <c r="S4903" s="5">
        <f>IFERROR(Table1[[#This Row],[Profit]]/Table1[[#This Row],[Sales]],0)</f>
        <v>0.1110845232706473</v>
      </c>
      <c r="T4903" s="2" t="str">
        <f t="shared" si="76"/>
        <v>Reorder Needed</v>
      </c>
    </row>
    <row r="4904" spans="1:20" x14ac:dyDescent="0.3">
      <c r="A4904" s="2">
        <v>5903</v>
      </c>
      <c r="B4904" s="3">
        <v>45358</v>
      </c>
      <c r="C4904" s="2" t="s">
        <v>413</v>
      </c>
      <c r="D4904" s="2" t="s">
        <v>5645</v>
      </c>
      <c r="E4904" s="2" t="s">
        <v>28</v>
      </c>
      <c r="F4904" s="2" t="s">
        <v>29</v>
      </c>
      <c r="G4904" s="2" t="s">
        <v>22</v>
      </c>
      <c r="H4904" s="2" t="s">
        <v>23</v>
      </c>
      <c r="I4904" s="2" t="s">
        <v>24</v>
      </c>
      <c r="J4904" s="2">
        <v>4</v>
      </c>
      <c r="K4904" s="2">
        <v>41905</v>
      </c>
      <c r="L4904" s="2">
        <v>167620</v>
      </c>
      <c r="M4904" s="2">
        <v>108343.6</v>
      </c>
      <c r="N4904" s="2">
        <v>59276.4</v>
      </c>
      <c r="O4904" s="2">
        <v>436</v>
      </c>
      <c r="P4904" s="2">
        <v>80</v>
      </c>
      <c r="Q4904" s="2" t="s">
        <v>25</v>
      </c>
      <c r="R4904" s="2">
        <v>5</v>
      </c>
      <c r="S4904" s="5">
        <f>IFERROR(Table1[[#This Row],[Profit]]/Table1[[#This Row],[Sales]],0)</f>
        <v>0.35363560434315716</v>
      </c>
      <c r="T4904" s="2" t="str">
        <f t="shared" si="76"/>
        <v>Reorder Needed</v>
      </c>
    </row>
    <row r="4905" spans="1:20" x14ac:dyDescent="0.3">
      <c r="A4905" s="2">
        <v>5904</v>
      </c>
      <c r="B4905" s="3">
        <v>45312</v>
      </c>
      <c r="C4905" s="2" t="s">
        <v>1052</v>
      </c>
      <c r="D4905" s="2" t="s">
        <v>5646</v>
      </c>
      <c r="E4905" s="2" t="s">
        <v>36</v>
      </c>
      <c r="F4905" s="2" t="s">
        <v>37</v>
      </c>
      <c r="G4905" s="2" t="s">
        <v>67</v>
      </c>
      <c r="H4905" s="2" t="s">
        <v>68</v>
      </c>
      <c r="I4905" s="2" t="s">
        <v>24</v>
      </c>
      <c r="J4905" s="2">
        <v>8</v>
      </c>
      <c r="K4905" s="2">
        <v>6782</v>
      </c>
      <c r="L4905" s="2">
        <v>54256</v>
      </c>
      <c r="M4905" s="2">
        <v>45804.55</v>
      </c>
      <c r="N4905" s="2">
        <v>8451.4500000000007</v>
      </c>
      <c r="O4905" s="2">
        <v>464</v>
      </c>
      <c r="P4905" s="2">
        <v>68</v>
      </c>
      <c r="Q4905" s="2" t="s">
        <v>42</v>
      </c>
      <c r="R4905" s="2">
        <v>5</v>
      </c>
      <c r="S4905" s="5">
        <f>IFERROR(Table1[[#This Row],[Profit]]/Table1[[#This Row],[Sales]],0)</f>
        <v>0.15576986877027427</v>
      </c>
      <c r="T4905" s="2" t="str">
        <f t="shared" si="76"/>
        <v>Reorder Needed</v>
      </c>
    </row>
    <row r="4906" spans="1:20" x14ac:dyDescent="0.3">
      <c r="A4906" s="2">
        <v>5905</v>
      </c>
      <c r="B4906" s="3">
        <v>45401</v>
      </c>
      <c r="C4906" s="2" t="s">
        <v>659</v>
      </c>
      <c r="D4906" s="2" t="s">
        <v>5647</v>
      </c>
      <c r="E4906" s="2" t="s">
        <v>28</v>
      </c>
      <c r="F4906" s="2" t="s">
        <v>29</v>
      </c>
      <c r="G4906" s="2" t="s">
        <v>40</v>
      </c>
      <c r="H4906" s="2" t="s">
        <v>41</v>
      </c>
      <c r="I4906" s="2" t="s">
        <v>24</v>
      </c>
      <c r="J4906" s="2">
        <v>2</v>
      </c>
      <c r="K4906" s="2">
        <v>24465</v>
      </c>
      <c r="L4906" s="2">
        <v>48930</v>
      </c>
      <c r="M4906" s="2">
        <v>41206.26</v>
      </c>
      <c r="N4906" s="2">
        <v>7723.74</v>
      </c>
      <c r="O4906" s="2">
        <v>44</v>
      </c>
      <c r="P4906" s="2">
        <v>49</v>
      </c>
      <c r="Q4906" s="2" t="s">
        <v>42</v>
      </c>
      <c r="R4906" s="2">
        <v>15</v>
      </c>
      <c r="S4906" s="5">
        <f>IFERROR(Table1[[#This Row],[Profit]]/Table1[[#This Row],[Sales]],0)</f>
        <v>0.15785285101164928</v>
      </c>
      <c r="T4906" s="2" t="str">
        <f t="shared" si="76"/>
        <v>Sufficient</v>
      </c>
    </row>
    <row r="4907" spans="1:20" x14ac:dyDescent="0.3">
      <c r="A4907" s="2">
        <v>5906</v>
      </c>
      <c r="B4907" s="3">
        <v>45625</v>
      </c>
      <c r="C4907" s="2" t="s">
        <v>1161</v>
      </c>
      <c r="D4907" s="2" t="s">
        <v>5648</v>
      </c>
      <c r="E4907" s="2" t="s">
        <v>45</v>
      </c>
      <c r="F4907" s="2" t="s">
        <v>46</v>
      </c>
      <c r="G4907" s="2" t="s">
        <v>40</v>
      </c>
      <c r="H4907" s="2" t="s">
        <v>41</v>
      </c>
      <c r="I4907" s="2" t="s">
        <v>24</v>
      </c>
      <c r="J4907" s="2">
        <v>7</v>
      </c>
      <c r="K4907" s="2">
        <v>21036</v>
      </c>
      <c r="L4907" s="2">
        <v>147252</v>
      </c>
      <c r="M4907" s="2">
        <v>115606.77</v>
      </c>
      <c r="N4907" s="2">
        <v>31645.23</v>
      </c>
      <c r="O4907" s="2">
        <v>305</v>
      </c>
      <c r="P4907" s="2">
        <v>86</v>
      </c>
      <c r="Q4907" s="2" t="s">
        <v>42</v>
      </c>
      <c r="R4907" s="2">
        <v>0</v>
      </c>
      <c r="S4907" s="5">
        <f>IFERROR(Table1[[#This Row],[Profit]]/Table1[[#This Row],[Sales]],0)</f>
        <v>0.21490526444462554</v>
      </c>
      <c r="T4907" s="2" t="str">
        <f t="shared" si="76"/>
        <v>Reorder Needed</v>
      </c>
    </row>
    <row r="4908" spans="1:20" x14ac:dyDescent="0.3">
      <c r="A4908" s="2">
        <v>5907</v>
      </c>
      <c r="B4908" s="3">
        <v>45545</v>
      </c>
      <c r="C4908" s="2" t="s">
        <v>5038</v>
      </c>
      <c r="D4908" s="2" t="s">
        <v>5649</v>
      </c>
      <c r="E4908" s="2" t="s">
        <v>20</v>
      </c>
      <c r="F4908" s="2" t="s">
        <v>21</v>
      </c>
      <c r="G4908" s="2" t="s">
        <v>75</v>
      </c>
      <c r="H4908" s="2" t="s">
        <v>76</v>
      </c>
      <c r="I4908" s="2" t="s">
        <v>77</v>
      </c>
      <c r="J4908" s="2">
        <v>6</v>
      </c>
      <c r="K4908" s="2">
        <v>1950</v>
      </c>
      <c r="L4908" s="2">
        <v>11700</v>
      </c>
      <c r="M4908" s="2">
        <v>9362.64</v>
      </c>
      <c r="N4908" s="2">
        <v>2337.36</v>
      </c>
      <c r="O4908" s="2">
        <v>297</v>
      </c>
      <c r="P4908" s="2">
        <v>20</v>
      </c>
      <c r="Q4908" s="2" t="s">
        <v>78</v>
      </c>
      <c r="R4908" s="2">
        <v>20</v>
      </c>
      <c r="S4908" s="5">
        <f>IFERROR(Table1[[#This Row],[Profit]]/Table1[[#This Row],[Sales]],0)</f>
        <v>0.199774358974359</v>
      </c>
      <c r="T4908" s="2" t="str">
        <f t="shared" si="76"/>
        <v>Reorder Needed</v>
      </c>
    </row>
    <row r="4909" spans="1:20" x14ac:dyDescent="0.3">
      <c r="A4909" s="2">
        <v>5908</v>
      </c>
      <c r="B4909" s="3">
        <v>45362</v>
      </c>
      <c r="C4909" s="2" t="s">
        <v>2166</v>
      </c>
      <c r="D4909" s="2" t="s">
        <v>5650</v>
      </c>
      <c r="E4909" s="2" t="s">
        <v>28</v>
      </c>
      <c r="F4909" s="2" t="s">
        <v>29</v>
      </c>
      <c r="G4909" s="2" t="s">
        <v>97</v>
      </c>
      <c r="H4909" s="2" t="s">
        <v>98</v>
      </c>
      <c r="I4909" s="2" t="s">
        <v>32</v>
      </c>
      <c r="J4909" s="2">
        <v>8</v>
      </c>
      <c r="K4909" s="2">
        <v>10094</v>
      </c>
      <c r="L4909" s="2">
        <v>80752</v>
      </c>
      <c r="M4909" s="2">
        <v>60013.14</v>
      </c>
      <c r="N4909" s="2">
        <v>20738.86</v>
      </c>
      <c r="O4909" s="2">
        <v>166</v>
      </c>
      <c r="P4909" s="2">
        <v>59</v>
      </c>
      <c r="Q4909" s="2" t="s">
        <v>99</v>
      </c>
      <c r="R4909" s="2">
        <v>5</v>
      </c>
      <c r="S4909" s="5">
        <f>IFERROR(Table1[[#This Row],[Profit]]/Table1[[#This Row],[Sales]],0)</f>
        <v>0.25682162670893599</v>
      </c>
      <c r="T4909" s="2" t="str">
        <f t="shared" si="76"/>
        <v>Reorder Needed</v>
      </c>
    </row>
    <row r="4910" spans="1:20" x14ac:dyDescent="0.3">
      <c r="A4910" s="2">
        <v>5909</v>
      </c>
      <c r="B4910" s="3">
        <v>45642</v>
      </c>
      <c r="C4910" s="2" t="s">
        <v>201</v>
      </c>
      <c r="D4910" s="2" t="s">
        <v>5651</v>
      </c>
      <c r="E4910" s="2" t="s">
        <v>36</v>
      </c>
      <c r="F4910" s="2" t="s">
        <v>37</v>
      </c>
      <c r="G4910" s="2" t="s">
        <v>30</v>
      </c>
      <c r="H4910" s="2" t="s">
        <v>31</v>
      </c>
      <c r="I4910" s="2" t="s">
        <v>32</v>
      </c>
      <c r="J4910" s="2">
        <v>3</v>
      </c>
      <c r="K4910" s="2">
        <v>43494</v>
      </c>
      <c r="L4910" s="2">
        <v>130482</v>
      </c>
      <c r="M4910" s="2">
        <v>84618.37</v>
      </c>
      <c r="N4910" s="2">
        <v>45863.63</v>
      </c>
      <c r="O4910" s="2">
        <v>287</v>
      </c>
      <c r="P4910" s="2">
        <v>91</v>
      </c>
      <c r="Q4910" s="2" t="s">
        <v>33</v>
      </c>
      <c r="R4910" s="2">
        <v>0</v>
      </c>
      <c r="S4910" s="5">
        <f>IFERROR(Table1[[#This Row],[Profit]]/Table1[[#This Row],[Sales]],0)</f>
        <v>0.35149392253337625</v>
      </c>
      <c r="T4910" s="2" t="str">
        <f t="shared" si="76"/>
        <v>Reorder Needed</v>
      </c>
    </row>
    <row r="4911" spans="1:20" x14ac:dyDescent="0.3">
      <c r="A4911" s="2">
        <v>5910</v>
      </c>
      <c r="B4911" s="3">
        <v>45539</v>
      </c>
      <c r="C4911" s="2" t="s">
        <v>1870</v>
      </c>
      <c r="D4911" s="2" t="s">
        <v>5652</v>
      </c>
      <c r="E4911" s="2" t="s">
        <v>36</v>
      </c>
      <c r="F4911" s="2" t="s">
        <v>37</v>
      </c>
      <c r="G4911" s="2" t="s">
        <v>97</v>
      </c>
      <c r="H4911" s="2" t="s">
        <v>98</v>
      </c>
      <c r="I4911" s="2" t="s">
        <v>32</v>
      </c>
      <c r="J4911" s="2">
        <v>7</v>
      </c>
      <c r="K4911" s="2">
        <v>47852</v>
      </c>
      <c r="L4911" s="2">
        <v>334964</v>
      </c>
      <c r="M4911" s="2">
        <v>260933.51</v>
      </c>
      <c r="N4911" s="2">
        <v>74030.490000000005</v>
      </c>
      <c r="O4911" s="2">
        <v>142</v>
      </c>
      <c r="P4911" s="2">
        <v>49</v>
      </c>
      <c r="Q4911" s="2" t="s">
        <v>99</v>
      </c>
      <c r="R4911" s="2">
        <v>0</v>
      </c>
      <c r="S4911" s="5">
        <f>IFERROR(Table1[[#This Row],[Profit]]/Table1[[#This Row],[Sales]],0)</f>
        <v>0.22101028767270514</v>
      </c>
      <c r="T4911" s="2" t="str">
        <f t="shared" si="76"/>
        <v>Reorder Needed</v>
      </c>
    </row>
    <row r="4912" spans="1:20" x14ac:dyDescent="0.3">
      <c r="A4912" s="2">
        <v>5911</v>
      </c>
      <c r="B4912" s="3">
        <v>45489</v>
      </c>
      <c r="C4912" s="2" t="s">
        <v>2863</v>
      </c>
      <c r="D4912" s="2" t="s">
        <v>5653</v>
      </c>
      <c r="E4912" s="2" t="s">
        <v>45</v>
      </c>
      <c r="F4912" s="2" t="s">
        <v>46</v>
      </c>
      <c r="G4912" s="2" t="s">
        <v>49</v>
      </c>
      <c r="H4912" s="2" t="s">
        <v>50</v>
      </c>
      <c r="I4912" s="2" t="s">
        <v>51</v>
      </c>
      <c r="J4912" s="2">
        <v>6</v>
      </c>
      <c r="K4912" s="2">
        <v>55993</v>
      </c>
      <c r="L4912" s="2">
        <v>335958</v>
      </c>
      <c r="M4912" s="2">
        <v>279043.7</v>
      </c>
      <c r="N4912" s="2">
        <v>56914.3</v>
      </c>
      <c r="O4912" s="2">
        <v>179</v>
      </c>
      <c r="P4912" s="2">
        <v>45</v>
      </c>
      <c r="Q4912" s="2" t="s">
        <v>52</v>
      </c>
      <c r="R4912" s="2">
        <v>15</v>
      </c>
      <c r="S4912" s="5">
        <f>IFERROR(Table1[[#This Row],[Profit]]/Table1[[#This Row],[Sales]],0)</f>
        <v>0.16940897374076522</v>
      </c>
      <c r="T4912" s="2" t="str">
        <f t="shared" si="76"/>
        <v>Reorder Needed</v>
      </c>
    </row>
    <row r="4913" spans="1:20" x14ac:dyDescent="0.3">
      <c r="A4913" s="2">
        <v>5912</v>
      </c>
      <c r="B4913" s="3">
        <v>45651</v>
      </c>
      <c r="C4913" s="2" t="s">
        <v>1868</v>
      </c>
      <c r="D4913" s="2" t="s">
        <v>5654</v>
      </c>
      <c r="E4913" s="2" t="s">
        <v>45</v>
      </c>
      <c r="F4913" s="2" t="s">
        <v>46</v>
      </c>
      <c r="G4913" s="2" t="s">
        <v>30</v>
      </c>
      <c r="H4913" s="2" t="s">
        <v>31</v>
      </c>
      <c r="I4913" s="2" t="s">
        <v>32</v>
      </c>
      <c r="J4913" s="2">
        <v>1</v>
      </c>
      <c r="K4913" s="2">
        <v>45747</v>
      </c>
      <c r="L4913" s="2">
        <v>45747</v>
      </c>
      <c r="M4913" s="2">
        <v>35350.97</v>
      </c>
      <c r="N4913" s="2">
        <v>10396.030000000001</v>
      </c>
      <c r="O4913" s="2">
        <v>40</v>
      </c>
      <c r="P4913" s="2">
        <v>45</v>
      </c>
      <c r="Q4913" s="2" t="s">
        <v>33</v>
      </c>
      <c r="R4913" s="2">
        <v>10</v>
      </c>
      <c r="S4913" s="5">
        <f>IFERROR(Table1[[#This Row],[Profit]]/Table1[[#This Row],[Sales]],0)</f>
        <v>0.2272505300894048</v>
      </c>
      <c r="T4913" s="2" t="str">
        <f t="shared" si="76"/>
        <v>Sufficient</v>
      </c>
    </row>
    <row r="4914" spans="1:20" x14ac:dyDescent="0.3">
      <c r="A4914" s="2">
        <v>5913</v>
      </c>
      <c r="B4914" s="3">
        <v>45536</v>
      </c>
      <c r="C4914" s="2" t="s">
        <v>244</v>
      </c>
      <c r="D4914" s="2" t="s">
        <v>5655</v>
      </c>
      <c r="E4914" s="2" t="s">
        <v>28</v>
      </c>
      <c r="F4914" s="2" t="s">
        <v>29</v>
      </c>
      <c r="G4914" s="2" t="s">
        <v>75</v>
      </c>
      <c r="H4914" s="2" t="s">
        <v>76</v>
      </c>
      <c r="I4914" s="2" t="s">
        <v>77</v>
      </c>
      <c r="J4914" s="2">
        <v>5</v>
      </c>
      <c r="K4914" s="2">
        <v>51153</v>
      </c>
      <c r="L4914" s="2">
        <v>255765</v>
      </c>
      <c r="M4914" s="2">
        <v>180935.9</v>
      </c>
      <c r="N4914" s="2">
        <v>74829.100000000006</v>
      </c>
      <c r="O4914" s="2">
        <v>158</v>
      </c>
      <c r="P4914" s="2">
        <v>30</v>
      </c>
      <c r="Q4914" s="2" t="s">
        <v>78</v>
      </c>
      <c r="R4914" s="2">
        <v>10</v>
      </c>
      <c r="S4914" s="5">
        <f>IFERROR(Table1[[#This Row],[Profit]]/Table1[[#This Row],[Sales]],0)</f>
        <v>0.29256974175512679</v>
      </c>
      <c r="T4914" s="2" t="str">
        <f t="shared" si="76"/>
        <v>Reorder Needed</v>
      </c>
    </row>
    <row r="4915" spans="1:20" x14ac:dyDescent="0.3">
      <c r="A4915" s="2">
        <v>5914</v>
      </c>
      <c r="B4915" s="3">
        <v>45466</v>
      </c>
      <c r="C4915" s="2" t="s">
        <v>1410</v>
      </c>
      <c r="D4915" s="2" t="s">
        <v>5656</v>
      </c>
      <c r="E4915" s="2" t="s">
        <v>20</v>
      </c>
      <c r="F4915" s="2" t="s">
        <v>21</v>
      </c>
      <c r="G4915" s="2" t="s">
        <v>40</v>
      </c>
      <c r="H4915" s="2" t="s">
        <v>41</v>
      </c>
      <c r="I4915" s="2" t="s">
        <v>24</v>
      </c>
      <c r="J4915" s="2">
        <v>5</v>
      </c>
      <c r="K4915" s="2">
        <v>34449</v>
      </c>
      <c r="L4915" s="2">
        <v>172245</v>
      </c>
      <c r="M4915" s="2">
        <v>154459</v>
      </c>
      <c r="N4915" s="2">
        <v>17786</v>
      </c>
      <c r="O4915" s="2">
        <v>210</v>
      </c>
      <c r="P4915" s="2">
        <v>55</v>
      </c>
      <c r="Q4915" s="2" t="s">
        <v>42</v>
      </c>
      <c r="R4915" s="2">
        <v>5</v>
      </c>
      <c r="S4915" s="5">
        <f>IFERROR(Table1[[#This Row],[Profit]]/Table1[[#This Row],[Sales]],0)</f>
        <v>0.1032598914337136</v>
      </c>
      <c r="T4915" s="2" t="str">
        <f t="shared" si="76"/>
        <v>Reorder Needed</v>
      </c>
    </row>
    <row r="4916" spans="1:20" x14ac:dyDescent="0.3">
      <c r="A4916" s="2">
        <v>5915</v>
      </c>
      <c r="B4916" s="3">
        <v>45410</v>
      </c>
      <c r="C4916" s="2" t="s">
        <v>186</v>
      </c>
      <c r="D4916" s="2" t="s">
        <v>5657</v>
      </c>
      <c r="E4916" s="2" t="s">
        <v>20</v>
      </c>
      <c r="F4916" s="2" t="s">
        <v>21</v>
      </c>
      <c r="G4916" s="2" t="s">
        <v>81</v>
      </c>
      <c r="H4916" s="2" t="s">
        <v>82</v>
      </c>
      <c r="I4916" s="2" t="s">
        <v>24</v>
      </c>
      <c r="J4916" s="2">
        <v>3</v>
      </c>
      <c r="K4916" s="2">
        <v>14279</v>
      </c>
      <c r="L4916" s="2">
        <v>42837</v>
      </c>
      <c r="M4916" s="2">
        <v>26963.87</v>
      </c>
      <c r="N4916" s="2">
        <v>15873.13</v>
      </c>
      <c r="O4916" s="2">
        <v>198</v>
      </c>
      <c r="P4916" s="2">
        <v>38</v>
      </c>
      <c r="Q4916" s="2" t="s">
        <v>42</v>
      </c>
      <c r="R4916" s="2">
        <v>10</v>
      </c>
      <c r="S4916" s="5">
        <f>IFERROR(Table1[[#This Row],[Profit]]/Table1[[#This Row],[Sales]],0)</f>
        <v>0.37054719051287438</v>
      </c>
      <c r="T4916" s="2" t="str">
        <f t="shared" si="76"/>
        <v>Reorder Needed</v>
      </c>
    </row>
    <row r="4917" spans="1:20" x14ac:dyDescent="0.3">
      <c r="A4917" s="2">
        <v>5916</v>
      </c>
      <c r="B4917" s="3">
        <v>45540</v>
      </c>
      <c r="C4917" s="2" t="s">
        <v>339</v>
      </c>
      <c r="D4917" s="2" t="s">
        <v>5658</v>
      </c>
      <c r="E4917" s="2" t="s">
        <v>45</v>
      </c>
      <c r="F4917" s="2" t="s">
        <v>46</v>
      </c>
      <c r="G4917" s="2" t="s">
        <v>55</v>
      </c>
      <c r="H4917" s="2" t="s">
        <v>56</v>
      </c>
      <c r="I4917" s="2" t="s">
        <v>32</v>
      </c>
      <c r="J4917" s="2">
        <v>1</v>
      </c>
      <c r="K4917" s="2">
        <v>16806</v>
      </c>
      <c r="L4917" s="2">
        <v>16806</v>
      </c>
      <c r="M4917" s="2">
        <v>11881.83</v>
      </c>
      <c r="N4917" s="2">
        <v>4924.17</v>
      </c>
      <c r="O4917" s="2">
        <v>210</v>
      </c>
      <c r="P4917" s="2">
        <v>49</v>
      </c>
      <c r="Q4917" s="2" t="s">
        <v>57</v>
      </c>
      <c r="R4917" s="2">
        <v>10</v>
      </c>
      <c r="S4917" s="5">
        <f>IFERROR(Table1[[#This Row],[Profit]]/Table1[[#This Row],[Sales]],0)</f>
        <v>0.29300071403070332</v>
      </c>
      <c r="T4917" s="2" t="str">
        <f t="shared" si="76"/>
        <v>Reorder Needed</v>
      </c>
    </row>
    <row r="4918" spans="1:20" x14ac:dyDescent="0.3">
      <c r="A4918" s="2">
        <v>5917</v>
      </c>
      <c r="B4918" s="3">
        <v>45316</v>
      </c>
      <c r="C4918" s="2" t="s">
        <v>1305</v>
      </c>
      <c r="D4918" s="2" t="s">
        <v>5659</v>
      </c>
      <c r="E4918" s="2" t="s">
        <v>20</v>
      </c>
      <c r="F4918" s="2" t="s">
        <v>21</v>
      </c>
      <c r="G4918" s="2" t="s">
        <v>67</v>
      </c>
      <c r="H4918" s="2" t="s">
        <v>68</v>
      </c>
      <c r="I4918" s="2" t="s">
        <v>24</v>
      </c>
      <c r="J4918" s="2">
        <v>2</v>
      </c>
      <c r="K4918" s="2">
        <v>42865</v>
      </c>
      <c r="L4918" s="2">
        <v>85730</v>
      </c>
      <c r="M4918" s="2">
        <v>75859.45</v>
      </c>
      <c r="N4918" s="2">
        <v>9870.5499999999993</v>
      </c>
      <c r="O4918" s="2">
        <v>215</v>
      </c>
      <c r="P4918" s="2">
        <v>100</v>
      </c>
      <c r="Q4918" s="2" t="s">
        <v>42</v>
      </c>
      <c r="R4918" s="2">
        <v>15</v>
      </c>
      <c r="S4918" s="5">
        <f>IFERROR(Table1[[#This Row],[Profit]]/Table1[[#This Row],[Sales]],0)</f>
        <v>0.11513530852677008</v>
      </c>
      <c r="T4918" s="2" t="str">
        <f t="shared" si="76"/>
        <v>Reorder Needed</v>
      </c>
    </row>
    <row r="4919" spans="1:20" x14ac:dyDescent="0.3">
      <c r="A4919" s="2">
        <v>5918</v>
      </c>
      <c r="B4919" s="3">
        <v>45539</v>
      </c>
      <c r="C4919" s="2" t="s">
        <v>1334</v>
      </c>
      <c r="D4919" s="2" t="s">
        <v>5660</v>
      </c>
      <c r="E4919" s="2" t="s">
        <v>36</v>
      </c>
      <c r="F4919" s="2" t="s">
        <v>37</v>
      </c>
      <c r="G4919" s="2" t="s">
        <v>67</v>
      </c>
      <c r="H4919" s="2" t="s">
        <v>68</v>
      </c>
      <c r="I4919" s="2" t="s">
        <v>24</v>
      </c>
      <c r="J4919" s="2">
        <v>4</v>
      </c>
      <c r="K4919" s="2">
        <v>4145</v>
      </c>
      <c r="L4919" s="2">
        <v>16580</v>
      </c>
      <c r="M4919" s="2">
        <v>14343.24</v>
      </c>
      <c r="N4919" s="2">
        <v>2236.7600000000002</v>
      </c>
      <c r="O4919" s="2">
        <v>146</v>
      </c>
      <c r="P4919" s="2">
        <v>59</v>
      </c>
      <c r="Q4919" s="2" t="s">
        <v>42</v>
      </c>
      <c r="R4919" s="2">
        <v>0</v>
      </c>
      <c r="S4919" s="5">
        <f>IFERROR(Table1[[#This Row],[Profit]]/Table1[[#This Row],[Sales]],0)</f>
        <v>0.13490711700844393</v>
      </c>
      <c r="T4919" s="2" t="str">
        <f t="shared" si="76"/>
        <v>Reorder Needed</v>
      </c>
    </row>
    <row r="4920" spans="1:20" x14ac:dyDescent="0.3">
      <c r="A4920" s="2">
        <v>5919</v>
      </c>
      <c r="B4920" s="3">
        <v>45420</v>
      </c>
      <c r="C4920" s="2" t="s">
        <v>2451</v>
      </c>
      <c r="D4920" s="2" t="s">
        <v>5661</v>
      </c>
      <c r="E4920" s="2" t="s">
        <v>20</v>
      </c>
      <c r="F4920" s="2" t="s">
        <v>21</v>
      </c>
      <c r="G4920" s="2" t="s">
        <v>40</v>
      </c>
      <c r="H4920" s="2" t="s">
        <v>41</v>
      </c>
      <c r="I4920" s="2" t="s">
        <v>24</v>
      </c>
      <c r="J4920" s="2">
        <v>3</v>
      </c>
      <c r="K4920" s="2">
        <v>15224</v>
      </c>
      <c r="L4920" s="2">
        <v>45672</v>
      </c>
      <c r="M4920" s="2">
        <v>40678.53</v>
      </c>
      <c r="N4920" s="2">
        <v>4993.47</v>
      </c>
      <c r="O4920" s="2">
        <v>359</v>
      </c>
      <c r="P4920" s="2">
        <v>97</v>
      </c>
      <c r="Q4920" s="2" t="s">
        <v>42</v>
      </c>
      <c r="R4920" s="2">
        <v>10</v>
      </c>
      <c r="S4920" s="5">
        <f>IFERROR(Table1[[#This Row],[Profit]]/Table1[[#This Row],[Sales]],0)</f>
        <v>0.10933328954282712</v>
      </c>
      <c r="T4920" s="2" t="str">
        <f t="shared" si="76"/>
        <v>Reorder Needed</v>
      </c>
    </row>
    <row r="4921" spans="1:20" x14ac:dyDescent="0.3">
      <c r="A4921" s="2">
        <v>5920</v>
      </c>
      <c r="B4921" s="3">
        <v>45421</v>
      </c>
      <c r="C4921" s="2" t="s">
        <v>327</v>
      </c>
      <c r="D4921" s="2" t="s">
        <v>5662</v>
      </c>
      <c r="E4921" s="2" t="s">
        <v>28</v>
      </c>
      <c r="F4921" s="2" t="s">
        <v>29</v>
      </c>
      <c r="G4921" s="2" t="s">
        <v>97</v>
      </c>
      <c r="H4921" s="2" t="s">
        <v>98</v>
      </c>
      <c r="I4921" s="2" t="s">
        <v>32</v>
      </c>
      <c r="J4921" s="2">
        <v>7</v>
      </c>
      <c r="K4921" s="2">
        <v>33160</v>
      </c>
      <c r="L4921" s="2">
        <v>232120</v>
      </c>
      <c r="M4921" s="2">
        <v>167080.76999999999</v>
      </c>
      <c r="N4921" s="2">
        <v>65039.23</v>
      </c>
      <c r="O4921" s="2">
        <v>19</v>
      </c>
      <c r="P4921" s="2">
        <v>19</v>
      </c>
      <c r="Q4921" s="2" t="s">
        <v>99</v>
      </c>
      <c r="R4921" s="2">
        <v>0</v>
      </c>
      <c r="S4921" s="5">
        <f>IFERROR(Table1[[#This Row],[Profit]]/Table1[[#This Row],[Sales]],0)</f>
        <v>0.28019657935550579</v>
      </c>
      <c r="T4921" s="2" t="str">
        <f t="shared" si="76"/>
        <v>Sufficient</v>
      </c>
    </row>
    <row r="4922" spans="1:20" x14ac:dyDescent="0.3">
      <c r="A4922" s="2">
        <v>5921</v>
      </c>
      <c r="B4922" s="3">
        <v>45561</v>
      </c>
      <c r="C4922" s="2" t="s">
        <v>649</v>
      </c>
      <c r="D4922" s="2" t="s">
        <v>5663</v>
      </c>
      <c r="E4922" s="2" t="s">
        <v>36</v>
      </c>
      <c r="F4922" s="2" t="s">
        <v>37</v>
      </c>
      <c r="G4922" s="2" t="s">
        <v>30</v>
      </c>
      <c r="H4922" s="2" t="s">
        <v>31</v>
      </c>
      <c r="I4922" s="2" t="s">
        <v>32</v>
      </c>
      <c r="J4922" s="2">
        <v>3</v>
      </c>
      <c r="K4922" s="2">
        <v>47108</v>
      </c>
      <c r="L4922" s="2">
        <v>141324</v>
      </c>
      <c r="M4922" s="2">
        <v>125241.15</v>
      </c>
      <c r="N4922" s="2">
        <v>16082.85</v>
      </c>
      <c r="O4922" s="2">
        <v>470</v>
      </c>
      <c r="P4922" s="2">
        <v>46</v>
      </c>
      <c r="Q4922" s="2" t="s">
        <v>33</v>
      </c>
      <c r="R4922" s="2">
        <v>0</v>
      </c>
      <c r="S4922" s="5">
        <f>IFERROR(Table1[[#This Row],[Profit]]/Table1[[#This Row],[Sales]],0)</f>
        <v>0.1138012651778891</v>
      </c>
      <c r="T4922" s="2" t="str">
        <f t="shared" si="76"/>
        <v>Reorder Needed</v>
      </c>
    </row>
    <row r="4923" spans="1:20" x14ac:dyDescent="0.3">
      <c r="A4923" s="2">
        <v>5922</v>
      </c>
      <c r="B4923" s="3">
        <v>45347</v>
      </c>
      <c r="C4923" s="2" t="s">
        <v>969</v>
      </c>
      <c r="D4923" s="2" t="s">
        <v>5664</v>
      </c>
      <c r="E4923" s="2" t="s">
        <v>28</v>
      </c>
      <c r="F4923" s="2" t="s">
        <v>29</v>
      </c>
      <c r="G4923" s="2" t="s">
        <v>67</v>
      </c>
      <c r="H4923" s="2" t="s">
        <v>68</v>
      </c>
      <c r="I4923" s="2" t="s">
        <v>24</v>
      </c>
      <c r="J4923" s="2">
        <v>3</v>
      </c>
      <c r="K4923" s="2">
        <v>20054</v>
      </c>
      <c r="L4923" s="2">
        <v>60162</v>
      </c>
      <c r="M4923" s="2">
        <v>50179.89</v>
      </c>
      <c r="N4923" s="2">
        <v>9982.11</v>
      </c>
      <c r="O4923" s="2">
        <v>161</v>
      </c>
      <c r="P4923" s="2">
        <v>45</v>
      </c>
      <c r="Q4923" s="2" t="s">
        <v>42</v>
      </c>
      <c r="R4923" s="2">
        <v>5</v>
      </c>
      <c r="S4923" s="5">
        <f>IFERROR(Table1[[#This Row],[Profit]]/Table1[[#This Row],[Sales]],0)</f>
        <v>0.16592051461055152</v>
      </c>
      <c r="T4923" s="2" t="str">
        <f t="shared" si="76"/>
        <v>Reorder Needed</v>
      </c>
    </row>
    <row r="4924" spans="1:20" x14ac:dyDescent="0.3">
      <c r="A4924" s="2">
        <v>5923</v>
      </c>
      <c r="B4924" s="3">
        <v>45553</v>
      </c>
      <c r="C4924" s="2" t="s">
        <v>219</v>
      </c>
      <c r="D4924" s="2" t="s">
        <v>5665</v>
      </c>
      <c r="E4924" s="2" t="s">
        <v>20</v>
      </c>
      <c r="F4924" s="2" t="s">
        <v>21</v>
      </c>
      <c r="G4924" s="2" t="s">
        <v>40</v>
      </c>
      <c r="H4924" s="2" t="s">
        <v>41</v>
      </c>
      <c r="I4924" s="2" t="s">
        <v>24</v>
      </c>
      <c r="J4924" s="2">
        <v>5</v>
      </c>
      <c r="K4924" s="2">
        <v>2629</v>
      </c>
      <c r="L4924" s="2">
        <v>13145</v>
      </c>
      <c r="M4924" s="2">
        <v>11071.8</v>
      </c>
      <c r="N4924" s="2">
        <v>2073.1999999999998</v>
      </c>
      <c r="O4924" s="2">
        <v>408</v>
      </c>
      <c r="P4924" s="2">
        <v>89</v>
      </c>
      <c r="Q4924" s="2" t="s">
        <v>42</v>
      </c>
      <c r="R4924" s="2">
        <v>20</v>
      </c>
      <c r="S4924" s="5">
        <f>IFERROR(Table1[[#This Row],[Profit]]/Table1[[#This Row],[Sales]],0)</f>
        <v>0.15771776340813998</v>
      </c>
      <c r="T4924" s="2" t="str">
        <f t="shared" si="76"/>
        <v>Reorder Needed</v>
      </c>
    </row>
    <row r="4925" spans="1:20" x14ac:dyDescent="0.3">
      <c r="A4925" s="2">
        <v>5924</v>
      </c>
      <c r="B4925" s="3">
        <v>45650</v>
      </c>
      <c r="C4925" s="2" t="s">
        <v>1720</v>
      </c>
      <c r="D4925" s="2" t="s">
        <v>5666</v>
      </c>
      <c r="E4925" s="2" t="s">
        <v>20</v>
      </c>
      <c r="F4925" s="2" t="s">
        <v>21</v>
      </c>
      <c r="G4925" s="2" t="s">
        <v>55</v>
      </c>
      <c r="H4925" s="2" t="s">
        <v>56</v>
      </c>
      <c r="I4925" s="2" t="s">
        <v>32</v>
      </c>
      <c r="J4925" s="2">
        <v>2</v>
      </c>
      <c r="K4925" s="2">
        <v>25323</v>
      </c>
      <c r="L4925" s="2">
        <v>50646</v>
      </c>
      <c r="M4925" s="2">
        <v>35886.949999999997</v>
      </c>
      <c r="N4925" s="2">
        <v>14759.05</v>
      </c>
      <c r="O4925" s="2">
        <v>93</v>
      </c>
      <c r="P4925" s="2">
        <v>56</v>
      </c>
      <c r="Q4925" s="2" t="s">
        <v>57</v>
      </c>
      <c r="R4925" s="2">
        <v>5</v>
      </c>
      <c r="S4925" s="5">
        <f>IFERROR(Table1[[#This Row],[Profit]]/Table1[[#This Row],[Sales]],0)</f>
        <v>0.29141590648817278</v>
      </c>
      <c r="T4925" s="2" t="str">
        <f t="shared" si="76"/>
        <v>Reorder Needed</v>
      </c>
    </row>
    <row r="4926" spans="1:20" x14ac:dyDescent="0.3">
      <c r="A4926" s="2">
        <v>5925</v>
      </c>
      <c r="B4926" s="3">
        <v>45372</v>
      </c>
      <c r="C4926" s="2" t="s">
        <v>495</v>
      </c>
      <c r="D4926" s="2" t="s">
        <v>5667</v>
      </c>
      <c r="E4926" s="2" t="s">
        <v>20</v>
      </c>
      <c r="F4926" s="2" t="s">
        <v>21</v>
      </c>
      <c r="G4926" s="2" t="s">
        <v>40</v>
      </c>
      <c r="H4926" s="2" t="s">
        <v>41</v>
      </c>
      <c r="I4926" s="2" t="s">
        <v>24</v>
      </c>
      <c r="J4926" s="2">
        <v>3</v>
      </c>
      <c r="K4926" s="2">
        <v>51069</v>
      </c>
      <c r="L4926" s="2">
        <v>153207</v>
      </c>
      <c r="M4926" s="2">
        <v>118956.34</v>
      </c>
      <c r="N4926" s="2">
        <v>34250.660000000003</v>
      </c>
      <c r="O4926" s="2">
        <v>35</v>
      </c>
      <c r="P4926" s="2">
        <v>75</v>
      </c>
      <c r="Q4926" s="2" t="s">
        <v>42</v>
      </c>
      <c r="R4926" s="2">
        <v>0</v>
      </c>
      <c r="S4926" s="5">
        <f>IFERROR(Table1[[#This Row],[Profit]]/Table1[[#This Row],[Sales]],0)</f>
        <v>0.22355806196844794</v>
      </c>
      <c r="T4926" s="2" t="str">
        <f t="shared" si="76"/>
        <v>Sufficient</v>
      </c>
    </row>
    <row r="4927" spans="1:20" x14ac:dyDescent="0.3">
      <c r="A4927" s="2">
        <v>5926</v>
      </c>
      <c r="B4927" s="3">
        <v>45442</v>
      </c>
      <c r="C4927" s="2" t="s">
        <v>1818</v>
      </c>
      <c r="D4927" s="2" t="s">
        <v>5668</v>
      </c>
      <c r="E4927" s="2" t="s">
        <v>20</v>
      </c>
      <c r="F4927" s="2" t="s">
        <v>21</v>
      </c>
      <c r="G4927" s="2" t="s">
        <v>55</v>
      </c>
      <c r="H4927" s="2" t="s">
        <v>56</v>
      </c>
      <c r="I4927" s="2" t="s">
        <v>32</v>
      </c>
      <c r="J4927" s="2">
        <v>8</v>
      </c>
      <c r="K4927" s="2">
        <v>42037</v>
      </c>
      <c r="L4927" s="2">
        <v>336296</v>
      </c>
      <c r="M4927" s="2">
        <v>253106.16</v>
      </c>
      <c r="N4927" s="2">
        <v>83189.84</v>
      </c>
      <c r="O4927" s="2">
        <v>410</v>
      </c>
      <c r="P4927" s="2">
        <v>12</v>
      </c>
      <c r="Q4927" s="2" t="s">
        <v>57</v>
      </c>
      <c r="R4927" s="2">
        <v>5</v>
      </c>
      <c r="S4927" s="5">
        <f>IFERROR(Table1[[#This Row],[Profit]]/Table1[[#This Row],[Sales]],0)</f>
        <v>0.24737088755144276</v>
      </c>
      <c r="T4927" s="2" t="str">
        <f t="shared" si="76"/>
        <v>Reorder Needed</v>
      </c>
    </row>
    <row r="4928" spans="1:20" x14ac:dyDescent="0.3">
      <c r="A4928" s="2">
        <v>5927</v>
      </c>
      <c r="B4928" s="3">
        <v>45581</v>
      </c>
      <c r="C4928" s="2" t="s">
        <v>440</v>
      </c>
      <c r="D4928" s="2" t="s">
        <v>5669</v>
      </c>
      <c r="E4928" s="2" t="s">
        <v>45</v>
      </c>
      <c r="F4928" s="2" t="s">
        <v>46</v>
      </c>
      <c r="G4928" s="2" t="s">
        <v>40</v>
      </c>
      <c r="H4928" s="2" t="s">
        <v>41</v>
      </c>
      <c r="I4928" s="2" t="s">
        <v>24</v>
      </c>
      <c r="J4928" s="2">
        <v>1</v>
      </c>
      <c r="K4928" s="2">
        <v>49627</v>
      </c>
      <c r="L4928" s="2">
        <v>49627</v>
      </c>
      <c r="M4928" s="2">
        <v>30526.39</v>
      </c>
      <c r="N4928" s="2">
        <v>19100.61</v>
      </c>
      <c r="O4928" s="2">
        <v>111</v>
      </c>
      <c r="P4928" s="2">
        <v>27</v>
      </c>
      <c r="Q4928" s="2" t="s">
        <v>42</v>
      </c>
      <c r="R4928" s="2">
        <v>20</v>
      </c>
      <c r="S4928" s="5">
        <f>IFERROR(Table1[[#This Row],[Profit]]/Table1[[#This Row],[Sales]],0)</f>
        <v>0.38488343039071476</v>
      </c>
      <c r="T4928" s="2" t="str">
        <f t="shared" si="76"/>
        <v>Reorder Needed</v>
      </c>
    </row>
    <row r="4929" spans="1:20" x14ac:dyDescent="0.3">
      <c r="A4929" s="2">
        <v>5928</v>
      </c>
      <c r="B4929" s="3">
        <v>45356</v>
      </c>
      <c r="C4929" s="2" t="s">
        <v>385</v>
      </c>
      <c r="D4929" s="2" t="s">
        <v>5670</v>
      </c>
      <c r="E4929" s="2" t="s">
        <v>36</v>
      </c>
      <c r="F4929" s="2" t="s">
        <v>37</v>
      </c>
      <c r="G4929" s="2" t="s">
        <v>97</v>
      </c>
      <c r="H4929" s="2" t="s">
        <v>98</v>
      </c>
      <c r="I4929" s="2" t="s">
        <v>32</v>
      </c>
      <c r="J4929" s="2">
        <v>7</v>
      </c>
      <c r="K4929" s="2">
        <v>20349</v>
      </c>
      <c r="L4929" s="2">
        <v>142443</v>
      </c>
      <c r="M4929" s="2">
        <v>126840.91</v>
      </c>
      <c r="N4929" s="2">
        <v>15602.09</v>
      </c>
      <c r="O4929" s="2">
        <v>242</v>
      </c>
      <c r="P4929" s="2">
        <v>23</v>
      </c>
      <c r="Q4929" s="2" t="s">
        <v>99</v>
      </c>
      <c r="R4929" s="2">
        <v>15</v>
      </c>
      <c r="S4929" s="5">
        <f>IFERROR(Table1[[#This Row],[Profit]]/Table1[[#This Row],[Sales]],0)</f>
        <v>0.10953216374269006</v>
      </c>
      <c r="T4929" s="2" t="str">
        <f t="shared" si="76"/>
        <v>Reorder Needed</v>
      </c>
    </row>
    <row r="4930" spans="1:20" x14ac:dyDescent="0.3">
      <c r="A4930" s="2">
        <v>5929</v>
      </c>
      <c r="B4930" s="3">
        <v>45430</v>
      </c>
      <c r="C4930" s="2" t="s">
        <v>993</v>
      </c>
      <c r="D4930" s="2" t="s">
        <v>5671</v>
      </c>
      <c r="E4930" s="2" t="s">
        <v>20</v>
      </c>
      <c r="F4930" s="2" t="s">
        <v>21</v>
      </c>
      <c r="G4930" s="2" t="s">
        <v>30</v>
      </c>
      <c r="H4930" s="2" t="s">
        <v>31</v>
      </c>
      <c r="I4930" s="2" t="s">
        <v>32</v>
      </c>
      <c r="J4930" s="2">
        <v>9</v>
      </c>
      <c r="K4930" s="2">
        <v>54751</v>
      </c>
      <c r="L4930" s="2">
        <v>492759</v>
      </c>
      <c r="M4930" s="2">
        <v>364848.59</v>
      </c>
      <c r="N4930" s="2">
        <v>127910.41</v>
      </c>
      <c r="O4930" s="2">
        <v>380</v>
      </c>
      <c r="P4930" s="2">
        <v>15</v>
      </c>
      <c r="Q4930" s="2" t="s">
        <v>33</v>
      </c>
      <c r="R4930" s="2">
        <v>0</v>
      </c>
      <c r="S4930" s="5">
        <f>IFERROR(Table1[[#This Row],[Profit]]/Table1[[#This Row],[Sales]],0)</f>
        <v>0.25958005840583326</v>
      </c>
      <c r="T4930" s="2" t="str">
        <f t="shared" ref="T4930:T4993" si="77">IF(O4930&gt;P4930,"Reorder Needed","Sufficient")</f>
        <v>Reorder Needed</v>
      </c>
    </row>
    <row r="4931" spans="1:20" x14ac:dyDescent="0.3">
      <c r="A4931" s="2">
        <v>5930</v>
      </c>
      <c r="B4931" s="3">
        <v>45580</v>
      </c>
      <c r="C4931" s="2" t="s">
        <v>1687</v>
      </c>
      <c r="D4931" s="2" t="s">
        <v>5672</v>
      </c>
      <c r="E4931" s="2" t="s">
        <v>36</v>
      </c>
      <c r="F4931" s="2" t="s">
        <v>37</v>
      </c>
      <c r="G4931" s="2" t="s">
        <v>67</v>
      </c>
      <c r="H4931" s="2" t="s">
        <v>68</v>
      </c>
      <c r="I4931" s="2" t="s">
        <v>24</v>
      </c>
      <c r="J4931" s="2">
        <v>2</v>
      </c>
      <c r="K4931" s="2">
        <v>5866</v>
      </c>
      <c r="L4931" s="2">
        <v>11732</v>
      </c>
      <c r="M4931" s="2">
        <v>7147.49</v>
      </c>
      <c r="N4931" s="2">
        <v>4584.51</v>
      </c>
      <c r="O4931" s="2">
        <v>465</v>
      </c>
      <c r="P4931" s="2">
        <v>29</v>
      </c>
      <c r="Q4931" s="2" t="s">
        <v>42</v>
      </c>
      <c r="R4931" s="2">
        <v>0</v>
      </c>
      <c r="S4931" s="5">
        <f>IFERROR(Table1[[#This Row],[Profit]]/Table1[[#This Row],[Sales]],0)</f>
        <v>0.39076968973747017</v>
      </c>
      <c r="T4931" s="2" t="str">
        <f t="shared" si="77"/>
        <v>Reorder Needed</v>
      </c>
    </row>
    <row r="4932" spans="1:20" x14ac:dyDescent="0.3">
      <c r="A4932" s="2">
        <v>5931</v>
      </c>
      <c r="B4932" s="3">
        <v>45481</v>
      </c>
      <c r="C4932" s="2" t="s">
        <v>784</v>
      </c>
      <c r="D4932" s="2" t="s">
        <v>5673</v>
      </c>
      <c r="E4932" s="2" t="s">
        <v>45</v>
      </c>
      <c r="F4932" s="2" t="s">
        <v>46</v>
      </c>
      <c r="G4932" s="2" t="s">
        <v>81</v>
      </c>
      <c r="H4932" s="2" t="s">
        <v>82</v>
      </c>
      <c r="I4932" s="2" t="s">
        <v>24</v>
      </c>
      <c r="J4932" s="2">
        <v>9</v>
      </c>
      <c r="K4932" s="2">
        <v>29135</v>
      </c>
      <c r="L4932" s="2">
        <v>262215</v>
      </c>
      <c r="M4932" s="2">
        <v>218650.32</v>
      </c>
      <c r="N4932" s="2">
        <v>43564.68</v>
      </c>
      <c r="O4932" s="2">
        <v>356</v>
      </c>
      <c r="P4932" s="2">
        <v>12</v>
      </c>
      <c r="Q4932" s="2" t="s">
        <v>42</v>
      </c>
      <c r="R4932" s="2">
        <v>20</v>
      </c>
      <c r="S4932" s="5">
        <f>IFERROR(Table1[[#This Row],[Profit]]/Table1[[#This Row],[Sales]],0)</f>
        <v>0.16614106744465421</v>
      </c>
      <c r="T4932" s="2" t="str">
        <f t="shared" si="77"/>
        <v>Reorder Needed</v>
      </c>
    </row>
    <row r="4933" spans="1:20" x14ac:dyDescent="0.3">
      <c r="A4933" s="2">
        <v>5932</v>
      </c>
      <c r="B4933" s="3">
        <v>45424</v>
      </c>
      <c r="C4933" s="2" t="s">
        <v>1106</v>
      </c>
      <c r="D4933" s="2" t="s">
        <v>5674</v>
      </c>
      <c r="E4933" s="2" t="s">
        <v>36</v>
      </c>
      <c r="F4933" s="2" t="s">
        <v>37</v>
      </c>
      <c r="G4933" s="2" t="s">
        <v>30</v>
      </c>
      <c r="H4933" s="2" t="s">
        <v>31</v>
      </c>
      <c r="I4933" s="2" t="s">
        <v>32</v>
      </c>
      <c r="J4933" s="2">
        <v>6</v>
      </c>
      <c r="K4933" s="2">
        <v>44679</v>
      </c>
      <c r="L4933" s="2">
        <v>268074</v>
      </c>
      <c r="M4933" s="2">
        <v>205636.08</v>
      </c>
      <c r="N4933" s="2">
        <v>62437.919999999998</v>
      </c>
      <c r="O4933" s="2">
        <v>363</v>
      </c>
      <c r="P4933" s="2">
        <v>48</v>
      </c>
      <c r="Q4933" s="2" t="s">
        <v>33</v>
      </c>
      <c r="R4933" s="2">
        <v>20</v>
      </c>
      <c r="S4933" s="5">
        <f>IFERROR(Table1[[#This Row],[Profit]]/Table1[[#This Row],[Sales]],0)</f>
        <v>0.23291300163387721</v>
      </c>
      <c r="T4933" s="2" t="str">
        <f t="shared" si="77"/>
        <v>Reorder Needed</v>
      </c>
    </row>
    <row r="4934" spans="1:20" x14ac:dyDescent="0.3">
      <c r="A4934" s="2">
        <v>5933</v>
      </c>
      <c r="B4934" s="3">
        <v>45342</v>
      </c>
      <c r="C4934" s="2" t="s">
        <v>2473</v>
      </c>
      <c r="D4934" s="2" t="s">
        <v>5675</v>
      </c>
      <c r="E4934" s="2" t="s">
        <v>20</v>
      </c>
      <c r="F4934" s="2" t="s">
        <v>21</v>
      </c>
      <c r="G4934" s="2" t="s">
        <v>22</v>
      </c>
      <c r="H4934" s="2" t="s">
        <v>23</v>
      </c>
      <c r="I4934" s="2" t="s">
        <v>24</v>
      </c>
      <c r="J4934" s="2">
        <v>1</v>
      </c>
      <c r="K4934" s="2">
        <v>57575</v>
      </c>
      <c r="L4934" s="2">
        <v>57575</v>
      </c>
      <c r="M4934" s="2">
        <v>49659.76</v>
      </c>
      <c r="N4934" s="2">
        <v>7915.24</v>
      </c>
      <c r="O4934" s="2">
        <v>320</v>
      </c>
      <c r="P4934" s="2">
        <v>93</v>
      </c>
      <c r="Q4934" s="2" t="s">
        <v>25</v>
      </c>
      <c r="R4934" s="2">
        <v>0</v>
      </c>
      <c r="S4934" s="5">
        <f>IFERROR(Table1[[#This Row],[Profit]]/Table1[[#This Row],[Sales]],0)</f>
        <v>0.13747702996092054</v>
      </c>
      <c r="T4934" s="2" t="str">
        <f t="shared" si="77"/>
        <v>Reorder Needed</v>
      </c>
    </row>
    <row r="4935" spans="1:20" x14ac:dyDescent="0.3">
      <c r="A4935" s="2">
        <v>5934</v>
      </c>
      <c r="B4935" s="3">
        <v>45614</v>
      </c>
      <c r="C4935" s="2" t="s">
        <v>3259</v>
      </c>
      <c r="D4935" s="2" t="s">
        <v>5676</v>
      </c>
      <c r="E4935" s="2" t="s">
        <v>28</v>
      </c>
      <c r="F4935" s="2" t="s">
        <v>29</v>
      </c>
      <c r="G4935" s="2" t="s">
        <v>55</v>
      </c>
      <c r="H4935" s="2" t="s">
        <v>56</v>
      </c>
      <c r="I4935" s="2" t="s">
        <v>32</v>
      </c>
      <c r="J4935" s="2">
        <v>9</v>
      </c>
      <c r="K4935" s="2">
        <v>34801</v>
      </c>
      <c r="L4935" s="2">
        <v>313209</v>
      </c>
      <c r="M4935" s="2">
        <v>195600.76</v>
      </c>
      <c r="N4935" s="2">
        <v>117608.24</v>
      </c>
      <c r="O4935" s="2">
        <v>299</v>
      </c>
      <c r="P4935" s="2">
        <v>36</v>
      </c>
      <c r="Q4935" s="2" t="s">
        <v>57</v>
      </c>
      <c r="R4935" s="2">
        <v>15</v>
      </c>
      <c r="S4935" s="5">
        <f>IFERROR(Table1[[#This Row],[Profit]]/Table1[[#This Row],[Sales]],0)</f>
        <v>0.37549444620046041</v>
      </c>
      <c r="T4935" s="2" t="str">
        <f t="shared" si="77"/>
        <v>Reorder Needed</v>
      </c>
    </row>
    <row r="4936" spans="1:20" x14ac:dyDescent="0.3">
      <c r="A4936" s="2">
        <v>5935</v>
      </c>
      <c r="B4936" s="3">
        <v>45381</v>
      </c>
      <c r="C4936" s="2" t="s">
        <v>1376</v>
      </c>
      <c r="D4936" s="2" t="s">
        <v>5677</v>
      </c>
      <c r="E4936" s="2" t="s">
        <v>36</v>
      </c>
      <c r="F4936" s="2" t="s">
        <v>37</v>
      </c>
      <c r="G4936" s="2" t="s">
        <v>22</v>
      </c>
      <c r="H4936" s="2" t="s">
        <v>23</v>
      </c>
      <c r="I4936" s="2" t="s">
        <v>24</v>
      </c>
      <c r="J4936" s="2">
        <v>8</v>
      </c>
      <c r="K4936" s="2">
        <v>52371</v>
      </c>
      <c r="L4936" s="2">
        <v>418968</v>
      </c>
      <c r="M4936" s="2">
        <v>270894.51</v>
      </c>
      <c r="N4936" s="2">
        <v>148073.49</v>
      </c>
      <c r="O4936" s="2">
        <v>363</v>
      </c>
      <c r="P4936" s="2">
        <v>98</v>
      </c>
      <c r="Q4936" s="2" t="s">
        <v>25</v>
      </c>
      <c r="R4936" s="2">
        <v>5</v>
      </c>
      <c r="S4936" s="5">
        <f>IFERROR(Table1[[#This Row],[Profit]]/Table1[[#This Row],[Sales]],0)</f>
        <v>0.35342434267056194</v>
      </c>
      <c r="T4936" s="2" t="str">
        <f t="shared" si="77"/>
        <v>Reorder Needed</v>
      </c>
    </row>
    <row r="4937" spans="1:20" x14ac:dyDescent="0.3">
      <c r="A4937" s="2">
        <v>5936</v>
      </c>
      <c r="B4937" s="3">
        <v>45348</v>
      </c>
      <c r="C4937" s="2" t="s">
        <v>861</v>
      </c>
      <c r="D4937" s="2" t="s">
        <v>5678</v>
      </c>
      <c r="E4937" s="2" t="s">
        <v>36</v>
      </c>
      <c r="F4937" s="2" t="s">
        <v>37</v>
      </c>
      <c r="G4937" s="2" t="s">
        <v>60</v>
      </c>
      <c r="H4937" s="2" t="s">
        <v>61</v>
      </c>
      <c r="I4937" s="2" t="s">
        <v>32</v>
      </c>
      <c r="J4937" s="2">
        <v>2</v>
      </c>
      <c r="K4937" s="2">
        <v>5291</v>
      </c>
      <c r="L4937" s="2">
        <v>10582</v>
      </c>
      <c r="M4937" s="2">
        <v>7463.22</v>
      </c>
      <c r="N4937" s="2">
        <v>3118.78</v>
      </c>
      <c r="O4937" s="2">
        <v>333</v>
      </c>
      <c r="P4937" s="2">
        <v>87</v>
      </c>
      <c r="Q4937" s="2" t="s">
        <v>62</v>
      </c>
      <c r="R4937" s="2">
        <v>0</v>
      </c>
      <c r="S4937" s="5">
        <f>IFERROR(Table1[[#This Row],[Profit]]/Table1[[#This Row],[Sales]],0)</f>
        <v>0.29472500472500474</v>
      </c>
      <c r="T4937" s="2" t="str">
        <f t="shared" si="77"/>
        <v>Reorder Needed</v>
      </c>
    </row>
    <row r="4938" spans="1:20" x14ac:dyDescent="0.3">
      <c r="A4938" s="2">
        <v>5937</v>
      </c>
      <c r="B4938" s="3">
        <v>45349</v>
      </c>
      <c r="C4938" s="2" t="s">
        <v>1376</v>
      </c>
      <c r="D4938" s="2" t="s">
        <v>5679</v>
      </c>
      <c r="E4938" s="2" t="s">
        <v>28</v>
      </c>
      <c r="F4938" s="2" t="s">
        <v>29</v>
      </c>
      <c r="G4938" s="2" t="s">
        <v>67</v>
      </c>
      <c r="H4938" s="2" t="s">
        <v>68</v>
      </c>
      <c r="I4938" s="2" t="s">
        <v>24</v>
      </c>
      <c r="J4938" s="2">
        <v>2</v>
      </c>
      <c r="K4938" s="2">
        <v>46705</v>
      </c>
      <c r="L4938" s="2">
        <v>93410</v>
      </c>
      <c r="M4938" s="2">
        <v>68637.399999999994</v>
      </c>
      <c r="N4938" s="2">
        <v>24772.6</v>
      </c>
      <c r="O4938" s="2">
        <v>453</v>
      </c>
      <c r="P4938" s="2">
        <v>88</v>
      </c>
      <c r="Q4938" s="2" t="s">
        <v>42</v>
      </c>
      <c r="R4938" s="2">
        <v>15</v>
      </c>
      <c r="S4938" s="5">
        <f>IFERROR(Table1[[#This Row],[Profit]]/Table1[[#This Row],[Sales]],0)</f>
        <v>0.26520286907183382</v>
      </c>
      <c r="T4938" s="2" t="str">
        <f t="shared" si="77"/>
        <v>Reorder Needed</v>
      </c>
    </row>
    <row r="4939" spans="1:20" x14ac:dyDescent="0.3">
      <c r="A4939" s="2">
        <v>5938</v>
      </c>
      <c r="B4939" s="3">
        <v>45306</v>
      </c>
      <c r="C4939" s="2" t="s">
        <v>803</v>
      </c>
      <c r="D4939" s="2" t="s">
        <v>5680</v>
      </c>
      <c r="E4939" s="2" t="s">
        <v>28</v>
      </c>
      <c r="F4939" s="2" t="s">
        <v>29</v>
      </c>
      <c r="G4939" s="2" t="s">
        <v>40</v>
      </c>
      <c r="H4939" s="2" t="s">
        <v>41</v>
      </c>
      <c r="I4939" s="2" t="s">
        <v>24</v>
      </c>
      <c r="J4939" s="2">
        <v>2</v>
      </c>
      <c r="K4939" s="2">
        <v>29496</v>
      </c>
      <c r="L4939" s="2">
        <v>58992</v>
      </c>
      <c r="M4939" s="2">
        <v>48537.06</v>
      </c>
      <c r="N4939" s="2">
        <v>10454.94</v>
      </c>
      <c r="O4939" s="2">
        <v>461</v>
      </c>
      <c r="P4939" s="2">
        <v>61</v>
      </c>
      <c r="Q4939" s="2" t="s">
        <v>42</v>
      </c>
      <c r="R4939" s="2">
        <v>10</v>
      </c>
      <c r="S4939" s="5">
        <f>IFERROR(Table1[[#This Row],[Profit]]/Table1[[#This Row],[Sales]],0)</f>
        <v>0.17722640358014646</v>
      </c>
      <c r="T4939" s="2" t="str">
        <f t="shared" si="77"/>
        <v>Reorder Needed</v>
      </c>
    </row>
    <row r="4940" spans="1:20" x14ac:dyDescent="0.3">
      <c r="A4940" s="2">
        <v>5939</v>
      </c>
      <c r="B4940" s="3">
        <v>45447</v>
      </c>
      <c r="C4940" s="2" t="s">
        <v>1157</v>
      </c>
      <c r="D4940" s="2" t="s">
        <v>5681</v>
      </c>
      <c r="E4940" s="2" t="s">
        <v>36</v>
      </c>
      <c r="F4940" s="2" t="s">
        <v>37</v>
      </c>
      <c r="G4940" s="2" t="s">
        <v>81</v>
      </c>
      <c r="H4940" s="2" t="s">
        <v>82</v>
      </c>
      <c r="I4940" s="2" t="s">
        <v>24</v>
      </c>
      <c r="J4940" s="2">
        <v>6</v>
      </c>
      <c r="K4940" s="2">
        <v>34951</v>
      </c>
      <c r="L4940" s="2">
        <v>209706</v>
      </c>
      <c r="M4940" s="2">
        <v>187288.13</v>
      </c>
      <c r="N4940" s="2">
        <v>22417.87</v>
      </c>
      <c r="O4940" s="2">
        <v>363</v>
      </c>
      <c r="P4940" s="2">
        <v>68</v>
      </c>
      <c r="Q4940" s="2" t="s">
        <v>42</v>
      </c>
      <c r="R4940" s="2">
        <v>5</v>
      </c>
      <c r="S4940" s="5">
        <f>IFERROR(Table1[[#This Row],[Profit]]/Table1[[#This Row],[Sales]],0)</f>
        <v>0.10690142389821941</v>
      </c>
      <c r="T4940" s="2" t="str">
        <f t="shared" si="77"/>
        <v>Reorder Needed</v>
      </c>
    </row>
    <row r="4941" spans="1:20" x14ac:dyDescent="0.3">
      <c r="A4941" s="2">
        <v>5940</v>
      </c>
      <c r="B4941" s="3">
        <v>45427</v>
      </c>
      <c r="C4941" s="2" t="s">
        <v>2554</v>
      </c>
      <c r="D4941" s="2" t="s">
        <v>5682</v>
      </c>
      <c r="E4941" s="2" t="s">
        <v>28</v>
      </c>
      <c r="F4941" s="2" t="s">
        <v>29</v>
      </c>
      <c r="G4941" s="2" t="s">
        <v>49</v>
      </c>
      <c r="H4941" s="2" t="s">
        <v>50</v>
      </c>
      <c r="I4941" s="2" t="s">
        <v>51</v>
      </c>
      <c r="J4941" s="2">
        <v>4</v>
      </c>
      <c r="K4941" s="2">
        <v>27346</v>
      </c>
      <c r="L4941" s="2">
        <v>109384</v>
      </c>
      <c r="M4941" s="2">
        <v>66012.210000000006</v>
      </c>
      <c r="N4941" s="2">
        <v>43371.79</v>
      </c>
      <c r="O4941" s="2">
        <v>462</v>
      </c>
      <c r="P4941" s="2">
        <v>62</v>
      </c>
      <c r="Q4941" s="2" t="s">
        <v>52</v>
      </c>
      <c r="R4941" s="2">
        <v>5</v>
      </c>
      <c r="S4941" s="5">
        <f>IFERROR(Table1[[#This Row],[Profit]]/Table1[[#This Row],[Sales]],0)</f>
        <v>0.39650945293644407</v>
      </c>
      <c r="T4941" s="2" t="str">
        <f t="shared" si="77"/>
        <v>Reorder Needed</v>
      </c>
    </row>
    <row r="4942" spans="1:20" x14ac:dyDescent="0.3">
      <c r="A4942" s="2">
        <v>5941</v>
      </c>
      <c r="B4942" s="3">
        <v>45601</v>
      </c>
      <c r="C4942" s="2" t="s">
        <v>1429</v>
      </c>
      <c r="D4942" s="2" t="s">
        <v>5683</v>
      </c>
      <c r="E4942" s="2" t="s">
        <v>20</v>
      </c>
      <c r="F4942" s="2" t="s">
        <v>21</v>
      </c>
      <c r="G4942" s="2" t="s">
        <v>49</v>
      </c>
      <c r="H4942" s="2" t="s">
        <v>50</v>
      </c>
      <c r="I4942" s="2" t="s">
        <v>51</v>
      </c>
      <c r="J4942" s="2">
        <v>7</v>
      </c>
      <c r="K4942" s="2">
        <v>32571</v>
      </c>
      <c r="L4942" s="2">
        <v>227997</v>
      </c>
      <c r="M4942" s="2">
        <v>161211.43</v>
      </c>
      <c r="N4942" s="2">
        <v>66785.570000000007</v>
      </c>
      <c r="O4942" s="2">
        <v>180</v>
      </c>
      <c r="P4942" s="2">
        <v>88</v>
      </c>
      <c r="Q4942" s="2" t="s">
        <v>52</v>
      </c>
      <c r="R4942" s="2">
        <v>0</v>
      </c>
      <c r="S4942" s="5">
        <f>IFERROR(Table1[[#This Row],[Profit]]/Table1[[#This Row],[Sales]],0)</f>
        <v>0.29292302091694195</v>
      </c>
      <c r="T4942" s="2" t="str">
        <f t="shared" si="77"/>
        <v>Reorder Needed</v>
      </c>
    </row>
    <row r="4943" spans="1:20" x14ac:dyDescent="0.3">
      <c r="A4943" s="2">
        <v>5942</v>
      </c>
      <c r="B4943" s="3">
        <v>45647</v>
      </c>
      <c r="C4943" s="2" t="s">
        <v>2557</v>
      </c>
      <c r="D4943" s="2" t="s">
        <v>5684</v>
      </c>
      <c r="E4943" s="2" t="s">
        <v>36</v>
      </c>
      <c r="F4943" s="2" t="s">
        <v>37</v>
      </c>
      <c r="G4943" s="2" t="s">
        <v>55</v>
      </c>
      <c r="H4943" s="2" t="s">
        <v>56</v>
      </c>
      <c r="I4943" s="2" t="s">
        <v>32</v>
      </c>
      <c r="J4943" s="2">
        <v>10</v>
      </c>
      <c r="K4943" s="2">
        <v>28226</v>
      </c>
      <c r="L4943" s="2">
        <v>282260</v>
      </c>
      <c r="M4943" s="2">
        <v>171814.04</v>
      </c>
      <c r="N4943" s="2">
        <v>110445.96</v>
      </c>
      <c r="O4943" s="2">
        <v>449</v>
      </c>
      <c r="P4943" s="2">
        <v>88</v>
      </c>
      <c r="Q4943" s="2" t="s">
        <v>57</v>
      </c>
      <c r="R4943" s="2">
        <v>5</v>
      </c>
      <c r="S4943" s="5">
        <f>IFERROR(Table1[[#This Row],[Profit]]/Table1[[#This Row],[Sales]],0)</f>
        <v>0.39129157514348473</v>
      </c>
      <c r="T4943" s="2" t="str">
        <f t="shared" si="77"/>
        <v>Reorder Needed</v>
      </c>
    </row>
    <row r="4944" spans="1:20" x14ac:dyDescent="0.3">
      <c r="A4944" s="2">
        <v>5943</v>
      </c>
      <c r="B4944" s="3">
        <v>45372</v>
      </c>
      <c r="C4944" s="2" t="s">
        <v>935</v>
      </c>
      <c r="D4944" s="2" t="s">
        <v>5685</v>
      </c>
      <c r="E4944" s="2" t="s">
        <v>36</v>
      </c>
      <c r="F4944" s="2" t="s">
        <v>37</v>
      </c>
      <c r="G4944" s="2" t="s">
        <v>49</v>
      </c>
      <c r="H4944" s="2" t="s">
        <v>50</v>
      </c>
      <c r="I4944" s="2" t="s">
        <v>51</v>
      </c>
      <c r="J4944" s="2">
        <v>6</v>
      </c>
      <c r="K4944" s="2">
        <v>38487</v>
      </c>
      <c r="L4944" s="2">
        <v>230922</v>
      </c>
      <c r="M4944" s="2">
        <v>146835.25</v>
      </c>
      <c r="N4944" s="2">
        <v>84086.75</v>
      </c>
      <c r="O4944" s="2">
        <v>382</v>
      </c>
      <c r="P4944" s="2">
        <v>79</v>
      </c>
      <c r="Q4944" s="2" t="s">
        <v>52</v>
      </c>
      <c r="R4944" s="2">
        <v>5</v>
      </c>
      <c r="S4944" s="5">
        <f>IFERROR(Table1[[#This Row],[Profit]]/Table1[[#This Row],[Sales]],0)</f>
        <v>0.36413485938975065</v>
      </c>
      <c r="T4944" s="2" t="str">
        <f t="shared" si="77"/>
        <v>Reorder Needed</v>
      </c>
    </row>
    <row r="4945" spans="1:20" x14ac:dyDescent="0.3">
      <c r="A4945" s="2">
        <v>5944</v>
      </c>
      <c r="B4945" s="3">
        <v>45556</v>
      </c>
      <c r="C4945" s="2" t="s">
        <v>1027</v>
      </c>
      <c r="D4945" s="2" t="s">
        <v>5686</v>
      </c>
      <c r="E4945" s="2" t="s">
        <v>20</v>
      </c>
      <c r="F4945" s="2" t="s">
        <v>21</v>
      </c>
      <c r="G4945" s="2" t="s">
        <v>40</v>
      </c>
      <c r="H4945" s="2" t="s">
        <v>41</v>
      </c>
      <c r="I4945" s="2" t="s">
        <v>24</v>
      </c>
      <c r="J4945" s="2">
        <v>10</v>
      </c>
      <c r="K4945" s="2">
        <v>38585</v>
      </c>
      <c r="L4945" s="2">
        <v>385850</v>
      </c>
      <c r="M4945" s="2">
        <v>236338.87</v>
      </c>
      <c r="N4945" s="2">
        <v>149511.13</v>
      </c>
      <c r="O4945" s="2">
        <v>306</v>
      </c>
      <c r="P4945" s="2">
        <v>48</v>
      </c>
      <c r="Q4945" s="2" t="s">
        <v>42</v>
      </c>
      <c r="R4945" s="2">
        <v>0</v>
      </c>
      <c r="S4945" s="5">
        <f>IFERROR(Table1[[#This Row],[Profit]]/Table1[[#This Row],[Sales]],0)</f>
        <v>0.38748511079435016</v>
      </c>
      <c r="T4945" s="2" t="str">
        <f t="shared" si="77"/>
        <v>Reorder Needed</v>
      </c>
    </row>
    <row r="4946" spans="1:20" x14ac:dyDescent="0.3">
      <c r="A4946" s="2">
        <v>5945</v>
      </c>
      <c r="B4946" s="3">
        <v>45434</v>
      </c>
      <c r="C4946" s="2" t="s">
        <v>835</v>
      </c>
      <c r="D4946" s="2" t="s">
        <v>5687</v>
      </c>
      <c r="E4946" s="2" t="s">
        <v>36</v>
      </c>
      <c r="F4946" s="2" t="s">
        <v>37</v>
      </c>
      <c r="G4946" s="2" t="s">
        <v>60</v>
      </c>
      <c r="H4946" s="2" t="s">
        <v>61</v>
      </c>
      <c r="I4946" s="2" t="s">
        <v>32</v>
      </c>
      <c r="J4946" s="2">
        <v>9</v>
      </c>
      <c r="K4946" s="2">
        <v>24280</v>
      </c>
      <c r="L4946" s="2">
        <v>218520</v>
      </c>
      <c r="M4946" s="2">
        <v>176475.13</v>
      </c>
      <c r="N4946" s="2">
        <v>42044.87</v>
      </c>
      <c r="O4946" s="2">
        <v>132</v>
      </c>
      <c r="P4946" s="2">
        <v>82</v>
      </c>
      <c r="Q4946" s="2" t="s">
        <v>62</v>
      </c>
      <c r="R4946" s="2">
        <v>0</v>
      </c>
      <c r="S4946" s="5">
        <f>IFERROR(Table1[[#This Row],[Profit]]/Table1[[#This Row],[Sales]],0)</f>
        <v>0.19240742266154129</v>
      </c>
      <c r="T4946" s="2" t="str">
        <f t="shared" si="77"/>
        <v>Reorder Needed</v>
      </c>
    </row>
    <row r="4947" spans="1:20" x14ac:dyDescent="0.3">
      <c r="A4947" s="2">
        <v>5946</v>
      </c>
      <c r="B4947" s="3">
        <v>45352</v>
      </c>
      <c r="C4947" s="2" t="s">
        <v>4742</v>
      </c>
      <c r="D4947" s="2" t="s">
        <v>5688</v>
      </c>
      <c r="E4947" s="2" t="s">
        <v>45</v>
      </c>
      <c r="F4947" s="2" t="s">
        <v>46</v>
      </c>
      <c r="G4947" s="2" t="s">
        <v>40</v>
      </c>
      <c r="H4947" s="2" t="s">
        <v>41</v>
      </c>
      <c r="I4947" s="2" t="s">
        <v>24</v>
      </c>
      <c r="J4947" s="2">
        <v>6</v>
      </c>
      <c r="K4947" s="2">
        <v>45337</v>
      </c>
      <c r="L4947" s="2">
        <v>272022</v>
      </c>
      <c r="M4947" s="2">
        <v>231837.29</v>
      </c>
      <c r="N4947" s="2">
        <v>40184.71</v>
      </c>
      <c r="O4947" s="2">
        <v>111</v>
      </c>
      <c r="P4947" s="2">
        <v>64</v>
      </c>
      <c r="Q4947" s="2" t="s">
        <v>42</v>
      </c>
      <c r="R4947" s="2">
        <v>20</v>
      </c>
      <c r="S4947" s="5">
        <f>IFERROR(Table1[[#This Row],[Profit]]/Table1[[#This Row],[Sales]],0)</f>
        <v>0.14772595598885385</v>
      </c>
      <c r="T4947" s="2" t="str">
        <f t="shared" si="77"/>
        <v>Reorder Needed</v>
      </c>
    </row>
    <row r="4948" spans="1:20" x14ac:dyDescent="0.3">
      <c r="A4948" s="2">
        <v>5947</v>
      </c>
      <c r="B4948" s="3">
        <v>45415</v>
      </c>
      <c r="C4948" s="2" t="s">
        <v>114</v>
      </c>
      <c r="D4948" s="2" t="s">
        <v>5689</v>
      </c>
      <c r="E4948" s="2" t="s">
        <v>36</v>
      </c>
      <c r="F4948" s="2" t="s">
        <v>37</v>
      </c>
      <c r="G4948" s="2" t="s">
        <v>75</v>
      </c>
      <c r="H4948" s="2" t="s">
        <v>76</v>
      </c>
      <c r="I4948" s="2" t="s">
        <v>77</v>
      </c>
      <c r="J4948" s="2">
        <v>8</v>
      </c>
      <c r="K4948" s="2">
        <v>39703</v>
      </c>
      <c r="L4948" s="2">
        <v>317624</v>
      </c>
      <c r="M4948" s="2">
        <v>220359.46</v>
      </c>
      <c r="N4948" s="2">
        <v>97264.54</v>
      </c>
      <c r="O4948" s="2">
        <v>244</v>
      </c>
      <c r="P4948" s="2">
        <v>78</v>
      </c>
      <c r="Q4948" s="2" t="s">
        <v>78</v>
      </c>
      <c r="R4948" s="2">
        <v>15</v>
      </c>
      <c r="S4948" s="5">
        <f>IFERROR(Table1[[#This Row],[Profit]]/Table1[[#This Row],[Sales]],0)</f>
        <v>0.30622541117799662</v>
      </c>
      <c r="T4948" s="2" t="str">
        <f t="shared" si="77"/>
        <v>Reorder Needed</v>
      </c>
    </row>
    <row r="4949" spans="1:20" x14ac:dyDescent="0.3">
      <c r="A4949" s="2">
        <v>5948</v>
      </c>
      <c r="B4949" s="3">
        <v>45409</v>
      </c>
      <c r="C4949" s="2" t="s">
        <v>407</v>
      </c>
      <c r="D4949" s="2" t="s">
        <v>5690</v>
      </c>
      <c r="E4949" s="2" t="s">
        <v>36</v>
      </c>
      <c r="F4949" s="2" t="s">
        <v>37</v>
      </c>
      <c r="G4949" s="2" t="s">
        <v>97</v>
      </c>
      <c r="H4949" s="2" t="s">
        <v>98</v>
      </c>
      <c r="I4949" s="2" t="s">
        <v>32</v>
      </c>
      <c r="J4949" s="2">
        <v>4</v>
      </c>
      <c r="K4949" s="2">
        <v>58783</v>
      </c>
      <c r="L4949" s="2">
        <v>235132</v>
      </c>
      <c r="M4949" s="2">
        <v>191505.75</v>
      </c>
      <c r="N4949" s="2">
        <v>43626.25</v>
      </c>
      <c r="O4949" s="2">
        <v>393</v>
      </c>
      <c r="P4949" s="2">
        <v>12</v>
      </c>
      <c r="Q4949" s="2" t="s">
        <v>99</v>
      </c>
      <c r="R4949" s="2">
        <v>10</v>
      </c>
      <c r="S4949" s="5">
        <f>IFERROR(Table1[[#This Row],[Profit]]/Table1[[#This Row],[Sales]],0)</f>
        <v>0.18553939914601161</v>
      </c>
      <c r="T4949" s="2" t="str">
        <f t="shared" si="77"/>
        <v>Reorder Needed</v>
      </c>
    </row>
    <row r="4950" spans="1:20" x14ac:dyDescent="0.3">
      <c r="A4950" s="2">
        <v>5949</v>
      </c>
      <c r="B4950" s="3">
        <v>45534</v>
      </c>
      <c r="C4950" s="2" t="s">
        <v>1759</v>
      </c>
      <c r="D4950" s="2" t="s">
        <v>5691</v>
      </c>
      <c r="E4950" s="2" t="s">
        <v>36</v>
      </c>
      <c r="F4950" s="2" t="s">
        <v>37</v>
      </c>
      <c r="G4950" s="2" t="s">
        <v>40</v>
      </c>
      <c r="H4950" s="2" t="s">
        <v>41</v>
      </c>
      <c r="I4950" s="2" t="s">
        <v>24</v>
      </c>
      <c r="J4950" s="2">
        <v>8</v>
      </c>
      <c r="K4950" s="2">
        <v>3239</v>
      </c>
      <c r="L4950" s="2">
        <v>25912</v>
      </c>
      <c r="M4950" s="2">
        <v>22802.23</v>
      </c>
      <c r="N4950" s="2">
        <v>3109.77</v>
      </c>
      <c r="O4950" s="2">
        <v>389</v>
      </c>
      <c r="P4950" s="2">
        <v>51</v>
      </c>
      <c r="Q4950" s="2" t="s">
        <v>42</v>
      </c>
      <c r="R4950" s="2">
        <v>20</v>
      </c>
      <c r="S4950" s="5">
        <f>IFERROR(Table1[[#This Row],[Profit]]/Table1[[#This Row],[Sales]],0)</f>
        <v>0.12001273541216424</v>
      </c>
      <c r="T4950" s="2" t="str">
        <f t="shared" si="77"/>
        <v>Reorder Needed</v>
      </c>
    </row>
    <row r="4951" spans="1:20" x14ac:dyDescent="0.3">
      <c r="A4951" s="2">
        <v>5950</v>
      </c>
      <c r="B4951" s="3">
        <v>45630</v>
      </c>
      <c r="C4951" s="2" t="s">
        <v>3478</v>
      </c>
      <c r="D4951" s="2" t="s">
        <v>5692</v>
      </c>
      <c r="E4951" s="2" t="s">
        <v>45</v>
      </c>
      <c r="F4951" s="2" t="s">
        <v>46</v>
      </c>
      <c r="G4951" s="2" t="s">
        <v>60</v>
      </c>
      <c r="H4951" s="2" t="s">
        <v>61</v>
      </c>
      <c r="I4951" s="2" t="s">
        <v>32</v>
      </c>
      <c r="J4951" s="2">
        <v>5</v>
      </c>
      <c r="K4951" s="2">
        <v>30089</v>
      </c>
      <c r="L4951" s="2">
        <v>150445</v>
      </c>
      <c r="M4951" s="2">
        <v>110179.18</v>
      </c>
      <c r="N4951" s="2">
        <v>40265.82</v>
      </c>
      <c r="O4951" s="2">
        <v>65</v>
      </c>
      <c r="P4951" s="2">
        <v>69</v>
      </c>
      <c r="Q4951" s="2" t="s">
        <v>62</v>
      </c>
      <c r="R4951" s="2">
        <v>5</v>
      </c>
      <c r="S4951" s="5">
        <f>IFERROR(Table1[[#This Row],[Profit]]/Table1[[#This Row],[Sales]],0)</f>
        <v>0.26764478713150985</v>
      </c>
      <c r="T4951" s="2" t="str">
        <f t="shared" si="77"/>
        <v>Sufficient</v>
      </c>
    </row>
    <row r="4952" spans="1:20" x14ac:dyDescent="0.3">
      <c r="A4952" s="2">
        <v>5951</v>
      </c>
      <c r="B4952" s="3">
        <v>45418</v>
      </c>
      <c r="C4952" s="2" t="s">
        <v>290</v>
      </c>
      <c r="D4952" s="2" t="s">
        <v>5693</v>
      </c>
      <c r="E4952" s="2" t="s">
        <v>28</v>
      </c>
      <c r="F4952" s="2" t="s">
        <v>29</v>
      </c>
      <c r="G4952" s="2" t="s">
        <v>81</v>
      </c>
      <c r="H4952" s="2" t="s">
        <v>82</v>
      </c>
      <c r="I4952" s="2" t="s">
        <v>24</v>
      </c>
      <c r="J4952" s="2">
        <v>9</v>
      </c>
      <c r="K4952" s="2">
        <v>44505</v>
      </c>
      <c r="L4952" s="2">
        <v>400545</v>
      </c>
      <c r="M4952" s="2">
        <v>342330.03</v>
      </c>
      <c r="N4952" s="2">
        <v>58214.97</v>
      </c>
      <c r="O4952" s="2">
        <v>445</v>
      </c>
      <c r="P4952" s="2">
        <v>41</v>
      </c>
      <c r="Q4952" s="2" t="s">
        <v>42</v>
      </c>
      <c r="R4952" s="2">
        <v>15</v>
      </c>
      <c r="S4952" s="5">
        <f>IFERROR(Table1[[#This Row],[Profit]]/Table1[[#This Row],[Sales]],0)</f>
        <v>0.14533940006740817</v>
      </c>
      <c r="T4952" s="2" t="str">
        <f t="shared" si="77"/>
        <v>Reorder Needed</v>
      </c>
    </row>
    <row r="4953" spans="1:20" x14ac:dyDescent="0.3">
      <c r="A4953" s="2">
        <v>5952</v>
      </c>
      <c r="B4953" s="3">
        <v>45339</v>
      </c>
      <c r="C4953" s="2" t="s">
        <v>2346</v>
      </c>
      <c r="D4953" s="2" t="s">
        <v>5694</v>
      </c>
      <c r="E4953" s="2" t="s">
        <v>20</v>
      </c>
      <c r="F4953" s="2" t="s">
        <v>21</v>
      </c>
      <c r="G4953" s="2" t="s">
        <v>40</v>
      </c>
      <c r="H4953" s="2" t="s">
        <v>41</v>
      </c>
      <c r="I4953" s="2" t="s">
        <v>24</v>
      </c>
      <c r="J4953" s="2">
        <v>4</v>
      </c>
      <c r="K4953" s="2">
        <v>38352</v>
      </c>
      <c r="L4953" s="2">
        <v>153408</v>
      </c>
      <c r="M4953" s="2">
        <v>94995.26</v>
      </c>
      <c r="N4953" s="2">
        <v>58412.74</v>
      </c>
      <c r="O4953" s="2">
        <v>375</v>
      </c>
      <c r="P4953" s="2">
        <v>73</v>
      </c>
      <c r="Q4953" s="2" t="s">
        <v>42</v>
      </c>
      <c r="R4953" s="2">
        <v>20</v>
      </c>
      <c r="S4953" s="5">
        <f>IFERROR(Table1[[#This Row],[Profit]]/Table1[[#This Row],[Sales]],0)</f>
        <v>0.38076723508552357</v>
      </c>
      <c r="T4953" s="2" t="str">
        <f t="shared" si="77"/>
        <v>Reorder Needed</v>
      </c>
    </row>
    <row r="4954" spans="1:20" x14ac:dyDescent="0.3">
      <c r="A4954" s="2">
        <v>5953</v>
      </c>
      <c r="B4954" s="3">
        <v>45537</v>
      </c>
      <c r="C4954" s="2" t="s">
        <v>43</v>
      </c>
      <c r="D4954" s="2" t="s">
        <v>5695</v>
      </c>
      <c r="E4954" s="2" t="s">
        <v>45</v>
      </c>
      <c r="F4954" s="2" t="s">
        <v>46</v>
      </c>
      <c r="G4954" s="2" t="s">
        <v>40</v>
      </c>
      <c r="H4954" s="2" t="s">
        <v>41</v>
      </c>
      <c r="I4954" s="2" t="s">
        <v>24</v>
      </c>
      <c r="J4954" s="2">
        <v>5</v>
      </c>
      <c r="K4954" s="2">
        <v>3512</v>
      </c>
      <c r="L4954" s="2">
        <v>17560</v>
      </c>
      <c r="M4954" s="2">
        <v>13579.31</v>
      </c>
      <c r="N4954" s="2">
        <v>3980.69</v>
      </c>
      <c r="O4954" s="2">
        <v>134</v>
      </c>
      <c r="P4954" s="2">
        <v>72</v>
      </c>
      <c r="Q4954" s="2" t="s">
        <v>42</v>
      </c>
      <c r="R4954" s="2">
        <v>0</v>
      </c>
      <c r="S4954" s="5">
        <f>IFERROR(Table1[[#This Row],[Profit]]/Table1[[#This Row],[Sales]],0)</f>
        <v>0.22669077448747152</v>
      </c>
      <c r="T4954" s="2" t="str">
        <f t="shared" si="77"/>
        <v>Reorder Needed</v>
      </c>
    </row>
    <row r="4955" spans="1:20" x14ac:dyDescent="0.3">
      <c r="A4955" s="2">
        <v>5954</v>
      </c>
      <c r="B4955" s="3">
        <v>45326</v>
      </c>
      <c r="C4955" s="2" t="s">
        <v>112</v>
      </c>
      <c r="D4955" s="2" t="s">
        <v>5696</v>
      </c>
      <c r="E4955" s="2" t="s">
        <v>28</v>
      </c>
      <c r="F4955" s="2" t="s">
        <v>29</v>
      </c>
      <c r="G4955" s="2" t="s">
        <v>75</v>
      </c>
      <c r="H4955" s="2" t="s">
        <v>76</v>
      </c>
      <c r="I4955" s="2" t="s">
        <v>77</v>
      </c>
      <c r="J4955" s="2">
        <v>5</v>
      </c>
      <c r="K4955" s="2">
        <v>14697</v>
      </c>
      <c r="L4955" s="2">
        <v>73485</v>
      </c>
      <c r="M4955" s="2">
        <v>44998.07</v>
      </c>
      <c r="N4955" s="2">
        <v>28486.93</v>
      </c>
      <c r="O4955" s="2">
        <v>109</v>
      </c>
      <c r="P4955" s="2">
        <v>38</v>
      </c>
      <c r="Q4955" s="2" t="s">
        <v>78</v>
      </c>
      <c r="R4955" s="2">
        <v>20</v>
      </c>
      <c r="S4955" s="5">
        <f>IFERROR(Table1[[#This Row],[Profit]]/Table1[[#This Row],[Sales]],0)</f>
        <v>0.3876563924610465</v>
      </c>
      <c r="T4955" s="2" t="str">
        <f t="shared" si="77"/>
        <v>Reorder Needed</v>
      </c>
    </row>
    <row r="4956" spans="1:20" x14ac:dyDescent="0.3">
      <c r="A4956" s="2">
        <v>5955</v>
      </c>
      <c r="B4956" s="3">
        <v>45426</v>
      </c>
      <c r="C4956" s="2" t="s">
        <v>1338</v>
      </c>
      <c r="D4956" s="2" t="s">
        <v>5697</v>
      </c>
      <c r="E4956" s="2" t="s">
        <v>45</v>
      </c>
      <c r="F4956" s="2" t="s">
        <v>46</v>
      </c>
      <c r="G4956" s="2" t="s">
        <v>30</v>
      </c>
      <c r="H4956" s="2" t="s">
        <v>31</v>
      </c>
      <c r="I4956" s="2" t="s">
        <v>32</v>
      </c>
      <c r="J4956" s="2">
        <v>3</v>
      </c>
      <c r="K4956" s="2">
        <v>8502</v>
      </c>
      <c r="L4956" s="2">
        <v>25506</v>
      </c>
      <c r="M4956" s="2">
        <v>18693.23</v>
      </c>
      <c r="N4956" s="2">
        <v>6812.77</v>
      </c>
      <c r="O4956" s="2">
        <v>263</v>
      </c>
      <c r="P4956" s="2">
        <v>41</v>
      </c>
      <c r="Q4956" s="2" t="s">
        <v>33</v>
      </c>
      <c r="R4956" s="2">
        <v>10</v>
      </c>
      <c r="S4956" s="5">
        <f>IFERROR(Table1[[#This Row],[Profit]]/Table1[[#This Row],[Sales]],0)</f>
        <v>0.26710460283854781</v>
      </c>
      <c r="T4956" s="2" t="str">
        <f t="shared" si="77"/>
        <v>Reorder Needed</v>
      </c>
    </row>
    <row r="4957" spans="1:20" x14ac:dyDescent="0.3">
      <c r="A4957" s="2">
        <v>5956</v>
      </c>
      <c r="B4957" s="3">
        <v>45645</v>
      </c>
      <c r="C4957" s="2" t="s">
        <v>1647</v>
      </c>
      <c r="D4957" s="2" t="s">
        <v>5698</v>
      </c>
      <c r="E4957" s="2" t="s">
        <v>36</v>
      </c>
      <c r="F4957" s="2" t="s">
        <v>37</v>
      </c>
      <c r="G4957" s="2" t="s">
        <v>60</v>
      </c>
      <c r="H4957" s="2" t="s">
        <v>61</v>
      </c>
      <c r="I4957" s="2" t="s">
        <v>32</v>
      </c>
      <c r="J4957" s="2">
        <v>9</v>
      </c>
      <c r="K4957" s="2">
        <v>37055</v>
      </c>
      <c r="L4957" s="2">
        <v>333495</v>
      </c>
      <c r="M4957" s="2">
        <v>288838.89</v>
      </c>
      <c r="N4957" s="2">
        <v>44656.11</v>
      </c>
      <c r="O4957" s="2">
        <v>190</v>
      </c>
      <c r="P4957" s="2">
        <v>18</v>
      </c>
      <c r="Q4957" s="2" t="s">
        <v>62</v>
      </c>
      <c r="R4957" s="2">
        <v>10</v>
      </c>
      <c r="S4957" s="5">
        <f>IFERROR(Table1[[#This Row],[Profit]]/Table1[[#This Row],[Sales]],0)</f>
        <v>0.13390338685737418</v>
      </c>
      <c r="T4957" s="2" t="str">
        <f t="shared" si="77"/>
        <v>Reorder Needed</v>
      </c>
    </row>
    <row r="4958" spans="1:20" x14ac:dyDescent="0.3">
      <c r="A4958" s="2">
        <v>5957</v>
      </c>
      <c r="B4958" s="3">
        <v>45643</v>
      </c>
      <c r="C4958" s="2" t="s">
        <v>1003</v>
      </c>
      <c r="D4958" s="2" t="s">
        <v>5699</v>
      </c>
      <c r="E4958" s="2" t="s">
        <v>20</v>
      </c>
      <c r="F4958" s="2" t="s">
        <v>21</v>
      </c>
      <c r="G4958" s="2" t="s">
        <v>60</v>
      </c>
      <c r="H4958" s="2" t="s">
        <v>61</v>
      </c>
      <c r="I4958" s="2" t="s">
        <v>32</v>
      </c>
      <c r="J4958" s="2">
        <v>9</v>
      </c>
      <c r="K4958" s="2">
        <v>34887</v>
      </c>
      <c r="L4958" s="2">
        <v>313983</v>
      </c>
      <c r="M4958" s="2">
        <v>232453.81</v>
      </c>
      <c r="N4958" s="2">
        <v>81529.19</v>
      </c>
      <c r="O4958" s="2">
        <v>376</v>
      </c>
      <c r="P4958" s="2">
        <v>37</v>
      </c>
      <c r="Q4958" s="2" t="s">
        <v>62</v>
      </c>
      <c r="R4958" s="2">
        <v>15</v>
      </c>
      <c r="S4958" s="5">
        <f>IFERROR(Table1[[#This Row],[Profit]]/Table1[[#This Row],[Sales]],0)</f>
        <v>0.25966115999910822</v>
      </c>
      <c r="T4958" s="2" t="str">
        <f t="shared" si="77"/>
        <v>Reorder Needed</v>
      </c>
    </row>
    <row r="4959" spans="1:20" x14ac:dyDescent="0.3">
      <c r="A4959" s="2">
        <v>5958</v>
      </c>
      <c r="B4959" s="3">
        <v>45296</v>
      </c>
      <c r="C4959" s="2" t="s">
        <v>176</v>
      </c>
      <c r="D4959" s="2" t="s">
        <v>5700</v>
      </c>
      <c r="E4959" s="2" t="s">
        <v>45</v>
      </c>
      <c r="F4959" s="2" t="s">
        <v>46</v>
      </c>
      <c r="G4959" s="2" t="s">
        <v>75</v>
      </c>
      <c r="H4959" s="2" t="s">
        <v>76</v>
      </c>
      <c r="I4959" s="2" t="s">
        <v>77</v>
      </c>
      <c r="J4959" s="2">
        <v>9</v>
      </c>
      <c r="K4959" s="2">
        <v>47672</v>
      </c>
      <c r="L4959" s="2">
        <v>429048</v>
      </c>
      <c r="M4959" s="2">
        <v>359590.42</v>
      </c>
      <c r="N4959" s="2">
        <v>69457.58</v>
      </c>
      <c r="O4959" s="2">
        <v>497</v>
      </c>
      <c r="P4959" s="2">
        <v>19</v>
      </c>
      <c r="Q4959" s="2" t="s">
        <v>78</v>
      </c>
      <c r="R4959" s="2">
        <v>15</v>
      </c>
      <c r="S4959" s="5">
        <f>IFERROR(Table1[[#This Row],[Profit]]/Table1[[#This Row],[Sales]],0)</f>
        <v>0.16188766758031736</v>
      </c>
      <c r="T4959" s="2" t="str">
        <f t="shared" si="77"/>
        <v>Reorder Needed</v>
      </c>
    </row>
    <row r="4960" spans="1:20" x14ac:dyDescent="0.3">
      <c r="A4960" s="2">
        <v>5959</v>
      </c>
      <c r="B4960" s="3">
        <v>45528</v>
      </c>
      <c r="C4960" s="2" t="s">
        <v>399</v>
      </c>
      <c r="D4960" s="2" t="s">
        <v>429</v>
      </c>
      <c r="E4960" s="2" t="s">
        <v>36</v>
      </c>
      <c r="F4960" s="2" t="s">
        <v>37</v>
      </c>
      <c r="G4960" s="2" t="s">
        <v>55</v>
      </c>
      <c r="H4960" s="2" t="s">
        <v>56</v>
      </c>
      <c r="I4960" s="2" t="s">
        <v>32</v>
      </c>
      <c r="J4960" s="2">
        <v>4</v>
      </c>
      <c r="K4960" s="2">
        <v>11329</v>
      </c>
      <c r="L4960" s="2">
        <v>45316</v>
      </c>
      <c r="M4960" s="2">
        <v>30122.46</v>
      </c>
      <c r="N4960" s="2">
        <v>15193.54</v>
      </c>
      <c r="O4960" s="2">
        <v>124</v>
      </c>
      <c r="P4960" s="2">
        <v>37</v>
      </c>
      <c r="Q4960" s="2" t="s">
        <v>57</v>
      </c>
      <c r="R4960" s="2">
        <v>0</v>
      </c>
      <c r="S4960" s="5">
        <f>IFERROR(Table1[[#This Row],[Profit]]/Table1[[#This Row],[Sales]],0)</f>
        <v>0.33527981286962666</v>
      </c>
      <c r="T4960" s="2" t="str">
        <f t="shared" si="77"/>
        <v>Reorder Needed</v>
      </c>
    </row>
    <row r="4961" spans="1:20" x14ac:dyDescent="0.3">
      <c r="A4961" s="2">
        <v>5960</v>
      </c>
      <c r="B4961" s="3">
        <v>45449</v>
      </c>
      <c r="C4961" s="2" t="s">
        <v>943</v>
      </c>
      <c r="D4961" s="2" t="s">
        <v>5701</v>
      </c>
      <c r="E4961" s="2" t="s">
        <v>36</v>
      </c>
      <c r="F4961" s="2" t="s">
        <v>37</v>
      </c>
      <c r="G4961" s="2" t="s">
        <v>81</v>
      </c>
      <c r="H4961" s="2" t="s">
        <v>82</v>
      </c>
      <c r="I4961" s="2" t="s">
        <v>24</v>
      </c>
      <c r="J4961" s="2">
        <v>8</v>
      </c>
      <c r="K4961" s="2">
        <v>56979</v>
      </c>
      <c r="L4961" s="2">
        <v>455832</v>
      </c>
      <c r="M4961" s="2">
        <v>375821.75</v>
      </c>
      <c r="N4961" s="2">
        <v>80010.25</v>
      </c>
      <c r="O4961" s="2">
        <v>21</v>
      </c>
      <c r="P4961" s="2">
        <v>13</v>
      </c>
      <c r="Q4961" s="2" t="s">
        <v>42</v>
      </c>
      <c r="R4961" s="2">
        <v>10</v>
      </c>
      <c r="S4961" s="5">
        <f>IFERROR(Table1[[#This Row],[Profit]]/Table1[[#This Row],[Sales]],0)</f>
        <v>0.175525741940013</v>
      </c>
      <c r="T4961" s="2" t="str">
        <f t="shared" si="77"/>
        <v>Reorder Needed</v>
      </c>
    </row>
    <row r="4962" spans="1:20" x14ac:dyDescent="0.3">
      <c r="A4962" s="2">
        <v>5961</v>
      </c>
      <c r="B4962" s="3">
        <v>45569</v>
      </c>
      <c r="C4962" s="2" t="s">
        <v>1878</v>
      </c>
      <c r="D4962" s="2" t="s">
        <v>5702</v>
      </c>
      <c r="E4962" s="2" t="s">
        <v>45</v>
      </c>
      <c r="F4962" s="2" t="s">
        <v>46</v>
      </c>
      <c r="G4962" s="2" t="s">
        <v>60</v>
      </c>
      <c r="H4962" s="2" t="s">
        <v>61</v>
      </c>
      <c r="I4962" s="2" t="s">
        <v>32</v>
      </c>
      <c r="J4962" s="2">
        <v>7</v>
      </c>
      <c r="K4962" s="2">
        <v>22219</v>
      </c>
      <c r="L4962" s="2">
        <v>155533</v>
      </c>
      <c r="M4962" s="2">
        <v>105984.16</v>
      </c>
      <c r="N4962" s="2">
        <v>49548.84</v>
      </c>
      <c r="O4962" s="2">
        <v>149</v>
      </c>
      <c r="P4962" s="2">
        <v>97</v>
      </c>
      <c r="Q4962" s="2" t="s">
        <v>62</v>
      </c>
      <c r="R4962" s="2">
        <v>20</v>
      </c>
      <c r="S4962" s="5">
        <f>IFERROR(Table1[[#This Row],[Profit]]/Table1[[#This Row],[Sales]],0)</f>
        <v>0.31857445043817068</v>
      </c>
      <c r="T4962" s="2" t="str">
        <f t="shared" si="77"/>
        <v>Reorder Needed</v>
      </c>
    </row>
    <row r="4963" spans="1:20" x14ac:dyDescent="0.3">
      <c r="A4963" s="2">
        <v>5962</v>
      </c>
      <c r="B4963" s="3">
        <v>45644</v>
      </c>
      <c r="C4963" s="2" t="s">
        <v>727</v>
      </c>
      <c r="D4963" s="2" t="s">
        <v>5703</v>
      </c>
      <c r="E4963" s="2" t="s">
        <v>20</v>
      </c>
      <c r="F4963" s="2" t="s">
        <v>21</v>
      </c>
      <c r="G4963" s="2" t="s">
        <v>60</v>
      </c>
      <c r="H4963" s="2" t="s">
        <v>61</v>
      </c>
      <c r="I4963" s="2" t="s">
        <v>32</v>
      </c>
      <c r="J4963" s="2">
        <v>4</v>
      </c>
      <c r="K4963" s="2">
        <v>43787</v>
      </c>
      <c r="L4963" s="2">
        <v>175148</v>
      </c>
      <c r="M4963" s="2">
        <v>139745.17000000001</v>
      </c>
      <c r="N4963" s="2">
        <v>35402.83</v>
      </c>
      <c r="O4963" s="2">
        <v>344</v>
      </c>
      <c r="P4963" s="2">
        <v>91</v>
      </c>
      <c r="Q4963" s="2" t="s">
        <v>62</v>
      </c>
      <c r="R4963" s="2">
        <v>20</v>
      </c>
      <c r="S4963" s="5">
        <f>IFERROR(Table1[[#This Row],[Profit]]/Table1[[#This Row],[Sales]],0)</f>
        <v>0.20213094069015919</v>
      </c>
      <c r="T4963" s="2" t="str">
        <f t="shared" si="77"/>
        <v>Reorder Needed</v>
      </c>
    </row>
    <row r="4964" spans="1:20" x14ac:dyDescent="0.3">
      <c r="A4964" s="2">
        <v>5963</v>
      </c>
      <c r="B4964" s="3">
        <v>45512</v>
      </c>
      <c r="C4964" s="2" t="s">
        <v>1093</v>
      </c>
      <c r="D4964" s="2" t="s">
        <v>3190</v>
      </c>
      <c r="E4964" s="2" t="s">
        <v>45</v>
      </c>
      <c r="F4964" s="2" t="s">
        <v>46</v>
      </c>
      <c r="G4964" s="2" t="s">
        <v>81</v>
      </c>
      <c r="H4964" s="2" t="s">
        <v>82</v>
      </c>
      <c r="I4964" s="2" t="s">
        <v>24</v>
      </c>
      <c r="J4964" s="2">
        <v>9</v>
      </c>
      <c r="K4964" s="2">
        <v>14135</v>
      </c>
      <c r="L4964" s="2">
        <v>127215</v>
      </c>
      <c r="M4964" s="2">
        <v>81198.2</v>
      </c>
      <c r="N4964" s="2">
        <v>46016.800000000003</v>
      </c>
      <c r="O4964" s="2">
        <v>185</v>
      </c>
      <c r="P4964" s="2">
        <v>63</v>
      </c>
      <c r="Q4964" s="2" t="s">
        <v>42</v>
      </c>
      <c r="R4964" s="2">
        <v>10</v>
      </c>
      <c r="S4964" s="5">
        <f>IFERROR(Table1[[#This Row],[Profit]]/Table1[[#This Row],[Sales]],0)</f>
        <v>0.36172463939000904</v>
      </c>
      <c r="T4964" s="2" t="str">
        <f t="shared" si="77"/>
        <v>Reorder Needed</v>
      </c>
    </row>
    <row r="4965" spans="1:20" x14ac:dyDescent="0.3">
      <c r="A4965" s="2">
        <v>5964</v>
      </c>
      <c r="B4965" s="3">
        <v>45637</v>
      </c>
      <c r="C4965" s="2" t="s">
        <v>1773</v>
      </c>
      <c r="D4965" s="2" t="s">
        <v>5704</v>
      </c>
      <c r="E4965" s="2" t="s">
        <v>20</v>
      </c>
      <c r="F4965" s="2" t="s">
        <v>21</v>
      </c>
      <c r="G4965" s="2" t="s">
        <v>55</v>
      </c>
      <c r="H4965" s="2" t="s">
        <v>56</v>
      </c>
      <c r="I4965" s="2" t="s">
        <v>32</v>
      </c>
      <c r="J4965" s="2">
        <v>10</v>
      </c>
      <c r="K4965" s="2">
        <v>3158</v>
      </c>
      <c r="L4965" s="2">
        <v>31580</v>
      </c>
      <c r="M4965" s="2">
        <v>27723.3</v>
      </c>
      <c r="N4965" s="2">
        <v>3856.7</v>
      </c>
      <c r="O4965" s="2">
        <v>41</v>
      </c>
      <c r="P4965" s="2">
        <v>28</v>
      </c>
      <c r="Q4965" s="2" t="s">
        <v>57</v>
      </c>
      <c r="R4965" s="2">
        <v>20</v>
      </c>
      <c r="S4965" s="5">
        <f>IFERROR(Table1[[#This Row],[Profit]]/Table1[[#This Row],[Sales]],0)</f>
        <v>0.1221247625079164</v>
      </c>
      <c r="T4965" s="2" t="str">
        <f t="shared" si="77"/>
        <v>Reorder Needed</v>
      </c>
    </row>
    <row r="4966" spans="1:20" x14ac:dyDescent="0.3">
      <c r="A4966" s="2">
        <v>5965</v>
      </c>
      <c r="B4966" s="3">
        <v>45300</v>
      </c>
      <c r="C4966" s="2" t="s">
        <v>1679</v>
      </c>
      <c r="D4966" s="2" t="s">
        <v>5640</v>
      </c>
      <c r="E4966" s="2" t="s">
        <v>45</v>
      </c>
      <c r="F4966" s="2" t="s">
        <v>46</v>
      </c>
      <c r="G4966" s="2" t="s">
        <v>97</v>
      </c>
      <c r="H4966" s="2" t="s">
        <v>98</v>
      </c>
      <c r="I4966" s="2" t="s">
        <v>32</v>
      </c>
      <c r="J4966" s="2">
        <v>2</v>
      </c>
      <c r="K4966" s="2">
        <v>4202</v>
      </c>
      <c r="L4966" s="2">
        <v>8404</v>
      </c>
      <c r="M4966" s="2">
        <v>5586.84</v>
      </c>
      <c r="N4966" s="2">
        <v>2817.16</v>
      </c>
      <c r="O4966" s="2">
        <v>142</v>
      </c>
      <c r="P4966" s="2">
        <v>53</v>
      </c>
      <c r="Q4966" s="2" t="s">
        <v>99</v>
      </c>
      <c r="R4966" s="2">
        <v>15</v>
      </c>
      <c r="S4966" s="5">
        <f>IFERROR(Table1[[#This Row],[Profit]]/Table1[[#This Row],[Sales]],0)</f>
        <v>0.33521656354117085</v>
      </c>
      <c r="T4966" s="2" t="str">
        <f t="shared" si="77"/>
        <v>Reorder Needed</v>
      </c>
    </row>
    <row r="4967" spans="1:20" x14ac:dyDescent="0.3">
      <c r="A4967" s="2">
        <v>5966</v>
      </c>
      <c r="B4967" s="3">
        <v>45642</v>
      </c>
      <c r="C4967" s="2" t="s">
        <v>1691</v>
      </c>
      <c r="D4967" s="2" t="s">
        <v>5309</v>
      </c>
      <c r="E4967" s="2" t="s">
        <v>36</v>
      </c>
      <c r="F4967" s="2" t="s">
        <v>37</v>
      </c>
      <c r="G4967" s="2" t="s">
        <v>60</v>
      </c>
      <c r="H4967" s="2" t="s">
        <v>61</v>
      </c>
      <c r="I4967" s="2" t="s">
        <v>32</v>
      </c>
      <c r="J4967" s="2">
        <v>9</v>
      </c>
      <c r="K4967" s="2">
        <v>2371</v>
      </c>
      <c r="L4967" s="2">
        <v>21339</v>
      </c>
      <c r="M4967" s="2">
        <v>15588.28</v>
      </c>
      <c r="N4967" s="2">
        <v>5750.72</v>
      </c>
      <c r="O4967" s="2">
        <v>183</v>
      </c>
      <c r="P4967" s="2">
        <v>25</v>
      </c>
      <c r="Q4967" s="2" t="s">
        <v>62</v>
      </c>
      <c r="R4967" s="2">
        <v>15</v>
      </c>
      <c r="S4967" s="5">
        <f>IFERROR(Table1[[#This Row],[Profit]]/Table1[[#This Row],[Sales]],0)</f>
        <v>0.26949341581142511</v>
      </c>
      <c r="T4967" s="2" t="str">
        <f t="shared" si="77"/>
        <v>Reorder Needed</v>
      </c>
    </row>
    <row r="4968" spans="1:20" x14ac:dyDescent="0.3">
      <c r="A4968" s="2">
        <v>5967</v>
      </c>
      <c r="B4968" s="3">
        <v>45321</v>
      </c>
      <c r="C4968" s="2" t="s">
        <v>1091</v>
      </c>
      <c r="D4968" s="2" t="s">
        <v>5705</v>
      </c>
      <c r="E4968" s="2" t="s">
        <v>20</v>
      </c>
      <c r="F4968" s="2" t="s">
        <v>21</v>
      </c>
      <c r="G4968" s="2" t="s">
        <v>55</v>
      </c>
      <c r="H4968" s="2" t="s">
        <v>56</v>
      </c>
      <c r="I4968" s="2" t="s">
        <v>32</v>
      </c>
      <c r="J4968" s="2">
        <v>8</v>
      </c>
      <c r="K4968" s="2">
        <v>19327</v>
      </c>
      <c r="L4968" s="2">
        <v>154616</v>
      </c>
      <c r="M4968" s="2">
        <v>98220.56</v>
      </c>
      <c r="N4968" s="2">
        <v>56395.44</v>
      </c>
      <c r="O4968" s="2">
        <v>130</v>
      </c>
      <c r="P4968" s="2">
        <v>18</v>
      </c>
      <c r="Q4968" s="2" t="s">
        <v>57</v>
      </c>
      <c r="R4968" s="2">
        <v>0</v>
      </c>
      <c r="S4968" s="5">
        <f>IFERROR(Table1[[#This Row],[Profit]]/Table1[[#This Row],[Sales]],0)</f>
        <v>0.36474517514358151</v>
      </c>
      <c r="T4968" s="2" t="str">
        <f t="shared" si="77"/>
        <v>Reorder Needed</v>
      </c>
    </row>
    <row r="4969" spans="1:20" x14ac:dyDescent="0.3">
      <c r="A4969" s="2">
        <v>5968</v>
      </c>
      <c r="B4969" s="3">
        <v>45360</v>
      </c>
      <c r="C4969" s="2" t="s">
        <v>1018</v>
      </c>
      <c r="D4969" s="2" t="s">
        <v>5706</v>
      </c>
      <c r="E4969" s="2" t="s">
        <v>20</v>
      </c>
      <c r="F4969" s="2" t="s">
        <v>21</v>
      </c>
      <c r="G4969" s="2" t="s">
        <v>40</v>
      </c>
      <c r="H4969" s="2" t="s">
        <v>41</v>
      </c>
      <c r="I4969" s="2" t="s">
        <v>24</v>
      </c>
      <c r="J4969" s="2">
        <v>5</v>
      </c>
      <c r="K4969" s="2">
        <v>28942</v>
      </c>
      <c r="L4969" s="2">
        <v>144710</v>
      </c>
      <c r="M4969" s="2">
        <v>102641.45</v>
      </c>
      <c r="N4969" s="2">
        <v>42068.55</v>
      </c>
      <c r="O4969" s="2">
        <v>497</v>
      </c>
      <c r="P4969" s="2">
        <v>90</v>
      </c>
      <c r="Q4969" s="2" t="s">
        <v>42</v>
      </c>
      <c r="R4969" s="2">
        <v>15</v>
      </c>
      <c r="S4969" s="5">
        <f>IFERROR(Table1[[#This Row],[Profit]]/Table1[[#This Row],[Sales]],0)</f>
        <v>0.29070934973395068</v>
      </c>
      <c r="T4969" s="2" t="str">
        <f t="shared" si="77"/>
        <v>Reorder Needed</v>
      </c>
    </row>
    <row r="4970" spans="1:20" x14ac:dyDescent="0.3">
      <c r="A4970" s="2">
        <v>5969</v>
      </c>
      <c r="B4970" s="3">
        <v>45338</v>
      </c>
      <c r="C4970" s="2" t="s">
        <v>284</v>
      </c>
      <c r="D4970" s="2" t="s">
        <v>5707</v>
      </c>
      <c r="E4970" s="2" t="s">
        <v>28</v>
      </c>
      <c r="F4970" s="2" t="s">
        <v>29</v>
      </c>
      <c r="G4970" s="2" t="s">
        <v>40</v>
      </c>
      <c r="H4970" s="2" t="s">
        <v>41</v>
      </c>
      <c r="I4970" s="2" t="s">
        <v>24</v>
      </c>
      <c r="J4970" s="2">
        <v>6</v>
      </c>
      <c r="K4970" s="2">
        <v>3580</v>
      </c>
      <c r="L4970" s="2">
        <v>21480</v>
      </c>
      <c r="M4970" s="2">
        <v>17257.759999999998</v>
      </c>
      <c r="N4970" s="2">
        <v>4222.24</v>
      </c>
      <c r="O4970" s="2">
        <v>224</v>
      </c>
      <c r="P4970" s="2">
        <v>79</v>
      </c>
      <c r="Q4970" s="2" t="s">
        <v>42</v>
      </c>
      <c r="R4970" s="2">
        <v>0</v>
      </c>
      <c r="S4970" s="5">
        <f>IFERROR(Table1[[#This Row],[Profit]]/Table1[[#This Row],[Sales]],0)</f>
        <v>0.19656610800744878</v>
      </c>
      <c r="T4970" s="2" t="str">
        <f t="shared" si="77"/>
        <v>Reorder Needed</v>
      </c>
    </row>
    <row r="4971" spans="1:20" x14ac:dyDescent="0.3">
      <c r="A4971" s="2">
        <v>5970</v>
      </c>
      <c r="B4971" s="3">
        <v>45496</v>
      </c>
      <c r="C4971" s="2" t="s">
        <v>1011</v>
      </c>
      <c r="D4971" s="2" t="s">
        <v>5708</v>
      </c>
      <c r="E4971" s="2" t="s">
        <v>28</v>
      </c>
      <c r="F4971" s="2" t="s">
        <v>29</v>
      </c>
      <c r="G4971" s="2" t="s">
        <v>40</v>
      </c>
      <c r="H4971" s="2" t="s">
        <v>41</v>
      </c>
      <c r="I4971" s="2" t="s">
        <v>24</v>
      </c>
      <c r="J4971" s="2">
        <v>1</v>
      </c>
      <c r="K4971" s="2">
        <v>32423</v>
      </c>
      <c r="L4971" s="2">
        <v>32423</v>
      </c>
      <c r="M4971" s="2">
        <v>22382.59</v>
      </c>
      <c r="N4971" s="2">
        <v>10040.41</v>
      </c>
      <c r="O4971" s="2">
        <v>482</v>
      </c>
      <c r="P4971" s="2">
        <v>61</v>
      </c>
      <c r="Q4971" s="2" t="s">
        <v>42</v>
      </c>
      <c r="R4971" s="2">
        <v>0</v>
      </c>
      <c r="S4971" s="5">
        <f>IFERROR(Table1[[#This Row],[Profit]]/Table1[[#This Row],[Sales]],0)</f>
        <v>0.30966937050858956</v>
      </c>
      <c r="T4971" s="2" t="str">
        <f t="shared" si="77"/>
        <v>Reorder Needed</v>
      </c>
    </row>
    <row r="4972" spans="1:20" x14ac:dyDescent="0.3">
      <c r="A4972" s="2">
        <v>5971</v>
      </c>
      <c r="B4972" s="3">
        <v>45309</v>
      </c>
      <c r="C4972" s="2" t="s">
        <v>233</v>
      </c>
      <c r="D4972" s="2" t="s">
        <v>5709</v>
      </c>
      <c r="E4972" s="2" t="s">
        <v>20</v>
      </c>
      <c r="F4972" s="2" t="s">
        <v>21</v>
      </c>
      <c r="G4972" s="2" t="s">
        <v>40</v>
      </c>
      <c r="H4972" s="2" t="s">
        <v>41</v>
      </c>
      <c r="I4972" s="2" t="s">
        <v>24</v>
      </c>
      <c r="J4972" s="2">
        <v>1</v>
      </c>
      <c r="K4972" s="2">
        <v>19097</v>
      </c>
      <c r="L4972" s="2">
        <v>19097</v>
      </c>
      <c r="M4972" s="2">
        <v>12829.24</v>
      </c>
      <c r="N4972" s="2">
        <v>6267.76</v>
      </c>
      <c r="O4972" s="2">
        <v>267</v>
      </c>
      <c r="P4972" s="2">
        <v>12</v>
      </c>
      <c r="Q4972" s="2" t="s">
        <v>42</v>
      </c>
      <c r="R4972" s="2">
        <v>15</v>
      </c>
      <c r="S4972" s="5">
        <f>IFERROR(Table1[[#This Row],[Profit]]/Table1[[#This Row],[Sales]],0)</f>
        <v>0.32820652458501337</v>
      </c>
      <c r="T4972" s="2" t="str">
        <f t="shared" si="77"/>
        <v>Reorder Needed</v>
      </c>
    </row>
    <row r="4973" spans="1:20" x14ac:dyDescent="0.3">
      <c r="A4973" s="2">
        <v>5972</v>
      </c>
      <c r="B4973" s="3">
        <v>45328</v>
      </c>
      <c r="C4973" s="2" t="s">
        <v>2738</v>
      </c>
      <c r="D4973" s="2" t="s">
        <v>5710</v>
      </c>
      <c r="E4973" s="2" t="s">
        <v>36</v>
      </c>
      <c r="F4973" s="2" t="s">
        <v>37</v>
      </c>
      <c r="G4973" s="2" t="s">
        <v>55</v>
      </c>
      <c r="H4973" s="2" t="s">
        <v>56</v>
      </c>
      <c r="I4973" s="2" t="s">
        <v>32</v>
      </c>
      <c r="J4973" s="2">
        <v>6</v>
      </c>
      <c r="K4973" s="2">
        <v>5539</v>
      </c>
      <c r="L4973" s="2">
        <v>33234</v>
      </c>
      <c r="M4973" s="2">
        <v>23277.06</v>
      </c>
      <c r="N4973" s="2">
        <v>9956.94</v>
      </c>
      <c r="O4973" s="2">
        <v>263</v>
      </c>
      <c r="P4973" s="2">
        <v>50</v>
      </c>
      <c r="Q4973" s="2" t="s">
        <v>57</v>
      </c>
      <c r="R4973" s="2">
        <v>10</v>
      </c>
      <c r="S4973" s="5">
        <f>IFERROR(Table1[[#This Row],[Profit]]/Table1[[#This Row],[Sales]],0)</f>
        <v>0.29960101101281822</v>
      </c>
      <c r="T4973" s="2" t="str">
        <f t="shared" si="77"/>
        <v>Reorder Needed</v>
      </c>
    </row>
    <row r="4974" spans="1:20" x14ac:dyDescent="0.3">
      <c r="A4974" s="2">
        <v>5973</v>
      </c>
      <c r="B4974" s="3">
        <v>45312</v>
      </c>
      <c r="C4974" s="2" t="s">
        <v>1901</v>
      </c>
      <c r="D4974" s="2" t="s">
        <v>5711</v>
      </c>
      <c r="E4974" s="2" t="s">
        <v>20</v>
      </c>
      <c r="F4974" s="2" t="s">
        <v>21</v>
      </c>
      <c r="G4974" s="2" t="s">
        <v>22</v>
      </c>
      <c r="H4974" s="2" t="s">
        <v>23</v>
      </c>
      <c r="I4974" s="2" t="s">
        <v>24</v>
      </c>
      <c r="J4974" s="2">
        <v>2</v>
      </c>
      <c r="K4974" s="2">
        <v>5653</v>
      </c>
      <c r="L4974" s="2">
        <v>11306</v>
      </c>
      <c r="M4974" s="2">
        <v>6892.39</v>
      </c>
      <c r="N4974" s="2">
        <v>4413.6099999999997</v>
      </c>
      <c r="O4974" s="2">
        <v>159</v>
      </c>
      <c r="P4974" s="2">
        <v>17</v>
      </c>
      <c r="Q4974" s="2" t="s">
        <v>25</v>
      </c>
      <c r="R4974" s="2">
        <v>10</v>
      </c>
      <c r="S4974" s="5">
        <f>IFERROR(Table1[[#This Row],[Profit]]/Table1[[#This Row],[Sales]],0)</f>
        <v>0.39037767557049352</v>
      </c>
      <c r="T4974" s="2" t="str">
        <f t="shared" si="77"/>
        <v>Reorder Needed</v>
      </c>
    </row>
    <row r="4975" spans="1:20" x14ac:dyDescent="0.3">
      <c r="A4975" s="2">
        <v>5974</v>
      </c>
      <c r="B4975" s="3">
        <v>45504</v>
      </c>
      <c r="C4975" s="2" t="s">
        <v>2554</v>
      </c>
      <c r="D4975" s="2" t="s">
        <v>5712</v>
      </c>
      <c r="E4975" s="2" t="s">
        <v>20</v>
      </c>
      <c r="F4975" s="2" t="s">
        <v>21</v>
      </c>
      <c r="G4975" s="2" t="s">
        <v>30</v>
      </c>
      <c r="H4975" s="2" t="s">
        <v>31</v>
      </c>
      <c r="I4975" s="2" t="s">
        <v>32</v>
      </c>
      <c r="J4975" s="2">
        <v>3</v>
      </c>
      <c r="K4975" s="2">
        <v>34415</v>
      </c>
      <c r="L4975" s="2">
        <v>103245</v>
      </c>
      <c r="M4975" s="2">
        <v>84442</v>
      </c>
      <c r="N4975" s="2">
        <v>18803</v>
      </c>
      <c r="O4975" s="2">
        <v>317</v>
      </c>
      <c r="P4975" s="2">
        <v>93</v>
      </c>
      <c r="Q4975" s="2" t="s">
        <v>33</v>
      </c>
      <c r="R4975" s="2">
        <v>20</v>
      </c>
      <c r="S4975" s="5">
        <f>IFERROR(Table1[[#This Row],[Profit]]/Table1[[#This Row],[Sales]],0)</f>
        <v>0.18212019952540073</v>
      </c>
      <c r="T4975" s="2" t="str">
        <f t="shared" si="77"/>
        <v>Reorder Needed</v>
      </c>
    </row>
    <row r="4976" spans="1:20" x14ac:dyDescent="0.3">
      <c r="A4976" s="2">
        <v>5975</v>
      </c>
      <c r="B4976" s="3">
        <v>45529</v>
      </c>
      <c r="C4976" s="2" t="s">
        <v>611</v>
      </c>
      <c r="D4976" s="2" t="s">
        <v>5713</v>
      </c>
      <c r="E4976" s="2" t="s">
        <v>28</v>
      </c>
      <c r="F4976" s="2" t="s">
        <v>29</v>
      </c>
      <c r="G4976" s="2" t="s">
        <v>60</v>
      </c>
      <c r="H4976" s="2" t="s">
        <v>61</v>
      </c>
      <c r="I4976" s="2" t="s">
        <v>32</v>
      </c>
      <c r="J4976" s="2">
        <v>4</v>
      </c>
      <c r="K4976" s="2">
        <v>41207</v>
      </c>
      <c r="L4976" s="2">
        <v>164828</v>
      </c>
      <c r="M4976" s="2">
        <v>103496.2</v>
      </c>
      <c r="N4976" s="2">
        <v>61331.8</v>
      </c>
      <c r="O4976" s="2">
        <v>444</v>
      </c>
      <c r="P4976" s="2">
        <v>85</v>
      </c>
      <c r="Q4976" s="2" t="s">
        <v>62</v>
      </c>
      <c r="R4976" s="2">
        <v>0</v>
      </c>
      <c r="S4976" s="5">
        <f>IFERROR(Table1[[#This Row],[Profit]]/Table1[[#This Row],[Sales]],0)</f>
        <v>0.37209576042905335</v>
      </c>
      <c r="T4976" s="2" t="str">
        <f t="shared" si="77"/>
        <v>Reorder Needed</v>
      </c>
    </row>
    <row r="4977" spans="1:20" x14ac:dyDescent="0.3">
      <c r="A4977" s="2">
        <v>5976</v>
      </c>
      <c r="B4977" s="3">
        <v>45578</v>
      </c>
      <c r="C4977" s="2" t="s">
        <v>26</v>
      </c>
      <c r="D4977" s="2" t="s">
        <v>5714</v>
      </c>
      <c r="E4977" s="2" t="s">
        <v>28</v>
      </c>
      <c r="F4977" s="2" t="s">
        <v>29</v>
      </c>
      <c r="G4977" s="2" t="s">
        <v>81</v>
      </c>
      <c r="H4977" s="2" t="s">
        <v>82</v>
      </c>
      <c r="I4977" s="2" t="s">
        <v>24</v>
      </c>
      <c r="J4977" s="2">
        <v>3</v>
      </c>
      <c r="K4977" s="2">
        <v>45907</v>
      </c>
      <c r="L4977" s="2">
        <v>137721</v>
      </c>
      <c r="M4977" s="2">
        <v>95201.03</v>
      </c>
      <c r="N4977" s="2">
        <v>42519.97</v>
      </c>
      <c r="O4977" s="2">
        <v>363</v>
      </c>
      <c r="P4977" s="2">
        <v>33</v>
      </c>
      <c r="Q4977" s="2" t="s">
        <v>42</v>
      </c>
      <c r="R4977" s="2">
        <v>10</v>
      </c>
      <c r="S4977" s="5">
        <f>IFERROR(Table1[[#This Row],[Profit]]/Table1[[#This Row],[Sales]],0)</f>
        <v>0.30873991620740482</v>
      </c>
      <c r="T4977" s="2" t="str">
        <f t="shared" si="77"/>
        <v>Reorder Needed</v>
      </c>
    </row>
    <row r="4978" spans="1:20" x14ac:dyDescent="0.3">
      <c r="A4978" s="2">
        <v>5977</v>
      </c>
      <c r="B4978" s="3">
        <v>45588</v>
      </c>
      <c r="C4978" s="2" t="s">
        <v>772</v>
      </c>
      <c r="D4978" s="2" t="s">
        <v>5715</v>
      </c>
      <c r="E4978" s="2" t="s">
        <v>45</v>
      </c>
      <c r="F4978" s="2" t="s">
        <v>46</v>
      </c>
      <c r="G4978" s="2" t="s">
        <v>67</v>
      </c>
      <c r="H4978" s="2" t="s">
        <v>68</v>
      </c>
      <c r="I4978" s="2" t="s">
        <v>24</v>
      </c>
      <c r="J4978" s="2">
        <v>7</v>
      </c>
      <c r="K4978" s="2">
        <v>46403</v>
      </c>
      <c r="L4978" s="2">
        <v>324821</v>
      </c>
      <c r="M4978" s="2">
        <v>273064.33</v>
      </c>
      <c r="N4978" s="2">
        <v>51756.67</v>
      </c>
      <c r="O4978" s="2">
        <v>324</v>
      </c>
      <c r="P4978" s="2">
        <v>84</v>
      </c>
      <c r="Q4978" s="2" t="s">
        <v>42</v>
      </c>
      <c r="R4978" s="2">
        <v>10</v>
      </c>
      <c r="S4978" s="5">
        <f>IFERROR(Table1[[#This Row],[Profit]]/Table1[[#This Row],[Sales]],0)</f>
        <v>0.15933905135443829</v>
      </c>
      <c r="T4978" s="2" t="str">
        <f t="shared" si="77"/>
        <v>Reorder Needed</v>
      </c>
    </row>
    <row r="4979" spans="1:20" x14ac:dyDescent="0.3">
      <c r="A4979" s="2">
        <v>5978</v>
      </c>
      <c r="B4979" s="3">
        <v>45523</v>
      </c>
      <c r="C4979" s="2" t="s">
        <v>1170</v>
      </c>
      <c r="D4979" s="2" t="s">
        <v>5716</v>
      </c>
      <c r="E4979" s="2" t="s">
        <v>36</v>
      </c>
      <c r="F4979" s="2" t="s">
        <v>37</v>
      </c>
      <c r="G4979" s="2" t="s">
        <v>30</v>
      </c>
      <c r="H4979" s="2" t="s">
        <v>31</v>
      </c>
      <c r="I4979" s="2" t="s">
        <v>32</v>
      </c>
      <c r="J4979" s="2">
        <v>10</v>
      </c>
      <c r="K4979" s="2">
        <v>16140</v>
      </c>
      <c r="L4979" s="2">
        <v>161400</v>
      </c>
      <c r="M4979" s="2">
        <v>122462.84</v>
      </c>
      <c r="N4979" s="2">
        <v>38937.160000000003</v>
      </c>
      <c r="O4979" s="2">
        <v>390</v>
      </c>
      <c r="P4979" s="2">
        <v>47</v>
      </c>
      <c r="Q4979" s="2" t="s">
        <v>33</v>
      </c>
      <c r="R4979" s="2">
        <v>0</v>
      </c>
      <c r="S4979" s="5">
        <f>IFERROR(Table1[[#This Row],[Profit]]/Table1[[#This Row],[Sales]],0)</f>
        <v>0.24124634448574972</v>
      </c>
      <c r="T4979" s="2" t="str">
        <f t="shared" si="77"/>
        <v>Reorder Needed</v>
      </c>
    </row>
    <row r="4980" spans="1:20" x14ac:dyDescent="0.3">
      <c r="A4980" s="2">
        <v>5979</v>
      </c>
      <c r="B4980" s="3">
        <v>45634</v>
      </c>
      <c r="C4980" s="2" t="s">
        <v>1180</v>
      </c>
      <c r="D4980" s="2" t="s">
        <v>5717</v>
      </c>
      <c r="E4980" s="2" t="s">
        <v>36</v>
      </c>
      <c r="F4980" s="2" t="s">
        <v>37</v>
      </c>
      <c r="G4980" s="2" t="s">
        <v>67</v>
      </c>
      <c r="H4980" s="2" t="s">
        <v>68</v>
      </c>
      <c r="I4980" s="2" t="s">
        <v>24</v>
      </c>
      <c r="J4980" s="2">
        <v>5</v>
      </c>
      <c r="K4980" s="2">
        <v>37617</v>
      </c>
      <c r="L4980" s="2">
        <v>188085</v>
      </c>
      <c r="M4980" s="2">
        <v>129729.15</v>
      </c>
      <c r="N4980" s="2">
        <v>58355.85</v>
      </c>
      <c r="O4980" s="2">
        <v>286</v>
      </c>
      <c r="P4980" s="2">
        <v>45</v>
      </c>
      <c r="Q4980" s="2" t="s">
        <v>42</v>
      </c>
      <c r="R4980" s="2">
        <v>0</v>
      </c>
      <c r="S4980" s="5">
        <f>IFERROR(Table1[[#This Row],[Profit]]/Table1[[#This Row],[Sales]],0)</f>
        <v>0.31026317888188848</v>
      </c>
      <c r="T4980" s="2" t="str">
        <f t="shared" si="77"/>
        <v>Reorder Needed</v>
      </c>
    </row>
    <row r="4981" spans="1:20" x14ac:dyDescent="0.3">
      <c r="A4981" s="2">
        <v>5980</v>
      </c>
      <c r="B4981" s="3">
        <v>45407</v>
      </c>
      <c r="C4981" s="2" t="s">
        <v>1727</v>
      </c>
      <c r="D4981" s="2" t="s">
        <v>5718</v>
      </c>
      <c r="E4981" s="2" t="s">
        <v>45</v>
      </c>
      <c r="F4981" s="2" t="s">
        <v>46</v>
      </c>
      <c r="G4981" s="2" t="s">
        <v>67</v>
      </c>
      <c r="H4981" s="2" t="s">
        <v>68</v>
      </c>
      <c r="I4981" s="2" t="s">
        <v>24</v>
      </c>
      <c r="J4981" s="2">
        <v>5</v>
      </c>
      <c r="K4981" s="2">
        <v>5442</v>
      </c>
      <c r="L4981" s="2">
        <v>27210</v>
      </c>
      <c r="M4981" s="2">
        <v>19806.04</v>
      </c>
      <c r="N4981" s="2">
        <v>7403.96</v>
      </c>
      <c r="O4981" s="2">
        <v>225</v>
      </c>
      <c r="P4981" s="2">
        <v>41</v>
      </c>
      <c r="Q4981" s="2" t="s">
        <v>42</v>
      </c>
      <c r="R4981" s="2">
        <v>10</v>
      </c>
      <c r="S4981" s="5">
        <f>IFERROR(Table1[[#This Row],[Profit]]/Table1[[#This Row],[Sales]],0)</f>
        <v>0.27210437339213522</v>
      </c>
      <c r="T4981" s="2" t="str">
        <f t="shared" si="77"/>
        <v>Reorder Needed</v>
      </c>
    </row>
    <row r="4982" spans="1:20" x14ac:dyDescent="0.3">
      <c r="A4982" s="2">
        <v>5981</v>
      </c>
      <c r="B4982" s="3">
        <v>45579</v>
      </c>
      <c r="C4982" s="2" t="s">
        <v>2783</v>
      </c>
      <c r="D4982" s="2" t="s">
        <v>5719</v>
      </c>
      <c r="E4982" s="2" t="s">
        <v>45</v>
      </c>
      <c r="F4982" s="2" t="s">
        <v>46</v>
      </c>
      <c r="G4982" s="2" t="s">
        <v>30</v>
      </c>
      <c r="H4982" s="2" t="s">
        <v>31</v>
      </c>
      <c r="I4982" s="2" t="s">
        <v>32</v>
      </c>
      <c r="J4982" s="2">
        <v>1</v>
      </c>
      <c r="K4982" s="2">
        <v>17071</v>
      </c>
      <c r="L4982" s="2">
        <v>17071</v>
      </c>
      <c r="M4982" s="2">
        <v>11135.16</v>
      </c>
      <c r="N4982" s="2">
        <v>5935.84</v>
      </c>
      <c r="O4982" s="2">
        <v>332</v>
      </c>
      <c r="P4982" s="2">
        <v>64</v>
      </c>
      <c r="Q4982" s="2" t="s">
        <v>33</v>
      </c>
      <c r="R4982" s="2">
        <v>20</v>
      </c>
      <c r="S4982" s="5">
        <f>IFERROR(Table1[[#This Row],[Profit]]/Table1[[#This Row],[Sales]],0)</f>
        <v>0.34771483802940661</v>
      </c>
      <c r="T4982" s="2" t="str">
        <f t="shared" si="77"/>
        <v>Reorder Needed</v>
      </c>
    </row>
    <row r="4983" spans="1:20" x14ac:dyDescent="0.3">
      <c r="A4983" s="2">
        <v>5982</v>
      </c>
      <c r="B4983" s="3">
        <v>45361</v>
      </c>
      <c r="C4983" s="2" t="s">
        <v>2303</v>
      </c>
      <c r="D4983" s="2" t="s">
        <v>5720</v>
      </c>
      <c r="E4983" s="2" t="s">
        <v>45</v>
      </c>
      <c r="F4983" s="2" t="s">
        <v>46</v>
      </c>
      <c r="G4983" s="2" t="s">
        <v>49</v>
      </c>
      <c r="H4983" s="2" t="s">
        <v>50</v>
      </c>
      <c r="I4983" s="2" t="s">
        <v>51</v>
      </c>
      <c r="J4983" s="2">
        <v>9</v>
      </c>
      <c r="K4983" s="2">
        <v>33674</v>
      </c>
      <c r="L4983" s="2">
        <v>303066</v>
      </c>
      <c r="M4983" s="2">
        <v>237370.31</v>
      </c>
      <c r="N4983" s="2">
        <v>65695.69</v>
      </c>
      <c r="O4983" s="2">
        <v>248</v>
      </c>
      <c r="P4983" s="2">
        <v>30</v>
      </c>
      <c r="Q4983" s="2" t="s">
        <v>52</v>
      </c>
      <c r="R4983" s="2">
        <v>5</v>
      </c>
      <c r="S4983" s="5">
        <f>IFERROR(Table1[[#This Row],[Profit]]/Table1[[#This Row],[Sales]],0)</f>
        <v>0.21677024146555537</v>
      </c>
      <c r="T4983" s="2" t="str">
        <f t="shared" si="77"/>
        <v>Reorder Needed</v>
      </c>
    </row>
    <row r="4984" spans="1:20" x14ac:dyDescent="0.3">
      <c r="A4984" s="2">
        <v>5983</v>
      </c>
      <c r="B4984" s="3">
        <v>45633</v>
      </c>
      <c r="C4984" s="2" t="s">
        <v>2239</v>
      </c>
      <c r="D4984" s="2" t="s">
        <v>5721</v>
      </c>
      <c r="E4984" s="2" t="s">
        <v>28</v>
      </c>
      <c r="F4984" s="2" t="s">
        <v>29</v>
      </c>
      <c r="G4984" s="2" t="s">
        <v>81</v>
      </c>
      <c r="H4984" s="2" t="s">
        <v>82</v>
      </c>
      <c r="I4984" s="2" t="s">
        <v>24</v>
      </c>
      <c r="J4984" s="2">
        <v>9</v>
      </c>
      <c r="K4984" s="2">
        <v>22158</v>
      </c>
      <c r="L4984" s="2">
        <v>199422</v>
      </c>
      <c r="M4984" s="2">
        <v>123744.3</v>
      </c>
      <c r="N4984" s="2">
        <v>75677.7</v>
      </c>
      <c r="O4984" s="2">
        <v>279</v>
      </c>
      <c r="P4984" s="2">
        <v>83</v>
      </c>
      <c r="Q4984" s="2" t="s">
        <v>42</v>
      </c>
      <c r="R4984" s="2">
        <v>15</v>
      </c>
      <c r="S4984" s="5">
        <f>IFERROR(Table1[[#This Row],[Profit]]/Table1[[#This Row],[Sales]],0)</f>
        <v>0.37948521226344134</v>
      </c>
      <c r="T4984" s="2" t="str">
        <f t="shared" si="77"/>
        <v>Reorder Needed</v>
      </c>
    </row>
    <row r="4985" spans="1:20" x14ac:dyDescent="0.3">
      <c r="A4985" s="2">
        <v>5984</v>
      </c>
      <c r="B4985" s="3">
        <v>45549</v>
      </c>
      <c r="C4985" s="2" t="s">
        <v>4220</v>
      </c>
      <c r="D4985" s="2" t="s">
        <v>5722</v>
      </c>
      <c r="E4985" s="2" t="s">
        <v>20</v>
      </c>
      <c r="F4985" s="2" t="s">
        <v>21</v>
      </c>
      <c r="G4985" s="2" t="s">
        <v>49</v>
      </c>
      <c r="H4985" s="2" t="s">
        <v>50</v>
      </c>
      <c r="I4985" s="2" t="s">
        <v>51</v>
      </c>
      <c r="J4985" s="2">
        <v>2</v>
      </c>
      <c r="K4985" s="2">
        <v>54632</v>
      </c>
      <c r="L4985" s="2">
        <v>109264</v>
      </c>
      <c r="M4985" s="2">
        <v>79039.210000000006</v>
      </c>
      <c r="N4985" s="2">
        <v>30224.79</v>
      </c>
      <c r="O4985" s="2">
        <v>384</v>
      </c>
      <c r="P4985" s="2">
        <v>57</v>
      </c>
      <c r="Q4985" s="2" t="s">
        <v>52</v>
      </c>
      <c r="R4985" s="2">
        <v>5</v>
      </c>
      <c r="S4985" s="5">
        <f>IFERROR(Table1[[#This Row],[Profit]]/Table1[[#This Row],[Sales]],0)</f>
        <v>0.27662166861912435</v>
      </c>
      <c r="T4985" s="2" t="str">
        <f t="shared" si="77"/>
        <v>Reorder Needed</v>
      </c>
    </row>
    <row r="4986" spans="1:20" x14ac:dyDescent="0.3">
      <c r="A4986" s="2">
        <v>5985</v>
      </c>
      <c r="B4986" s="3">
        <v>45605</v>
      </c>
      <c r="C4986" s="2" t="s">
        <v>3828</v>
      </c>
      <c r="D4986" s="2" t="s">
        <v>5723</v>
      </c>
      <c r="E4986" s="2" t="s">
        <v>20</v>
      </c>
      <c r="F4986" s="2" t="s">
        <v>21</v>
      </c>
      <c r="G4986" s="2" t="s">
        <v>60</v>
      </c>
      <c r="H4986" s="2" t="s">
        <v>61</v>
      </c>
      <c r="I4986" s="2" t="s">
        <v>32</v>
      </c>
      <c r="J4986" s="2">
        <v>6</v>
      </c>
      <c r="K4986" s="2">
        <v>59158</v>
      </c>
      <c r="L4986" s="2">
        <v>354948</v>
      </c>
      <c r="M4986" s="2">
        <v>215047.94</v>
      </c>
      <c r="N4986" s="2">
        <v>139900.06</v>
      </c>
      <c r="O4986" s="2">
        <v>209</v>
      </c>
      <c r="P4986" s="2">
        <v>25</v>
      </c>
      <c r="Q4986" s="2" t="s">
        <v>62</v>
      </c>
      <c r="R4986" s="2">
        <v>10</v>
      </c>
      <c r="S4986" s="5">
        <f>IFERROR(Table1[[#This Row],[Profit]]/Table1[[#This Row],[Sales]],0)</f>
        <v>0.394142409592391</v>
      </c>
      <c r="T4986" s="2" t="str">
        <f t="shared" si="77"/>
        <v>Reorder Needed</v>
      </c>
    </row>
    <row r="4987" spans="1:20" x14ac:dyDescent="0.3">
      <c r="A4987" s="2">
        <v>5986</v>
      </c>
      <c r="B4987" s="3">
        <v>45378</v>
      </c>
      <c r="C4987" s="2" t="s">
        <v>1895</v>
      </c>
      <c r="D4987" s="2" t="s">
        <v>5724</v>
      </c>
      <c r="E4987" s="2" t="s">
        <v>20</v>
      </c>
      <c r="F4987" s="2" t="s">
        <v>21</v>
      </c>
      <c r="G4987" s="2" t="s">
        <v>81</v>
      </c>
      <c r="H4987" s="2" t="s">
        <v>82</v>
      </c>
      <c r="I4987" s="2" t="s">
        <v>24</v>
      </c>
      <c r="J4987" s="2">
        <v>4</v>
      </c>
      <c r="K4987" s="2">
        <v>3938</v>
      </c>
      <c r="L4987" s="2">
        <v>15752</v>
      </c>
      <c r="M4987" s="2">
        <v>10479.31</v>
      </c>
      <c r="N4987" s="2">
        <v>5272.69</v>
      </c>
      <c r="O4987" s="2">
        <v>425</v>
      </c>
      <c r="P4987" s="2">
        <v>17</v>
      </c>
      <c r="Q4987" s="2" t="s">
        <v>42</v>
      </c>
      <c r="R4987" s="2">
        <v>5</v>
      </c>
      <c r="S4987" s="5">
        <f>IFERROR(Table1[[#This Row],[Profit]]/Table1[[#This Row],[Sales]],0)</f>
        <v>0.3347314626714068</v>
      </c>
      <c r="T4987" s="2" t="str">
        <f t="shared" si="77"/>
        <v>Reorder Needed</v>
      </c>
    </row>
    <row r="4988" spans="1:20" x14ac:dyDescent="0.3">
      <c r="A4988" s="2">
        <v>5987</v>
      </c>
      <c r="B4988" s="3">
        <v>45320</v>
      </c>
      <c r="C4988" s="2" t="s">
        <v>158</v>
      </c>
      <c r="D4988" s="2" t="s">
        <v>5725</v>
      </c>
      <c r="E4988" s="2" t="s">
        <v>28</v>
      </c>
      <c r="F4988" s="2" t="s">
        <v>29</v>
      </c>
      <c r="G4988" s="2" t="s">
        <v>75</v>
      </c>
      <c r="H4988" s="2" t="s">
        <v>76</v>
      </c>
      <c r="I4988" s="2" t="s">
        <v>77</v>
      </c>
      <c r="J4988" s="2">
        <v>8</v>
      </c>
      <c r="K4988" s="2">
        <v>19956</v>
      </c>
      <c r="L4988" s="2">
        <v>159648</v>
      </c>
      <c r="M4988" s="2">
        <v>118768.38</v>
      </c>
      <c r="N4988" s="2">
        <v>40879.620000000003</v>
      </c>
      <c r="O4988" s="2">
        <v>396</v>
      </c>
      <c r="P4988" s="2">
        <v>73</v>
      </c>
      <c r="Q4988" s="2" t="s">
        <v>78</v>
      </c>
      <c r="R4988" s="2">
        <v>0</v>
      </c>
      <c r="S4988" s="5">
        <f>IFERROR(Table1[[#This Row],[Profit]]/Table1[[#This Row],[Sales]],0)</f>
        <v>0.25606095911004212</v>
      </c>
      <c r="T4988" s="2" t="str">
        <f t="shared" si="77"/>
        <v>Reorder Needed</v>
      </c>
    </row>
    <row r="4989" spans="1:20" x14ac:dyDescent="0.3">
      <c r="A4989" s="2">
        <v>5988</v>
      </c>
      <c r="B4989" s="3">
        <v>45626</v>
      </c>
      <c r="C4989" s="2" t="s">
        <v>959</v>
      </c>
      <c r="D4989" s="2" t="s">
        <v>5726</v>
      </c>
      <c r="E4989" s="2" t="s">
        <v>28</v>
      </c>
      <c r="F4989" s="2" t="s">
        <v>29</v>
      </c>
      <c r="G4989" s="2" t="s">
        <v>22</v>
      </c>
      <c r="H4989" s="2" t="s">
        <v>23</v>
      </c>
      <c r="I4989" s="2" t="s">
        <v>24</v>
      </c>
      <c r="J4989" s="2">
        <v>10</v>
      </c>
      <c r="K4989" s="2">
        <v>12359</v>
      </c>
      <c r="L4989" s="2">
        <v>123590</v>
      </c>
      <c r="M4989" s="2">
        <v>85424.38</v>
      </c>
      <c r="N4989" s="2">
        <v>38165.620000000003</v>
      </c>
      <c r="O4989" s="2">
        <v>112</v>
      </c>
      <c r="P4989" s="2">
        <v>17</v>
      </c>
      <c r="Q4989" s="2" t="s">
        <v>25</v>
      </c>
      <c r="R4989" s="2">
        <v>5</v>
      </c>
      <c r="S4989" s="5">
        <f>IFERROR(Table1[[#This Row],[Profit]]/Table1[[#This Row],[Sales]],0)</f>
        <v>0.30880831782506679</v>
      </c>
      <c r="T4989" s="2" t="str">
        <f t="shared" si="77"/>
        <v>Reorder Needed</v>
      </c>
    </row>
    <row r="4990" spans="1:20" x14ac:dyDescent="0.3">
      <c r="A4990" s="2">
        <v>5989</v>
      </c>
      <c r="B4990" s="3">
        <v>45336</v>
      </c>
      <c r="C4990" s="2" t="s">
        <v>1321</v>
      </c>
      <c r="D4990" s="2" t="s">
        <v>398</v>
      </c>
      <c r="E4990" s="2" t="s">
        <v>45</v>
      </c>
      <c r="F4990" s="2" t="s">
        <v>46</v>
      </c>
      <c r="G4990" s="2" t="s">
        <v>60</v>
      </c>
      <c r="H4990" s="2" t="s">
        <v>61</v>
      </c>
      <c r="I4990" s="2" t="s">
        <v>32</v>
      </c>
      <c r="J4990" s="2">
        <v>8</v>
      </c>
      <c r="K4990" s="2">
        <v>5737</v>
      </c>
      <c r="L4990" s="2">
        <v>45896</v>
      </c>
      <c r="M4990" s="2">
        <v>34342.639999999999</v>
      </c>
      <c r="N4990" s="2">
        <v>11553.36</v>
      </c>
      <c r="O4990" s="2">
        <v>304</v>
      </c>
      <c r="P4990" s="2">
        <v>29</v>
      </c>
      <c r="Q4990" s="2" t="s">
        <v>62</v>
      </c>
      <c r="R4990" s="2">
        <v>20</v>
      </c>
      <c r="S4990" s="5">
        <f>IFERROR(Table1[[#This Row],[Profit]]/Table1[[#This Row],[Sales]],0)</f>
        <v>0.25172912672128289</v>
      </c>
      <c r="T4990" s="2" t="str">
        <f t="shared" si="77"/>
        <v>Reorder Needed</v>
      </c>
    </row>
    <row r="4991" spans="1:20" x14ac:dyDescent="0.3">
      <c r="A4991" s="2">
        <v>5990</v>
      </c>
      <c r="B4991" s="3">
        <v>45580</v>
      </c>
      <c r="C4991" s="2" t="s">
        <v>112</v>
      </c>
      <c r="D4991" s="2" t="s">
        <v>5727</v>
      </c>
      <c r="E4991" s="2" t="s">
        <v>36</v>
      </c>
      <c r="F4991" s="2" t="s">
        <v>37</v>
      </c>
      <c r="G4991" s="2" t="s">
        <v>60</v>
      </c>
      <c r="H4991" s="2" t="s">
        <v>61</v>
      </c>
      <c r="I4991" s="2" t="s">
        <v>32</v>
      </c>
      <c r="J4991" s="2">
        <v>5</v>
      </c>
      <c r="K4991" s="2">
        <v>36058</v>
      </c>
      <c r="L4991" s="2">
        <v>180290</v>
      </c>
      <c r="M4991" s="2">
        <v>124070.25</v>
      </c>
      <c r="N4991" s="2">
        <v>56219.75</v>
      </c>
      <c r="O4991" s="2">
        <v>398</v>
      </c>
      <c r="P4991" s="2">
        <v>89</v>
      </c>
      <c r="Q4991" s="2" t="s">
        <v>62</v>
      </c>
      <c r="R4991" s="2">
        <v>0</v>
      </c>
      <c r="S4991" s="5">
        <f>IFERROR(Table1[[#This Row],[Profit]]/Table1[[#This Row],[Sales]],0)</f>
        <v>0.31182955238781962</v>
      </c>
      <c r="T4991" s="2" t="str">
        <f t="shared" si="77"/>
        <v>Reorder Needed</v>
      </c>
    </row>
    <row r="4992" spans="1:20" x14ac:dyDescent="0.3">
      <c r="A4992" s="2">
        <v>5991</v>
      </c>
      <c r="B4992" s="3">
        <v>45556</v>
      </c>
      <c r="C4992" s="2" t="s">
        <v>1449</v>
      </c>
      <c r="D4992" s="2" t="s">
        <v>5728</v>
      </c>
      <c r="E4992" s="2" t="s">
        <v>45</v>
      </c>
      <c r="F4992" s="2" t="s">
        <v>46</v>
      </c>
      <c r="G4992" s="2" t="s">
        <v>67</v>
      </c>
      <c r="H4992" s="2" t="s">
        <v>68</v>
      </c>
      <c r="I4992" s="2" t="s">
        <v>24</v>
      </c>
      <c r="J4992" s="2">
        <v>7</v>
      </c>
      <c r="K4992" s="2">
        <v>36469</v>
      </c>
      <c r="L4992" s="2">
        <v>255283</v>
      </c>
      <c r="M4992" s="2">
        <v>178305.88</v>
      </c>
      <c r="N4992" s="2">
        <v>76977.119999999995</v>
      </c>
      <c r="O4992" s="2">
        <v>99</v>
      </c>
      <c r="P4992" s="2">
        <v>28</v>
      </c>
      <c r="Q4992" s="2" t="s">
        <v>42</v>
      </c>
      <c r="R4992" s="2">
        <v>15</v>
      </c>
      <c r="S4992" s="5">
        <f>IFERROR(Table1[[#This Row],[Profit]]/Table1[[#This Row],[Sales]],0)</f>
        <v>0.30153641253040742</v>
      </c>
      <c r="T4992" s="2" t="str">
        <f t="shared" si="77"/>
        <v>Reorder Needed</v>
      </c>
    </row>
    <row r="4993" spans="1:20" x14ac:dyDescent="0.3">
      <c r="A4993" s="2">
        <v>5992</v>
      </c>
      <c r="B4993" s="3">
        <v>45550</v>
      </c>
      <c r="C4993" s="2" t="s">
        <v>1374</v>
      </c>
      <c r="D4993" s="2" t="s">
        <v>5729</v>
      </c>
      <c r="E4993" s="2" t="s">
        <v>36</v>
      </c>
      <c r="F4993" s="2" t="s">
        <v>37</v>
      </c>
      <c r="G4993" s="2" t="s">
        <v>40</v>
      </c>
      <c r="H4993" s="2" t="s">
        <v>41</v>
      </c>
      <c r="I4993" s="2" t="s">
        <v>24</v>
      </c>
      <c r="J4993" s="2">
        <v>10</v>
      </c>
      <c r="K4993" s="2">
        <v>31044</v>
      </c>
      <c r="L4993" s="2">
        <v>310440</v>
      </c>
      <c r="M4993" s="2">
        <v>188690.65</v>
      </c>
      <c r="N4993" s="2">
        <v>121749.35</v>
      </c>
      <c r="O4993" s="2">
        <v>261</v>
      </c>
      <c r="P4993" s="2">
        <v>19</v>
      </c>
      <c r="Q4993" s="2" t="s">
        <v>42</v>
      </c>
      <c r="R4993" s="2">
        <v>15</v>
      </c>
      <c r="S4993" s="5">
        <f>IFERROR(Table1[[#This Row],[Profit]]/Table1[[#This Row],[Sales]],0)</f>
        <v>0.39218319159902076</v>
      </c>
      <c r="T4993" s="2" t="str">
        <f t="shared" si="77"/>
        <v>Reorder Needed</v>
      </c>
    </row>
    <row r="4994" spans="1:20" x14ac:dyDescent="0.3">
      <c r="A4994" s="2">
        <v>5993</v>
      </c>
      <c r="B4994" s="3">
        <v>45356</v>
      </c>
      <c r="C4994" s="2" t="s">
        <v>1675</v>
      </c>
      <c r="D4994" s="2" t="s">
        <v>5730</v>
      </c>
      <c r="E4994" s="2" t="s">
        <v>28</v>
      </c>
      <c r="F4994" s="2" t="s">
        <v>29</v>
      </c>
      <c r="G4994" s="2" t="s">
        <v>60</v>
      </c>
      <c r="H4994" s="2" t="s">
        <v>61</v>
      </c>
      <c r="I4994" s="2" t="s">
        <v>32</v>
      </c>
      <c r="J4994" s="2">
        <v>7</v>
      </c>
      <c r="K4994" s="2">
        <v>18413</v>
      </c>
      <c r="L4994" s="2">
        <v>128891</v>
      </c>
      <c r="M4994" s="2">
        <v>91239.15</v>
      </c>
      <c r="N4994" s="2">
        <v>37651.85</v>
      </c>
      <c r="O4994" s="2">
        <v>161</v>
      </c>
      <c r="P4994" s="2">
        <v>18</v>
      </c>
      <c r="Q4994" s="2" t="s">
        <v>62</v>
      </c>
      <c r="R4994" s="2">
        <v>0</v>
      </c>
      <c r="S4994" s="5">
        <f>IFERROR(Table1[[#This Row],[Profit]]/Table1[[#This Row],[Sales]],0)</f>
        <v>0.29212163766283139</v>
      </c>
      <c r="T4994" s="2" t="str">
        <f t="shared" ref="T4994:T5001" si="78">IF(O4994&gt;P4994,"Reorder Needed","Sufficient")</f>
        <v>Reorder Needed</v>
      </c>
    </row>
    <row r="4995" spans="1:20" x14ac:dyDescent="0.3">
      <c r="A4995" s="2">
        <v>5994</v>
      </c>
      <c r="B4995" s="3">
        <v>45620</v>
      </c>
      <c r="C4995" s="2" t="s">
        <v>2111</v>
      </c>
      <c r="D4995" s="2" t="s">
        <v>5731</v>
      </c>
      <c r="E4995" s="2" t="s">
        <v>20</v>
      </c>
      <c r="F4995" s="2" t="s">
        <v>21</v>
      </c>
      <c r="G4995" s="2" t="s">
        <v>60</v>
      </c>
      <c r="H4995" s="2" t="s">
        <v>61</v>
      </c>
      <c r="I4995" s="2" t="s">
        <v>32</v>
      </c>
      <c r="J4995" s="2">
        <v>8</v>
      </c>
      <c r="K4995" s="2">
        <v>45170</v>
      </c>
      <c r="L4995" s="2">
        <v>361360</v>
      </c>
      <c r="M4995" s="2">
        <v>323580.46000000002</v>
      </c>
      <c r="N4995" s="2">
        <v>37779.54</v>
      </c>
      <c r="O4995" s="2">
        <v>393</v>
      </c>
      <c r="P4995" s="2">
        <v>35</v>
      </c>
      <c r="Q4995" s="2" t="s">
        <v>62</v>
      </c>
      <c r="R4995" s="2">
        <v>0</v>
      </c>
      <c r="S4995" s="5">
        <f>IFERROR(Table1[[#This Row],[Profit]]/Table1[[#This Row],[Sales]],0)</f>
        <v>0.10454820677440779</v>
      </c>
      <c r="T4995" s="2" t="str">
        <f t="shared" si="78"/>
        <v>Reorder Needed</v>
      </c>
    </row>
    <row r="4996" spans="1:20" x14ac:dyDescent="0.3">
      <c r="A4996" s="2">
        <v>5995</v>
      </c>
      <c r="B4996" s="3">
        <v>45521</v>
      </c>
      <c r="C4996" s="2" t="s">
        <v>1675</v>
      </c>
      <c r="D4996" s="2" t="s">
        <v>5732</v>
      </c>
      <c r="E4996" s="2" t="s">
        <v>36</v>
      </c>
      <c r="F4996" s="2" t="s">
        <v>37</v>
      </c>
      <c r="G4996" s="2" t="s">
        <v>22</v>
      </c>
      <c r="H4996" s="2" t="s">
        <v>23</v>
      </c>
      <c r="I4996" s="2" t="s">
        <v>24</v>
      </c>
      <c r="J4996" s="2">
        <v>2</v>
      </c>
      <c r="K4996" s="2">
        <v>30910</v>
      </c>
      <c r="L4996" s="2">
        <v>61820</v>
      </c>
      <c r="M4996" s="2">
        <v>50775.99</v>
      </c>
      <c r="N4996" s="2">
        <v>11044.01</v>
      </c>
      <c r="O4996" s="2">
        <v>172</v>
      </c>
      <c r="P4996" s="2">
        <v>36</v>
      </c>
      <c r="Q4996" s="2" t="s">
        <v>25</v>
      </c>
      <c r="R4996" s="2">
        <v>20</v>
      </c>
      <c r="S4996" s="5">
        <f>IFERROR(Table1[[#This Row],[Profit]]/Table1[[#This Row],[Sales]],0)</f>
        <v>0.17864784859268845</v>
      </c>
      <c r="T4996" s="2" t="str">
        <f t="shared" si="78"/>
        <v>Reorder Needed</v>
      </c>
    </row>
    <row r="4997" spans="1:20" x14ac:dyDescent="0.3">
      <c r="A4997" s="2">
        <v>5996</v>
      </c>
      <c r="B4997" s="3">
        <v>45512</v>
      </c>
      <c r="C4997" s="2" t="s">
        <v>475</v>
      </c>
      <c r="D4997" s="2" t="s">
        <v>5733</v>
      </c>
      <c r="E4997" s="2" t="s">
        <v>28</v>
      </c>
      <c r="F4997" s="2" t="s">
        <v>29</v>
      </c>
      <c r="G4997" s="2" t="s">
        <v>55</v>
      </c>
      <c r="H4997" s="2" t="s">
        <v>56</v>
      </c>
      <c r="I4997" s="2" t="s">
        <v>32</v>
      </c>
      <c r="J4997" s="2">
        <v>4</v>
      </c>
      <c r="K4997" s="2">
        <v>48057</v>
      </c>
      <c r="L4997" s="2">
        <v>192228</v>
      </c>
      <c r="M4997" s="2">
        <v>144964.04999999999</v>
      </c>
      <c r="N4997" s="2">
        <v>47263.95</v>
      </c>
      <c r="O4997" s="2">
        <v>102</v>
      </c>
      <c r="P4997" s="2">
        <v>41</v>
      </c>
      <c r="Q4997" s="2" t="s">
        <v>57</v>
      </c>
      <c r="R4997" s="2">
        <v>20</v>
      </c>
      <c r="S4997" s="5">
        <f>IFERROR(Table1[[#This Row],[Profit]]/Table1[[#This Row],[Sales]],0)</f>
        <v>0.2458744303639428</v>
      </c>
      <c r="T4997" s="2" t="str">
        <f t="shared" si="78"/>
        <v>Reorder Needed</v>
      </c>
    </row>
    <row r="4998" spans="1:20" x14ac:dyDescent="0.3">
      <c r="A4998" s="2">
        <v>5997</v>
      </c>
      <c r="B4998" s="3">
        <v>45617</v>
      </c>
      <c r="C4998" s="2" t="s">
        <v>1479</v>
      </c>
      <c r="D4998" s="2" t="s">
        <v>5734</v>
      </c>
      <c r="E4998" s="2" t="s">
        <v>20</v>
      </c>
      <c r="F4998" s="2" t="s">
        <v>21</v>
      </c>
      <c r="G4998" s="2" t="s">
        <v>40</v>
      </c>
      <c r="H4998" s="2" t="s">
        <v>41</v>
      </c>
      <c r="I4998" s="2" t="s">
        <v>24</v>
      </c>
      <c r="J4998" s="2">
        <v>9</v>
      </c>
      <c r="K4998" s="2">
        <v>23837</v>
      </c>
      <c r="L4998" s="2">
        <v>214533</v>
      </c>
      <c r="M4998" s="2">
        <v>160198.84</v>
      </c>
      <c r="N4998" s="2">
        <v>54334.16</v>
      </c>
      <c r="O4998" s="2">
        <v>49</v>
      </c>
      <c r="P4998" s="2">
        <v>33</v>
      </c>
      <c r="Q4998" s="2" t="s">
        <v>42</v>
      </c>
      <c r="R4998" s="2">
        <v>10</v>
      </c>
      <c r="S4998" s="5">
        <f>IFERROR(Table1[[#This Row],[Profit]]/Table1[[#This Row],[Sales]],0)</f>
        <v>0.25326714305025338</v>
      </c>
      <c r="T4998" s="2" t="str">
        <f t="shared" si="78"/>
        <v>Reorder Needed</v>
      </c>
    </row>
    <row r="4999" spans="1:20" x14ac:dyDescent="0.3">
      <c r="A4999" s="2">
        <v>5998</v>
      </c>
      <c r="B4999" s="3">
        <v>45584</v>
      </c>
      <c r="C4999" s="2" t="s">
        <v>3259</v>
      </c>
      <c r="D4999" s="2" t="s">
        <v>5735</v>
      </c>
      <c r="E4999" s="2" t="s">
        <v>45</v>
      </c>
      <c r="F4999" s="2" t="s">
        <v>46</v>
      </c>
      <c r="G4999" s="2" t="s">
        <v>22</v>
      </c>
      <c r="H4999" s="2" t="s">
        <v>23</v>
      </c>
      <c r="I4999" s="2" t="s">
        <v>24</v>
      </c>
      <c r="J4999" s="2">
        <v>5</v>
      </c>
      <c r="K4999" s="2">
        <v>34077</v>
      </c>
      <c r="L4999" s="2">
        <v>170385</v>
      </c>
      <c r="M4999" s="2">
        <v>113562.03</v>
      </c>
      <c r="N4999" s="2">
        <v>56822.97</v>
      </c>
      <c r="O4999" s="2">
        <v>41</v>
      </c>
      <c r="P4999" s="2">
        <v>55</v>
      </c>
      <c r="Q4999" s="2" t="s">
        <v>25</v>
      </c>
      <c r="R4999" s="2">
        <v>0</v>
      </c>
      <c r="S4999" s="5">
        <f>IFERROR(Table1[[#This Row],[Profit]]/Table1[[#This Row],[Sales]],0)</f>
        <v>0.33349749097631837</v>
      </c>
      <c r="T4999" s="2" t="str">
        <f t="shared" si="78"/>
        <v>Sufficient</v>
      </c>
    </row>
    <row r="5000" spans="1:20" x14ac:dyDescent="0.3">
      <c r="A5000" s="2">
        <v>5999</v>
      </c>
      <c r="B5000" s="3">
        <v>45630</v>
      </c>
      <c r="C5000" s="2" t="s">
        <v>1915</v>
      </c>
      <c r="D5000" s="2" t="s">
        <v>2747</v>
      </c>
      <c r="E5000" s="2" t="s">
        <v>20</v>
      </c>
      <c r="F5000" s="2" t="s">
        <v>21</v>
      </c>
      <c r="G5000" s="2" t="s">
        <v>22</v>
      </c>
      <c r="H5000" s="2" t="s">
        <v>23</v>
      </c>
      <c r="I5000" s="2" t="s">
        <v>24</v>
      </c>
      <c r="J5000" s="2">
        <v>3</v>
      </c>
      <c r="K5000" s="2">
        <v>39132</v>
      </c>
      <c r="L5000" s="2">
        <v>117396</v>
      </c>
      <c r="M5000" s="2">
        <v>81904.53</v>
      </c>
      <c r="N5000" s="2">
        <v>35491.47</v>
      </c>
      <c r="O5000" s="2">
        <v>361</v>
      </c>
      <c r="P5000" s="2">
        <v>63</v>
      </c>
      <c r="Q5000" s="2" t="s">
        <v>25</v>
      </c>
      <c r="R5000" s="2">
        <v>10</v>
      </c>
      <c r="S5000" s="5">
        <f>IFERROR(Table1[[#This Row],[Profit]]/Table1[[#This Row],[Sales]],0)</f>
        <v>0.30232265153838289</v>
      </c>
      <c r="T5000" s="2" t="str">
        <f t="shared" si="78"/>
        <v>Reorder Needed</v>
      </c>
    </row>
    <row r="5001" spans="1:20" x14ac:dyDescent="0.3">
      <c r="A5001" s="2">
        <v>6000</v>
      </c>
      <c r="B5001" s="3">
        <v>45583</v>
      </c>
      <c r="C5001" s="2" t="s">
        <v>1020</v>
      </c>
      <c r="D5001" s="2" t="s">
        <v>5736</v>
      </c>
      <c r="E5001" s="2" t="s">
        <v>20</v>
      </c>
      <c r="F5001" s="2" t="s">
        <v>21</v>
      </c>
      <c r="G5001" s="2" t="s">
        <v>30</v>
      </c>
      <c r="H5001" s="2" t="s">
        <v>31</v>
      </c>
      <c r="I5001" s="2" t="s">
        <v>32</v>
      </c>
      <c r="J5001" s="2">
        <v>1</v>
      </c>
      <c r="K5001" s="2">
        <v>39222</v>
      </c>
      <c r="L5001" s="2">
        <v>39222</v>
      </c>
      <c r="M5001" s="2">
        <v>30586.23</v>
      </c>
      <c r="N5001" s="2">
        <v>8635.77</v>
      </c>
      <c r="O5001" s="2">
        <v>352</v>
      </c>
      <c r="P5001" s="2">
        <v>45</v>
      </c>
      <c r="Q5001" s="2" t="s">
        <v>33</v>
      </c>
      <c r="R5001" s="2">
        <v>5</v>
      </c>
      <c r="S5001" s="5">
        <f>IFERROR(Table1[[#This Row],[Profit]]/Table1[[#This Row],[Sales]],0)</f>
        <v>0.2201766865534649</v>
      </c>
      <c r="T5001" s="2" t="str">
        <f t="shared" si="78"/>
        <v>Reorder Needed</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D7F7E-9123-48CA-9401-879594A042E6}">
  <dimension ref="A1:O47"/>
  <sheetViews>
    <sheetView showGridLines="0" zoomScale="54" zoomScaleNormal="50" workbookViewId="0">
      <selection activeCell="S26" sqref="S26"/>
    </sheetView>
  </sheetViews>
  <sheetFormatPr defaultRowHeight="14.5" x14ac:dyDescent="0.35"/>
  <cols>
    <col min="4" max="4" width="22" bestFit="1" customWidth="1"/>
    <col min="5" max="6" width="28.81640625" bestFit="1" customWidth="1"/>
    <col min="8" max="8" width="18.26953125" customWidth="1"/>
    <col min="9" max="9" width="17.6328125" customWidth="1"/>
    <col min="10" max="10" width="15.453125" customWidth="1"/>
    <col min="11" max="11" width="12.36328125" customWidth="1"/>
  </cols>
  <sheetData>
    <row r="1" spans="1:15" ht="26" x14ac:dyDescent="0.6">
      <c r="A1" s="25" t="s">
        <v>5743</v>
      </c>
      <c r="B1" s="25"/>
      <c r="C1" s="25"/>
      <c r="D1" s="25"/>
      <c r="E1" s="25"/>
      <c r="F1" s="25"/>
      <c r="G1" s="25"/>
      <c r="H1" s="25"/>
      <c r="I1" s="25"/>
      <c r="J1" s="25"/>
      <c r="K1" s="25"/>
      <c r="L1" s="25"/>
      <c r="M1" s="25"/>
      <c r="N1" s="25"/>
      <c r="O1" s="25"/>
    </row>
    <row r="2" spans="1:15" x14ac:dyDescent="0.35">
      <c r="A2" s="6"/>
      <c r="B2" s="6"/>
      <c r="C2" s="6"/>
      <c r="D2" s="7"/>
      <c r="E2" s="6"/>
      <c r="F2" s="6"/>
      <c r="G2" s="6"/>
      <c r="H2" s="6"/>
      <c r="I2" s="6"/>
      <c r="J2" s="6"/>
      <c r="K2" s="6"/>
      <c r="L2" s="6"/>
      <c r="M2" s="6"/>
      <c r="N2" s="6"/>
      <c r="O2" s="6"/>
    </row>
    <row r="3" spans="1:15" ht="18.5" x14ac:dyDescent="0.45">
      <c r="A3" s="6"/>
      <c r="B3" s="6"/>
      <c r="C3" s="6"/>
      <c r="D3" s="23"/>
      <c r="E3" s="24"/>
      <c r="F3" s="24"/>
      <c r="G3" s="6"/>
      <c r="H3" s="23"/>
      <c r="I3" s="23"/>
      <c r="J3" s="23"/>
      <c r="K3" s="23"/>
      <c r="L3" s="6"/>
      <c r="M3" s="6"/>
      <c r="N3" s="6"/>
      <c r="O3" s="6"/>
    </row>
    <row r="4" spans="1:15" ht="15" thickBot="1" x14ac:dyDescent="0.4">
      <c r="A4" s="6"/>
      <c r="B4" s="6"/>
      <c r="C4" s="6"/>
      <c r="D4" s="6"/>
      <c r="E4" s="6"/>
      <c r="F4" s="6"/>
      <c r="G4" s="6"/>
      <c r="H4" s="6"/>
      <c r="I4" s="6"/>
      <c r="J4" s="6"/>
      <c r="K4" s="6"/>
      <c r="L4" s="6"/>
      <c r="M4" s="6"/>
      <c r="N4" s="6"/>
      <c r="O4" s="6"/>
    </row>
    <row r="5" spans="1:15" ht="17" x14ac:dyDescent="0.4">
      <c r="A5" s="6"/>
      <c r="B5" s="6"/>
      <c r="C5" s="6"/>
      <c r="D5" s="10" t="s">
        <v>5737</v>
      </c>
      <c r="E5" s="11" t="s">
        <v>5738</v>
      </c>
      <c r="F5" s="12" t="s">
        <v>5739</v>
      </c>
      <c r="G5" s="6"/>
      <c r="H5" s="6"/>
      <c r="I5" s="6"/>
      <c r="J5" s="6"/>
      <c r="K5" s="6"/>
      <c r="L5" s="6"/>
      <c r="M5" s="6"/>
      <c r="N5" s="6"/>
      <c r="O5" s="6"/>
    </row>
    <row r="6" spans="1:15" ht="17.5" thickBot="1" x14ac:dyDescent="0.45">
      <c r="A6" s="6"/>
      <c r="B6" s="6"/>
      <c r="C6" s="6"/>
      <c r="D6" s="13">
        <f>SUM(Table1[Sales])</f>
        <v>829592391</v>
      </c>
      <c r="E6" s="14">
        <f>SUM(Table1[Profit])</f>
        <v>206226424.9300001</v>
      </c>
      <c r="F6" s="15">
        <f>COUNTA(Table1[Order_ID])</f>
        <v>5000</v>
      </c>
      <c r="G6" s="6"/>
      <c r="H6" s="6"/>
      <c r="I6" s="6"/>
      <c r="J6" s="6"/>
      <c r="K6" s="6"/>
      <c r="L6" s="6"/>
      <c r="M6" s="6"/>
      <c r="N6" s="6"/>
      <c r="O6" s="6"/>
    </row>
    <row r="7" spans="1:15" ht="17.5" thickBot="1" x14ac:dyDescent="0.45">
      <c r="A7" s="6"/>
      <c r="B7" s="6"/>
      <c r="C7" s="6"/>
      <c r="D7" s="16"/>
      <c r="E7" s="16"/>
      <c r="F7" s="16"/>
      <c r="G7" s="6"/>
      <c r="H7" s="6"/>
      <c r="I7" s="6"/>
      <c r="J7" s="6"/>
      <c r="K7" s="6"/>
      <c r="L7" s="6"/>
      <c r="M7" s="6"/>
      <c r="N7" s="6"/>
      <c r="O7" s="6"/>
    </row>
    <row r="8" spans="1:15" ht="17" x14ac:dyDescent="0.4">
      <c r="A8" s="6"/>
      <c r="B8" s="6"/>
      <c r="C8" s="6"/>
      <c r="D8" s="17" t="s">
        <v>5742</v>
      </c>
      <c r="E8" s="18" t="s">
        <v>5745</v>
      </c>
      <c r="F8" s="19" t="s">
        <v>5744</v>
      </c>
      <c r="G8" s="6"/>
      <c r="H8" s="6"/>
      <c r="I8" s="6"/>
      <c r="J8" s="6"/>
      <c r="K8" s="6"/>
      <c r="L8" s="6"/>
      <c r="M8" s="6"/>
      <c r="N8" s="6"/>
      <c r="O8" s="6"/>
    </row>
    <row r="9" spans="1:15" ht="17.5" thickBot="1" x14ac:dyDescent="0.45">
      <c r="A9" s="6"/>
      <c r="B9" s="6"/>
      <c r="C9" s="6"/>
      <c r="D9" s="20">
        <f>SUM(Table1[Profit])/SUM(Table1[Sales])</f>
        <v>0.24858765240290168</v>
      </c>
      <c r="E9" s="21">
        <f>AVERAGE(Table1[Sales])</f>
        <v>165918.47820000001</v>
      </c>
      <c r="F9" s="22">
        <f>COUNTIFS(Table1[Inventory_Level],"&lt;50")</f>
        <v>413</v>
      </c>
      <c r="G9" s="6"/>
      <c r="H9" s="6"/>
      <c r="I9" s="6"/>
      <c r="J9" s="6"/>
      <c r="K9" s="6"/>
      <c r="L9" s="6"/>
      <c r="M9" s="6"/>
      <c r="N9" s="6"/>
      <c r="O9" s="6"/>
    </row>
    <row r="10" spans="1:15" x14ac:dyDescent="0.35">
      <c r="A10" s="6"/>
      <c r="B10" s="6"/>
      <c r="C10" s="6"/>
      <c r="D10" s="6"/>
      <c r="E10" s="6"/>
      <c r="F10" s="6"/>
      <c r="G10" s="6"/>
      <c r="H10" s="6"/>
      <c r="I10" s="6"/>
      <c r="J10" s="6"/>
      <c r="K10" s="6"/>
      <c r="L10" s="6"/>
      <c r="M10" s="6"/>
      <c r="N10" s="6"/>
      <c r="O10" s="6"/>
    </row>
    <row r="11" spans="1:15" x14ac:dyDescent="0.35">
      <c r="A11" s="6"/>
      <c r="B11" s="6"/>
      <c r="C11" s="6"/>
      <c r="D11" s="6"/>
      <c r="E11" s="6"/>
      <c r="F11" s="6"/>
      <c r="G11" s="6"/>
      <c r="H11" s="6"/>
      <c r="I11" s="6"/>
      <c r="J11" s="6"/>
      <c r="K11" s="6"/>
      <c r="L11" s="6"/>
      <c r="M11" s="6"/>
      <c r="N11" s="6"/>
      <c r="O11" s="6"/>
    </row>
    <row r="12" spans="1:15" x14ac:dyDescent="0.35">
      <c r="A12" s="6"/>
      <c r="B12" s="6"/>
      <c r="C12" s="6"/>
      <c r="D12" s="6"/>
      <c r="E12" s="6"/>
      <c r="F12" s="6"/>
      <c r="G12" s="6"/>
      <c r="H12" s="6"/>
      <c r="I12" s="6"/>
      <c r="J12" s="6"/>
      <c r="K12" s="6"/>
      <c r="L12" s="6"/>
      <c r="M12" s="6"/>
      <c r="N12" s="6"/>
      <c r="O12" s="6"/>
    </row>
    <row r="13" spans="1:15" x14ac:dyDescent="0.35">
      <c r="A13" s="6"/>
      <c r="B13" s="6"/>
      <c r="C13" s="6"/>
      <c r="D13" s="6"/>
      <c r="E13" s="6"/>
      <c r="F13" s="6"/>
      <c r="G13" s="6"/>
      <c r="H13" s="6"/>
      <c r="I13" s="6"/>
      <c r="J13" s="6"/>
      <c r="K13" s="6"/>
      <c r="L13" s="6"/>
      <c r="M13" s="6"/>
      <c r="N13" s="6"/>
      <c r="O13" s="6"/>
    </row>
    <row r="14" spans="1:15" ht="18.5" x14ac:dyDescent="0.45">
      <c r="A14" s="9"/>
      <c r="B14" s="8"/>
      <c r="C14" s="9"/>
      <c r="D14" s="23"/>
      <c r="E14" s="23"/>
      <c r="F14" s="23"/>
      <c r="G14" s="23"/>
      <c r="H14" s="23"/>
      <c r="I14" s="23"/>
      <c r="J14" s="23"/>
      <c r="K14" s="23"/>
      <c r="L14" s="23"/>
      <c r="M14" s="6"/>
      <c r="N14" s="6"/>
      <c r="O14" s="6"/>
    </row>
    <row r="15" spans="1:15" x14ac:dyDescent="0.35">
      <c r="A15" s="6"/>
      <c r="B15" s="6"/>
      <c r="C15" s="6"/>
      <c r="D15" s="6"/>
      <c r="E15" s="6"/>
      <c r="F15" s="6"/>
      <c r="G15" s="6"/>
      <c r="H15" s="6"/>
      <c r="I15" s="6"/>
      <c r="J15" s="6"/>
      <c r="K15" s="6"/>
      <c r="L15" s="6"/>
      <c r="M15" s="6"/>
      <c r="N15" s="6"/>
      <c r="O15" s="6"/>
    </row>
    <row r="16" spans="1:15" x14ac:dyDescent="0.35">
      <c r="A16" s="6"/>
      <c r="B16" s="6"/>
      <c r="C16" s="6"/>
      <c r="D16" s="6"/>
      <c r="E16" s="6"/>
      <c r="F16" s="6"/>
      <c r="G16" s="6"/>
      <c r="H16" s="6"/>
      <c r="I16" s="6"/>
      <c r="J16" s="6"/>
      <c r="K16" s="6"/>
      <c r="L16" s="6"/>
      <c r="M16" s="6"/>
      <c r="N16" s="6"/>
      <c r="O16" s="6"/>
    </row>
    <row r="17" spans="1:15" x14ac:dyDescent="0.35">
      <c r="A17" s="6"/>
      <c r="B17" s="6"/>
      <c r="C17" s="6"/>
      <c r="D17" s="6"/>
      <c r="E17" s="6"/>
      <c r="F17" s="6"/>
      <c r="G17" s="6"/>
      <c r="H17" s="6"/>
      <c r="I17" s="6"/>
      <c r="J17" s="6"/>
      <c r="K17" s="6"/>
      <c r="L17" s="6"/>
      <c r="M17" s="6"/>
      <c r="N17" s="6"/>
      <c r="O17" s="6"/>
    </row>
    <row r="18" spans="1:15" x14ac:dyDescent="0.35">
      <c r="A18" s="6"/>
      <c r="B18" s="6"/>
      <c r="C18" s="6"/>
      <c r="D18" s="6"/>
      <c r="E18" s="6"/>
      <c r="F18" s="6"/>
      <c r="G18" s="6"/>
      <c r="H18" s="6"/>
      <c r="I18" s="6"/>
      <c r="J18" s="6"/>
      <c r="K18" s="6"/>
      <c r="L18" s="6"/>
      <c r="M18" s="6"/>
      <c r="N18" s="6"/>
      <c r="O18" s="6"/>
    </row>
    <row r="19" spans="1:15" x14ac:dyDescent="0.35">
      <c r="A19" s="6"/>
      <c r="B19" s="6"/>
      <c r="C19" s="6"/>
      <c r="D19" s="6"/>
      <c r="E19" s="6"/>
      <c r="F19" s="6"/>
      <c r="G19" s="6"/>
      <c r="H19" s="6"/>
      <c r="I19" s="6"/>
      <c r="J19" s="6"/>
      <c r="K19" s="6"/>
      <c r="L19" s="6"/>
      <c r="M19" s="6"/>
      <c r="N19" s="6"/>
      <c r="O19" s="6"/>
    </row>
    <row r="20" spans="1:15" x14ac:dyDescent="0.35">
      <c r="A20" s="6"/>
      <c r="B20" s="6"/>
      <c r="C20" s="6"/>
      <c r="D20" s="6"/>
      <c r="E20" s="6"/>
      <c r="F20" s="6"/>
      <c r="G20" s="6"/>
      <c r="H20" s="6"/>
      <c r="I20" s="6"/>
      <c r="J20" s="6"/>
      <c r="K20" s="6"/>
      <c r="L20" s="6"/>
      <c r="M20" s="6"/>
      <c r="N20" s="6"/>
      <c r="O20" s="6"/>
    </row>
    <row r="21" spans="1:15" x14ac:dyDescent="0.35">
      <c r="A21" s="6"/>
      <c r="B21" s="6"/>
      <c r="C21" s="6"/>
      <c r="D21" s="6"/>
      <c r="E21" s="6"/>
      <c r="F21" s="6"/>
      <c r="G21" s="6"/>
      <c r="H21" s="6"/>
      <c r="I21" s="6"/>
      <c r="J21" s="6"/>
      <c r="K21" s="6"/>
      <c r="L21" s="6"/>
      <c r="M21" s="6"/>
      <c r="N21" s="6"/>
      <c r="O21" s="6"/>
    </row>
    <row r="22" spans="1:15" x14ac:dyDescent="0.35">
      <c r="A22" s="6"/>
      <c r="B22" s="6"/>
      <c r="C22" s="6"/>
      <c r="D22" s="6"/>
      <c r="E22" s="6"/>
      <c r="F22" s="6"/>
      <c r="G22" s="6"/>
      <c r="H22" s="6"/>
      <c r="I22" s="6"/>
      <c r="J22" s="6"/>
      <c r="K22" s="6"/>
      <c r="L22" s="6"/>
      <c r="M22" s="6"/>
      <c r="N22" s="6"/>
      <c r="O22" s="6"/>
    </row>
    <row r="23" spans="1:15" x14ac:dyDescent="0.35">
      <c r="A23" s="6"/>
      <c r="B23" s="6"/>
      <c r="C23" s="6"/>
      <c r="D23" s="6"/>
      <c r="E23" s="6"/>
      <c r="F23" s="6"/>
      <c r="G23" s="6"/>
      <c r="H23" s="6"/>
      <c r="I23" s="6"/>
      <c r="J23" s="6"/>
      <c r="K23" s="6"/>
      <c r="L23" s="6"/>
      <c r="M23" s="6"/>
      <c r="N23" s="6"/>
      <c r="O23" s="6"/>
    </row>
    <row r="24" spans="1:15" x14ac:dyDescent="0.35">
      <c r="A24" s="6"/>
      <c r="B24" s="6"/>
      <c r="C24" s="6"/>
      <c r="D24" s="6"/>
      <c r="E24" s="6"/>
      <c r="F24" s="6"/>
      <c r="G24" s="6"/>
      <c r="H24" s="6"/>
      <c r="I24" s="6"/>
      <c r="J24" s="6"/>
      <c r="K24" s="6"/>
      <c r="L24" s="6"/>
      <c r="M24" s="6"/>
      <c r="N24" s="6"/>
      <c r="O24" s="6"/>
    </row>
    <row r="25" spans="1:15" x14ac:dyDescent="0.35">
      <c r="A25" s="6"/>
      <c r="B25" s="6"/>
      <c r="C25" s="6"/>
      <c r="D25" s="6"/>
      <c r="E25" s="6"/>
      <c r="F25" s="6"/>
      <c r="G25" s="6"/>
      <c r="H25" s="6"/>
      <c r="I25" s="6"/>
      <c r="J25" s="6"/>
      <c r="K25" s="6"/>
      <c r="L25" s="6"/>
      <c r="M25" s="6"/>
      <c r="N25" s="6"/>
      <c r="O25" s="6"/>
    </row>
    <row r="26" spans="1:15" x14ac:dyDescent="0.35">
      <c r="A26" s="6"/>
      <c r="B26" s="6"/>
      <c r="C26" s="6"/>
      <c r="D26" s="6"/>
      <c r="E26" s="6"/>
      <c r="F26" s="6"/>
      <c r="G26" s="6"/>
      <c r="H26" s="6"/>
      <c r="I26" s="6"/>
      <c r="J26" s="6"/>
      <c r="K26" s="6"/>
      <c r="L26" s="6"/>
      <c r="M26" s="6"/>
      <c r="N26" s="6"/>
      <c r="O26" s="6"/>
    </row>
    <row r="27" spans="1:15" x14ac:dyDescent="0.35">
      <c r="A27" s="6"/>
      <c r="B27" s="6"/>
      <c r="C27" s="6"/>
      <c r="D27" s="6"/>
      <c r="E27" s="6"/>
      <c r="F27" s="6"/>
      <c r="G27" s="6"/>
      <c r="H27" s="6"/>
      <c r="I27" s="6"/>
      <c r="J27" s="6"/>
      <c r="K27" s="6"/>
      <c r="L27" s="6"/>
      <c r="M27" s="6"/>
      <c r="N27" s="6"/>
      <c r="O27" s="6"/>
    </row>
    <row r="28" spans="1:15" x14ac:dyDescent="0.35">
      <c r="A28" s="6"/>
      <c r="B28" s="6"/>
      <c r="C28" s="6"/>
      <c r="D28" s="6"/>
      <c r="E28" s="6"/>
      <c r="F28" s="6"/>
      <c r="G28" s="6"/>
      <c r="H28" s="6"/>
      <c r="I28" s="6"/>
      <c r="J28" s="6"/>
      <c r="K28" s="6"/>
      <c r="L28" s="6"/>
      <c r="M28" s="6"/>
      <c r="N28" s="6"/>
      <c r="O28" s="6"/>
    </row>
    <row r="29" spans="1:15" x14ac:dyDescent="0.35">
      <c r="A29" s="6"/>
      <c r="B29" s="6"/>
      <c r="C29" s="6"/>
      <c r="D29" s="6"/>
      <c r="E29" s="6"/>
      <c r="F29" s="6"/>
      <c r="G29" s="6"/>
      <c r="H29" s="6"/>
      <c r="I29" s="6"/>
      <c r="J29" s="6"/>
      <c r="K29" s="6"/>
      <c r="L29" s="6"/>
      <c r="M29" s="6"/>
      <c r="N29" s="6"/>
      <c r="O29" s="6"/>
    </row>
    <row r="30" spans="1:15" x14ac:dyDescent="0.35">
      <c r="A30" s="6"/>
      <c r="B30" s="6"/>
      <c r="C30" s="6"/>
      <c r="D30" s="6"/>
      <c r="E30" s="6"/>
      <c r="F30" s="6"/>
      <c r="G30" s="6"/>
      <c r="H30" s="6"/>
      <c r="I30" s="6"/>
      <c r="J30" s="6"/>
      <c r="K30" s="6"/>
      <c r="L30" s="6"/>
      <c r="M30" s="6"/>
      <c r="N30" s="6"/>
      <c r="O30" s="6"/>
    </row>
    <row r="31" spans="1:15" x14ac:dyDescent="0.35">
      <c r="A31" s="6"/>
      <c r="B31" s="6"/>
      <c r="C31" s="6"/>
      <c r="D31" s="6"/>
      <c r="E31" s="6"/>
      <c r="F31" s="6"/>
      <c r="G31" s="6"/>
      <c r="H31" s="6"/>
      <c r="I31" s="6"/>
      <c r="J31" s="6"/>
      <c r="K31" s="6"/>
      <c r="L31" s="6"/>
      <c r="M31" s="6"/>
      <c r="N31" s="6"/>
      <c r="O31" s="6"/>
    </row>
    <row r="32" spans="1:15" x14ac:dyDescent="0.35">
      <c r="A32" s="6"/>
      <c r="B32" s="6"/>
      <c r="C32" s="6"/>
      <c r="D32" s="6"/>
      <c r="E32" s="6"/>
      <c r="F32" s="6"/>
      <c r="G32" s="6"/>
      <c r="H32" s="6"/>
      <c r="I32" s="6"/>
      <c r="J32" s="6"/>
      <c r="K32" s="6"/>
      <c r="L32" s="6"/>
      <c r="M32" s="6"/>
      <c r="N32" s="6"/>
      <c r="O32" s="6"/>
    </row>
    <row r="33" spans="1:15" x14ac:dyDescent="0.35">
      <c r="A33" s="6"/>
      <c r="B33" s="6"/>
      <c r="C33" s="6"/>
      <c r="D33" s="6"/>
      <c r="E33" s="6"/>
      <c r="F33" s="6"/>
      <c r="G33" s="6"/>
      <c r="H33" s="6"/>
      <c r="I33" s="6"/>
      <c r="J33" s="6"/>
      <c r="K33" s="6"/>
      <c r="L33" s="6"/>
      <c r="M33" s="6"/>
      <c r="N33" s="6"/>
      <c r="O33" s="6"/>
    </row>
    <row r="34" spans="1:15" x14ac:dyDescent="0.35">
      <c r="A34" s="6"/>
      <c r="B34" s="6"/>
      <c r="C34" s="6"/>
      <c r="D34" s="6"/>
      <c r="E34" s="6"/>
      <c r="F34" s="6"/>
      <c r="G34" s="6"/>
      <c r="H34" s="6"/>
      <c r="I34" s="6"/>
      <c r="J34" s="6"/>
      <c r="K34" s="6"/>
      <c r="L34" s="6"/>
      <c r="M34" s="6"/>
      <c r="N34" s="6"/>
      <c r="O34" s="6"/>
    </row>
    <row r="35" spans="1:15" x14ac:dyDescent="0.35">
      <c r="A35" s="6"/>
      <c r="B35" s="6"/>
      <c r="C35" s="6"/>
      <c r="D35" s="6"/>
      <c r="E35" s="6"/>
      <c r="F35" s="6"/>
      <c r="G35" s="6"/>
      <c r="H35" s="6"/>
      <c r="I35" s="6"/>
      <c r="J35" s="6"/>
      <c r="K35" s="6"/>
      <c r="L35" s="6"/>
      <c r="M35" s="6"/>
      <c r="N35" s="6"/>
      <c r="O35" s="6"/>
    </row>
    <row r="36" spans="1:15" x14ac:dyDescent="0.35">
      <c r="A36" s="6"/>
      <c r="B36" s="6"/>
      <c r="C36" s="6"/>
      <c r="D36" s="6"/>
      <c r="E36" s="6"/>
      <c r="F36" s="6"/>
      <c r="G36" s="6"/>
      <c r="H36" s="6"/>
      <c r="I36" s="6"/>
      <c r="J36" s="6"/>
      <c r="K36" s="6"/>
      <c r="L36" s="6"/>
      <c r="M36" s="6"/>
      <c r="N36" s="6"/>
      <c r="O36" s="6"/>
    </row>
    <row r="37" spans="1:15" x14ac:dyDescent="0.35">
      <c r="A37" s="6"/>
      <c r="B37" s="6"/>
      <c r="C37" s="6"/>
      <c r="D37" s="6"/>
      <c r="E37" s="6"/>
      <c r="F37" s="6"/>
      <c r="G37" s="6"/>
      <c r="H37" s="6"/>
      <c r="I37" s="6"/>
      <c r="J37" s="6"/>
      <c r="K37" s="6"/>
      <c r="L37" s="6"/>
      <c r="M37" s="6"/>
      <c r="N37" s="6"/>
      <c r="O37" s="6"/>
    </row>
    <row r="38" spans="1:15" x14ac:dyDescent="0.35">
      <c r="A38" s="6"/>
      <c r="B38" s="6"/>
      <c r="C38" s="6"/>
      <c r="D38" s="6"/>
      <c r="E38" s="6"/>
      <c r="F38" s="6"/>
      <c r="G38" s="6"/>
      <c r="H38" s="6"/>
      <c r="I38" s="6"/>
      <c r="J38" s="6"/>
      <c r="K38" s="6"/>
      <c r="L38" s="6"/>
      <c r="M38" s="6"/>
      <c r="N38" s="6"/>
      <c r="O38" s="6"/>
    </row>
    <row r="39" spans="1:15" x14ac:dyDescent="0.35">
      <c r="A39" s="6"/>
      <c r="B39" s="6"/>
      <c r="C39" s="6"/>
      <c r="D39" s="6"/>
      <c r="E39" s="6"/>
      <c r="F39" s="6"/>
      <c r="G39" s="6"/>
      <c r="H39" s="6"/>
      <c r="I39" s="6"/>
      <c r="J39" s="6"/>
      <c r="K39" s="6"/>
      <c r="L39" s="6"/>
      <c r="M39" s="6"/>
      <c r="N39" s="6"/>
      <c r="O39" s="6"/>
    </row>
    <row r="40" spans="1:15" x14ac:dyDescent="0.35">
      <c r="A40" s="6"/>
      <c r="B40" s="6"/>
      <c r="C40" s="6"/>
      <c r="D40" s="6"/>
      <c r="E40" s="6"/>
      <c r="F40" s="6"/>
      <c r="G40" s="6"/>
      <c r="H40" s="6"/>
      <c r="I40" s="6"/>
      <c r="J40" s="6"/>
      <c r="K40" s="6"/>
      <c r="L40" s="6"/>
      <c r="M40" s="6"/>
      <c r="N40" s="6"/>
      <c r="O40" s="6"/>
    </row>
    <row r="41" spans="1:15" x14ac:dyDescent="0.35">
      <c r="A41" s="6"/>
      <c r="B41" s="6"/>
      <c r="C41" s="6"/>
      <c r="D41" s="6"/>
      <c r="E41" s="6"/>
      <c r="F41" s="6"/>
      <c r="G41" s="6"/>
      <c r="H41" s="6"/>
      <c r="I41" s="6"/>
      <c r="J41" s="6"/>
      <c r="K41" s="6"/>
      <c r="L41" s="6"/>
      <c r="M41" s="6"/>
      <c r="N41" s="6"/>
      <c r="O41" s="6"/>
    </row>
    <row r="42" spans="1:15" x14ac:dyDescent="0.35">
      <c r="A42" s="6"/>
      <c r="B42" s="6"/>
      <c r="C42" s="6"/>
      <c r="D42" s="6"/>
      <c r="E42" s="6"/>
      <c r="F42" s="6"/>
      <c r="G42" s="6"/>
      <c r="H42" s="6"/>
      <c r="I42" s="6"/>
      <c r="J42" s="6"/>
      <c r="K42" s="6"/>
      <c r="L42" s="6"/>
      <c r="M42" s="6"/>
      <c r="N42" s="6"/>
      <c r="O42" s="6"/>
    </row>
    <row r="43" spans="1:15" x14ac:dyDescent="0.35">
      <c r="A43" s="6"/>
      <c r="B43" s="6"/>
      <c r="C43" s="6"/>
      <c r="D43" s="6"/>
      <c r="E43" s="6"/>
      <c r="F43" s="6"/>
      <c r="G43" s="6"/>
      <c r="H43" s="6"/>
      <c r="I43" s="6"/>
      <c r="J43" s="6"/>
      <c r="K43" s="6"/>
      <c r="L43" s="6"/>
      <c r="M43" s="6"/>
      <c r="N43" s="6"/>
      <c r="O43" s="6"/>
    </row>
    <row r="44" spans="1:15" x14ac:dyDescent="0.35">
      <c r="A44" s="6"/>
      <c r="B44" s="6"/>
      <c r="C44" s="6"/>
      <c r="D44" s="6"/>
      <c r="E44" s="6"/>
      <c r="F44" s="6"/>
      <c r="G44" s="6"/>
      <c r="H44" s="6"/>
      <c r="I44" s="6"/>
      <c r="J44" s="6"/>
      <c r="K44" s="6"/>
      <c r="L44" s="6"/>
      <c r="M44" s="6"/>
      <c r="N44" s="6"/>
      <c r="O44" s="6"/>
    </row>
    <row r="45" spans="1:15" x14ac:dyDescent="0.35">
      <c r="A45" s="6"/>
      <c r="B45" s="6"/>
      <c r="C45" s="6"/>
      <c r="D45" s="6"/>
      <c r="E45" s="6"/>
      <c r="F45" s="6"/>
      <c r="G45" s="6"/>
      <c r="H45" s="6"/>
      <c r="I45" s="6"/>
      <c r="J45" s="6"/>
      <c r="K45" s="6"/>
      <c r="L45" s="6"/>
      <c r="M45" s="6"/>
      <c r="N45" s="6"/>
      <c r="O45" s="6"/>
    </row>
    <row r="46" spans="1:15" x14ac:dyDescent="0.35">
      <c r="A46" s="6"/>
      <c r="B46" s="6"/>
      <c r="C46" s="6"/>
      <c r="D46" s="6"/>
      <c r="E46" s="6"/>
      <c r="F46" s="6"/>
      <c r="G46" s="6"/>
      <c r="H46" s="6"/>
      <c r="I46" s="6"/>
      <c r="J46" s="6"/>
      <c r="K46" s="6"/>
      <c r="L46" s="6"/>
      <c r="M46" s="6"/>
      <c r="N46" s="6"/>
      <c r="O46" s="6"/>
    </row>
    <row r="47" spans="1:15" x14ac:dyDescent="0.35">
      <c r="A47" s="6"/>
      <c r="B47" s="6"/>
      <c r="C47" s="6"/>
      <c r="D47" s="6"/>
      <c r="E47" s="6"/>
      <c r="F47" s="6"/>
      <c r="G47" s="6"/>
      <c r="H47" s="6"/>
      <c r="I47" s="6"/>
      <c r="J47" s="6"/>
      <c r="K47" s="6"/>
      <c r="L47" s="6"/>
      <c r="M47" s="6"/>
      <c r="N47" s="6"/>
      <c r="O47" s="6"/>
    </row>
  </sheetData>
  <mergeCells count="4">
    <mergeCell ref="D3:F3"/>
    <mergeCell ref="H3:K3"/>
    <mergeCell ref="A1:O1"/>
    <mergeCell ref="D14:L1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Raw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Kruthika M Patil</dc:creator>
  <cp:lastModifiedBy>Kruthika M Patil</cp:lastModifiedBy>
  <cp:lastPrinted>2026-06-14T13:45:14Z</cp:lastPrinted>
  <dcterms:created xsi:type="dcterms:W3CDTF">2026-06-12T06:06:30Z</dcterms:created>
  <dcterms:modified xsi:type="dcterms:W3CDTF">2026-06-14T13:48:17Z</dcterms:modified>
</cp:coreProperties>
</file>